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codeName="ThisWorkbook"/>
  <mc:AlternateContent xmlns:mc="http://schemas.openxmlformats.org/markup-compatibility/2006">
    <mc:Choice Requires="x15">
      <x15ac:absPath xmlns:x15ac="http://schemas.microsoft.com/office/spreadsheetml/2010/11/ac" url="https://bruneifertilizer.sharepoint.com/sites/MCM-BREMaintenancePerformance/Shared Documents/BRE Maintenance Performance/Team Monthly Input/HSSE/"/>
    </mc:Choice>
  </mc:AlternateContent>
  <xr:revisionPtr revIDLastSave="0" documentId="8_{E6601EBF-BFD7-4CA9-895A-7329CFACEFB0}" xr6:coauthVersionLast="47" xr6:coauthVersionMax="47" xr10:uidLastSave="{00000000-0000-0000-0000-000000000000}"/>
  <bookViews>
    <workbookView xWindow="-120" yWindow="-120" windowWidth="29040" windowHeight="16440" tabRatio="896" firstSheet="3" activeTab="3" xr2:uid="{79B0E6D0-3800-44CE-A93A-3F59A2D705E6}"/>
  </bookViews>
  <sheets>
    <sheet name="List of Employees" sheetId="25" state="hidden" r:id="rId1"/>
    <sheet name="Care Card Per Employee" sheetId="9" state="hidden" r:id="rId2"/>
    <sheet name="YTD Records" sheetId="12" state="hidden" r:id="rId3"/>
    <sheet name="HSSE Records" sheetId="8" r:id="rId4"/>
    <sheet name="CARE Card KPI Value" sheetId="1" r:id="rId5"/>
    <sheet name="Near Miss KPI Value" sheetId="14" r:id="rId6"/>
    <sheet name="Near Miss AutoCount" sheetId="17" r:id="rId7"/>
    <sheet name="Value List" sheetId="5" state="hidden" r:id="rId8"/>
  </sheets>
  <definedNames>
    <definedName name="_xlnm._FilterDatabase" localSheetId="3" hidden="1">'HSSE Records'!$E$1:$O$4429</definedName>
    <definedName name="ExternalData_1" localSheetId="0" hidden="1">'List of Employees'!$A$1:$J$157</definedName>
    <definedName name="NativeTimeline_Start_time">#N/A</definedName>
    <definedName name="NativeTimeline_Start_time1">#N/A</definedName>
  </definedNames>
  <calcPr calcId="191028"/>
  <pivotCaches>
    <pivotCache cacheId="24" r:id="rId9"/>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12" l="1"/>
  <c r="C3" i="12" a="1"/>
  <c r="D3" i="12" a="1"/>
  <c r="A4" i="12"/>
  <c r="C4" i="12" s="1" a="1"/>
  <c r="D4" i="12" a="1"/>
  <c r="A5" i="12"/>
  <c r="C5" i="12" s="1" a="1"/>
  <c r="A6" i="12"/>
  <c r="D6" i="12" s="1" a="1"/>
  <c r="C6" i="12" a="1"/>
  <c r="A7" i="12"/>
  <c r="C7" i="12" s="1" a="1"/>
  <c r="A8" i="12"/>
  <c r="C8" i="12" s="1" a="1"/>
  <c r="A9" i="12"/>
  <c r="D9" i="12" s="1" a="1"/>
  <c r="C9" i="12" a="1"/>
  <c r="A10" i="12"/>
  <c r="C10" i="12" s="1" a="1"/>
  <c r="A11" i="12"/>
  <c r="C11" i="12" s="1" a="1"/>
  <c r="D11" i="12" a="1"/>
  <c r="A12" i="12"/>
  <c r="C12" i="12" a="1"/>
  <c r="D12" i="12" a="1"/>
  <c r="A13" i="12"/>
  <c r="C13" i="12" a="1"/>
  <c r="D13" i="12" a="1"/>
  <c r="A14" i="12"/>
  <c r="A15" i="12"/>
  <c r="C15" i="12" s="1" a="1"/>
  <c r="D15" i="12" a="1"/>
  <c r="A16" i="12"/>
  <c r="C16" i="12" a="1"/>
  <c r="D16" i="12" a="1"/>
  <c r="A17" i="12"/>
  <c r="D17" i="12" s="1" a="1"/>
  <c r="A18" i="12"/>
  <c r="D18" i="12" s="1" a="1"/>
  <c r="C18" i="12" a="1"/>
  <c r="A19" i="12"/>
  <c r="C19" i="12" a="1"/>
  <c r="D19" i="12" a="1"/>
  <c r="A20" i="12"/>
  <c r="D20" i="12" s="1" a="1"/>
  <c r="C20" i="12" a="1"/>
  <c r="A21" i="12"/>
  <c r="C21" i="12" s="1" a="1"/>
  <c r="A22" i="12"/>
  <c r="C22" i="12" a="1"/>
  <c r="D22" i="12" a="1"/>
  <c r="A23" i="12"/>
  <c r="C23" i="12" s="1" a="1"/>
  <c r="A24" i="12"/>
  <c r="A25" i="12"/>
  <c r="C25" i="12" a="1"/>
  <c r="D25" i="12" a="1"/>
  <c r="A26" i="12"/>
  <c r="A27" i="12"/>
  <c r="A28" i="12"/>
  <c r="A29" i="12"/>
  <c r="C29" i="12" a="1"/>
  <c r="D29" i="12" a="1"/>
  <c r="A30" i="12"/>
  <c r="A31" i="12"/>
  <c r="C31" i="12" s="1" a="1"/>
  <c r="A32" i="12"/>
  <c r="C32" i="12" s="1" a="1"/>
  <c r="A33" i="12"/>
  <c r="D33" i="12" s="1" a="1"/>
  <c r="C33" i="12" a="1"/>
  <c r="A34" i="12"/>
  <c r="A35" i="12"/>
  <c r="D35" i="12" s="1" a="1"/>
  <c r="C35" i="12" a="1"/>
  <c r="A36" i="12"/>
  <c r="C36" i="12" a="1"/>
  <c r="D36" i="12" a="1"/>
  <c r="A37" i="12"/>
  <c r="C37" i="12" s="1" a="1"/>
  <c r="A38" i="12"/>
  <c r="A39" i="12"/>
  <c r="D39" i="12" s="1" a="1"/>
  <c r="A40" i="12"/>
  <c r="C40" i="12" a="1"/>
  <c r="D40" i="12" a="1"/>
  <c r="A41" i="12"/>
  <c r="D41" i="12" s="1" a="1"/>
  <c r="C41" i="12" a="1"/>
  <c r="A42" i="12"/>
  <c r="C42" i="12" s="1" a="1"/>
  <c r="D42" i="12" a="1"/>
  <c r="A43" i="12"/>
  <c r="C43" i="12" s="1" a="1"/>
  <c r="A44" i="12"/>
  <c r="C44" i="12" s="1" a="1"/>
  <c r="A45" i="12"/>
  <c r="C45" i="12" a="1"/>
  <c r="D45" i="12" a="1"/>
  <c r="A46" i="12"/>
  <c r="A47" i="12"/>
  <c r="A48" i="12"/>
  <c r="C48" i="12" a="1"/>
  <c r="D48" i="12" a="1"/>
  <c r="A49" i="12"/>
  <c r="D49" i="12" s="1" a="1"/>
  <c r="C49" i="12" a="1"/>
  <c r="A50" i="12"/>
  <c r="A51" i="12"/>
  <c r="C51" i="12" a="1"/>
  <c r="D51" i="12" a="1"/>
  <c r="A52" i="12"/>
  <c r="C52" i="12" s="1" a="1"/>
  <c r="A53" i="12"/>
  <c r="C53" i="12" a="1"/>
  <c r="D53" i="12" a="1"/>
  <c r="A54" i="12"/>
  <c r="C54" i="12" s="1" a="1"/>
  <c r="A55" i="12"/>
  <c r="C55" i="12" s="1" a="1"/>
  <c r="A56" i="12"/>
  <c r="A57" i="12"/>
  <c r="A58" i="12"/>
  <c r="C58" i="12" s="1" a="1"/>
  <c r="A59" i="12"/>
  <c r="C59" i="12" s="1" a="1"/>
  <c r="D59" i="12" a="1"/>
  <c r="A60" i="12"/>
  <c r="C60" i="12" s="1" a="1"/>
  <c r="A61" i="12"/>
  <c r="D61" i="12" s="1" a="1"/>
  <c r="C61" i="12" a="1"/>
  <c r="A62" i="12"/>
  <c r="C62" i="12" s="1" a="1"/>
  <c r="A63" i="12"/>
  <c r="A64" i="12"/>
  <c r="A65" i="12"/>
  <c r="C65" i="12" s="1" a="1"/>
  <c r="A66" i="12"/>
  <c r="C66" i="12" a="1"/>
  <c r="D66" i="12" a="1"/>
  <c r="A67" i="12"/>
  <c r="A68" i="12"/>
  <c r="A69" i="12"/>
  <c r="C69" i="12" s="1" a="1"/>
  <c r="D69" i="12" a="1"/>
  <c r="A70" i="12"/>
  <c r="A71" i="12"/>
  <c r="A72" i="12"/>
  <c r="A73" i="12"/>
  <c r="C73" i="12" a="1"/>
  <c r="D73" i="12" a="1"/>
  <c r="A74" i="12"/>
  <c r="C74" i="12" a="1"/>
  <c r="D74" i="12" a="1"/>
  <c r="A75" i="12"/>
  <c r="C75" i="12" a="1"/>
  <c r="D75" i="12" a="1"/>
  <c r="A76" i="12"/>
  <c r="C76" i="12" s="1" a="1"/>
  <c r="A77" i="12"/>
  <c r="D77" i="12" s="1" a="1"/>
  <c r="C77" i="12" a="1"/>
  <c r="A78" i="12"/>
  <c r="C78" i="12" a="1"/>
  <c r="D78" i="12" a="1"/>
  <c r="A79" i="12"/>
  <c r="C79" i="12" s="1" a="1"/>
  <c r="A80" i="12"/>
  <c r="C80" i="12" s="1" a="1"/>
  <c r="D80" i="12" a="1"/>
  <c r="A81" i="12"/>
  <c r="C81" i="12" s="1" a="1"/>
  <c r="A82" i="12"/>
  <c r="C82" i="12" a="1"/>
  <c r="D82" i="12" a="1"/>
  <c r="A83" i="12"/>
  <c r="D83" i="12" s="1" a="1"/>
  <c r="C83" i="12" a="1"/>
  <c r="A84" i="12"/>
  <c r="C84" i="12" s="1" a="1"/>
  <c r="D84" i="12" a="1"/>
  <c r="A85" i="12"/>
  <c r="D85" i="12" s="1" a="1"/>
  <c r="C85" i="12" a="1"/>
  <c r="A86" i="12"/>
  <c r="C86" i="12" a="1"/>
  <c r="D86" i="12" a="1"/>
  <c r="A87" i="12"/>
  <c r="C87" i="12" s="1" a="1"/>
  <c r="A88" i="12"/>
  <c r="C88" i="12" s="1" a="1"/>
  <c r="D88" i="12" a="1"/>
  <c r="A89" i="12"/>
  <c r="C89" i="12" a="1"/>
  <c r="D89" i="12" a="1"/>
  <c r="A90" i="12"/>
  <c r="C90" i="12" a="1"/>
  <c r="D90" i="12" a="1"/>
  <c r="A91" i="12"/>
  <c r="D91" i="12" s="1" a="1"/>
  <c r="C91" i="12" a="1"/>
  <c r="A92" i="12"/>
  <c r="D92" i="12" s="1" a="1"/>
  <c r="C92" i="12" a="1"/>
  <c r="A93" i="12"/>
  <c r="D93" i="12" s="1" a="1"/>
  <c r="C93" i="12" a="1"/>
  <c r="A94" i="12"/>
  <c r="D94" i="12" s="1" a="1"/>
  <c r="C94" i="12" a="1"/>
  <c r="A95" i="12"/>
  <c r="D95" i="12" s="1" a="1"/>
  <c r="C95" i="12" a="1"/>
  <c r="A96" i="12"/>
  <c r="C96" i="12" a="1"/>
  <c r="D96" i="12" a="1"/>
  <c r="A97" i="12"/>
  <c r="C97" i="12" a="1"/>
  <c r="D97" i="12" a="1"/>
  <c r="A98" i="12"/>
  <c r="C98" i="12" s="1" a="1"/>
  <c r="A99" i="12"/>
  <c r="C99" i="12" a="1"/>
  <c r="D99" i="12" a="1"/>
  <c r="A100" i="12"/>
  <c r="C100" i="12" s="1" a="1"/>
  <c r="A101" i="12"/>
  <c r="C101" i="12" s="1" a="1"/>
  <c r="D101" i="12" a="1"/>
  <c r="A102" i="12"/>
  <c r="C102" i="12" s="1" a="1"/>
  <c r="A103" i="12"/>
  <c r="C103" i="12" a="1"/>
  <c r="D103" i="12" a="1"/>
  <c r="A104" i="12"/>
  <c r="C104" i="12" s="1" a="1"/>
  <c r="D104" i="12" a="1"/>
  <c r="A105" i="12"/>
  <c r="A106" i="12"/>
  <c r="C106" i="12" s="1" a="1"/>
  <c r="A107" i="12"/>
  <c r="C107" i="12" a="1"/>
  <c r="D107" i="12" a="1"/>
  <c r="A108" i="12"/>
  <c r="D108" i="12" s="1" a="1"/>
  <c r="A109" i="12"/>
  <c r="C109" i="12" s="1" a="1"/>
  <c r="A110" i="12"/>
  <c r="C110" i="12" s="1" a="1"/>
  <c r="D110" i="12" a="1"/>
  <c r="A111" i="12"/>
  <c r="C111" i="12" a="1"/>
  <c r="D111" i="12" a="1"/>
  <c r="A112" i="12"/>
  <c r="D112" i="12" s="1" a="1"/>
  <c r="C112" i="12" a="1"/>
  <c r="A113" i="12"/>
  <c r="D113" i="12" s="1" a="1"/>
  <c r="C113" i="12" a="1"/>
  <c r="A114" i="12"/>
  <c r="D114" i="12" s="1" a="1"/>
  <c r="C114" i="12" a="1"/>
  <c r="A115" i="12"/>
  <c r="C115" i="12" a="1"/>
  <c r="D115" i="12" a="1"/>
  <c r="A116" i="12"/>
  <c r="D116" i="12" s="1" a="1"/>
  <c r="G1606" i="8"/>
  <c r="G1594" i="8"/>
  <c r="G1595" i="8"/>
  <c r="G1596" i="8"/>
  <c r="G1524" i="8"/>
  <c r="G1617" i="8"/>
  <c r="G1607" i="8"/>
  <c r="G1613" i="8"/>
  <c r="G1608" i="8"/>
  <c r="G1609" i="8"/>
  <c r="G1610" i="8"/>
  <c r="G1614" i="8"/>
  <c r="G1597" i="8"/>
  <c r="G1601" i="8"/>
  <c r="G1602" i="8"/>
  <c r="G1598" i="8"/>
  <c r="G1599" i="8"/>
  <c r="G1603" i="8"/>
  <c r="G1600" i="8"/>
  <c r="G1578" i="8"/>
  <c r="G1579" i="8"/>
  <c r="G1580" i="8"/>
  <c r="G1581" i="8"/>
  <c r="G1582" i="8"/>
  <c r="G1589" i="8"/>
  <c r="G1583" i="8"/>
  <c r="G1584" i="8"/>
  <c r="G1590" i="8"/>
  <c r="G1591" i="8"/>
  <c r="G1592" i="8"/>
  <c r="G1573" i="8"/>
  <c r="G1574" i="8"/>
  <c r="G1575" i="8"/>
  <c r="G1572" i="8"/>
  <c r="G1576" i="8"/>
  <c r="G1577" i="8"/>
  <c r="G1568" i="8"/>
  <c r="G1564" i="8"/>
  <c r="G1569" i="8"/>
  <c r="G1565" i="8"/>
  <c r="G1566" i="8"/>
  <c r="G1570" i="8"/>
  <c r="G1567" i="8"/>
  <c r="G1563" i="8"/>
  <c r="G1561" i="8"/>
  <c r="G1562" i="8"/>
  <c r="G1555" i="8"/>
  <c r="G1556" i="8"/>
  <c r="G1559" i="8"/>
  <c r="G1538" i="8"/>
  <c r="G1548" i="8"/>
  <c r="G1539" i="8"/>
  <c r="G1540" i="8"/>
  <c r="G1549" i="8"/>
  <c r="G1550" i="8"/>
  <c r="G1541" i="8"/>
  <c r="G1542" i="8"/>
  <c r="G1551" i="8"/>
  <c r="G1552" i="8"/>
  <c r="G1543" i="8"/>
  <c r="G1544" i="8"/>
  <c r="G1528" i="8"/>
  <c r="G1529" i="8"/>
  <c r="G1530" i="8"/>
  <c r="G1525" i="8"/>
  <c r="G1531" i="8"/>
  <c r="G1532" i="8"/>
  <c r="G1533" i="8"/>
  <c r="G1534" i="8"/>
  <c r="G1516" i="8"/>
  <c r="G1519" i="8"/>
  <c r="G1520" i="8"/>
  <c r="G1521" i="8"/>
  <c r="G1517" i="8"/>
  <c r="G1522" i="8"/>
  <c r="G1518" i="8"/>
  <c r="G1508" i="8"/>
  <c r="G1509" i="8"/>
  <c r="G1510" i="8"/>
  <c r="G1511" i="8"/>
  <c r="G1513" i="8"/>
  <c r="G1514" i="8"/>
  <c r="G1512" i="8"/>
  <c r="G1506" i="8"/>
  <c r="G1505" i="8"/>
  <c r="G1489" i="8"/>
  <c r="G1490" i="8"/>
  <c r="G1482" i="8"/>
  <c r="G1491" i="8"/>
  <c r="G1492" i="8"/>
  <c r="G1493" i="8"/>
  <c r="G1483" i="8"/>
  <c r="G1494" i="8"/>
  <c r="G1495" i="8"/>
  <c r="G1496" i="8"/>
  <c r="G1484" i="8"/>
  <c r="G1497" i="8"/>
  <c r="G1498" i="8"/>
  <c r="G1499" i="8"/>
  <c r="G1485" i="8"/>
  <c r="G1500" i="8"/>
  <c r="G1501" i="8"/>
  <c r="G1486" i="8"/>
  <c r="G1455" i="8"/>
  <c r="G1468" i="8"/>
  <c r="G1469" i="8"/>
  <c r="G1456" i="8"/>
  <c r="G1457" i="8"/>
  <c r="G1470" i="8"/>
  <c r="G1458" i="8"/>
  <c r="G1471" i="8"/>
  <c r="G1459" i="8"/>
  <c r="G1472" i="8"/>
  <c r="G1460" i="8"/>
  <c r="G1461" i="8"/>
  <c r="G1473" i="8"/>
  <c r="G1474" i="8"/>
  <c r="G1462" i="8"/>
  <c r="G1463" i="8"/>
  <c r="G1464" i="8"/>
  <c r="G1465" i="8"/>
  <c r="G1475" i="8"/>
  <c r="G1476" i="8"/>
  <c r="G1477" i="8"/>
  <c r="G1427" i="8"/>
  <c r="G1428" i="8"/>
  <c r="G1429" i="8"/>
  <c r="G1430" i="8"/>
  <c r="G1431" i="8"/>
  <c r="G1415" i="8"/>
  <c r="G1432" i="8"/>
  <c r="G1433" i="8"/>
  <c r="G1434" i="8"/>
  <c r="G1435" i="8"/>
  <c r="G1416" i="8"/>
  <c r="G1436" i="8"/>
  <c r="G1437" i="8"/>
  <c r="G1438" i="8"/>
  <c r="G1417" i="8"/>
  <c r="G1418" i="8"/>
  <c r="G1419" i="8"/>
  <c r="G1439" i="8"/>
  <c r="G1440" i="8"/>
  <c r="G1453" i="8"/>
  <c r="G1420" i="8"/>
  <c r="G1441" i="8"/>
  <c r="G1442" i="8"/>
  <c r="G1443" i="8"/>
  <c r="G1444" i="8"/>
  <c r="G1445" i="8"/>
  <c r="G1421" i="8"/>
  <c r="G1446" i="8"/>
  <c r="G1422" i="8"/>
  <c r="G1423" i="8"/>
  <c r="G1447" i="8"/>
  <c r="G1424" i="8"/>
  <c r="G1448" i="8"/>
  <c r="G1449" i="8"/>
  <c r="G1450" i="8"/>
  <c r="G1373" i="8"/>
  <c r="G1374" i="8"/>
  <c r="G1375" i="8"/>
  <c r="G1376" i="8"/>
  <c r="G1377" i="8"/>
  <c r="G1378" i="8"/>
  <c r="G1379" i="8"/>
  <c r="G1380" i="8"/>
  <c r="G1381" i="8"/>
  <c r="G1382" i="8"/>
  <c r="G1402" i="8"/>
  <c r="G1383" i="8"/>
  <c r="G1384" i="8"/>
  <c r="G1385" i="8"/>
  <c r="G1386" i="8"/>
  <c r="G1387" i="8"/>
  <c r="G1388" i="8"/>
  <c r="G1403" i="8"/>
  <c r="G1389" i="8"/>
  <c r="G1404" i="8"/>
  <c r="G1390" i="8"/>
  <c r="G1405" i="8"/>
  <c r="G1391" i="8"/>
  <c r="G1392" i="8"/>
  <c r="G1393" i="8"/>
  <c r="G1406" i="8"/>
  <c r="G1394" i="8"/>
  <c r="G1407" i="8"/>
  <c r="G1398" i="8"/>
  <c r="G1410" i="8"/>
  <c r="G1399" i="8"/>
  <c r="G1411" i="8"/>
  <c r="G1412" i="8"/>
  <c r="G1351" i="8"/>
  <c r="G1352" i="8"/>
  <c r="G1353" i="8"/>
  <c r="G1362" i="8"/>
  <c r="G1363" i="8"/>
  <c r="G1354" i="8"/>
  <c r="G1364" i="8"/>
  <c r="G1365" i="8"/>
  <c r="G1366" i="8"/>
  <c r="G1355" i="8"/>
  <c r="G1356" i="8"/>
  <c r="G1367" i="8"/>
  <c r="G1357" i="8"/>
  <c r="G1358" i="8"/>
  <c r="G1359" i="8"/>
  <c r="G1360" i="8"/>
  <c r="G1361" i="8"/>
  <c r="G1368" i="8"/>
  <c r="G1369" i="8"/>
  <c r="G1370" i="8"/>
  <c r="G1350" i="8"/>
  <c r="G1347" i="8"/>
  <c r="G1343" i="8"/>
  <c r="G1340" i="8"/>
  <c r="G1338" i="8"/>
  <c r="G1339" i="8"/>
  <c r="G1318" i="8"/>
  <c r="G1331" i="8"/>
  <c r="G1319" i="8"/>
  <c r="G1320" i="8"/>
  <c r="G1321" i="8"/>
  <c r="G1322" i="8"/>
  <c r="G1332" i="8"/>
  <c r="G1333" i="8"/>
  <c r="G1323" i="8"/>
  <c r="G1324" i="8"/>
  <c r="G1325" i="8"/>
  <c r="G1326" i="8"/>
  <c r="G1293" i="8"/>
  <c r="G1301" i="8"/>
  <c r="G1294" i="8"/>
  <c r="G1295" i="8"/>
  <c r="G1302" i="8"/>
  <c r="G1303" i="8"/>
  <c r="G1296" i="8"/>
  <c r="G1304" i="8"/>
  <c r="G1305" i="8"/>
  <c r="G1297" i="8"/>
  <c r="G1306" i="8"/>
  <c r="G1307" i="8"/>
  <c r="G1308" i="8"/>
  <c r="G1309" i="8"/>
  <c r="G1310" i="8"/>
  <c r="G1289" i="8"/>
  <c r="G1290" i="8"/>
  <c r="G1288" i="8"/>
  <c r="G1291" i="8"/>
  <c r="G1292" i="8"/>
  <c r="G1283" i="8"/>
  <c r="G1284" i="8"/>
  <c r="G1285" i="8"/>
  <c r="G1286" i="8"/>
  <c r="G1287" i="8"/>
  <c r="G1224" i="8"/>
  <c r="G1225" i="8"/>
  <c r="G1226" i="8"/>
  <c r="G1227" i="8"/>
  <c r="G1228" i="8"/>
  <c r="G1229" i="8"/>
  <c r="G1251" i="8"/>
  <c r="G1230" i="8"/>
  <c r="G1231" i="8"/>
  <c r="G1232" i="8"/>
  <c r="G1252" i="8"/>
  <c r="G1253" i="8"/>
  <c r="G1233" i="8"/>
  <c r="G1234" i="8"/>
  <c r="G1254" i="8"/>
  <c r="G1235" i="8"/>
  <c r="G1255" i="8"/>
  <c r="G1256" i="8"/>
  <c r="G1236" i="8"/>
  <c r="G1257" i="8"/>
  <c r="G1237" i="8"/>
  <c r="G1238" i="8"/>
  <c r="G1258" i="8"/>
  <c r="G1259" i="8"/>
  <c r="G1239" i="8"/>
  <c r="G1260" i="8"/>
  <c r="G1261" i="8"/>
  <c r="G1262" i="8"/>
  <c r="G1263" i="8"/>
  <c r="G1240" i="8"/>
  <c r="G1264" i="8"/>
  <c r="G1265" i="8"/>
  <c r="G1266" i="8"/>
  <c r="G1241" i="8"/>
  <c r="G1242" i="8"/>
  <c r="G1243" i="8"/>
  <c r="G1244" i="8"/>
  <c r="G1282" i="8"/>
  <c r="G1267" i="8"/>
  <c r="G1268" i="8"/>
  <c r="G1269" i="8"/>
  <c r="G1245" i="8"/>
  <c r="G1270" i="8"/>
  <c r="G1271" i="8"/>
  <c r="G1246" i="8"/>
  <c r="G1272" i="8"/>
  <c r="G1185" i="8"/>
  <c r="G1186" i="8"/>
  <c r="G1187" i="8"/>
  <c r="G1199" i="8"/>
  <c r="G1188" i="8"/>
  <c r="G1189" i="8"/>
  <c r="G1190" i="8"/>
  <c r="G1200" i="8"/>
  <c r="G1191" i="8"/>
  <c r="G1201" i="8"/>
  <c r="G1202" i="8"/>
  <c r="G1192" i="8"/>
  <c r="G1203" i="8"/>
  <c r="G1204" i="8"/>
  <c r="G1205" i="8"/>
  <c r="G1206" i="8"/>
  <c r="G1207" i="8"/>
  <c r="G1208" i="8"/>
  <c r="G1193" i="8"/>
  <c r="G1209" i="8"/>
  <c r="G1210" i="8"/>
  <c r="G1211" i="8"/>
  <c r="G1194" i="8"/>
  <c r="G1212" i="8"/>
  <c r="G1213" i="8"/>
  <c r="G1214" i="8"/>
  <c r="G1195" i="8"/>
  <c r="G1142" i="8"/>
  <c r="G1143" i="8"/>
  <c r="G1171" i="8"/>
  <c r="G1144" i="8"/>
  <c r="G1145" i="8"/>
  <c r="G1146" i="8"/>
  <c r="G1273" i="8"/>
  <c r="G1215" i="8"/>
  <c r="G1147" i="8"/>
  <c r="G1148" i="8"/>
  <c r="G1149" i="8"/>
  <c r="A2" i="12"/>
  <c r="C124" i="9"/>
  <c r="C123" i="9"/>
  <c r="C122" i="9"/>
  <c r="C121" i="9"/>
  <c r="C120" i="9"/>
  <c r="B116" i="12" s="1"/>
  <c r="C119" i="9"/>
  <c r="B115" i="12" s="1"/>
  <c r="C118" i="9"/>
  <c r="B114" i="12" s="1"/>
  <c r="C117" i="9"/>
  <c r="B113" i="12" s="1"/>
  <c r="C116" i="9"/>
  <c r="B112" i="12" s="1"/>
  <c r="C115" i="9"/>
  <c r="B111" i="12" s="1"/>
  <c r="C114" i="9"/>
  <c r="B110" i="12" s="1"/>
  <c r="C113" i="9"/>
  <c r="B109" i="12" s="1"/>
  <c r="C112" i="9"/>
  <c r="B108" i="12" s="1"/>
  <c r="C111" i="9"/>
  <c r="B107" i="12" s="1"/>
  <c r="C110" i="9"/>
  <c r="B106" i="12" s="1"/>
  <c r="C109" i="9"/>
  <c r="B105" i="12" s="1"/>
  <c r="C108" i="9"/>
  <c r="B104" i="12" s="1"/>
  <c r="C107" i="9"/>
  <c r="B103" i="12" s="1"/>
  <c r="C106" i="9"/>
  <c r="B102" i="12" s="1"/>
  <c r="C105" i="9"/>
  <c r="B101" i="12" s="1"/>
  <c r="C104" i="9"/>
  <c r="B100" i="12" s="1"/>
  <c r="C103" i="9"/>
  <c r="B99" i="12" s="1"/>
  <c r="C102" i="9"/>
  <c r="B98" i="12" s="1"/>
  <c r="C101" i="9"/>
  <c r="B97" i="12" s="1"/>
  <c r="C100" i="9"/>
  <c r="B96" i="12" s="1"/>
  <c r="C99" i="9"/>
  <c r="B95" i="12" s="1"/>
  <c r="C98" i="9"/>
  <c r="B94" i="12" s="1"/>
  <c r="C97" i="9"/>
  <c r="B93" i="12" s="1"/>
  <c r="C96" i="9"/>
  <c r="B92" i="12" s="1"/>
  <c r="C95" i="9"/>
  <c r="B91" i="12" s="1"/>
  <c r="C94" i="9"/>
  <c r="B90" i="12" s="1"/>
  <c r="C93" i="9"/>
  <c r="B89" i="12" s="1"/>
  <c r="C92" i="9"/>
  <c r="B88" i="12" s="1"/>
  <c r="C91" i="9"/>
  <c r="B87" i="12" s="1"/>
  <c r="C90" i="9"/>
  <c r="B86" i="12" s="1"/>
  <c r="C89" i="9"/>
  <c r="B85" i="12" s="1"/>
  <c r="C88" i="9"/>
  <c r="B84" i="12" s="1"/>
  <c r="C87" i="9"/>
  <c r="B83" i="12" s="1"/>
  <c r="C86" i="9"/>
  <c r="B82" i="12" s="1"/>
  <c r="C85" i="9"/>
  <c r="B81" i="12" s="1"/>
  <c r="C84" i="9"/>
  <c r="B80" i="12" s="1"/>
  <c r="C83" i="9"/>
  <c r="B79" i="12" s="1"/>
  <c r="C82" i="9"/>
  <c r="B78" i="12" s="1"/>
  <c r="C81" i="9"/>
  <c r="B77" i="12" s="1"/>
  <c r="C80" i="9"/>
  <c r="B76" i="12" s="1"/>
  <c r="C79" i="9"/>
  <c r="B75" i="12" s="1"/>
  <c r="C78" i="9"/>
  <c r="B74" i="12" s="1"/>
  <c r="C77" i="9"/>
  <c r="B73" i="12" s="1"/>
  <c r="C76" i="9"/>
  <c r="B72" i="12" s="1"/>
  <c r="C75" i="9"/>
  <c r="B71" i="12" s="1"/>
  <c r="C74" i="9"/>
  <c r="B70" i="12" s="1"/>
  <c r="C73" i="9"/>
  <c r="B69" i="12" s="1"/>
  <c r="C72" i="9"/>
  <c r="B68" i="12" s="1"/>
  <c r="C71" i="9"/>
  <c r="B67" i="12" s="1"/>
  <c r="C70" i="9"/>
  <c r="B66" i="12" s="1"/>
  <c r="C69" i="9"/>
  <c r="B65" i="12" s="1"/>
  <c r="C68" i="9"/>
  <c r="B64" i="12" s="1"/>
  <c r="C67" i="9"/>
  <c r="B63" i="12" s="1"/>
  <c r="C66" i="9"/>
  <c r="B62" i="12" s="1"/>
  <c r="C65" i="9"/>
  <c r="B61" i="12" s="1"/>
  <c r="C64" i="9"/>
  <c r="B60" i="12" s="1"/>
  <c r="C63" i="9"/>
  <c r="B59" i="12" s="1"/>
  <c r="C62" i="9"/>
  <c r="B58" i="12" s="1"/>
  <c r="C61" i="9"/>
  <c r="B57" i="12" s="1"/>
  <c r="C60" i="9"/>
  <c r="B56" i="12" s="1"/>
  <c r="C59" i="9"/>
  <c r="B55" i="12" s="1"/>
  <c r="C58" i="9"/>
  <c r="B54" i="12" s="1"/>
  <c r="C57" i="9"/>
  <c r="B53" i="12" s="1"/>
  <c r="C56" i="9"/>
  <c r="B52" i="12" s="1"/>
  <c r="C55" i="9"/>
  <c r="B51" i="12" s="1"/>
  <c r="C54" i="9"/>
  <c r="B50" i="12" s="1"/>
  <c r="C53" i="9"/>
  <c r="B49" i="12" s="1"/>
  <c r="C52" i="9"/>
  <c r="B48" i="12" s="1"/>
  <c r="C51" i="9"/>
  <c r="B47" i="12" s="1"/>
  <c r="C50" i="9"/>
  <c r="B46" i="12" s="1"/>
  <c r="C49" i="9"/>
  <c r="B45" i="12" s="1"/>
  <c r="C48" i="9"/>
  <c r="B44" i="12" s="1"/>
  <c r="C47" i="9"/>
  <c r="B43" i="12" s="1"/>
  <c r="C46" i="9"/>
  <c r="B42" i="12" s="1"/>
  <c r="C45" i="9"/>
  <c r="B41" i="12" s="1"/>
  <c r="C44" i="9"/>
  <c r="B40" i="12" s="1"/>
  <c r="C43" i="9"/>
  <c r="B39" i="12" s="1"/>
  <c r="C42" i="9"/>
  <c r="B38" i="12" s="1"/>
  <c r="C41" i="9"/>
  <c r="B37" i="12" s="1"/>
  <c r="C40" i="9"/>
  <c r="B36" i="12" s="1"/>
  <c r="C39" i="9"/>
  <c r="B35" i="12" s="1"/>
  <c r="C38" i="9"/>
  <c r="B34" i="12" s="1"/>
  <c r="C37" i="9"/>
  <c r="B33" i="12" s="1"/>
  <c r="C36" i="9"/>
  <c r="B32" i="12" s="1"/>
  <c r="C35" i="9"/>
  <c r="B31" i="12" s="1"/>
  <c r="C34" i="9"/>
  <c r="B30" i="12" s="1"/>
  <c r="C33" i="9"/>
  <c r="B29" i="12" s="1"/>
  <c r="C32" i="9"/>
  <c r="B28" i="12" s="1"/>
  <c r="C31" i="9"/>
  <c r="B27" i="12" s="1"/>
  <c r="C30" i="9"/>
  <c r="B26" i="12" s="1"/>
  <c r="C29" i="9"/>
  <c r="B25" i="12" s="1"/>
  <c r="C28" i="9"/>
  <c r="B24" i="12" s="1"/>
  <c r="C27" i="9"/>
  <c r="B23" i="12" s="1"/>
  <c r="C26" i="9"/>
  <c r="B22" i="12" s="1"/>
  <c r="C25" i="9"/>
  <c r="B21" i="12" s="1"/>
  <c r="C24" i="9"/>
  <c r="B20" i="12" s="1"/>
  <c r="C23" i="9"/>
  <c r="B19" i="12" s="1"/>
  <c r="C22" i="9"/>
  <c r="B18" i="12" s="1"/>
  <c r="C21" i="9"/>
  <c r="B17" i="12" s="1"/>
  <c r="C20" i="9"/>
  <c r="B16" i="12" s="1"/>
  <c r="C19" i="9"/>
  <c r="B15" i="12" s="1"/>
  <c r="C18" i="9"/>
  <c r="B14" i="12" s="1"/>
  <c r="C17" i="9"/>
  <c r="B13" i="12" s="1"/>
  <c r="C16" i="9"/>
  <c r="B12" i="12" s="1"/>
  <c r="C15" i="9"/>
  <c r="B11" i="12" s="1"/>
  <c r="C14" i="9"/>
  <c r="B10" i="12" s="1"/>
  <c r="C13" i="9"/>
  <c r="B9" i="12" s="1"/>
  <c r="C12" i="9"/>
  <c r="B8" i="12" s="1"/>
  <c r="C11" i="9"/>
  <c r="B7" i="12" s="1"/>
  <c r="C10" i="9"/>
  <c r="B6" i="12" s="1"/>
  <c r="C9" i="9"/>
  <c r="B5" i="12" s="1"/>
  <c r="C8" i="9"/>
  <c r="B4" i="12" s="1"/>
  <c r="C7" i="9"/>
  <c r="B3" i="12" s="1"/>
  <c r="C6" i="9"/>
  <c r="Q116" i="8" a="1"/>
  <c r="Q123" i="8" a="1"/>
  <c r="Q22" i="8" a="1"/>
  <c r="Q210" i="8" a="1"/>
  <c r="Q93" i="8" a="1"/>
  <c r="Q20" i="8" a="1"/>
  <c r="Q91" i="8" a="1"/>
  <c r="Q5" i="8" a="1"/>
  <c r="Q3" i="8" a="1"/>
  <c r="Q6" i="8" a="1"/>
  <c r="Q2" i="8" a="1"/>
  <c r="Q7" i="8" a="1"/>
  <c r="Q136" i="8" a="1"/>
  <c r="Q144" i="8" a="1"/>
  <c r="Q150" i="8" a="1"/>
  <c r="Q160" i="8" a="1"/>
  <c r="Q98" i="8" a="1"/>
  <c r="Q113" i="8" a="1"/>
  <c r="Q4" i="8" a="1"/>
  <c r="Q8" i="8" a="1"/>
  <c r="Q15" i="8" a="1"/>
  <c r="Q63" i="8" a="1"/>
  <c r="Q79" i="8" a="1"/>
  <c r="Q80" i="8" a="1"/>
  <c r="Q21" i="8" a="1"/>
  <c r="Q64" i="8" a="1"/>
  <c r="Q23" i="8" a="1"/>
  <c r="Q45" i="8" a="1"/>
  <c r="Q9" i="8" a="1"/>
  <c r="Q34" i="8" a="1"/>
  <c r="Q35" i="8" a="1"/>
  <c r="Q24" i="8" a="1"/>
  <c r="Q37" i="8" a="1"/>
  <c r="Q81" i="8" a="1"/>
  <c r="Q94" i="8" a="1"/>
  <c r="Q16" i="8" a="1"/>
  <c r="Q82" i="8" a="1"/>
  <c r="Q25" i="8" a="1"/>
  <c r="Q38" i="8" a="1"/>
  <c r="Q11" i="8" a="1"/>
  <c r="Q56" i="8" a="1"/>
  <c r="Q133" i="8" a="1"/>
  <c r="Q36" i="8" a="1"/>
  <c r="Q52" i="8" a="1"/>
  <c r="Q13" i="8" a="1"/>
  <c r="Q14" i="8" a="1"/>
  <c r="Q10" i="8" a="1"/>
  <c r="Q65" i="8" a="1"/>
  <c r="Q99" i="8" a="1"/>
  <c r="Q17" i="8" a="1"/>
  <c r="Q12" i="8" a="1"/>
  <c r="Q140" i="8" a="1"/>
  <c r="Q154" i="8" a="1"/>
  <c r="Q18" i="8" a="1"/>
  <c r="Q39" i="8" a="1"/>
  <c r="Q19" i="8" a="1"/>
  <c r="Q139" i="8" a="1"/>
  <c r="Q44" i="8" a="1"/>
  <c r="Q26" i="8" a="1"/>
  <c r="Q53" i="8" a="1"/>
  <c r="Q151" i="8" a="1"/>
  <c r="Q61" i="8" a="1"/>
  <c r="Q118" i="8" a="1"/>
  <c r="Q31" i="8" a="1"/>
  <c r="Q121" i="8" a="1"/>
  <c r="Q48" i="8" a="1"/>
  <c r="Q76" i="8" a="1"/>
  <c r="Q111" i="8" a="1"/>
  <c r="Q40" i="8" a="1"/>
  <c r="Q62" i="8" a="1"/>
  <c r="Q78" i="8" a="1"/>
  <c r="Q41" i="8" a="1"/>
  <c r="Q87" i="8" a="1"/>
  <c r="Q88" i="8" a="1"/>
  <c r="Q89" i="8" a="1"/>
  <c r="Q125" i="8" a="1"/>
  <c r="Q32" i="8" a="1"/>
  <c r="Q33" i="8" a="1"/>
  <c r="Q54" i="8" a="1"/>
  <c r="Q55" i="8" a="1"/>
  <c r="Q77" i="8" a="1"/>
  <c r="Q66" i="8" a="1"/>
  <c r="Q83" i="8" a="1"/>
  <c r="Q51" i="8" a="1"/>
  <c r="Q67" i="8" a="1"/>
  <c r="Q68" i="8" a="1"/>
  <c r="Q30" i="8" a="1"/>
  <c r="Q42" i="8" a="1"/>
  <c r="Q28" i="8" a="1"/>
  <c r="Q43" i="8" a="1"/>
  <c r="Q29" i="8" a="1"/>
  <c r="Q27" i="8" a="1"/>
  <c r="Q57" i="8" a="1"/>
  <c r="Q50" i="8" a="1"/>
  <c r="Q141" i="8" a="1"/>
  <c r="Q59" i="8" a="1"/>
  <c r="Q75" i="8" a="1"/>
  <c r="Q202" i="8" a="1"/>
  <c r="Q203" i="8" a="1"/>
  <c r="Q201" i="8" a="1"/>
  <c r="Q46" i="8" a="1"/>
  <c r="Q47" i="8" a="1"/>
  <c r="Q49" i="8" a="1"/>
  <c r="Q69" i="8" a="1"/>
  <c r="Q84" i="8" a="1"/>
  <c r="Q97" i="8" a="1"/>
  <c r="Q70" i="8" a="1"/>
  <c r="Q58" i="8" a="1"/>
  <c r="Q71" i="8" a="1"/>
  <c r="Q60" i="8" a="1"/>
  <c r="Q74" i="8" a="1"/>
  <c r="Q72" i="8" a="1"/>
  <c r="Q73" i="8" a="1"/>
  <c r="Q167" i="8" a="1"/>
  <c r="Q189" i="8" a="1"/>
  <c r="Q204" i="8" a="1"/>
  <c r="Q85" i="8" a="1"/>
  <c r="Q86" i="8" a="1"/>
  <c r="Q129" i="8" a="1"/>
  <c r="Q130" i="8" a="1"/>
  <c r="Q90" i="8" a="1"/>
  <c r="Q100" i="8" a="1"/>
  <c r="Q117" i="8" a="1"/>
  <c r="Q146" i="8" a="1"/>
  <c r="Q183" i="8" a="1"/>
  <c r="Q184" i="8" a="1"/>
  <c r="Q101" i="8" a="1"/>
  <c r="Q102" i="8" a="1"/>
  <c r="Q103" i="8" a="1"/>
  <c r="Q104" i="8" a="1"/>
  <c r="Q105" i="8" a="1"/>
  <c r="Q92" i="8" a="1"/>
  <c r="Q106" i="8" a="1"/>
  <c r="Q107" i="8" a="1"/>
  <c r="Q119" i="8" a="1"/>
  <c r="Q120" i="8" a="1"/>
  <c r="Q137" i="8" a="1"/>
  <c r="Q108" i="8" a="1"/>
  <c r="Q95" i="8" a="1"/>
  <c r="Q109" i="8" a="1"/>
  <c r="Q96" i="8" a="1"/>
  <c r="Q110" i="8" a="1"/>
  <c r="Q127" i="8" a="1"/>
  <c r="Q128" i="8" a="1"/>
  <c r="Q173" i="8" a="1"/>
  <c r="Q112" i="8" a="1"/>
  <c r="Q153" i="8" a="1"/>
  <c r="Q122" i="8" a="1"/>
  <c r="Q114" i="8" a="1"/>
  <c r="Q126" i="8" a="1"/>
  <c r="Q115" i="8" a="1"/>
  <c r="Q124" i="8" a="1"/>
  <c r="Q190" i="8" a="1"/>
  <c r="Q131" i="8" a="1"/>
  <c r="Q199" i="8" a="1"/>
  <c r="Q132" i="8" a="1"/>
  <c r="Q134" i="8" a="1"/>
  <c r="Q138" i="8" a="1"/>
  <c r="Q143" i="8" a="1"/>
  <c r="Q168" i="8" a="1"/>
  <c r="Q182" i="8" a="1"/>
  <c r="Q135" i="8" a="1"/>
  <c r="Q159" i="8" a="1"/>
  <c r="Q187" i="8" a="1"/>
  <c r="Q142" i="8" a="1"/>
  <c r="Q145" i="8" a="1"/>
  <c r="Q147" i="8" a="1"/>
  <c r="Q186" i="8" a="1"/>
  <c r="Q198" i="8" a="1"/>
  <c r="Q148" i="8" a="1"/>
  <c r="Q149" i="8" a="1"/>
  <c r="Q152" i="8" a="1"/>
  <c r="Q156" i="8" a="1"/>
  <c r="Q162" i="8" a="1"/>
  <c r="Q158" i="8" a="1"/>
  <c r="Q157" i="8" a="1"/>
  <c r="Q169" i="8" a="1"/>
  <c r="Q163" i="8" a="1"/>
  <c r="Q170" i="8" a="1"/>
  <c r="Q181" i="8" a="1"/>
  <c r="Q164" i="8" a="1"/>
  <c r="Q165" i="8" a="1"/>
  <c r="Q155" i="8" a="1"/>
  <c r="Q161" i="8" a="1"/>
  <c r="Q172" i="8" a="1"/>
  <c r="Q175" i="8" a="1"/>
  <c r="Q176" i="8" a="1"/>
  <c r="Q177" i="8" a="1"/>
  <c r="Q174" i="8" a="1"/>
  <c r="Q178" i="8" a="1"/>
  <c r="Q179" i="8" a="1"/>
  <c r="Q188" i="8" a="1"/>
  <c r="Q180" i="8" a="1"/>
  <c r="Q185" i="8" a="1"/>
  <c r="Q200" i="8" a="1"/>
  <c r="Q205" i="8" a="1"/>
  <c r="Q206" i="8" a="1"/>
  <c r="Q193" i="8" a="1"/>
  <c r="Q194" i="8" a="1"/>
  <c r="Q191" i="8" a="1"/>
  <c r="Q195" i="8" a="1"/>
  <c r="Q196" i="8" a="1"/>
  <c r="Q197" i="8" a="1"/>
  <c r="Q207" i="8" a="1"/>
  <c r="Q208" i="8" a="1"/>
  <c r="Q209" i="8" a="1"/>
  <c r="Q211" i="8" a="1"/>
  <c r="Q192" i="8" a="1"/>
  <c r="Q171" i="8" a="1"/>
  <c r="Q549" i="8" a="1"/>
  <c r="Q498" i="8" a="1"/>
  <c r="Q499" i="8" a="1"/>
  <c r="Q500" i="8" a="1"/>
  <c r="Q503" i="8" a="1"/>
  <c r="Q504" i="8" a="1"/>
  <c r="Q505" i="8" a="1"/>
  <c r="Q496" i="8" a="1"/>
  <c r="Q501" i="8" a="1"/>
  <c r="Q506" i="8" a="1"/>
  <c r="Q495" i="8" a="1"/>
  <c r="Q493" i="8" a="1"/>
  <c r="Q484" i="8" a="1"/>
  <c r="Q507" i="8" a="1"/>
  <c r="Q485" i="8" a="1"/>
  <c r="Q486" i="8" a="1"/>
  <c r="Q487" i="8" a="1"/>
  <c r="Q488" i="8" a="1"/>
  <c r="Q576" i="8" a="1"/>
  <c r="Q489" i="8" a="1"/>
  <c r="Q471" i="8" a="1"/>
  <c r="Q490" i="8" a="1"/>
  <c r="Q477" i="8" a="1"/>
  <c r="Q472" i="8" a="1"/>
  <c r="Q491" i="8" a="1"/>
  <c r="Q478" i="8" a="1"/>
  <c r="Q494" i="8" a="1"/>
  <c r="Q479" i="8" a="1"/>
  <c r="Q480" i="8" a="1"/>
  <c r="Q481" i="8" a="1"/>
  <c r="Q459" i="8" a="1"/>
  <c r="Q460" i="8" a="1"/>
  <c r="Q461" i="8" a="1"/>
  <c r="Q450" i="8" a="1"/>
  <c r="Q462" i="8" a="1"/>
  <c r="Q451" i="8" a="1"/>
  <c r="Q463" i="8" a="1"/>
  <c r="Q464" i="8" a="1"/>
  <c r="Q465" i="8" a="1"/>
  <c r="Q466" i="8" a="1"/>
  <c r="Q467" i="8" a="1"/>
  <c r="Q468" i="8" a="1"/>
  <c r="Q482" i="8" a="1"/>
  <c r="Q452" i="8" a="1"/>
  <c r="Q469" i="8" a="1"/>
  <c r="Q473" i="8" a="1"/>
  <c r="Q453" i="8" a="1"/>
  <c r="Q436" i="8" a="1"/>
  <c r="Q442" i="8" a="1"/>
  <c r="Q454" i="8" a="1"/>
  <c r="Q474" i="8" a="1"/>
  <c r="Q455" i="8" a="1"/>
  <c r="Q483" i="8" a="1"/>
  <c r="Q443" i="8" a="1"/>
  <c r="Q475" i="8" a="1"/>
  <c r="Q444" i="8" a="1"/>
  <c r="Q437" i="8" a="1"/>
  <c r="Q445" i="8" a="1"/>
  <c r="Q438" i="8" a="1"/>
  <c r="Q439" i="8" a="1"/>
  <c r="Q440" i="8" a="1"/>
  <c r="Q446" i="8" a="1"/>
  <c r="Q502" i="8" a="1"/>
  <c r="Q447" i="8" a="1"/>
  <c r="Q448" i="8" a="1"/>
  <c r="Q433" i="8" a="1"/>
  <c r="Q434" i="8" a="1"/>
  <c r="Q435" i="8" a="1"/>
  <c r="Q429" i="8" a="1"/>
  <c r="Q431" i="8" a="1"/>
  <c r="Q406" i="8" a="1"/>
  <c r="Q456" i="8" a="1"/>
  <c r="Q492" i="8" a="1"/>
  <c r="Q430" i="8" a="1"/>
  <c r="Q476" i="8" a="1"/>
  <c r="Q407" i="8" a="1"/>
  <c r="Q408" i="8" a="1"/>
  <c r="Q417" i="8" a="1"/>
  <c r="Q409" i="8" a="1"/>
  <c r="Q426" i="8" a="1"/>
  <c r="Q427" i="8" a="1"/>
  <c r="Q382" i="8" a="1"/>
  <c r="Q396" i="8" a="1"/>
  <c r="Q418" i="8" a="1"/>
  <c r="Q410" i="8" a="1"/>
  <c r="Q419" i="8" a="1"/>
  <c r="Q374" i="8" a="1"/>
  <c r="Q383" i="8" a="1"/>
  <c r="Q375" i="8" a="1"/>
  <c r="Q420" i="8" a="1"/>
  <c r="Q361" i="8" a="1"/>
  <c r="Q345" i="8" a="1"/>
  <c r="Q362" i="8" a="1"/>
  <c r="Q363" i="8" a="1"/>
  <c r="Q337" i="8" a="1"/>
  <c r="Q384" i="8" a="1"/>
  <c r="Q338" i="8" a="1"/>
  <c r="Q346" i="8" a="1"/>
  <c r="Q329" i="8" a="1"/>
  <c r="Q330" i="8" a="1"/>
  <c r="Q364" i="8" a="1"/>
  <c r="Q331" i="8" a="1"/>
  <c r="Q332" i="8" a="1"/>
  <c r="Q365" i="8" a="1"/>
  <c r="Q397" i="8" a="1"/>
  <c r="Q355" i="8" a="1"/>
  <c r="Q339" i="8" a="1"/>
  <c r="Q326" i="8" a="1"/>
  <c r="Q328" i="8" a="1"/>
  <c r="Q385" i="8" a="1"/>
  <c r="Q386" i="8" a="1"/>
  <c r="Q376" i="8" a="1"/>
  <c r="Q411" i="8" a="1"/>
  <c r="Q421" i="8" a="1"/>
  <c r="Q387" i="8" a="1"/>
  <c r="Q388" i="8" a="1"/>
  <c r="Q389" i="8" a="1"/>
  <c r="Q366" i="8" a="1"/>
  <c r="Q347" i="8" a="1"/>
  <c r="Q348" i="8" a="1"/>
  <c r="Q349" i="8" a="1"/>
  <c r="Q340" i="8" a="1"/>
  <c r="Q323" i="8" a="1"/>
  <c r="Q315" i="8" a="1"/>
  <c r="Q350" i="8" a="1"/>
  <c r="Q324" i="8" a="1"/>
  <c r="Q351" i="8" a="1"/>
  <c r="Q390" i="8" a="1"/>
  <c r="Q441" i="8" a="1"/>
  <c r="Q391" i="8" a="1"/>
  <c r="Q377" i="8" a="1"/>
  <c r="Q297" i="8" a="1"/>
  <c r="Q298" i="8" a="1"/>
  <c r="Q316" i="8" a="1"/>
  <c r="Q398" i="8" a="1"/>
  <c r="Q308" i="8" a="1"/>
  <c r="Q457" i="8" a="1"/>
  <c r="Q412" i="8" a="1"/>
  <c r="Q720" i="8" a="1"/>
  <c r="Q413" i="8" a="1"/>
  <c r="Q352" i="8" a="1"/>
  <c r="Q721" i="8" a="1"/>
  <c r="Q356" i="8" a="1"/>
  <c r="Q414" i="8" a="1"/>
  <c r="Q392" i="8" a="1"/>
  <c r="Q458" i="8" a="1"/>
  <c r="Q299" i="8" a="1"/>
  <c r="Q309" i="8" a="1"/>
  <c r="Q300" i="8" a="1"/>
  <c r="Q301" i="8" a="1"/>
  <c r="Q302" i="8" a="1"/>
  <c r="Q333" i="8" a="1"/>
  <c r="Q317" i="8" a="1"/>
  <c r="Q303" i="8" a="1"/>
  <c r="Q422" i="8" a="1"/>
  <c r="Q310" i="8" a="1"/>
  <c r="Q287" i="8" a="1"/>
  <c r="Q311" i="8" a="1"/>
  <c r="Q304" i="8" a="1"/>
  <c r="Q291" i="8" a="1"/>
  <c r="Q423" i="8" a="1"/>
  <c r="Q341" i="8" a="1"/>
  <c r="Q353" i="8" a="1"/>
  <c r="Q318" i="8" a="1"/>
  <c r="Q305" i="8" a="1"/>
  <c r="Q292" i="8" a="1"/>
  <c r="Q293" i="8" a="1"/>
  <c r="Q294" i="8" a="1"/>
  <c r="Q288" i="8" a="1"/>
  <c r="Q424" i="8" a="1"/>
  <c r="Q312" i="8" a="1"/>
  <c r="Q325" i="8" a="1"/>
  <c r="Q289" i="8" a="1"/>
  <c r="Q282" i="8" a="1"/>
  <c r="Q278" i="8" a="1"/>
  <c r="Q283" i="8" a="1"/>
  <c r="Q279" i="8" a="1"/>
  <c r="Q393" i="8" a="1"/>
  <c r="Q342" i="8" a="1"/>
  <c r="Q306" i="8" a="1"/>
  <c r="Q399" i="8" a="1"/>
  <c r="Q290" i="8" a="1"/>
  <c r="Q378" i="8" a="1"/>
  <c r="Q284" i="8" a="1"/>
  <c r="Q319" i="8" a="1"/>
  <c r="Q274" i="8" a="1"/>
  <c r="Q275" i="8" a="1"/>
  <c r="Q269" i="8" a="1"/>
  <c r="Q270" i="8" a="1"/>
  <c r="Q357" i="8" a="1"/>
  <c r="Q400" i="8" a="1"/>
  <c r="Q367" i="8" a="1"/>
  <c r="Q255" i="8" a="1"/>
  <c r="Q256" i="8" a="1"/>
  <c r="Q265" i="8" a="1"/>
  <c r="Q266" i="8" a="1"/>
  <c r="Q334" i="8" a="1"/>
  <c r="Q277" i="8" a="1"/>
  <c r="Q257" i="8" a="1"/>
  <c r="Q368" i="8" a="1"/>
  <c r="Q276" i="8" a="1"/>
  <c r="Q415" i="8" a="1"/>
  <c r="Q285" i="8" a="1"/>
  <c r="Q394" i="8" a="1"/>
  <c r="Q335" i="8" a="1"/>
  <c r="Q369" i="8" a="1"/>
  <c r="Q354" i="8" a="1"/>
  <c r="Q336" i="8" a="1"/>
  <c r="Q327" i="8" a="1"/>
  <c r="Q280" i="8" a="1"/>
  <c r="Q320" i="8" a="1"/>
  <c r="Q321" i="8" a="1"/>
  <c r="Q281" i="8" a="1"/>
  <c r="Q358" i="8" a="1"/>
  <c r="Q258" i="8" a="1"/>
  <c r="Q259" i="8" a="1"/>
  <c r="Q401" i="8" a="1"/>
  <c r="Q260" i="8" a="1"/>
  <c r="Q261" i="8" a="1"/>
  <c r="Q262" i="8" a="1"/>
  <c r="Q263" i="8" a="1"/>
  <c r="Q267" i="8" a="1"/>
  <c r="Q268" i="8" a="1"/>
  <c r="Q235" i="8" a="1"/>
  <c r="Q236" i="8" a="1"/>
  <c r="Q237" i="8" a="1"/>
  <c r="Q307" i="8" a="1"/>
  <c r="Q295" i="8" a="1"/>
  <c r="Q247" i="8" a="1"/>
  <c r="Q238" i="8" a="1"/>
  <c r="Q248" i="8" a="1"/>
  <c r="Q239" i="8" a="1"/>
  <c r="Q240" i="8" a="1"/>
  <c r="Q241" i="8" a="1"/>
  <c r="Q428" i="8" a="1"/>
  <c r="Q242" i="8" a="1"/>
  <c r="Q243" i="8" a="1"/>
  <c r="Q313" i="8" a="1"/>
  <c r="Q249" i="8" a="1"/>
  <c r="Q250" i="8" a="1"/>
  <c r="Q264" i="8" a="1"/>
  <c r="Q251" i="8" a="1"/>
  <c r="Q244" i="8" a="1"/>
  <c r="Q252" i="8" a="1"/>
  <c r="Q245" i="8" a="1"/>
  <c r="Q226" i="8" a="1"/>
  <c r="Q231" i="8" a="1"/>
  <c r="Q232" i="8" a="1"/>
  <c r="Q273" i="8" a="1"/>
  <c r="Q271" i="8" a="1"/>
  <c r="Q432" i="8" a="1"/>
  <c r="Q395" i="8" a="1"/>
  <c r="Q227" i="8" a="1"/>
  <c r="Q228" i="8" a="1"/>
  <c r="Q370" i="8" a="1"/>
  <c r="Q371" i="8" a="1"/>
  <c r="Q225" i="8" a="1"/>
  <c r="Q223" i="8" a="1"/>
  <c r="Q233" i="8" a="1"/>
  <c r="Q296" i="8" a="1"/>
  <c r="Q416" i="8" a="1"/>
  <c r="Q322" i="8" a="1"/>
  <c r="Q253" i="8" a="1"/>
  <c r="Q286" i="8" a="1"/>
  <c r="Q212" i="8" a="1"/>
  <c r="Q219" i="8" a="1"/>
  <c r="Q372" i="8" a="1"/>
  <c r="Q402" i="8" a="1"/>
  <c r="Q213" i="8" a="1"/>
  <c r="Q343" i="8" a="1"/>
  <c r="Q234" i="8" a="1"/>
  <c r="Q403" i="8" a="1"/>
  <c r="Q425" i="8" a="1"/>
  <c r="Q379" i="8" a="1"/>
  <c r="Q214" i="8" a="1"/>
  <c r="Q380" i="8" a="1"/>
  <c r="Q381" i="8" a="1"/>
  <c r="Q404" i="8" a="1"/>
  <c r="Q405" i="8" a="1"/>
  <c r="Q272" i="8" a="1"/>
  <c r="Q359" i="8" a="1"/>
  <c r="Q360" i="8" a="1"/>
  <c r="Q314" i="8" a="1"/>
  <c r="Q373" i="8" a="1"/>
  <c r="Q220" i="8" a="1"/>
  <c r="Q344" i="8" a="1"/>
  <c r="Q215" i="8" a="1"/>
  <c r="Q229" i="8" a="1"/>
  <c r="Q246" i="8" a="1"/>
  <c r="Q221" i="8" a="1"/>
  <c r="Q222" i="8" a="1"/>
  <c r="Q497" i="8" a="1"/>
  <c r="Q470" i="8" a="1"/>
  <c r="Q449" i="8" a="1"/>
  <c r="Q230" i="8" a="1"/>
  <c r="Q254" i="8" a="1"/>
  <c r="Q216" i="8" a="1"/>
  <c r="Q224" i="8" a="1"/>
  <c r="Q217" i="8" a="1"/>
  <c r="Q218" i="8" a="1"/>
  <c r="Q528" i="8" a="1"/>
  <c r="Q600" i="8" a="1"/>
  <c r="Q574" i="8" a="1"/>
  <c r="Q529" i="8" a="1"/>
  <c r="Q1170" i="8" a="1"/>
  <c r="Q1109" i="8" a="1"/>
  <c r="Q1086" i="8" a="1"/>
  <c r="Q1060" i="8" a="1"/>
  <c r="Q993" i="8" a="1"/>
  <c r="Q980" i="8" a="1"/>
  <c r="Q875" i="8" a="1"/>
  <c r="Q834" i="8" a="1"/>
  <c r="Q530" i="8" a="1"/>
  <c r="Q575" i="8" a="1"/>
  <c r="Q601" i="8" a="1"/>
  <c r="Q587" i="8" a="1"/>
  <c r="Q648" i="8" a="1"/>
  <c r="AE5" i="1"/>
  <c r="AA5" i="1"/>
  <c r="W5" i="1"/>
  <c r="S5" i="1"/>
  <c r="Q4429" i="8" a="1"/>
  <c r="Q4428" i="8" a="1"/>
  <c r="Q4427" i="8" a="1"/>
  <c r="Q4426" i="8" a="1"/>
  <c r="Q4425" i="8" a="1"/>
  <c r="Q4423" i="8" a="1"/>
  <c r="Q4424" i="8" a="1"/>
  <c r="Q4422" i="8" a="1"/>
  <c r="Q4421" i="8" a="1"/>
  <c r="Q4420" i="8" a="1"/>
  <c r="Q4419" i="8" a="1"/>
  <c r="Q4418" i="8" a="1"/>
  <c r="Q4417" i="8" a="1"/>
  <c r="Q4415" i="8" a="1"/>
  <c r="Q4416" i="8" a="1"/>
  <c r="Q4414" i="8" a="1"/>
  <c r="Q4413" i="8" a="1"/>
  <c r="Q4412" i="8" a="1"/>
  <c r="Q4411" i="8" a="1"/>
  <c r="Q4410" i="8" a="1"/>
  <c r="Q4408" i="8" a="1"/>
  <c r="Q4409" i="8" a="1"/>
  <c r="Q4407" i="8" a="1"/>
  <c r="Q4406" i="8" a="1"/>
  <c r="Q4405" i="8" a="1"/>
  <c r="Q4403" i="8" a="1"/>
  <c r="Q4404" i="8" a="1"/>
  <c r="Q4402" i="8" a="1"/>
  <c r="Q4400" i="8" a="1"/>
  <c r="Q4401" i="8" a="1"/>
  <c r="Q4398" i="8" a="1"/>
  <c r="Q4399" i="8" a="1"/>
  <c r="Q4397" i="8" a="1"/>
  <c r="Q4396" i="8" a="1"/>
  <c r="Q4394" i="8" a="1"/>
  <c r="Q4395" i="8" a="1"/>
  <c r="Q4392" i="8" a="1"/>
  <c r="Q4393" i="8" a="1"/>
  <c r="Q4390" i="8" a="1"/>
  <c r="Q4391" i="8" a="1"/>
  <c r="Q4389" i="8" a="1"/>
  <c r="Q4388" i="8" a="1"/>
  <c r="Q4234" i="8" a="1"/>
  <c r="Q4235" i="8" a="1"/>
  <c r="Q4236" i="8" a="1"/>
  <c r="Q4237" i="8" a="1"/>
  <c r="Q4238" i="8" a="1"/>
  <c r="Q4239" i="8" a="1"/>
  <c r="Q4240" i="8" a="1"/>
  <c r="Q4241" i="8" a="1"/>
  <c r="Q4242" i="8" a="1"/>
  <c r="Q4243" i="8" a="1"/>
  <c r="Q4244" i="8" a="1"/>
  <c r="Q4245" i="8" a="1"/>
  <c r="Q4246" i="8" a="1"/>
  <c r="Q4247" i="8" a="1"/>
  <c r="Q4248" i="8" a="1"/>
  <c r="Q4249" i="8" a="1"/>
  <c r="Q4250" i="8" a="1"/>
  <c r="Q4251" i="8" a="1"/>
  <c r="Q4252" i="8" a="1"/>
  <c r="Q4253" i="8" a="1"/>
  <c r="Q4254" i="8" a="1"/>
  <c r="Q4255" i="8" a="1"/>
  <c r="Q4256" i="8" a="1"/>
  <c r="Q4257" i="8" a="1"/>
  <c r="Q4258" i="8" a="1"/>
  <c r="Q4259" i="8" a="1"/>
  <c r="Q4260" i="8" a="1"/>
  <c r="Q4261" i="8" a="1"/>
  <c r="Q4262" i="8" a="1"/>
  <c r="Q4263" i="8" a="1"/>
  <c r="Q4264" i="8" a="1"/>
  <c r="Q4265" i="8" a="1"/>
  <c r="Q4266" i="8" a="1"/>
  <c r="Q4267" i="8" a="1"/>
  <c r="Q4268" i="8" a="1"/>
  <c r="Q4269" i="8" a="1"/>
  <c r="Q4270" i="8" a="1"/>
  <c r="Q4271" i="8" a="1"/>
  <c r="Q4272" i="8" a="1"/>
  <c r="Q4273" i="8" a="1"/>
  <c r="Q4274" i="8" a="1"/>
  <c r="Q4275" i="8" a="1"/>
  <c r="Q4276" i="8" a="1"/>
  <c r="Q4277" i="8" a="1"/>
  <c r="Q4278" i="8" a="1"/>
  <c r="Q4279" i="8" a="1"/>
  <c r="Q4280" i="8" a="1"/>
  <c r="Q4281" i="8" a="1"/>
  <c r="Q4282" i="8" a="1"/>
  <c r="Q4283" i="8" a="1"/>
  <c r="Q4284" i="8" a="1"/>
  <c r="Q4285" i="8" a="1"/>
  <c r="Q4286" i="8" a="1"/>
  <c r="Q4287" i="8" a="1"/>
  <c r="Q4288" i="8" a="1"/>
  <c r="Q4289" i="8" a="1"/>
  <c r="Q4290" i="8" a="1"/>
  <c r="Q4291" i="8" a="1"/>
  <c r="Q4292" i="8" a="1"/>
  <c r="Q4293" i="8" a="1"/>
  <c r="Q4294" i="8" a="1"/>
  <c r="Q4295" i="8" a="1"/>
  <c r="Q4296" i="8" a="1"/>
  <c r="Q4297" i="8" a="1"/>
  <c r="Q4298" i="8" a="1"/>
  <c r="Q4299" i="8" a="1"/>
  <c r="Q4300" i="8" a="1"/>
  <c r="Q4301" i="8" a="1"/>
  <c r="Q4302" i="8" a="1"/>
  <c r="Q4303" i="8" a="1"/>
  <c r="Q4304" i="8" a="1"/>
  <c r="Q4305" i="8" a="1"/>
  <c r="Q4306" i="8" a="1"/>
  <c r="Q4307" i="8" a="1"/>
  <c r="Q4308" i="8" a="1"/>
  <c r="Q4309" i="8" a="1"/>
  <c r="Q4310" i="8" a="1"/>
  <c r="Q4311" i="8" a="1"/>
  <c r="Q4312" i="8" a="1"/>
  <c r="Q4313" i="8" a="1"/>
  <c r="Q4314" i="8" a="1"/>
  <c r="Q4315" i="8" a="1"/>
  <c r="Q4316" i="8" a="1"/>
  <c r="Q4317" i="8" a="1"/>
  <c r="Q4318" i="8" a="1"/>
  <c r="Q4319" i="8" a="1"/>
  <c r="Q4320" i="8" a="1"/>
  <c r="Q4321" i="8" a="1"/>
  <c r="Q4322" i="8" a="1"/>
  <c r="Q4323" i="8" a="1"/>
  <c r="Q4324" i="8" a="1"/>
  <c r="Q4325" i="8" a="1"/>
  <c r="Q4326" i="8" a="1"/>
  <c r="Q4327" i="8" a="1"/>
  <c r="Q4328" i="8" a="1"/>
  <c r="Q4329" i="8" a="1"/>
  <c r="Q4330" i="8" a="1"/>
  <c r="Q4331" i="8" a="1"/>
  <c r="Q4332" i="8" a="1"/>
  <c r="Q4333" i="8" a="1"/>
  <c r="Q4334" i="8" a="1"/>
  <c r="Q4335" i="8" a="1"/>
  <c r="Q4336" i="8" a="1"/>
  <c r="Q4337" i="8" a="1"/>
  <c r="Q4338" i="8" a="1"/>
  <c r="Q4339" i="8" a="1"/>
  <c r="Q4340" i="8" a="1"/>
  <c r="Q4341" i="8" a="1"/>
  <c r="Q4342" i="8" a="1"/>
  <c r="Q4343" i="8" a="1"/>
  <c r="Q4344" i="8" a="1"/>
  <c r="Q4345" i="8" a="1"/>
  <c r="Q4346" i="8" a="1"/>
  <c r="Q4347" i="8" a="1"/>
  <c r="Q4348" i="8" a="1"/>
  <c r="Q4349" i="8" a="1"/>
  <c r="Q4350" i="8" a="1"/>
  <c r="Q4351" i="8" a="1"/>
  <c r="Q4352" i="8" a="1"/>
  <c r="Q4353" i="8" a="1"/>
  <c r="Q4354" i="8" a="1"/>
  <c r="Q4355" i="8" a="1"/>
  <c r="Q4356" i="8" a="1"/>
  <c r="Q4357" i="8" a="1"/>
  <c r="Q4358" i="8" a="1"/>
  <c r="Q4359" i="8" a="1"/>
  <c r="Q4360" i="8" a="1"/>
  <c r="Q4361" i="8" a="1"/>
  <c r="Q4362" i="8" a="1"/>
  <c r="Q4363" i="8" a="1"/>
  <c r="Q4364" i="8" a="1"/>
  <c r="Q4365" i="8" a="1"/>
  <c r="Q4366" i="8" a="1"/>
  <c r="Q4367" i="8" a="1"/>
  <c r="Q4368" i="8" a="1"/>
  <c r="Q4369" i="8" a="1"/>
  <c r="Q4370" i="8" a="1"/>
  <c r="Q4371" i="8" a="1"/>
  <c r="Q4372" i="8" a="1"/>
  <c r="Q4373" i="8" a="1"/>
  <c r="Q4374" i="8" a="1"/>
  <c r="Q4375" i="8" a="1"/>
  <c r="Q4376" i="8" a="1"/>
  <c r="Q4377" i="8" a="1"/>
  <c r="Q4378" i="8" a="1"/>
  <c r="Q4379" i="8" a="1"/>
  <c r="Q4380" i="8" a="1"/>
  <c r="Q4381" i="8" a="1"/>
  <c r="Q4382" i="8" a="1"/>
  <c r="Q4383" i="8" a="1"/>
  <c r="Q4384" i="8" a="1"/>
  <c r="Q4385" i="8" a="1"/>
  <c r="Q4386" i="8" a="1"/>
  <c r="Q4387" i="8" a="1"/>
  <c r="Q4233" i="8" a="1"/>
  <c r="Q4230" i="8" a="1"/>
  <c r="Q4231" i="8" a="1"/>
  <c r="Q4232" i="8" a="1"/>
  <c r="Q4228" i="8" a="1"/>
  <c r="Q4229" i="8" a="1"/>
  <c r="Q4227" i="8" a="1"/>
  <c r="Q4226" i="8" a="1"/>
  <c r="Q4225" i="8" a="1"/>
  <c r="Q4224" i="8" a="1"/>
  <c r="Q4223" i="8" a="1"/>
  <c r="Q4222" i="8" a="1"/>
  <c r="Q4221" i="8" a="1"/>
  <c r="Q4220" i="8" a="1"/>
  <c r="Q4217" i="8" a="1"/>
  <c r="Q4218" i="8" a="1"/>
  <c r="Q4219" i="8" a="1"/>
  <c r="Q4216" i="8" a="1"/>
  <c r="Q4214" i="8" a="1"/>
  <c r="Q4215" i="8" a="1"/>
  <c r="Q4213" i="8" a="1"/>
  <c r="Q4211" i="8" a="1"/>
  <c r="Q4212" i="8" a="1"/>
  <c r="Q4210" i="8" a="1"/>
  <c r="Q4208" i="8" a="1"/>
  <c r="Q4209" i="8" a="1"/>
  <c r="Q4207" i="8" a="1"/>
  <c r="Q4206" i="8" a="1"/>
  <c r="Q4204" i="8" a="1"/>
  <c r="Q4205" i="8" a="1"/>
  <c r="Q4203" i="8" a="1"/>
  <c r="Q4202" i="8" a="1"/>
  <c r="Q4201" i="8" a="1"/>
  <c r="Q4200" i="8" a="1"/>
  <c r="Q4199" i="8" a="1"/>
  <c r="Q4198" i="8" a="1"/>
  <c r="Q4193" i="8" a="1"/>
  <c r="Q4195" i="8" a="1"/>
  <c r="Q4196" i="8" a="1"/>
  <c r="Q4197" i="8" a="1"/>
  <c r="Q4194" i="8" a="1"/>
  <c r="Q4192" i="8" a="1"/>
  <c r="Q4190" i="8" a="1"/>
  <c r="Q4191" i="8" a="1"/>
  <c r="Q4189" i="8" a="1"/>
  <c r="Q4186" i="8" a="1"/>
  <c r="Q4187" i="8" a="1"/>
  <c r="Q4188" i="8" a="1"/>
  <c r="Q4183" i="8" a="1"/>
  <c r="Q4184" i="8" a="1"/>
  <c r="Q4185" i="8" a="1"/>
  <c r="Q4181" i="8" a="1"/>
  <c r="Q4182" i="8" a="1"/>
  <c r="Q4180" i="8" a="1"/>
  <c r="Q4179" i="8" a="1"/>
  <c r="Q4177" i="8" a="1"/>
  <c r="Q4178" i="8" a="1"/>
  <c r="Q4174" i="8" a="1"/>
  <c r="Q4175" i="8" a="1"/>
  <c r="Q4171" i="8" a="1"/>
  <c r="Q4172" i="8" a="1"/>
  <c r="Q4176" i="8" a="1"/>
  <c r="Q4173" i="8" a="1"/>
  <c r="Q4169" i="8" a="1"/>
  <c r="Q4170" i="8" a="1"/>
  <c r="Q4168" i="8" a="1"/>
  <c r="Q4166" i="8" a="1"/>
  <c r="Q4165" i="8" a="1"/>
  <c r="Q4167" i="8" a="1"/>
  <c r="Q4164" i="8" a="1"/>
  <c r="Q4163" i="8" a="1"/>
  <c r="Q4162" i="8" a="1"/>
  <c r="Q4159" i="8" a="1"/>
  <c r="Q4160" i="8" a="1"/>
  <c r="Q4161" i="8" a="1"/>
  <c r="Q4158" i="8" a="1"/>
  <c r="Q4157" i="8" a="1"/>
  <c r="Q4156" i="8" a="1"/>
  <c r="Q4146" i="8" a="1"/>
  <c r="Q4147" i="8" a="1"/>
  <c r="Q4148" i="8" a="1"/>
  <c r="Q4149" i="8" a="1"/>
  <c r="Q4150" i="8" a="1"/>
  <c r="Q4151" i="8" a="1"/>
  <c r="Q4152" i="8" a="1"/>
  <c r="Q4153" i="8" a="1"/>
  <c r="Q4155" i="8" a="1"/>
  <c r="Q4154" i="8" a="1"/>
  <c r="Q4145" i="8" a="1"/>
  <c r="Q4137" i="8" a="1"/>
  <c r="Q4138" i="8" a="1"/>
  <c r="Q4139" i="8" a="1"/>
  <c r="Q4140" i="8" a="1"/>
  <c r="Q4141" i="8" a="1"/>
  <c r="Q4143" i="8" a="1"/>
  <c r="Q4142" i="8" a="1"/>
  <c r="Q4144" i="8" a="1"/>
  <c r="Q4136" i="8" a="1"/>
  <c r="Q4134" i="8" a="1"/>
  <c r="Q4135" i="8" a="1"/>
  <c r="Q4128" i="8" a="1"/>
  <c r="Q4129" i="8" a="1"/>
  <c r="Q4130" i="8" a="1"/>
  <c r="Q4132" i="8" a="1"/>
  <c r="Q4131" i="8" a="1"/>
  <c r="Q4133" i="8" a="1"/>
  <c r="Q4118" i="8" a="1"/>
  <c r="Q4119" i="8" a="1"/>
  <c r="Q4120" i="8" a="1"/>
  <c r="Q4121" i="8" a="1"/>
  <c r="Q4122" i="8" a="1"/>
  <c r="Q4123" i="8" a="1"/>
  <c r="Q4124" i="8" a="1"/>
  <c r="Q4125" i="8" a="1"/>
  <c r="Q4126" i="8" a="1"/>
  <c r="Q4127" i="8" a="1"/>
  <c r="Q4117" i="8" a="1"/>
  <c r="Q4114" i="8" a="1"/>
  <c r="Q4112" i="8" a="1"/>
  <c r="Q4115" i="8" a="1"/>
  <c r="Q4116" i="8" a="1"/>
  <c r="Q4113" i="8" a="1"/>
  <c r="Q4111" i="8" a="1"/>
  <c r="Q4110" i="8" a="1"/>
  <c r="Q4109" i="8" a="1"/>
  <c r="Q4107" i="8" a="1"/>
  <c r="Q4105" i="8" a="1"/>
  <c r="Q4106" i="8" a="1"/>
  <c r="Q4108" i="8" a="1"/>
  <c r="Q4104" i="8" a="1"/>
  <c r="Q4103" i="8" a="1"/>
  <c r="Q4102" i="8" a="1"/>
  <c r="Q4101" i="8" a="1"/>
  <c r="Q4099" i="8" a="1"/>
  <c r="Q4094" i="8" a="1"/>
  <c r="Q4095" i="8" a="1"/>
  <c r="Q4096" i="8" a="1"/>
  <c r="Q4100" i="8" a="1"/>
  <c r="Q4097" i="8" a="1"/>
  <c r="Q4098" i="8" a="1"/>
  <c r="Q4093" i="8" a="1"/>
  <c r="Q4092" i="8" a="1"/>
  <c r="Q4091" i="8" a="1"/>
  <c r="Q4071" i="8" a="1"/>
  <c r="Q4080" i="8" a="1"/>
  <c r="Q4072" i="8" a="1"/>
  <c r="Q4081" i="8" a="1"/>
  <c r="Q4082" i="8" a="1"/>
  <c r="Q4073" i="8" a="1"/>
  <c r="Q4074" i="8" a="1"/>
  <c r="Q4083" i="8" a="1"/>
  <c r="Q4084" i="8" a="1"/>
  <c r="Q4085" i="8" a="1"/>
  <c r="Q4086" i="8" a="1"/>
  <c r="Q4087" i="8" a="1"/>
  <c r="Q4075" i="8" a="1"/>
  <c r="Q4088" i="8" a="1"/>
  <c r="Q4076" i="8" a="1"/>
  <c r="Q4089" i="8" a="1"/>
  <c r="Q4077" i="8" a="1"/>
  <c r="Q4090" i="8" a="1"/>
  <c r="Q4078" i="8" a="1"/>
  <c r="Q4079" i="8" a="1"/>
  <c r="Q4054" i="8" a="1"/>
  <c r="Q4062" i="8" a="1"/>
  <c r="Q4063" i="8" a="1"/>
  <c r="Q4055" i="8" a="1"/>
  <c r="Q4056" i="8" a="1"/>
  <c r="Q4064" i="8" a="1"/>
  <c r="Q4057" i="8" a="1"/>
  <c r="Q4065" i="8" a="1"/>
  <c r="Q4066" i="8" a="1"/>
  <c r="Q4067" i="8" a="1"/>
  <c r="Q4068" i="8" a="1"/>
  <c r="Q4069" i="8" a="1"/>
  <c r="Q4058" i="8" a="1"/>
  <c r="Q4070" i="8" a="1"/>
  <c r="Q4059" i="8" a="1"/>
  <c r="Q4060" i="8" a="1"/>
  <c r="Q4061" i="8" a="1"/>
  <c r="Q4053" i="8" a="1"/>
  <c r="Q4052" i="8" a="1"/>
  <c r="Q4051" i="8" a="1"/>
  <c r="Q4042" i="8" a="1"/>
  <c r="Q4043" i="8" a="1"/>
  <c r="Q4038" i="8" a="1"/>
  <c r="Q4039" i="8" a="1"/>
  <c r="Q4040" i="8" a="1"/>
  <c r="Q4044" i="8" a="1"/>
  <c r="Q4045" i="8" a="1"/>
  <c r="Q4046" i="8" a="1"/>
  <c r="Q4047" i="8" a="1"/>
  <c r="Q4048" i="8" a="1"/>
  <c r="Q4049" i="8" a="1"/>
  <c r="Q4050" i="8" a="1"/>
  <c r="Q4041" i="8" a="1"/>
  <c r="Q4034" i="8" a="1"/>
  <c r="Q4036" i="8" a="1"/>
  <c r="Q4035" i="8" a="1"/>
  <c r="Q4037" i="8" a="1"/>
  <c r="Q4032" i="8" a="1"/>
  <c r="Q4033" i="8" a="1"/>
  <c r="Q4029" i="8" a="1"/>
  <c r="Q4024" i="8" a="1"/>
  <c r="Q4025" i="8" a="1"/>
  <c r="Q4026" i="8" a="1"/>
  <c r="Q4027" i="8" a="1"/>
  <c r="Q4030" i="8" a="1"/>
  <c r="Q4031" i="8" a="1"/>
  <c r="Q4028" i="8" a="1"/>
  <c r="Q4020" i="8" a="1"/>
  <c r="Q4021" i="8" a="1"/>
  <c r="Q4022" i="8" a="1"/>
  <c r="Q4018" i="8" a="1"/>
  <c r="Q4019" i="8" a="1"/>
  <c r="Q4023" i="8" a="1"/>
  <c r="Q4012" i="8" a="1"/>
  <c r="Q4013" i="8" a="1"/>
  <c r="Q4014" i="8" a="1"/>
  <c r="Q4011" i="8" a="1"/>
  <c r="Q4015" i="8" a="1"/>
  <c r="Q4016" i="8" a="1"/>
  <c r="Q4017" i="8" a="1"/>
  <c r="Q4003" i="8" a="1"/>
  <c r="Q4000" i="8" a="1"/>
  <c r="Q4004" i="8" a="1"/>
  <c r="Q4005" i="8" a="1"/>
  <c r="Q4001" i="8" a="1"/>
  <c r="Q4006" i="8" a="1"/>
  <c r="Q4007" i="8" a="1"/>
  <c r="Q4002" i="8" a="1"/>
  <c r="Q4008" i="8" a="1"/>
  <c r="Q4009" i="8" a="1"/>
  <c r="Q4010" i="8" a="1"/>
  <c r="Q3999" i="8" a="1"/>
  <c r="Q3996" i="8" a="1"/>
  <c r="Q3997" i="8" a="1"/>
  <c r="Q3998" i="8" a="1"/>
  <c r="Q3995" i="8" a="1"/>
  <c r="Q3994" i="8" a="1"/>
  <c r="Q3987" i="8" a="1"/>
  <c r="Q3988" i="8" a="1"/>
  <c r="Q3989" i="8" a="1"/>
  <c r="Q3990" i="8" a="1"/>
  <c r="Q3991" i="8" a="1"/>
  <c r="Q3992" i="8" a="1"/>
  <c r="Q3993" i="8" a="1"/>
  <c r="Q3978" i="8" a="1"/>
  <c r="Q3984" i="8" a="1"/>
  <c r="Q3979" i="8" a="1"/>
  <c r="Q3980" i="8" a="1"/>
  <c r="Q3985" i="8" a="1"/>
  <c r="Q3986" i="8" a="1"/>
  <c r="Q3981" i="8" a="1"/>
  <c r="Q3982" i="8" a="1"/>
  <c r="Q3983" i="8" a="1"/>
  <c r="Q3973" i="8" a="1"/>
  <c r="Q3974" i="8" a="1"/>
  <c r="Q3970" i="8" a="1"/>
  <c r="Q3975" i="8" a="1"/>
  <c r="Q3976" i="8" a="1"/>
  <c r="Q3971" i="8" a="1"/>
  <c r="Q3977" i="8" a="1"/>
  <c r="Q3972" i="8" a="1"/>
  <c r="Q3960" i="8" a="1"/>
  <c r="Q3961" i="8" a="1"/>
  <c r="Q3962" i="8" a="1"/>
  <c r="Q3966" i="8" a="1"/>
  <c r="Q3963" i="8" a="1"/>
  <c r="Q3967" i="8" a="1"/>
  <c r="Q3964" i="8" a="1"/>
  <c r="Q3965" i="8" a="1"/>
  <c r="Q3968" i="8" a="1"/>
  <c r="Q3969" i="8" a="1"/>
  <c r="Q3958" i="8" a="1"/>
  <c r="Q3957" i="8" a="1"/>
  <c r="Q3959" i="8" a="1"/>
  <c r="Q3956" i="8" a="1"/>
  <c r="Q3954" i="8" a="1"/>
  <c r="Q3955" i="8" a="1"/>
  <c r="Q3947" i="8" a="1"/>
  <c r="Q3948" i="8" a="1"/>
  <c r="Q3949" i="8" a="1"/>
  <c r="Q3950" i="8" a="1"/>
  <c r="Q3951" i="8" a="1"/>
  <c r="Q3953" i="8" a="1"/>
  <c r="Q3952" i="8" a="1"/>
  <c r="Q3941" i="8" a="1"/>
  <c r="Q3945" i="8" a="1"/>
  <c r="Q3942" i="8" a="1"/>
  <c r="Q3943" i="8" a="1"/>
  <c r="Q3946" i="8" a="1"/>
  <c r="Q3944" i="8" a="1"/>
  <c r="Q3940" i="8" a="1"/>
  <c r="Q3933" i="8" a="1"/>
  <c r="Q3934" i="8" a="1"/>
  <c r="Q3935" i="8" a="1"/>
  <c r="Q3929" i="8" a="1"/>
  <c r="Q3930" i="8" a="1"/>
  <c r="Q3931" i="8" a="1"/>
  <c r="Q3936" i="8" a="1"/>
  <c r="Q3937" i="8" a="1"/>
  <c r="Q3938" i="8" a="1"/>
  <c r="Q3939" i="8" a="1"/>
  <c r="Q3932" i="8" a="1"/>
  <c r="Q3925" i="8" a="1"/>
  <c r="Q3927" i="8" a="1"/>
  <c r="Q3928" i="8" a="1"/>
  <c r="Q3926" i="8" a="1"/>
  <c r="Q3911" i="8" a="1"/>
  <c r="Q3912" i="8" a="1"/>
  <c r="Q3913" i="8" a="1"/>
  <c r="Q3914" i="8" a="1"/>
  <c r="Q3915" i="8" a="1"/>
  <c r="Q3916" i="8" a="1"/>
  <c r="Q3917" i="8" a="1"/>
  <c r="Q3918" i="8" a="1"/>
  <c r="Q3910" i="8" a="1"/>
  <c r="Q3919" i="8" a="1"/>
  <c r="Q3920" i="8" a="1"/>
  <c r="Q3921" i="8" a="1"/>
  <c r="Q3922" i="8" a="1"/>
  <c r="Q3923" i="8" a="1"/>
  <c r="Q3924" i="8" a="1"/>
  <c r="Q3908" i="8" a="1"/>
  <c r="Q3909" i="8" a="1"/>
  <c r="Q3897" i="8" a="1"/>
  <c r="Q3898" i="8" a="1"/>
  <c r="Q3899" i="8" a="1"/>
  <c r="Q3906" i="8" a="1"/>
  <c r="Q3900" i="8" a="1"/>
  <c r="Q3901" i="8" a="1"/>
  <c r="Q3902" i="8" a="1"/>
  <c r="Q3903" i="8" a="1"/>
  <c r="Q3904" i="8" a="1"/>
  <c r="Q3907" i="8" a="1"/>
  <c r="Q3905" i="8" a="1"/>
  <c r="Q3894" i="8" a="1"/>
  <c r="Q3891" i="8" a="1"/>
  <c r="Q3895" i="8" a="1"/>
  <c r="Q3892" i="8" a="1"/>
  <c r="Q3896" i="8" a="1"/>
  <c r="Q3893" i="8" a="1"/>
  <c r="Q3887" i="8" a="1"/>
  <c r="Q3888" i="8" a="1"/>
  <c r="Q3889" i="8" a="1"/>
  <c r="Q3890" i="8" a="1"/>
  <c r="Q3882" i="8" a="1"/>
  <c r="Q3878" i="8" a="1"/>
  <c r="Q3883" i="8" a="1"/>
  <c r="Q3879" i="8" a="1"/>
  <c r="Q3884" i="8" a="1"/>
  <c r="Q3880" i="8" a="1"/>
  <c r="Q3885" i="8" a="1"/>
  <c r="Q3886" i="8" a="1"/>
  <c r="Q3881" i="8" a="1"/>
  <c r="Q3877" i="8" a="1"/>
  <c r="Q3869" i="8" a="1"/>
  <c r="Q3870" i="8" a="1"/>
  <c r="Q3873" i="8" a="1"/>
  <c r="Q3874" i="8" a="1"/>
  <c r="Q3875" i="8" a="1"/>
  <c r="Q3871" i="8" a="1"/>
  <c r="Q3876" i="8" a="1"/>
  <c r="Q3872" i="8" a="1"/>
  <c r="Q3868" i="8" a="1"/>
  <c r="Q3867" i="8" a="1"/>
  <c r="Q3858" i="8" a="1"/>
  <c r="Q3861" i="8" a="1"/>
  <c r="Q3859" i="8" a="1"/>
  <c r="Q3860" i="8" a="1"/>
  <c r="Q3862" i="8" a="1"/>
  <c r="Q3863" i="8" a="1"/>
  <c r="Q3864" i="8" a="1"/>
  <c r="Q3865" i="8" a="1"/>
  <c r="Q3866" i="8" a="1"/>
  <c r="Q3857" i="8" a="1"/>
  <c r="Q3856" i="8" a="1"/>
  <c r="Q3855" i="8" a="1"/>
  <c r="Q3846" i="8" a="1"/>
  <c r="Q3847" i="8" a="1"/>
  <c r="Q3842" i="8" a="1"/>
  <c r="Q3843" i="8" a="1"/>
  <c r="Q3848" i="8" a="1"/>
  <c r="Q3844" i="8" a="1"/>
  <c r="Q3845" i="8" a="1"/>
  <c r="Q3849" i="8" a="1"/>
  <c r="Q3850" i="8" a="1"/>
  <c r="Q3851" i="8" a="1"/>
  <c r="Q3852" i="8" a="1"/>
  <c r="Q3853" i="8" a="1"/>
  <c r="Q3854" i="8" a="1"/>
  <c r="Q3837" i="8" a="1"/>
  <c r="Q3839" i="8" a="1"/>
  <c r="Q3840" i="8" a="1"/>
  <c r="Q3838" i="8" a="1"/>
  <c r="Q3841" i="8" a="1"/>
  <c r="Q3834" i="8" a="1"/>
  <c r="Q3835" i="8" a="1"/>
  <c r="Q3836" i="8" a="1"/>
  <c r="Q3832" i="8" a="1"/>
  <c r="Q3833" i="8" a="1"/>
  <c r="Q3829" i="8" a="1"/>
  <c r="Q3831" i="8" a="1"/>
  <c r="Q3830" i="8" a="1"/>
  <c r="Q3825" i="8" a="1"/>
  <c r="Q3826" i="8" a="1"/>
  <c r="Q3827" i="8" a="1"/>
  <c r="Q3828" i="8" a="1"/>
  <c r="Q3822" i="8" a="1"/>
  <c r="Q3823" i="8" a="1"/>
  <c r="Q3824" i="8" a="1"/>
  <c r="Q3821" i="8" a="1"/>
  <c r="Q3817" i="8" a="1"/>
  <c r="Q3820" i="8" a="1"/>
  <c r="Q3818" i="8" a="1"/>
  <c r="Q3819" i="8" a="1"/>
  <c r="Q3815" i="8" a="1"/>
  <c r="Q3816" i="8" a="1"/>
  <c r="Q3814" i="8" a="1"/>
  <c r="Q3811" i="8" a="1"/>
  <c r="Q3812" i="8" a="1"/>
  <c r="Q3813" i="8" a="1"/>
  <c r="Q3808" i="8" a="1"/>
  <c r="Q3805" i="8" a="1"/>
  <c r="Q3806" i="8" a="1"/>
  <c r="Q3807" i="8" a="1"/>
  <c r="Q3809" i="8" a="1"/>
  <c r="Q3810" i="8" a="1"/>
  <c r="Q3800" i="8" a="1"/>
  <c r="Q3801" i="8" a="1"/>
  <c r="Q3802" i="8" a="1"/>
  <c r="Q3803" i="8" a="1"/>
  <c r="Q3804" i="8" a="1"/>
  <c r="Q3795" i="8" a="1"/>
  <c r="Q3797" i="8" a="1"/>
  <c r="Q3798" i="8" a="1"/>
  <c r="Q3799" i="8" a="1"/>
  <c r="Q3796" i="8" a="1"/>
  <c r="Q3790" i="8" a="1"/>
  <c r="Q3791" i="8" a="1"/>
  <c r="Q3792" i="8" a="1"/>
  <c r="Q3793" i="8" a="1"/>
  <c r="Q3794" i="8" a="1"/>
  <c r="Q3789" i="8" a="1"/>
  <c r="Q3781" i="8" a="1"/>
  <c r="Q3777" i="8" a="1"/>
  <c r="Q3782" i="8" a="1"/>
  <c r="Q3778" i="8" a="1"/>
  <c r="Q3783" i="8" a="1"/>
  <c r="Q3784" i="8" a="1"/>
  <c r="Q3785" i="8" a="1"/>
  <c r="Q3779" i="8" a="1"/>
  <c r="Q3780" i="8" a="1"/>
  <c r="Q3786" i="8" a="1"/>
  <c r="Q3787" i="8" a="1"/>
  <c r="Q3788" i="8" a="1"/>
  <c r="Q3772" i="8" a="1"/>
  <c r="Q3773" i="8" a="1"/>
  <c r="Q3771" i="8" a="1"/>
  <c r="Q3774" i="8" a="1"/>
  <c r="Q3775" i="8" a="1"/>
  <c r="Q3776" i="8" a="1"/>
  <c r="Q3764" i="8" a="1"/>
  <c r="Q3765" i="8" a="1"/>
  <c r="Q3761" i="8" a="1"/>
  <c r="Q3766" i="8" a="1"/>
  <c r="Q3767" i="8" a="1"/>
  <c r="Q3768" i="8" a="1"/>
  <c r="Q3762" i="8" a="1"/>
  <c r="Q3769" i="8" a="1"/>
  <c r="Q3763" i="8" a="1"/>
  <c r="Q3770" i="8" a="1"/>
  <c r="Q3752" i="8" a="1"/>
  <c r="Q3753" i="8" a="1"/>
  <c r="Q3754" i="8" a="1"/>
  <c r="Q3755" i="8" a="1"/>
  <c r="Q3756" i="8" a="1"/>
  <c r="Q3749" i="8" a="1"/>
  <c r="Q3757" i="8" a="1"/>
  <c r="Q3758" i="8" a="1"/>
  <c r="Q3750" i="8" a="1"/>
  <c r="Q3759" i="8" a="1"/>
  <c r="Q3751" i="8" a="1"/>
  <c r="Q3760" i="8" a="1"/>
  <c r="Q3748" i="8" a="1"/>
  <c r="Q3746" i="8" a="1"/>
  <c r="Q3745" i="8" a="1"/>
  <c r="Q3747" i="8" a="1"/>
  <c r="Q3743" i="8" a="1"/>
  <c r="Q3744" i="8" a="1"/>
  <c r="Q3733" i="8" a="1"/>
  <c r="Q3734" i="8" a="1"/>
  <c r="Q3739" i="8" a="1"/>
  <c r="Q3735" i="8" a="1"/>
  <c r="Q3736" i="8" a="1"/>
  <c r="Q3737" i="8" a="1"/>
  <c r="Q3740" i="8" a="1"/>
  <c r="Q3741" i="8" a="1"/>
  <c r="Q3738" i="8" a="1"/>
  <c r="Q3742" i="8" a="1"/>
  <c r="Q3732" i="8" a="1"/>
  <c r="Q3730" i="8" a="1"/>
  <c r="Q3725" i="8" a="1"/>
  <c r="Q3726" i="8" a="1"/>
  <c r="Q3727" i="8" a="1"/>
  <c r="Q3728" i="8" a="1"/>
  <c r="Q3729" i="8" a="1"/>
  <c r="Q3731" i="8" a="1"/>
  <c r="Q3724" i="8" a="1"/>
  <c r="Q3710" i="8" a="1"/>
  <c r="Q3711" i="8" a="1"/>
  <c r="Q3712" i="8" a="1"/>
  <c r="Q3713" i="8" a="1"/>
  <c r="Q3702" i="8" a="1"/>
  <c r="Q3714" i="8" a="1"/>
  <c r="Q3703" i="8" a="1"/>
  <c r="Q3715" i="8" a="1"/>
  <c r="Q3716" i="8" a="1"/>
  <c r="Q3704" i="8" a="1"/>
  <c r="Q3705" i="8" a="1"/>
  <c r="Q3706" i="8" a="1"/>
  <c r="Q3717" i="8" a="1"/>
  <c r="Q3707" i="8" a="1"/>
  <c r="Q3718" i="8" a="1"/>
  <c r="Q3708" i="8" a="1"/>
  <c r="Q3709" i="8" a="1"/>
  <c r="Q3719" i="8" a="1"/>
  <c r="Q3720" i="8" a="1"/>
  <c r="Q3721" i="8" a="1"/>
  <c r="Q3722" i="8" a="1"/>
  <c r="Q3723" i="8" a="1"/>
  <c r="Q3701" i="8" a="1"/>
  <c r="Q3689" i="8" a="1"/>
  <c r="Q3690" i="8" a="1"/>
  <c r="Q3691" i="8" a="1"/>
  <c r="Q3692" i="8" a="1"/>
  <c r="Q3693" i="8" a="1"/>
  <c r="Q3694" i="8" a="1"/>
  <c r="Q3695" i="8" a="1"/>
  <c r="Q3696" i="8" a="1"/>
  <c r="Q3697" i="8" a="1"/>
  <c r="Q3698" i="8" a="1"/>
  <c r="Q3686" i="8" a="1"/>
  <c r="Q3699" i="8" a="1"/>
  <c r="Q3687" i="8" a="1"/>
  <c r="Q3700" i="8" a="1"/>
  <c r="Q3688" i="8" a="1"/>
  <c r="Q3685" i="8" a="1"/>
  <c r="Q3684" i="8" a="1"/>
  <c r="Q3683" i="8" a="1"/>
  <c r="Q3669" i="8" a="1"/>
  <c r="Q3670" i="8" a="1"/>
  <c r="Q3671" i="8" a="1"/>
  <c r="Q3672" i="8" a="1"/>
  <c r="Q3663" i="8" a="1"/>
  <c r="Q3664" i="8" a="1"/>
  <c r="Q3673" i="8" a="1"/>
  <c r="Q3674" i="8" a="1"/>
  <c r="Q3675" i="8" a="1"/>
  <c r="Q3676" i="8" a="1"/>
  <c r="Q3677" i="8" a="1"/>
  <c r="Q3665" i="8" a="1"/>
  <c r="Q3666" i="8" a="1"/>
  <c r="Q3678" i="8" a="1"/>
  <c r="Q3667" i="8" a="1"/>
  <c r="Q3668" i="8" a="1"/>
  <c r="Q3679" i="8" a="1"/>
  <c r="Q3680" i="8" a="1"/>
  <c r="Q3681" i="8" a="1"/>
  <c r="Q3682" i="8" a="1"/>
  <c r="Q3662" i="8" a="1"/>
  <c r="Q3661" i="8" a="1"/>
  <c r="Q3659" i="8" a="1"/>
  <c r="Q3660" i="8" a="1"/>
  <c r="Q3647" i="8" a="1"/>
  <c r="Q3648" i="8" a="1"/>
  <c r="Q3649" i="8" a="1"/>
  <c r="Q3650" i="8" a="1"/>
  <c r="Q3651" i="8" a="1"/>
  <c r="Q3652" i="8" a="1"/>
  <c r="Q3653" i="8" a="1"/>
  <c r="Q3640" i="8" a="1"/>
  <c r="Q3641" i="8" a="1"/>
  <c r="Q3654" i="8" a="1"/>
  <c r="Q3655" i="8" a="1"/>
  <c r="Q3642" i="8" a="1"/>
  <c r="Q3643" i="8" a="1"/>
  <c r="Q3644" i="8" a="1"/>
  <c r="Q3656" i="8" a="1"/>
  <c r="Q3645" i="8" a="1"/>
  <c r="Q3657" i="8" a="1"/>
  <c r="Q3646" i="8" a="1"/>
  <c r="Q3658" i="8" a="1"/>
  <c r="Q3630" i="8" a="1"/>
  <c r="Q3631" i="8" a="1"/>
  <c r="Q3632" i="8" a="1"/>
  <c r="Q3621" i="8" a="1"/>
  <c r="Q3633" i="8" a="1"/>
  <c r="Q3622" i="8" a="1"/>
  <c r="Q3623" i="8" a="1"/>
  <c r="Q3634" i="8" a="1"/>
  <c r="Q3624" i="8" a="1"/>
  <c r="Q3635" i="8" a="1"/>
  <c r="Q3636" i="8" a="1"/>
  <c r="Q3625" i="8" a="1"/>
  <c r="Q3637" i="8" a="1"/>
  <c r="Q3626" i="8" a="1"/>
  <c r="Q3627" i="8" a="1"/>
  <c r="Q3638" i="8" a="1"/>
  <c r="Q3628" i="8" a="1"/>
  <c r="Q3629" i="8" a="1"/>
  <c r="Q3639" i="8" a="1"/>
  <c r="Q3617" i="8" a="1"/>
  <c r="Q3618" i="8" a="1"/>
  <c r="Q3619" i="8" a="1"/>
  <c r="Q3620" i="8" a="1"/>
  <c r="Q3615" i="8" a="1"/>
  <c r="Q3616" i="8" a="1"/>
  <c r="Q3614" i="8" a="1"/>
  <c r="Q3604" i="8" a="1"/>
  <c r="Q3607" i="8" a="1"/>
  <c r="Q3608" i="8" a="1"/>
  <c r="Q3609" i="8" a="1"/>
  <c r="Q3610" i="8" a="1"/>
  <c r="Q3611" i="8" a="1"/>
  <c r="Q3605" i="8" a="1"/>
  <c r="Q3606" i="8" a="1"/>
  <c r="Q3612" i="8" a="1"/>
  <c r="Q3613" i="8" a="1"/>
  <c r="Q3600" i="8" a="1"/>
  <c r="Q3601" i="8" a="1"/>
  <c r="Q3602" i="8" a="1"/>
  <c r="Q3596" i="8" a="1"/>
  <c r="Q3597" i="8" a="1"/>
  <c r="Q3603" i="8" a="1"/>
  <c r="Q3598" i="8" a="1"/>
  <c r="Q3599" i="8" a="1"/>
  <c r="Q3590" i="8" a="1"/>
  <c r="Q3591" i="8" a="1"/>
  <c r="Q3592" i="8" a="1"/>
  <c r="Q3586" i="8" a="1"/>
  <c r="Q3593" i="8" a="1"/>
  <c r="Q3587" i="8" a="1"/>
  <c r="Q3594" i="8" a="1"/>
  <c r="Q3595" i="8" a="1"/>
  <c r="Q3588" i="8" a="1"/>
  <c r="Q3589" i="8" a="1"/>
  <c r="Q3582" i="8" a="1"/>
  <c r="Q3583" i="8" a="1"/>
  <c r="Q3584" i="8" a="1"/>
  <c r="Q3585" i="8" a="1"/>
  <c r="Q3581" i="8" a="1"/>
  <c r="Q3580" i="8" a="1"/>
  <c r="Q3573" i="8" a="1"/>
  <c r="Q3569" i="8" a="1"/>
  <c r="Q3570" i="8" a="1"/>
  <c r="Q3574" i="8" a="1"/>
  <c r="Q3575" i="8" a="1"/>
  <c r="Q3576" i="8" a="1"/>
  <c r="Q3571" i="8" a="1"/>
  <c r="Q3572" i="8" a="1"/>
  <c r="Q3577" i="8" a="1"/>
  <c r="Q3578" i="8" a="1"/>
  <c r="Q3579" i="8" a="1"/>
  <c r="Q3568" i="8" a="1"/>
  <c r="Q3559" i="8" a="1"/>
  <c r="Q3560" i="8" a="1"/>
  <c r="Q3561" i="8" a="1"/>
  <c r="Q3556" i="8" a="1"/>
  <c r="Q3562" i="8" a="1"/>
  <c r="Q3557" i="8" a="1"/>
  <c r="Q3558" i="8" a="1"/>
  <c r="Q3563" i="8" a="1"/>
  <c r="Q3564" i="8" a="1"/>
  <c r="Q3565" i="8" a="1"/>
  <c r="Q3566" i="8" a="1"/>
  <c r="Q3567" i="8" a="1"/>
  <c r="Q3555" i="8" a="1"/>
  <c r="Q3539" i="8" a="1"/>
  <c r="Q3540" i="8" a="1"/>
  <c r="Q3541" i="8" a="1"/>
  <c r="Q3532" i="8" a="1"/>
  <c r="Q3542" i="8" a="1"/>
  <c r="Q3543" i="8" a="1"/>
  <c r="Q3544" i="8" a="1"/>
  <c r="Q3545" i="8" a="1"/>
  <c r="Q3533" i="8" a="1"/>
  <c r="Q3546" i="8" a="1"/>
  <c r="Q3534" i="8" a="1"/>
  <c r="Q3547" i="8" a="1"/>
  <c r="Q3548" i="8" a="1"/>
  <c r="Q3535" i="8" a="1"/>
  <c r="Q3536" i="8" a="1"/>
  <c r="Q3549" i="8" a="1"/>
  <c r="Q3550" i="8" a="1"/>
  <c r="Q3551" i="8" a="1"/>
  <c r="Q3552" i="8" a="1"/>
  <c r="Q3537" i="8" a="1"/>
  <c r="Q3553" i="8" a="1"/>
  <c r="Q3538" i="8" a="1"/>
  <c r="Q3554" i="8" a="1"/>
  <c r="Q3530" i="8" a="1"/>
  <c r="Q3531" i="8" a="1"/>
  <c r="Q3529" i="8" a="1"/>
  <c r="Q3522" i="8" a="1"/>
  <c r="Q3523" i="8" a="1"/>
  <c r="Q3516" i="8" a="1"/>
  <c r="Q3517" i="8" a="1"/>
  <c r="Q3524" i="8" a="1"/>
  <c r="Q3518" i="8" a="1"/>
  <c r="Q3519" i="8" a="1"/>
  <c r="Q3525" i="8" a="1"/>
  <c r="Q3526" i="8" a="1"/>
  <c r="Q3527" i="8" a="1"/>
  <c r="Q3520" i="8" a="1"/>
  <c r="Q3528" i="8" a="1"/>
  <c r="Q3521" i="8" a="1"/>
  <c r="Q3508" i="8" a="1"/>
  <c r="Q3509" i="8" a="1"/>
  <c r="Q3510" i="8" a="1"/>
  <c r="Q3503" i="8" a="1"/>
  <c r="Q3504" i="8" a="1"/>
  <c r="Q3511" i="8" a="1"/>
  <c r="Q3505" i="8" a="1"/>
  <c r="Q3512" i="8" a="1"/>
  <c r="Q3506" i="8" a="1"/>
  <c r="Q3513" i="8" a="1"/>
  <c r="Q3507" i="8" a="1"/>
  <c r="Q3514" i="8" a="1"/>
  <c r="Q3515" i="8" a="1"/>
  <c r="Q3488" i="8" a="1"/>
  <c r="Q3496" i="8" a="1"/>
  <c r="Q3497" i="8" a="1"/>
  <c r="Q3498" i="8" a="1"/>
  <c r="Q3489" i="8" a="1"/>
  <c r="Q3499" i="8" a="1"/>
  <c r="Q3500" i="8" a="1"/>
  <c r="Q3490" i="8" a="1"/>
  <c r="Q3491" i="8" a="1"/>
  <c r="Q3492" i="8" a="1"/>
  <c r="Q3493" i="8" a="1"/>
  <c r="Q3494" i="8" a="1"/>
  <c r="Q3501" i="8" a="1"/>
  <c r="Q3502" i="8" a="1"/>
  <c r="Q3495" i="8" a="1"/>
  <c r="Q3479" i="8" a="1"/>
  <c r="Q3471" i="8" a="1"/>
  <c r="Q3472" i="8" a="1"/>
  <c r="Q3480" i="8" a="1"/>
  <c r="Q3473" i="8" a="1"/>
  <c r="Q3481" i="8" a="1"/>
  <c r="Q3482" i="8" a="1"/>
  <c r="Q3474" i="8" a="1"/>
  <c r="Q3475" i="8" a="1"/>
  <c r="Q3483" i="8" a="1"/>
  <c r="Q3476" i="8" a="1"/>
  <c r="Q3484" i="8" a="1"/>
  <c r="Q3485" i="8" a="1"/>
  <c r="Q3486" i="8" a="1"/>
  <c r="Q3477" i="8" a="1"/>
  <c r="Q3478" i="8" a="1"/>
  <c r="Q3487" i="8" a="1"/>
  <c r="Q3464" i="8" a="1"/>
  <c r="Q3467" i="8" a="1"/>
  <c r="Q3468" i="8" a="1"/>
  <c r="Q3465" i="8" a="1"/>
  <c r="Q3469" i="8" a="1"/>
  <c r="Q3466" i="8" a="1"/>
  <c r="Q3470" i="8" a="1"/>
  <c r="Q3463" i="8" a="1"/>
  <c r="Q3455" i="8" a="1"/>
  <c r="Q3456" i="8" a="1"/>
  <c r="Q3457" i="8" a="1"/>
  <c r="Q3452" i="8" a="1"/>
  <c r="Q3453" i="8" a="1"/>
  <c r="Q3458" i="8" a="1"/>
  <c r="Q3459" i="8" a="1"/>
  <c r="Q3460" i="8" a="1"/>
  <c r="Q3461" i="8" a="1"/>
  <c r="Q3462" i="8" a="1"/>
  <c r="Q3454" i="8" a="1"/>
  <c r="Q3441" i="8" a="1"/>
  <c r="Q3438" i="8" a="1"/>
  <c r="Q3442" i="8" a="1"/>
  <c r="Q3443" i="8" a="1"/>
  <c r="Q3444" i="8" a="1"/>
  <c r="Q3445" i="8" a="1"/>
  <c r="Q3439" i="8" a="1"/>
  <c r="Q3446" i="8" a="1"/>
  <c r="Q3447" i="8" a="1"/>
  <c r="Q3448" i="8" a="1"/>
  <c r="Q3449" i="8" a="1"/>
  <c r="Q3450" i="8" a="1"/>
  <c r="Q3451" i="8" a="1"/>
  <c r="Q3440" i="8" a="1"/>
  <c r="Q3405" i="8" a="1"/>
  <c r="Q3419" i="8" a="1"/>
  <c r="Q3420" i="8" a="1"/>
  <c r="Q3421" i="8" a="1"/>
  <c r="Q3406" i="8" a="1"/>
  <c r="Q3422" i="8" a="1"/>
  <c r="Q3423" i="8" a="1"/>
  <c r="Q3424" i="8" a="1"/>
  <c r="Q3425" i="8" a="1"/>
  <c r="Q3426" i="8" a="1"/>
  <c r="Q3407" i="8" a="1"/>
  <c r="Q3408" i="8" a="1"/>
  <c r="Q3427" i="8" a="1"/>
  <c r="Q3409" i="8" a="1"/>
  <c r="Q3410" i="8" a="1"/>
  <c r="Q3428" i="8" a="1"/>
  <c r="Q3429" i="8" a="1"/>
  <c r="Q3430" i="8" a="1"/>
  <c r="Q3411" i="8" a="1"/>
  <c r="Q3431" i="8" a="1"/>
  <c r="Q3412" i="8" a="1"/>
  <c r="Q3432" i="8" a="1"/>
  <c r="Q3433" i="8" a="1"/>
  <c r="Q3413" i="8" a="1"/>
  <c r="Q3414" i="8" a="1"/>
  <c r="Q3415" i="8" a="1"/>
  <c r="Q3416" i="8" a="1"/>
  <c r="Q3417" i="8" a="1"/>
  <c r="Q3434" i="8" a="1"/>
  <c r="Q3418" i="8" a="1"/>
  <c r="Q3435" i="8" a="1"/>
  <c r="Q3436" i="8" a="1"/>
  <c r="Q3437" i="8" a="1"/>
  <c r="Q3388" i="8" a="1"/>
  <c r="Q3381" i="8" a="1"/>
  <c r="Q3389" i="8" a="1"/>
  <c r="Q3390" i="8" a="1"/>
  <c r="Q3382" i="8" a="1"/>
  <c r="Q3391" i="8" a="1"/>
  <c r="Q3392" i="8" a="1"/>
  <c r="Q3393" i="8" a="1"/>
  <c r="Q3394" i="8" a="1"/>
  <c r="Q3383" i="8" a="1"/>
  <c r="Q3384" i="8" a="1"/>
  <c r="Q3395" i="8" a="1"/>
  <c r="Q3385" i="8" a="1"/>
  <c r="Q3396" i="8" a="1"/>
  <c r="Q3386" i="8" a="1"/>
  <c r="Q3397" i="8" a="1"/>
  <c r="Q3398" i="8" a="1"/>
  <c r="Q3399" i="8" a="1"/>
  <c r="Q3387" i="8" a="1"/>
  <c r="Q3400" i="8" a="1"/>
  <c r="Q3401" i="8" a="1"/>
  <c r="Q3402" i="8" a="1"/>
  <c r="Q3403" i="8" a="1"/>
  <c r="Q3404" i="8" a="1"/>
  <c r="Q3363" i="8" a="1"/>
  <c r="Q3364" i="8" a="1"/>
  <c r="Q3361" i="8" a="1"/>
  <c r="Q3365" i="8" a="1"/>
  <c r="Q3366" i="8" a="1"/>
  <c r="Q3367" i="8" a="1"/>
  <c r="Q3368" i="8" a="1"/>
  <c r="Q3369" i="8" a="1"/>
  <c r="Q3370" i="8" a="1"/>
  <c r="Q3362" i="8" a="1"/>
  <c r="Q3371" i="8" a="1"/>
  <c r="Q3372" i="8" a="1"/>
  <c r="Q3373" i="8" a="1"/>
  <c r="Q3374" i="8" a="1"/>
  <c r="Q3375" i="8" a="1"/>
  <c r="Q3376" i="8" a="1"/>
  <c r="Q3377" i="8" a="1"/>
  <c r="Q3378" i="8" a="1"/>
  <c r="Q3379" i="8" a="1"/>
  <c r="Q3380" i="8" a="1"/>
  <c r="Q3346" i="8" a="1"/>
  <c r="Q3347" i="8" a="1"/>
  <c r="Q3348" i="8" a="1"/>
  <c r="Q3349" i="8" a="1"/>
  <c r="Q3350" i="8" a="1"/>
  <c r="Q3351" i="8" a="1"/>
  <c r="Q3352" i="8" a="1"/>
  <c r="Q3353" i="8" a="1"/>
  <c r="Q3342" i="8" a="1"/>
  <c r="Q3354" i="8" a="1"/>
  <c r="Q3355" i="8" a="1"/>
  <c r="Q3356" i="8" a="1"/>
  <c r="Q3357" i="8" a="1"/>
  <c r="Q3358" i="8" a="1"/>
  <c r="Q3359" i="8" a="1"/>
  <c r="Q3343" i="8" a="1"/>
  <c r="Q3344" i="8" a="1"/>
  <c r="Q3360" i="8" a="1"/>
  <c r="Q3345" i="8" a="1"/>
  <c r="Q3323" i="8" a="1"/>
  <c r="Q3324" i="8" a="1"/>
  <c r="Q3325" i="8" a="1"/>
  <c r="Q3326" i="8" a="1"/>
  <c r="Q3327" i="8" a="1"/>
  <c r="Q3328" i="8" a="1"/>
  <c r="Q3329" i="8" a="1"/>
  <c r="Q3330" i="8" a="1"/>
  <c r="Q3313" i="8" a="1"/>
  <c r="Q3331" i="8" a="1"/>
  <c r="Q3332" i="8" a="1"/>
  <c r="Q3333" i="8" a="1"/>
  <c r="Q3314" i="8" a="1"/>
  <c r="Q3315" i="8" a="1"/>
  <c r="Q3316" i="8" a="1"/>
  <c r="Q3317" i="8" a="1"/>
  <c r="Q3334" i="8" a="1"/>
  <c r="Q3335" i="8" a="1"/>
  <c r="Q3336" i="8" a="1"/>
  <c r="Q3318" i="8" a="1"/>
  <c r="Q3319" i="8" a="1"/>
  <c r="Q3337" i="8" a="1"/>
  <c r="Q3338" i="8" a="1"/>
  <c r="Q3320" i="8" a="1"/>
  <c r="Q3339" i="8" a="1"/>
  <c r="Q3340" i="8" a="1"/>
  <c r="Q3341" i="8" a="1"/>
  <c r="Q3321" i="8" a="1"/>
  <c r="Q3322" i="8" a="1"/>
  <c r="Q3302" i="8" a="1"/>
  <c r="Q3303" i="8" a="1"/>
  <c r="Q3304" i="8" a="1"/>
  <c r="Q3298" i="8" a="1"/>
  <c r="Q3305" i="8" a="1"/>
  <c r="Q3299" i="8" a="1"/>
  <c r="Q3306" i="8" a="1"/>
  <c r="Q3307" i="8" a="1"/>
  <c r="Q3308" i="8" a="1"/>
  <c r="Q3300" i="8" a="1"/>
  <c r="Q3309" i="8" a="1"/>
  <c r="Q3301" i="8" a="1"/>
  <c r="Q3310" i="8" a="1"/>
  <c r="Q3311" i="8" a="1"/>
  <c r="Q3312" i="8" a="1"/>
  <c r="Q3286" i="8" a="1"/>
  <c r="Q3287" i="8" a="1"/>
  <c r="Q3288" i="8" a="1"/>
  <c r="Q3289" i="8" a="1"/>
  <c r="Q3290" i="8" a="1"/>
  <c r="Q3291" i="8" a="1"/>
  <c r="Q3292" i="8" a="1"/>
  <c r="Q3293" i="8" a="1"/>
  <c r="Q3294" i="8" a="1"/>
  <c r="Q3295" i="8" a="1"/>
  <c r="Q3296" i="8" a="1"/>
  <c r="Q3297" i="8" a="1"/>
  <c r="Q3273" i="8" a="1"/>
  <c r="Q3263" i="8" a="1"/>
  <c r="Q3274" i="8" a="1"/>
  <c r="Q3264" i="8" a="1"/>
  <c r="Q3265" i="8" a="1"/>
  <c r="Q3275" i="8" a="1"/>
  <c r="Q3276" i="8" a="1"/>
  <c r="Q3277" i="8" a="1"/>
  <c r="Q3266" i="8" a="1"/>
  <c r="Q3267" i="8" a="1"/>
  <c r="Q3278" i="8" a="1"/>
  <c r="Q3279" i="8" a="1"/>
  <c r="Q3280" i="8" a="1"/>
  <c r="Q3268" i="8" a="1"/>
  <c r="Q3269" i="8" a="1"/>
  <c r="Q3270" i="8" a="1"/>
  <c r="Q3281" i="8" a="1"/>
  <c r="Q3282" i="8" a="1"/>
  <c r="Q3283" i="8" a="1"/>
  <c r="Q3284" i="8" a="1"/>
  <c r="Q3285" i="8" a="1"/>
  <c r="Q3271" i="8" a="1"/>
  <c r="Q3272" i="8" a="1"/>
  <c r="Q3252" i="8" a="1"/>
  <c r="Q3253" i="8" a="1"/>
  <c r="Q3254" i="8" a="1"/>
  <c r="Q3249" i="8" a="1"/>
  <c r="Q3255" i="8" a="1"/>
  <c r="Q3256" i="8" a="1"/>
  <c r="Q3250" i="8" a="1"/>
  <c r="Q3251" i="8" a="1"/>
  <c r="Q3257" i="8" a="1"/>
  <c r="Q3258" i="8" a="1"/>
  <c r="Q3259" i="8" a="1"/>
  <c r="Q3260" i="8" a="1"/>
  <c r="Q3261" i="8" a="1"/>
  <c r="Q3262" i="8" a="1"/>
  <c r="Q3239" i="8" a="1"/>
  <c r="Q3240" i="8" a="1"/>
  <c r="Q3236" i="8" a="1"/>
  <c r="Q3241" i="8" a="1"/>
  <c r="Q3237" i="8" a="1"/>
  <c r="Q3242" i="8" a="1"/>
  <c r="Q3243" i="8" a="1"/>
  <c r="Q3238" i="8" a="1"/>
  <c r="Q3244" i="8" a="1"/>
  <c r="Q3245" i="8" a="1"/>
  <c r="Q3246" i="8" a="1"/>
  <c r="Q3247" i="8" a="1"/>
  <c r="Q3248" i="8" a="1"/>
  <c r="Q3221" i="8" a="1"/>
  <c r="Q3222" i="8" a="1"/>
  <c r="Q3223" i="8" a="1"/>
  <c r="Q3224" i="8" a="1"/>
  <c r="Q3225" i="8" a="1"/>
  <c r="Q3226" i="8" a="1"/>
  <c r="Q3227" i="8" a="1"/>
  <c r="Q3228" i="8" a="1"/>
  <c r="Q3229" i="8" a="1"/>
  <c r="Q3217" i="8" a="1"/>
  <c r="Q3218" i="8" a="1"/>
  <c r="Q3219" i="8" a="1"/>
  <c r="Q3230" i="8" a="1"/>
  <c r="Q3231" i="8" a="1"/>
  <c r="Q3232" i="8" a="1"/>
  <c r="Q3233" i="8" a="1"/>
  <c r="Q3234" i="8" a="1"/>
  <c r="Q3235" i="8" a="1"/>
  <c r="Q3220" i="8" a="1"/>
  <c r="Q3201" i="8" a="1"/>
  <c r="Q3197" i="8" a="1"/>
  <c r="Q3202" i="8" a="1"/>
  <c r="Q3203" i="8" a="1"/>
  <c r="Q3198" i="8" a="1"/>
  <c r="Q3204" i="8" a="1"/>
  <c r="Q3205" i="8" a="1"/>
  <c r="Q3206" i="8" a="1"/>
  <c r="Q3199" i="8" a="1"/>
  <c r="Q3207" i="8" a="1"/>
  <c r="Q3208" i="8" a="1"/>
  <c r="Q3209" i="8" a="1"/>
  <c r="Q3210" i="8" a="1"/>
  <c r="Q3211" i="8" a="1"/>
  <c r="Q3200" i="8" a="1"/>
  <c r="Q3212" i="8" a="1"/>
  <c r="Q3213" i="8" a="1"/>
  <c r="Q3214" i="8" a="1"/>
  <c r="Q3215" i="8" a="1"/>
  <c r="Q3216" i="8" a="1"/>
  <c r="Q3176" i="8" a="1"/>
  <c r="Q3177" i="8" a="1"/>
  <c r="Q3186" i="8" a="1"/>
  <c r="Q3187" i="8" a="1"/>
  <c r="Q3188" i="8" a="1"/>
  <c r="Q3189" i="8" a="1"/>
  <c r="Q3178" i="8" a="1"/>
  <c r="Q3179" i="8" a="1"/>
  <c r="Q3180" i="8" a="1"/>
  <c r="Q3181" i="8" a="1"/>
  <c r="Q3182" i="8" a="1"/>
  <c r="Q3190" i="8" a="1"/>
  <c r="Q3191" i="8" a="1"/>
  <c r="Q3183" i="8" a="1"/>
  <c r="Q3192" i="8" a="1"/>
  <c r="Q3193" i="8" a="1"/>
  <c r="Q3194" i="8" a="1"/>
  <c r="Q3184" i="8" a="1"/>
  <c r="Q3195" i="8" a="1"/>
  <c r="Q3196" i="8" a="1"/>
  <c r="Q3185" i="8" a="1"/>
  <c r="Q3166" i="8" a="1"/>
  <c r="Q3167" i="8" a="1"/>
  <c r="Q3168" i="8" a="1"/>
  <c r="Q3169" i="8" a="1"/>
  <c r="Q3170" i="8" a="1"/>
  <c r="Q3171" i="8" a="1"/>
  <c r="Q3172" i="8" a="1"/>
  <c r="Q3164" i="8" a="1"/>
  <c r="Q3173" i="8" a="1"/>
  <c r="Q3174" i="8" a="1"/>
  <c r="Q3165" i="8" a="1"/>
  <c r="Q3175" i="8" a="1"/>
  <c r="Q3154" i="8" a="1"/>
  <c r="Q3147" i="8" a="1"/>
  <c r="Q3155" i="8" a="1"/>
  <c r="Q3148" i="8" a="1"/>
  <c r="Q3149" i="8" a="1"/>
  <c r="Q3156" i="8" a="1"/>
  <c r="Q3157" i="8" a="1"/>
  <c r="Q3158" i="8" a="1"/>
  <c r="Q3150" i="8" a="1"/>
  <c r="Q3159" i="8" a="1"/>
  <c r="Q3160" i="8" a="1"/>
  <c r="Q3161" i="8" a="1"/>
  <c r="Q3151" i="8" a="1"/>
  <c r="Q3152" i="8" a="1"/>
  <c r="Q3153" i="8" a="1"/>
  <c r="Q3162" i="8" a="1"/>
  <c r="Q3163" i="8" a="1"/>
  <c r="Q3140" i="8" a="1"/>
  <c r="Q3141" i="8" a="1"/>
  <c r="Q3142" i="8" a="1"/>
  <c r="Q3143" i="8" a="1"/>
  <c r="Q3144" i="8" a="1"/>
  <c r="Q3145" i="8" a="1"/>
  <c r="Q3138" i="8" a="1"/>
  <c r="Q3146" i="8" a="1"/>
  <c r="Q3139" i="8" a="1"/>
  <c r="Q3136" i="8" a="1"/>
  <c r="Q3137" i="8" a="1"/>
  <c r="Q3124" i="8" a="1"/>
  <c r="Q3125" i="8" a="1"/>
  <c r="Q3130" i="8" a="1"/>
  <c r="Q3131" i="8" a="1"/>
  <c r="Q3132" i="8" a="1"/>
  <c r="Q3133" i="8" a="1"/>
  <c r="Q3134" i="8" a="1"/>
  <c r="Q3126" i="8" a="1"/>
  <c r="Q3135" i="8" a="1"/>
  <c r="Q3127" i="8" a="1"/>
  <c r="Q3128" i="8" a="1"/>
  <c r="Q3129" i="8" a="1"/>
  <c r="Q3108" i="8" a="1"/>
  <c r="Q3109" i="8" a="1"/>
  <c r="Q3110" i="8" a="1"/>
  <c r="Q3111" i="8" a="1"/>
  <c r="Q3112" i="8" a="1"/>
  <c r="Q3113" i="8" a="1"/>
  <c r="Q3114" i="8" a="1"/>
  <c r="Q3115" i="8" a="1"/>
  <c r="Q3116" i="8" a="1"/>
  <c r="Q3117" i="8" a="1"/>
  <c r="Q3103" i="8" a="1"/>
  <c r="Q3104" i="8" a="1"/>
  <c r="Q3118" i="8" a="1"/>
  <c r="Q3119" i="8" a="1"/>
  <c r="Q3105" i="8" a="1"/>
  <c r="Q3120" i="8" a="1"/>
  <c r="Q3121" i="8" a="1"/>
  <c r="Q3122" i="8" a="1"/>
  <c r="Q3123" i="8" a="1"/>
  <c r="Q3106" i="8" a="1"/>
  <c r="Q3107" i="8" a="1"/>
  <c r="Q3095" i="8" a="1"/>
  <c r="Q3096" i="8" a="1"/>
  <c r="Q3097" i="8" a="1"/>
  <c r="Q3098" i="8" a="1"/>
  <c r="Q3099" i="8" a="1"/>
  <c r="Q3100" i="8" a="1"/>
  <c r="Q3101" i="8" a="1"/>
  <c r="Q3091" i="8" a="1"/>
  <c r="Q3102" i="8" a="1"/>
  <c r="Q3092" i="8" a="1"/>
  <c r="Q3093" i="8" a="1"/>
  <c r="Q3094" i="8" a="1"/>
  <c r="Q3081" i="8" a="1"/>
  <c r="Q3082" i="8" a="1"/>
  <c r="Q3078" i="8" a="1"/>
  <c r="Q3079" i="8" a="1"/>
  <c r="Q3083" i="8" a="1"/>
  <c r="Q3084" i="8" a="1"/>
  <c r="Q3085" i="8" a="1"/>
  <c r="Q3086" i="8" a="1"/>
  <c r="Q3087" i="8" a="1"/>
  <c r="Q3088" i="8" a="1"/>
  <c r="Q3080" i="8" a="1"/>
  <c r="Q3089" i="8" a="1"/>
  <c r="Q3090" i="8" a="1"/>
  <c r="Q3070" i="8" a="1"/>
  <c r="Q3071" i="8" a="1"/>
  <c r="Q3066" i="8" a="1"/>
  <c r="Q3072" i="8" a="1"/>
  <c r="Q3067" i="8" a="1"/>
  <c r="Q3073" i="8" a="1"/>
  <c r="Q3074" i="8" a="1"/>
  <c r="Q3075" i="8" a="1"/>
  <c r="Q3068" i="8" a="1"/>
  <c r="Q3076" i="8" a="1"/>
  <c r="Q3069" i="8" a="1"/>
  <c r="Q3077" i="8" a="1"/>
  <c r="Q3065" i="8" a="1"/>
  <c r="Q3061" i="8" a="1"/>
  <c r="Q3062" i="8" a="1"/>
  <c r="Q3063" i="8" a="1"/>
  <c r="Q3060" i="8" a="1"/>
  <c r="Q3064" i="8" a="1"/>
  <c r="Q3056" i="8" a="1"/>
  <c r="Q3059" i="8" a="1"/>
  <c r="Q3057" i="8" a="1"/>
  <c r="Q3058" i="8" a="1"/>
  <c r="Q3052" i="8" a="1"/>
  <c r="Q3053" i="8" a="1"/>
  <c r="Q3049" i="8" a="1"/>
  <c r="Q3050" i="8" a="1"/>
  <c r="Q3054" i="8" a="1"/>
  <c r="Q3051" i="8" a="1"/>
  <c r="Q3055" i="8" a="1"/>
  <c r="Q3048" i="8" a="1"/>
  <c r="Q3045" i="8" a="1"/>
  <c r="Q3042" i="8" a="1"/>
  <c r="Q3043" i="8" a="1"/>
  <c r="Q3046" i="8" a="1"/>
  <c r="Q3047" i="8" a="1"/>
  <c r="Q3044" i="8" a="1"/>
  <c r="Q3035" i="8" a="1"/>
  <c r="Q3036" i="8" a="1"/>
  <c r="Q3037" i="8" a="1"/>
  <c r="Q3038" i="8" a="1"/>
  <c r="Q3039" i="8" a="1"/>
  <c r="Q3040" i="8" a="1"/>
  <c r="Q3041" i="8" a="1"/>
  <c r="Q3031" i="8" a="1"/>
  <c r="Q3030" i="8" a="1"/>
  <c r="Q3032" i="8" a="1"/>
  <c r="Q3033" i="8" a="1"/>
  <c r="Q3034" i="8" a="1"/>
  <c r="Q3018" i="8" a="1"/>
  <c r="Q3019" i="8" a="1"/>
  <c r="Q3020" i="8" a="1"/>
  <c r="Q3021" i="8" a="1"/>
  <c r="Q3022" i="8" a="1"/>
  <c r="Q3023" i="8" a="1"/>
  <c r="Q3024" i="8" a="1"/>
  <c r="Q3025" i="8" a="1"/>
  <c r="Q3026" i="8" a="1"/>
  <c r="Q3027" i="8" a="1"/>
  <c r="Q3017" i="8" a="1"/>
  <c r="Q3028" i="8" a="1"/>
  <c r="Q3029" i="8" a="1"/>
  <c r="Q3010" i="8" a="1"/>
  <c r="Q3011" i="8" a="1"/>
  <c r="Q3012" i="8" a="1"/>
  <c r="Q3014" i="8" a="1"/>
  <c r="Q3015" i="8" a="1"/>
  <c r="Q3016" i="8" a="1"/>
  <c r="Q3013" i="8" a="1"/>
  <c r="Q2998" i="8" a="1"/>
  <c r="Q2999" i="8" a="1"/>
  <c r="Q3000" i="8" a="1"/>
  <c r="Q3001" i="8" a="1"/>
  <c r="Q3002" i="8" a="1"/>
  <c r="Q3003" i="8" a="1"/>
  <c r="Q3004" i="8" a="1"/>
  <c r="Q3005" i="8" a="1"/>
  <c r="Q3006" i="8" a="1"/>
  <c r="Q3007" i="8" a="1"/>
  <c r="Q3008" i="8" a="1"/>
  <c r="Q3009" i="8" a="1"/>
  <c r="Q2997" i="8" a="1"/>
  <c r="Q2996" i="8" a="1"/>
  <c r="Q2995" i="8" a="1"/>
  <c r="Q2994" i="8" a="1"/>
  <c r="Q2989" i="8" a="1"/>
  <c r="Q2990" i="8" a="1"/>
  <c r="Q2991" i="8" a="1"/>
  <c r="Q2992" i="8" a="1"/>
  <c r="Q2988" i="8" a="1"/>
  <c r="Q2993" i="8" a="1"/>
  <c r="Q2984" i="8" a="1"/>
  <c r="Q2985" i="8" a="1"/>
  <c r="Q2986" i="8" a="1"/>
  <c r="Q2983" i="8" a="1"/>
  <c r="Q2987" i="8" a="1"/>
  <c r="Q2972" i="8" a="1"/>
  <c r="Q2976" i="8" a="1"/>
  <c r="Q2977" i="8" a="1"/>
  <c r="Q2978" i="8" a="1"/>
  <c r="Q2979" i="8" a="1"/>
  <c r="Q2973" i="8" a="1"/>
  <c r="Q2980" i="8" a="1"/>
  <c r="Q2974" i="8" a="1"/>
  <c r="Q2981" i="8" a="1"/>
  <c r="Q2975" i="8" a="1"/>
  <c r="Q2982" i="8" a="1"/>
  <c r="Q2961" i="8" a="1"/>
  <c r="Q2962" i="8" a="1"/>
  <c r="Q2963" i="8" a="1"/>
  <c r="Q2967" i="8" a="1"/>
  <c r="Q2968" i="8" a="1"/>
  <c r="Q2969" i="8" a="1"/>
  <c r="Q2964" i="8" a="1"/>
  <c r="Q2965" i="8" a="1"/>
  <c r="Q2966" i="8" a="1"/>
  <c r="Q2970" i="8" a="1"/>
  <c r="Q2971" i="8" a="1"/>
  <c r="Q2951" i="8" a="1"/>
  <c r="Q2952" i="8" a="1"/>
  <c r="Q2953" i="8" a="1"/>
  <c r="Q2954" i="8" a="1"/>
  <c r="Q2955" i="8" a="1"/>
  <c r="Q2956" i="8" a="1"/>
  <c r="Q2947" i="8" a="1"/>
  <c r="Q2948" i="8" a="1"/>
  <c r="Q2949" i="8" a="1"/>
  <c r="Q2957" i="8" a="1"/>
  <c r="Q2958" i="8" a="1"/>
  <c r="Q2959" i="8" a="1"/>
  <c r="Q2950" i="8" a="1"/>
  <c r="Q2960" i="8" a="1"/>
  <c r="Q2945" i="8" a="1"/>
  <c r="Q2946" i="8" a="1"/>
  <c r="Q2939" i="8" a="1"/>
  <c r="Q2935" i="8" a="1"/>
  <c r="Q2940" i="8" a="1"/>
  <c r="Q2941" i="8" a="1"/>
  <c r="Q2942" i="8" a="1"/>
  <c r="Q2943" i="8" a="1"/>
  <c r="Q2944" i="8" a="1"/>
  <c r="Q2936" i="8" a="1"/>
  <c r="Q2937" i="8" a="1"/>
  <c r="Q2938" i="8" a="1"/>
  <c r="Q2919" i="8" a="1"/>
  <c r="Q2920" i="8" a="1"/>
  <c r="Q2921" i="8" a="1"/>
  <c r="Q2922" i="8" a="1"/>
  <c r="Q2923" i="8" a="1"/>
  <c r="Q2929" i="8" a="1"/>
  <c r="Q2924" i="8" a="1"/>
  <c r="Q2930" i="8" a="1"/>
  <c r="Q2925" i="8" a="1"/>
  <c r="Q2926" i="8" a="1"/>
  <c r="Q2927" i="8" a="1"/>
  <c r="Q2931" i="8" a="1"/>
  <c r="Q2932" i="8" a="1"/>
  <c r="Q2928" i="8" a="1"/>
  <c r="Q2933" i="8" a="1"/>
  <c r="Q2934" i="8" a="1"/>
  <c r="Q2910" i="8" a="1"/>
  <c r="Q2911" i="8" a="1"/>
  <c r="Q2915" i="8" a="1"/>
  <c r="Q2916" i="8" a="1"/>
  <c r="Q2917" i="8" a="1"/>
  <c r="Q2912" i="8" a="1"/>
  <c r="Q2913" i="8" a="1"/>
  <c r="Q2918" i="8" a="1"/>
  <c r="Q2914" i="8" a="1"/>
  <c r="Q2900" i="8" a="1"/>
  <c r="Q2902" i="8" a="1"/>
  <c r="Q2903" i="8" a="1"/>
  <c r="Q2904" i="8" a="1"/>
  <c r="Q2905" i="8" a="1"/>
  <c r="Q2906" i="8" a="1"/>
  <c r="Q2907" i="8" a="1"/>
  <c r="Q2908" i="8" a="1"/>
  <c r="Q2909" i="8" a="1"/>
  <c r="Q2901" i="8" a="1"/>
  <c r="Q2897" i="8" a="1"/>
  <c r="Q2898" i="8" a="1"/>
  <c r="Q2899" i="8" a="1"/>
  <c r="Q2896" i="8" a="1"/>
  <c r="Q2895" i="8" a="1"/>
  <c r="Q2885" i="8" a="1"/>
  <c r="Q2886" i="8" a="1"/>
  <c r="Q2887" i="8" a="1"/>
  <c r="Q2888" i="8" a="1"/>
  <c r="Q2889" i="8" a="1"/>
  <c r="Q2890" i="8" a="1"/>
  <c r="Q2891" i="8" a="1"/>
  <c r="Q2883" i="8" a="1"/>
  <c r="Q2884" i="8" a="1"/>
  <c r="Q2892" i="8" a="1"/>
  <c r="Q2893" i="8" a="1"/>
  <c r="Q2894" i="8" a="1"/>
  <c r="Q2882" i="8" a="1"/>
  <c r="Q2881" i="8" a="1"/>
  <c r="Q2880" i="8" a="1"/>
  <c r="Q2879" i="8" a="1"/>
  <c r="Q2878" i="8" a="1"/>
  <c r="Q2877" i="8" a="1"/>
  <c r="Q2876" i="8" a="1"/>
  <c r="Q2875" i="8" a="1"/>
  <c r="Q2874" i="8" a="1"/>
  <c r="Q2873" i="8" a="1"/>
  <c r="Q2872" i="8" a="1"/>
  <c r="Q2871" i="8" a="1"/>
  <c r="Q2870" i="8" a="1"/>
  <c r="Q2869" i="8" a="1"/>
  <c r="Q2868" i="8" a="1"/>
  <c r="Q2867" i="8" a="1"/>
  <c r="Q2866" i="8" a="1"/>
  <c r="Q2865" i="8" a="1"/>
  <c r="Q2858" i="8" a="1"/>
  <c r="Q2862" i="8" a="1"/>
  <c r="Q2859" i="8" a="1"/>
  <c r="Q2863" i="8" a="1"/>
  <c r="Q2860" i="8" a="1"/>
  <c r="Q2864" i="8" a="1"/>
  <c r="Q2861" i="8" a="1"/>
  <c r="Q2853" i="8" a="1"/>
  <c r="Q2854" i="8" a="1"/>
  <c r="Q2855" i="8" a="1"/>
  <c r="Q2856" i="8" a="1"/>
  <c r="Q2857" i="8" a="1"/>
  <c r="Q2846" i="8" a="1"/>
  <c r="Q2847" i="8" a="1"/>
  <c r="Q2848" i="8" a="1"/>
  <c r="Q2849" i="8" a="1"/>
  <c r="Q2850" i="8" a="1"/>
  <c r="Q2851" i="8" a="1"/>
  <c r="Q2852" i="8" a="1"/>
  <c r="Q2844" i="8" a="1"/>
  <c r="Q2842" i="8" a="1"/>
  <c r="Q2845" i="8" a="1"/>
  <c r="Q2843" i="8" a="1"/>
  <c r="Q2840" i="8" a="1"/>
  <c r="Q2841" i="8" a="1"/>
  <c r="Q2837" i="8" a="1"/>
  <c r="Q2838" i="8" a="1"/>
  <c r="Q2839" i="8" a="1"/>
  <c r="Q2836" i="8" a="1"/>
  <c r="Q2831" i="8" a="1"/>
  <c r="Q2832" i="8" a="1"/>
  <c r="Q2833" i="8" a="1"/>
  <c r="Q2834" i="8" a="1"/>
  <c r="Q2829" i="8" a="1"/>
  <c r="Q2830" i="8" a="1"/>
  <c r="Q2835" i="8" a="1"/>
  <c r="Q2823" i="8" a="1"/>
  <c r="Q2824" i="8" a="1"/>
  <c r="Q2825" i="8" a="1"/>
  <c r="Q2827" i="8" a="1"/>
  <c r="Q2828" i="8" a="1"/>
  <c r="Q2826" i="8" a="1"/>
  <c r="Q2821" i="8" a="1"/>
  <c r="Q2822" i="8" a="1"/>
  <c r="Q2820" i="8" a="1"/>
  <c r="Q2819" i="8" a="1"/>
  <c r="Q2818" i="8" a="1"/>
  <c r="Q2817" i="8" a="1"/>
  <c r="Q2816" i="8" a="1"/>
  <c r="Q2815" i="8" a="1"/>
  <c r="Q2814" i="8" a="1"/>
  <c r="Q2813" i="8" a="1"/>
  <c r="Q2812" i="8" a="1"/>
  <c r="Q2811" i="8" a="1"/>
  <c r="Q2810" i="8" a="1"/>
  <c r="Q2809" i="8" a="1"/>
  <c r="Q2808" i="8" a="1"/>
  <c r="Q2807" i="8" a="1"/>
  <c r="Q2806" i="8" a="1"/>
  <c r="Q2805" i="8" a="1"/>
  <c r="Q2804" i="8" a="1"/>
  <c r="Q2803" i="8" a="1"/>
  <c r="Q2802" i="8" a="1"/>
  <c r="Q2801" i="8" a="1"/>
  <c r="Q2800" i="8" a="1"/>
  <c r="Q2799" i="8" a="1"/>
  <c r="Q2798" i="8" a="1"/>
  <c r="Q2797" i="8" a="1"/>
  <c r="Q2796" i="8" a="1"/>
  <c r="Q2795" i="8" a="1"/>
  <c r="Q2794" i="8" a="1"/>
  <c r="Q2793" i="8" a="1"/>
  <c r="Q2792" i="8" a="1"/>
  <c r="Q2791" i="8" a="1"/>
  <c r="Q2790" i="8" a="1"/>
  <c r="Q2789" i="8" a="1"/>
  <c r="Q2788" i="8" a="1"/>
  <c r="Q2787" i="8" a="1"/>
  <c r="Q2786" i="8" a="1"/>
  <c r="Q2785" i="8" a="1"/>
  <c r="Q2784" i="8" a="1"/>
  <c r="Q2783" i="8" a="1"/>
  <c r="Q2782" i="8" a="1"/>
  <c r="Q2781" i="8" a="1"/>
  <c r="Q2780" i="8" a="1"/>
  <c r="Q2779" i="8" a="1"/>
  <c r="Q2778" i="8" a="1"/>
  <c r="Q2777" i="8" a="1"/>
  <c r="Q2776" i="8" a="1"/>
  <c r="Q2775" i="8" a="1"/>
  <c r="Q2774" i="8" a="1"/>
  <c r="Q2773" i="8" a="1"/>
  <c r="Q2772" i="8" a="1"/>
  <c r="Q2771" i="8" a="1"/>
  <c r="Q2770" i="8" a="1"/>
  <c r="Q2769" i="8" a="1"/>
  <c r="Q2768" i="8" a="1"/>
  <c r="Q2767" i="8" a="1"/>
  <c r="Q2766" i="8" a="1"/>
  <c r="Q2765" i="8" a="1"/>
  <c r="Q2764" i="8" a="1"/>
  <c r="Q2763" i="8" a="1"/>
  <c r="Q2762" i="8" a="1"/>
  <c r="Q2761" i="8" a="1"/>
  <c r="Q2760" i="8" a="1"/>
  <c r="Q2759" i="8" a="1"/>
  <c r="Q2758" i="8" a="1"/>
  <c r="Q2757" i="8" a="1"/>
  <c r="Q2756" i="8" a="1"/>
  <c r="Q2755" i="8" a="1"/>
  <c r="Q2754" i="8" a="1"/>
  <c r="Q2753" i="8" a="1"/>
  <c r="Q2752" i="8" a="1"/>
  <c r="Q2751" i="8" a="1"/>
  <c r="Q2750" i="8" a="1"/>
  <c r="Q2749" i="8" a="1"/>
  <c r="Q2748" i="8" a="1"/>
  <c r="Q2747" i="8" a="1"/>
  <c r="Q2746" i="8" a="1"/>
  <c r="Q2745" i="8" a="1"/>
  <c r="Q2744" i="8" a="1"/>
  <c r="Q2743" i="8" a="1"/>
  <c r="Q2742" i="8" a="1"/>
  <c r="Q2741" i="8" a="1"/>
  <c r="Q2740" i="8" a="1"/>
  <c r="Q2739" i="8" a="1"/>
  <c r="Q2738" i="8" a="1"/>
  <c r="Q2737" i="8" a="1"/>
  <c r="Q2736" i="8" a="1"/>
  <c r="Q2735" i="8" a="1"/>
  <c r="Q2734" i="8" a="1"/>
  <c r="Q2733" i="8" a="1"/>
  <c r="Q2732" i="8" a="1"/>
  <c r="Q2731" i="8" a="1"/>
  <c r="Q2730" i="8" a="1"/>
  <c r="Q2729" i="8" a="1"/>
  <c r="Q2728" i="8" a="1"/>
  <c r="Q2727" i="8" a="1"/>
  <c r="Q2726" i="8" a="1"/>
  <c r="Q2725" i="8" a="1"/>
  <c r="Q2724" i="8" a="1"/>
  <c r="Q2723" i="8" a="1"/>
  <c r="Q2722" i="8" a="1"/>
  <c r="Q2721" i="8" a="1"/>
  <c r="Q2720" i="8" a="1"/>
  <c r="Q2719" i="8" a="1"/>
  <c r="Q2718" i="8" a="1"/>
  <c r="Q2717" i="8" a="1"/>
  <c r="Q2716" i="8" a="1"/>
  <c r="Q2715" i="8" a="1"/>
  <c r="Q2714" i="8" a="1"/>
  <c r="Q2713" i="8" a="1"/>
  <c r="Q2712" i="8" a="1"/>
  <c r="Q2711" i="8" a="1"/>
  <c r="Q2710" i="8" a="1"/>
  <c r="Q2709" i="8" a="1"/>
  <c r="Q2708" i="8" a="1"/>
  <c r="Q2707" i="8" a="1"/>
  <c r="Q2706" i="8" a="1"/>
  <c r="Q2705" i="8" a="1"/>
  <c r="Q2704" i="8" a="1"/>
  <c r="Q2703" i="8" a="1"/>
  <c r="Q2702" i="8" a="1"/>
  <c r="Q2701" i="8" a="1"/>
  <c r="Q2700" i="8" a="1"/>
  <c r="Q2699" i="8" a="1"/>
  <c r="Q2698" i="8" a="1"/>
  <c r="Q2697" i="8" a="1"/>
  <c r="Q2696" i="8" a="1"/>
  <c r="Q2695" i="8" a="1"/>
  <c r="Q2694" i="8" a="1"/>
  <c r="Q2693" i="8" a="1"/>
  <c r="Q2692" i="8" a="1"/>
  <c r="Q2691" i="8" a="1"/>
  <c r="Q2690" i="8" a="1"/>
  <c r="Q2689" i="8" a="1"/>
  <c r="Q2688" i="8" a="1"/>
  <c r="Q2687" i="8" a="1"/>
  <c r="Q2686" i="8" a="1"/>
  <c r="Q2685" i="8" a="1"/>
  <c r="Q2684" i="8" a="1"/>
  <c r="Q2683" i="8" a="1"/>
  <c r="Q2682" i="8" a="1"/>
  <c r="Q2681" i="8" a="1"/>
  <c r="Q2680" i="8" a="1"/>
  <c r="Q2679" i="8" a="1"/>
  <c r="Q2678" i="8" a="1"/>
  <c r="Q2677" i="8" a="1"/>
  <c r="Q2676" i="8" a="1"/>
  <c r="Q2675" i="8" a="1"/>
  <c r="Q2674" i="8" a="1"/>
  <c r="Q2673" i="8" a="1"/>
  <c r="Q2672" i="8" a="1"/>
  <c r="Q2671" i="8" a="1"/>
  <c r="Q2670" i="8" a="1"/>
  <c r="Q2669" i="8" a="1"/>
  <c r="Q2668" i="8" a="1"/>
  <c r="Q2667" i="8" a="1"/>
  <c r="Q2666" i="8" a="1"/>
  <c r="Q2665" i="8" a="1"/>
  <c r="Q2664" i="8" a="1"/>
  <c r="Q2663" i="8" a="1"/>
  <c r="Q2662" i="8" a="1"/>
  <c r="Q2661" i="8" a="1"/>
  <c r="Q2660" i="8" a="1"/>
  <c r="Q2659" i="8" a="1"/>
  <c r="Q2658" i="8" a="1"/>
  <c r="Q2657" i="8" a="1"/>
  <c r="Q2656" i="8" a="1"/>
  <c r="Q2655" i="8" a="1"/>
  <c r="Q2654" i="8" a="1"/>
  <c r="Q2653" i="8" a="1"/>
  <c r="Q2652" i="8" a="1"/>
  <c r="Q2651" i="8" a="1"/>
  <c r="Q2650" i="8" a="1"/>
  <c r="Q2649" i="8" a="1"/>
  <c r="Q2648" i="8" a="1"/>
  <c r="Q2647" i="8" a="1"/>
  <c r="Q2646" i="8" a="1"/>
  <c r="Q2645" i="8" a="1"/>
  <c r="Q2644" i="8" a="1"/>
  <c r="Q2643" i="8" a="1"/>
  <c r="Q2642" i="8" a="1"/>
  <c r="Q2641" i="8" a="1"/>
  <c r="Q2640" i="8" a="1"/>
  <c r="Q2639" i="8" a="1"/>
  <c r="Q2638" i="8" a="1"/>
  <c r="Q2637" i="8" a="1"/>
  <c r="Q2636" i="8" a="1"/>
  <c r="Q2635" i="8" a="1"/>
  <c r="Q2634" i="8" a="1"/>
  <c r="Q2633" i="8" a="1"/>
  <c r="Q2632" i="8" a="1"/>
  <c r="Q2631" i="8" a="1"/>
  <c r="Q2630" i="8" a="1"/>
  <c r="Q2629" i="8" a="1"/>
  <c r="Q2628" i="8" a="1"/>
  <c r="Q2627" i="8" a="1"/>
  <c r="Q2626" i="8" a="1"/>
  <c r="Q2625" i="8" a="1"/>
  <c r="Q2624" i="8" a="1"/>
  <c r="Q2623" i="8" a="1"/>
  <c r="Q2622" i="8" a="1"/>
  <c r="Q2621" i="8" a="1"/>
  <c r="Q2620" i="8" a="1"/>
  <c r="Q2619" i="8" a="1"/>
  <c r="Q2618" i="8" a="1"/>
  <c r="Q2617" i="8" a="1"/>
  <c r="Q2616" i="8" a="1"/>
  <c r="Q2615" i="8" a="1"/>
  <c r="Q2614" i="8" a="1"/>
  <c r="Q2613" i="8" a="1"/>
  <c r="Q2612" i="8" a="1"/>
  <c r="Q2611" i="8" a="1"/>
  <c r="Q2610" i="8" a="1"/>
  <c r="Q2609" i="8" a="1"/>
  <c r="Q2608" i="8" a="1"/>
  <c r="Q2607" i="8" a="1"/>
  <c r="Q2606" i="8" a="1"/>
  <c r="Q2605" i="8" a="1"/>
  <c r="Q2604" i="8" a="1"/>
  <c r="Q2603" i="8" a="1"/>
  <c r="Q2602" i="8" a="1"/>
  <c r="Q2601" i="8" a="1"/>
  <c r="Q2600" i="8" a="1"/>
  <c r="Q2599" i="8" a="1"/>
  <c r="Q2598" i="8" a="1"/>
  <c r="Q2597" i="8" a="1"/>
  <c r="Q2596" i="8" a="1"/>
  <c r="Q2595" i="8" a="1"/>
  <c r="Q2594" i="8" a="1"/>
  <c r="Q2593" i="8" a="1"/>
  <c r="Q2592" i="8" a="1"/>
  <c r="Q2591" i="8" a="1"/>
  <c r="Q2590" i="8" a="1"/>
  <c r="Q2589" i="8" a="1"/>
  <c r="Q2588" i="8" a="1"/>
  <c r="Q2587" i="8" a="1"/>
  <c r="Q2586" i="8" a="1"/>
  <c r="Q2585" i="8" a="1"/>
  <c r="Q2584" i="8" a="1"/>
  <c r="Q2583" i="8" a="1"/>
  <c r="Q2582" i="8" a="1"/>
  <c r="Q2581" i="8" a="1"/>
  <c r="Q2580" i="8" a="1"/>
  <c r="Q2579" i="8" a="1"/>
  <c r="Q2578" i="8" a="1"/>
  <c r="Q2577" i="8" a="1"/>
  <c r="Q2576" i="8" a="1"/>
  <c r="Q2575" i="8" a="1"/>
  <c r="Q2574" i="8" a="1"/>
  <c r="Q2573" i="8" a="1"/>
  <c r="Q2572" i="8" a="1"/>
  <c r="Q2571" i="8" a="1"/>
  <c r="Q2570" i="8" a="1"/>
  <c r="Q2569" i="8" a="1"/>
  <c r="Q2568" i="8" a="1"/>
  <c r="Q2567" i="8" a="1"/>
  <c r="Q2566" i="8" a="1"/>
  <c r="Q2565" i="8" a="1"/>
  <c r="Q2564" i="8" a="1"/>
  <c r="Q2563" i="8" a="1"/>
  <c r="Q2562" i="8" a="1"/>
  <c r="Q2561" i="8" a="1"/>
  <c r="Q2560" i="8" a="1"/>
  <c r="Q2559" i="8" a="1"/>
  <c r="Q2558" i="8" a="1"/>
  <c r="Q2557" i="8" a="1"/>
  <c r="Q2556" i="8" a="1"/>
  <c r="Q2555" i="8" a="1"/>
  <c r="Q2554" i="8" a="1"/>
  <c r="Q2553" i="8" a="1"/>
  <c r="Q2552" i="8" a="1"/>
  <c r="Q2551" i="8" a="1"/>
  <c r="Q2550" i="8" a="1"/>
  <c r="Q2549" i="8" a="1"/>
  <c r="Q2548" i="8" a="1"/>
  <c r="Q2547" i="8" a="1"/>
  <c r="Q2546" i="8" a="1"/>
  <c r="Q2545" i="8" a="1"/>
  <c r="Q2544" i="8" a="1"/>
  <c r="Q2543" i="8" a="1"/>
  <c r="Q2542" i="8" a="1"/>
  <c r="Q2541" i="8" a="1"/>
  <c r="Q2540" i="8" a="1"/>
  <c r="Q2539" i="8" a="1"/>
  <c r="Q2538" i="8" a="1"/>
  <c r="Q2537" i="8" a="1"/>
  <c r="Q2536" i="8" a="1"/>
  <c r="Q2535" i="8" a="1"/>
  <c r="Q2534" i="8" a="1"/>
  <c r="Q2533" i="8" a="1"/>
  <c r="Q2532" i="8" a="1"/>
  <c r="Q2531" i="8" a="1"/>
  <c r="Q2530" i="8" a="1"/>
  <c r="Q2529" i="8" a="1"/>
  <c r="Q2528" i="8" a="1"/>
  <c r="Q2527" i="8" a="1"/>
  <c r="Q2526" i="8" a="1"/>
  <c r="Q2525" i="8" a="1"/>
  <c r="Q2524" i="8" a="1"/>
  <c r="Q2523" i="8" a="1"/>
  <c r="Q2522" i="8" a="1"/>
  <c r="Q2521" i="8" a="1"/>
  <c r="Q2520" i="8" a="1"/>
  <c r="Q2519" i="8" a="1"/>
  <c r="Q2518" i="8" a="1"/>
  <c r="Q2517" i="8" a="1"/>
  <c r="Q2516" i="8" a="1"/>
  <c r="Q2515" i="8" a="1"/>
  <c r="Q2514" i="8" a="1"/>
  <c r="Q2513" i="8" a="1"/>
  <c r="Q2512" i="8" a="1"/>
  <c r="Q2511" i="8" a="1"/>
  <c r="Q2510" i="8" a="1"/>
  <c r="Q2509" i="8" a="1"/>
  <c r="Q2508" i="8" a="1"/>
  <c r="Q2507" i="8" a="1"/>
  <c r="Q2506" i="8" a="1"/>
  <c r="Q2505" i="8" a="1"/>
  <c r="Q2504" i="8" a="1"/>
  <c r="Q2503" i="8" a="1"/>
  <c r="Q2502" i="8" a="1"/>
  <c r="Q2501" i="8" a="1"/>
  <c r="Q2500" i="8" a="1"/>
  <c r="Q2499" i="8" a="1"/>
  <c r="Q2498" i="8" a="1"/>
  <c r="Q2497" i="8" a="1"/>
  <c r="Q2496" i="8" a="1"/>
  <c r="Q2495" i="8" a="1"/>
  <c r="Q2494" i="8" a="1"/>
  <c r="Q2493" i="8" a="1"/>
  <c r="Q2492" i="8" a="1"/>
  <c r="Q2491" i="8" a="1"/>
  <c r="Q2490" i="8" a="1"/>
  <c r="Q2489" i="8" a="1"/>
  <c r="Q2488" i="8" a="1"/>
  <c r="Q2487" i="8" a="1"/>
  <c r="Q2486" i="8" a="1"/>
  <c r="Q2485" i="8" a="1"/>
  <c r="Q2484" i="8" a="1"/>
  <c r="Q2483" i="8" a="1"/>
  <c r="Q2482" i="8" a="1"/>
  <c r="Q2481" i="8" a="1"/>
  <c r="Q2480" i="8" a="1"/>
  <c r="Q2479" i="8" a="1"/>
  <c r="Q2478" i="8" a="1"/>
  <c r="Q2477" i="8" a="1"/>
  <c r="Q2476" i="8" a="1"/>
  <c r="Q2475" i="8" a="1"/>
  <c r="Q2474" i="8" a="1"/>
  <c r="Q2473" i="8" a="1"/>
  <c r="Q2472" i="8" a="1"/>
  <c r="Q2471" i="8" a="1"/>
  <c r="Q2470" i="8" a="1"/>
  <c r="Q2469" i="8" a="1"/>
  <c r="Q2468" i="8" a="1"/>
  <c r="Q2467" i="8" a="1"/>
  <c r="Q2466" i="8" a="1"/>
  <c r="Q2465" i="8" a="1"/>
  <c r="Q2464" i="8" a="1"/>
  <c r="Q2463" i="8" a="1"/>
  <c r="Q2462" i="8" a="1"/>
  <c r="Q2461" i="8" a="1"/>
  <c r="Q2460" i="8" a="1"/>
  <c r="Q2459" i="8" a="1"/>
  <c r="Q2458" i="8" a="1"/>
  <c r="Q2457" i="8" a="1"/>
  <c r="Q2456" i="8" a="1"/>
  <c r="Q2455" i="8" a="1"/>
  <c r="Q2454" i="8" a="1"/>
  <c r="Q2453" i="8" a="1"/>
  <c r="Q2452" i="8" a="1"/>
  <c r="Q2451" i="8" a="1"/>
  <c r="Q2450" i="8" a="1"/>
  <c r="Q2449" i="8" a="1"/>
  <c r="Q2448" i="8" a="1"/>
  <c r="Q2447" i="8" a="1"/>
  <c r="Q2446" i="8" a="1"/>
  <c r="Q2445" i="8" a="1"/>
  <c r="Q2444" i="8" a="1"/>
  <c r="Q2443" i="8" a="1"/>
  <c r="Q2442" i="8" a="1"/>
  <c r="Q2441" i="8" a="1"/>
  <c r="Q2440" i="8" a="1"/>
  <c r="Q2439" i="8" a="1"/>
  <c r="Q2438" i="8" a="1"/>
  <c r="Q2437" i="8" a="1"/>
  <c r="Q2436" i="8" a="1"/>
  <c r="Q2435" i="8" a="1"/>
  <c r="Q2434" i="8" a="1"/>
  <c r="Q2433" i="8" a="1"/>
  <c r="Q2432" i="8" a="1"/>
  <c r="Q2431" i="8" a="1"/>
  <c r="Q2430" i="8" a="1"/>
  <c r="Q2429" i="8" a="1"/>
  <c r="Q2428" i="8" a="1"/>
  <c r="Q2427" i="8" a="1"/>
  <c r="Q2426" i="8" a="1"/>
  <c r="Q2425" i="8" a="1"/>
  <c r="Q2424" i="8" a="1"/>
  <c r="Q2423" i="8" a="1"/>
  <c r="Q2422" i="8" a="1"/>
  <c r="Q2421" i="8" a="1"/>
  <c r="Q2420" i="8" a="1"/>
  <c r="Q2419" i="8" a="1"/>
  <c r="Q2418" i="8" a="1"/>
  <c r="Q2417" i="8" a="1"/>
  <c r="Q2416" i="8" a="1"/>
  <c r="Q2415" i="8" a="1"/>
  <c r="Q2414" i="8" a="1"/>
  <c r="Q2413" i="8" a="1"/>
  <c r="Q2412" i="8" a="1"/>
  <c r="Q2411" i="8" a="1"/>
  <c r="Q2410" i="8" a="1"/>
  <c r="Q2409" i="8" a="1"/>
  <c r="Q2408" i="8" a="1"/>
  <c r="Q2407" i="8" a="1"/>
  <c r="Q2406" i="8" a="1"/>
  <c r="Q2405" i="8" a="1"/>
  <c r="Q2404" i="8" a="1"/>
  <c r="Q2402" i="8" a="1"/>
  <c r="Q2403" i="8" a="1"/>
  <c r="Q2401" i="8" a="1"/>
  <c r="Q2400" i="8" a="1"/>
  <c r="Q2399" i="8" a="1"/>
  <c r="Q2398" i="8" a="1"/>
  <c r="Q2397" i="8" a="1"/>
  <c r="Q2396" i="8" a="1"/>
  <c r="Q2395" i="8" a="1"/>
  <c r="Q2394" i="8" a="1"/>
  <c r="Q2393" i="8" a="1"/>
  <c r="Q2392" i="8" a="1"/>
  <c r="Q2391" i="8" a="1"/>
  <c r="Q2390" i="8" a="1"/>
  <c r="Q2389" i="8" a="1"/>
  <c r="Q2388" i="8" a="1"/>
  <c r="Q2387" i="8" a="1"/>
  <c r="Q2386" i="8" a="1"/>
  <c r="Q2385" i="8" a="1"/>
  <c r="Q2384" i="8" a="1"/>
  <c r="Q2383" i="8" a="1"/>
  <c r="Q2382" i="8" a="1"/>
  <c r="Q2381" i="8" a="1"/>
  <c r="Q2380" i="8" a="1"/>
  <c r="Q2379" i="8" a="1"/>
  <c r="Q2378" i="8" a="1"/>
  <c r="Q2377" i="8" a="1"/>
  <c r="Q2376" i="8" a="1"/>
  <c r="Q2375" i="8" a="1"/>
  <c r="Q2374" i="8" a="1"/>
  <c r="Q2373" i="8" a="1"/>
  <c r="Q2372" i="8" a="1"/>
  <c r="Q2371" i="8" a="1"/>
  <c r="Q2370" i="8" a="1"/>
  <c r="Q2369" i="8" a="1"/>
  <c r="Q2368" i="8" a="1"/>
  <c r="Q2367" i="8" a="1"/>
  <c r="Q2366" i="8" a="1"/>
  <c r="Q2365" i="8" a="1"/>
  <c r="Q2364" i="8" a="1"/>
  <c r="Q2363" i="8" a="1"/>
  <c r="Q2362" i="8" a="1"/>
  <c r="Q2361" i="8" a="1"/>
  <c r="Q2360" i="8" a="1"/>
  <c r="Q2359" i="8" a="1"/>
  <c r="Q2358" i="8" a="1"/>
  <c r="Q2357" i="8" a="1"/>
  <c r="Q2356" i="8" a="1"/>
  <c r="Q2355" i="8" a="1"/>
  <c r="Q2354" i="8" a="1"/>
  <c r="Q2353" i="8" a="1"/>
  <c r="Q2352" i="8" a="1"/>
  <c r="Q2351" i="8" a="1"/>
  <c r="Q2350" i="8" a="1"/>
  <c r="Q2349" i="8" a="1"/>
  <c r="Q2348" i="8" a="1"/>
  <c r="Q2347" i="8" a="1"/>
  <c r="Q2346" i="8" a="1"/>
  <c r="Q2345" i="8" a="1"/>
  <c r="Q2342" i="8" a="1"/>
  <c r="Q2339" i="8" a="1"/>
  <c r="Q2343" i="8" a="1"/>
  <c r="Q2344" i="8" a="1"/>
  <c r="Q2340" i="8" a="1"/>
  <c r="Q2341" i="8" a="1"/>
  <c r="Q2338" i="8" a="1"/>
  <c r="Q2337" i="8" a="1"/>
  <c r="Q2313" i="8" a="1"/>
  <c r="Q2320" i="8" a="1"/>
  <c r="Q2321" i="8" a="1"/>
  <c r="Q2314" i="8" a="1"/>
  <c r="Q2315" i="8" a="1"/>
  <c r="Q2316" i="8" a="1"/>
  <c r="Q2317" i="8" a="1"/>
  <c r="Q2322" i="8" a="1"/>
  <c r="Q2323" i="8" a="1"/>
  <c r="Q2324" i="8" a="1"/>
  <c r="Q2325" i="8" a="1"/>
  <c r="Q2326" i="8" a="1"/>
  <c r="Q2327" i="8" a="1"/>
  <c r="Q2318" i="8" a="1"/>
  <c r="Q2328" i="8" a="1"/>
  <c r="Q2329" i="8" a="1"/>
  <c r="Q2330" i="8" a="1"/>
  <c r="Q2331" i="8" a="1"/>
  <c r="Q2332" i="8" a="1"/>
  <c r="Q2333" i="8" a="1"/>
  <c r="Q2334" i="8" a="1"/>
  <c r="Q2319" i="8" a="1"/>
  <c r="Q2335" i="8" a="1"/>
  <c r="Q2336" i="8" a="1"/>
  <c r="Q2307" i="8" a="1"/>
  <c r="Q2308" i="8" a="1"/>
  <c r="Q2309" i="8" a="1"/>
  <c r="Q2310" i="8" a="1"/>
  <c r="Q2303" i="8" a="1"/>
  <c r="Q2304" i="8" a="1"/>
  <c r="Q2311" i="8" a="1"/>
  <c r="Q2312" i="8" a="1"/>
  <c r="Q2305" i="8" a="1"/>
  <c r="Q2306" i="8" a="1"/>
  <c r="Q2295" i="8" a="1"/>
  <c r="Q2296" i="8" a="1"/>
  <c r="Q2297" i="8" a="1"/>
  <c r="Q2298" i="8" a="1"/>
  <c r="Q2299" i="8" a="1"/>
  <c r="Q2300" i="8" a="1"/>
  <c r="Q2301" i="8" a="1"/>
  <c r="Q2293" i="8" a="1"/>
  <c r="Q2302" i="8" a="1"/>
  <c r="Q2294" i="8" a="1"/>
  <c r="Q2287" i="8" a="1"/>
  <c r="Q2291" i="8" a="1"/>
  <c r="Q2288" i="8" a="1"/>
  <c r="Q2289" i="8" a="1"/>
  <c r="Q2292" i="8" a="1"/>
  <c r="Q2290" i="8" a="1"/>
  <c r="Q2284" i="8" a="1"/>
  <c r="Q2285" i="8" a="1"/>
  <c r="Q2286" i="8" a="1"/>
  <c r="Q2283" i="8" a="1"/>
  <c r="Q2270" i="8" a="1"/>
  <c r="Q2271" i="8" a="1"/>
  <c r="Q2272" i="8" a="1"/>
  <c r="Q2280" i="8" a="1"/>
  <c r="Q2273" i="8" a="1"/>
  <c r="Q2274" i="8" a="1"/>
  <c r="Q2275" i="8" a="1"/>
  <c r="Q2276" i="8" a="1"/>
  <c r="Q2277" i="8" a="1"/>
  <c r="Q2281" i="8" a="1"/>
  <c r="Q2282" i="8" a="1"/>
  <c r="Q2278" i="8" a="1"/>
  <c r="Q2279" i="8" a="1"/>
  <c r="Q2264" i="8" a="1"/>
  <c r="Q2265" i="8" a="1"/>
  <c r="Q2266" i="8" a="1"/>
  <c r="Q2268" i="8" a="1"/>
  <c r="Q2267" i="8" a="1"/>
  <c r="Q2269" i="8" a="1"/>
  <c r="Q2241" i="8" a="1"/>
  <c r="Q2259" i="8" a="1"/>
  <c r="Q2260" i="8" a="1"/>
  <c r="Q2242" i="8" a="1"/>
  <c r="Q2243" i="8" a="1"/>
  <c r="Q2244" i="8" a="1"/>
  <c r="Q2245" i="8" a="1"/>
  <c r="Q2246" i="8" a="1"/>
  <c r="Q2247" i="8" a="1"/>
  <c r="Q2248" i="8" a="1"/>
  <c r="Q2261" i="8" a="1"/>
  <c r="Q2249" i="8" a="1"/>
  <c r="Q2250" i="8" a="1"/>
  <c r="Q2251" i="8" a="1"/>
  <c r="Q2252" i="8" a="1"/>
  <c r="Q2253" i="8" a="1"/>
  <c r="Q2262" i="8" a="1"/>
  <c r="Q2254" i="8" a="1"/>
  <c r="Q2255" i="8" a="1"/>
  <c r="Q2256" i="8" a="1"/>
  <c r="Q2257" i="8" a="1"/>
  <c r="Q2258" i="8" a="1"/>
  <c r="Q2263" i="8" a="1"/>
  <c r="Q2227" i="8" a="1"/>
  <c r="Q2228" i="8" a="1"/>
  <c r="Q2229" i="8" a="1"/>
  <c r="Q2230" i="8" a="1"/>
  <c r="Q2231" i="8" a="1"/>
  <c r="Q2237" i="8" a="1"/>
  <c r="Q2232" i="8" a="1"/>
  <c r="Q2233" i="8" a="1"/>
  <c r="Q2238" i="8" a="1"/>
  <c r="Q2234" i="8" a="1"/>
  <c r="Q2235" i="8" a="1"/>
  <c r="Q2236" i="8" a="1"/>
  <c r="Q2239" i="8" a="1"/>
  <c r="Q2240" i="8" a="1"/>
  <c r="Q2218" i="8" a="1"/>
  <c r="Q2219" i="8" a="1"/>
  <c r="Q2220" i="8" a="1"/>
  <c r="Q2221" i="8" a="1"/>
  <c r="Q2222" i="8" a="1"/>
  <c r="Q2223" i="8" a="1"/>
  <c r="Q2224" i="8" a="1"/>
  <c r="Q2225" i="8" a="1"/>
  <c r="Q2226" i="8" a="1"/>
  <c r="Q2217" i="8" a="1"/>
  <c r="Q2216" i="8" a="1"/>
  <c r="Q2209" i="8" a="1"/>
  <c r="Q2210" i="8" a="1"/>
  <c r="Q2211" i="8" a="1"/>
  <c r="Q2212" i="8" a="1"/>
  <c r="Q2213" i="8" a="1"/>
  <c r="Q2206" i="8" a="1"/>
  <c r="Q2214" i="8" a="1"/>
  <c r="Q2207" i="8" a="1"/>
  <c r="Q2215" i="8" a="1"/>
  <c r="Q2208" i="8" a="1"/>
  <c r="Q2194" i="8" a="1"/>
  <c r="Q2203" i="8" a="1"/>
  <c r="Q2195" i="8" a="1"/>
  <c r="Q2196" i="8" a="1"/>
  <c r="Q2197" i="8" a="1"/>
  <c r="Q2198" i="8" a="1"/>
  <c r="Q2199" i="8" a="1"/>
  <c r="Q2200" i="8" a="1"/>
  <c r="Q2204" i="8" a="1"/>
  <c r="Q2201" i="8" a="1"/>
  <c r="Q2202" i="8" a="1"/>
  <c r="Q2205" i="8" a="1"/>
  <c r="Q2189" i="8" a="1"/>
  <c r="Q2180" i="8" a="1"/>
  <c r="Q2181" i="8" a="1"/>
  <c r="Q2182" i="8" a="1"/>
  <c r="Q2190" i="8" a="1"/>
  <c r="Q2191" i="8" a="1"/>
  <c r="Q2183" i="8" a="1"/>
  <c r="Q2184" i="8" a="1"/>
  <c r="Q2185" i="8" a="1"/>
  <c r="Q2192" i="8" a="1"/>
  <c r="Q2193" i="8" a="1"/>
  <c r="Q2186" i="8" a="1"/>
  <c r="Q2187" i="8" a="1"/>
  <c r="Q2188" i="8" a="1"/>
  <c r="Q2172" i="8" a="1"/>
  <c r="Q2157" i="8" a="1"/>
  <c r="Q2158" i="8" a="1"/>
  <c r="Q2173" i="8" a="1"/>
  <c r="Q2174" i="8" a="1"/>
  <c r="Q2175" i="8" a="1"/>
  <c r="Q2159" i="8" a="1"/>
  <c r="Q2160" i="8" a="1"/>
  <c r="Q2161" i="8" a="1"/>
  <c r="Q2162" i="8" a="1"/>
  <c r="Q2163" i="8" a="1"/>
  <c r="Q2176" i="8" a="1"/>
  <c r="Q2177" i="8" a="1"/>
  <c r="Q2164" i="8" a="1"/>
  <c r="Q2165" i="8" a="1"/>
  <c r="Q2166" i="8" a="1"/>
  <c r="Q2167" i="8" a="1"/>
  <c r="Q2168" i="8" a="1"/>
  <c r="Q2178" i="8" a="1"/>
  <c r="Q2169" i="8" a="1"/>
  <c r="Q2170" i="8" a="1"/>
  <c r="Q2179" i="8" a="1"/>
  <c r="Q2171" i="8" a="1"/>
  <c r="Q2153" i="8" a="1"/>
  <c r="Q2154" i="8" a="1"/>
  <c r="Q2149" i="8" a="1"/>
  <c r="Q2150" i="8" a="1"/>
  <c r="Q2155" i="8" a="1"/>
  <c r="Q2156" i="8" a="1"/>
  <c r="Q2151" i="8" a="1"/>
  <c r="Q2152" i="8" a="1"/>
  <c r="Q2139" i="8" a="1"/>
  <c r="Q2140" i="8" a="1"/>
  <c r="Q2141" i="8" a="1"/>
  <c r="Q2142" i="8" a="1"/>
  <c r="Q2143" i="8" a="1"/>
  <c r="Q2147" i="8" a="1"/>
  <c r="Q2144" i="8" a="1"/>
  <c r="Q2145" i="8" a="1"/>
  <c r="Q2146" i="8" a="1"/>
  <c r="Q2148" i="8" a="1"/>
  <c r="Q2132" i="8" a="1"/>
  <c r="Q2133" i="8" a="1"/>
  <c r="Q2137" i="8" a="1"/>
  <c r="Q2134" i="8" a="1"/>
  <c r="Q2135" i="8" a="1"/>
  <c r="Q2136" i="8" a="1"/>
  <c r="Q2138" i="8" a="1"/>
  <c r="Q2128" i="8" a="1"/>
  <c r="Q2131" i="8" a="1"/>
  <c r="Q2129" i="8" a="1"/>
  <c r="Q2130" i="8" a="1"/>
  <c r="Q2116" i="8" a="1"/>
  <c r="Q2121" i="8" a="1"/>
  <c r="Q2117" i="8" a="1"/>
  <c r="Q2122" i="8" a="1"/>
  <c r="Q2123" i="8" a="1"/>
  <c r="Q2124" i="8" a="1"/>
  <c r="Q2125" i="8" a="1"/>
  <c r="Q2118" i="8" a="1"/>
  <c r="Q2119" i="8" a="1"/>
  <c r="Q2120" i="8" a="1"/>
  <c r="Q2126" i="8" a="1"/>
  <c r="Q2127" i="8" a="1"/>
  <c r="Q2109" i="8" a="1"/>
  <c r="Q2111" i="8" a="1"/>
  <c r="Q2112" i="8" a="1"/>
  <c r="Q2113" i="8" a="1"/>
  <c r="Q2114" i="8" a="1"/>
  <c r="Q2115" i="8" a="1"/>
  <c r="Q2110" i="8" a="1"/>
  <c r="Q2106" i="8" a="1"/>
  <c r="Q2107" i="8" a="1"/>
  <c r="Q2108" i="8" a="1"/>
  <c r="Q2085" i="8" a="1"/>
  <c r="Q2086" i="8" a="1"/>
  <c r="Q2087" i="8" a="1"/>
  <c r="Q2088" i="8" a="1"/>
  <c r="Q2089" i="8" a="1"/>
  <c r="Q2101" i="8" a="1"/>
  <c r="Q2090" i="8" a="1"/>
  <c r="Q2091" i="8" a="1"/>
  <c r="Q2092" i="8" a="1"/>
  <c r="Q2102" i="8" a="1"/>
  <c r="Q2103" i="8" a="1"/>
  <c r="Q2093" i="8" a="1"/>
  <c r="Q2094" i="8" a="1"/>
  <c r="Q2095" i="8" a="1"/>
  <c r="Q2096" i="8" a="1"/>
  <c r="Q2097" i="8" a="1"/>
  <c r="Q2098" i="8" a="1"/>
  <c r="Q2099" i="8" a="1"/>
  <c r="Q2104" i="8" a="1"/>
  <c r="Q2100" i="8" a="1"/>
  <c r="Q2105" i="8" a="1"/>
  <c r="Q2057" i="8" a="1"/>
  <c r="Q2058" i="8" a="1"/>
  <c r="Q2070" i="8" a="1"/>
  <c r="Q2071" i="8" a="1"/>
  <c r="Q2072" i="8" a="1"/>
  <c r="Q2059" i="8" a="1"/>
  <c r="Q2073" i="8" a="1"/>
  <c r="Q2060" i="8" a="1"/>
  <c r="Q2074" i="8" a="1"/>
  <c r="Q2075" i="8" a="1"/>
  <c r="Q2076" i="8" a="1"/>
  <c r="Q2077" i="8" a="1"/>
  <c r="Q2078" i="8" a="1"/>
  <c r="Q2061" i="8" a="1"/>
  <c r="Q2079" i="8" a="1"/>
  <c r="Q2080" i="8" a="1"/>
  <c r="Q2081" i="8" a="1"/>
  <c r="Q2082" i="8" a="1"/>
  <c r="Q2083" i="8" a="1"/>
  <c r="Q2062" i="8" a="1"/>
  <c r="Q2063" i="8" a="1"/>
  <c r="Q2064" i="8" a="1"/>
  <c r="Q2065" i="8" a="1"/>
  <c r="Q2084" i="8" a="1"/>
  <c r="Q2066" i="8" a="1"/>
  <c r="Q2067" i="8" a="1"/>
  <c r="Q2068" i="8" a="1"/>
  <c r="Q2069" i="8" a="1"/>
  <c r="Q2041" i="8" a="1"/>
  <c r="Q2049" i="8" a="1"/>
  <c r="Q2050" i="8" a="1"/>
  <c r="Q2051" i="8" a="1"/>
  <c r="Q2052" i="8" a="1"/>
  <c r="Q2053" i="8" a="1"/>
  <c r="Q2042" i="8" a="1"/>
  <c r="Q2043" i="8" a="1"/>
  <c r="Q2054" i="8" a="1"/>
  <c r="Q2044" i="8" a="1"/>
  <c r="Q2045" i="8" a="1"/>
  <c r="Q2046" i="8" a="1"/>
  <c r="Q2047" i="8" a="1"/>
  <c r="Q2048" i="8" a="1"/>
  <c r="Q2055" i="8" a="1"/>
  <c r="Q2056" i="8" a="1"/>
  <c r="Q2027" i="8" a="1"/>
  <c r="Q2028" i="8" a="1"/>
  <c r="Q2029" i="8" a="1"/>
  <c r="Q2030" i="8" a="1"/>
  <c r="Q2031" i="8" a="1"/>
  <c r="Q2037" i="8" a="1"/>
  <c r="Q2038" i="8" a="1"/>
  <c r="Q2032" i="8" a="1"/>
  <c r="Q2039" i="8" a="1"/>
  <c r="Q2033" i="8" a="1"/>
  <c r="Q2040" i="8" a="1"/>
  <c r="Q2034" i="8" a="1"/>
  <c r="Q2035" i="8" a="1"/>
  <c r="Q2036" i="8" a="1"/>
  <c r="Q2020" i="8" a="1"/>
  <c r="Q2021" i="8" a="1"/>
  <c r="Q2014" i="8" a="1"/>
  <c r="Q2022" i="8" a="1"/>
  <c r="Q2015" i="8" a="1"/>
  <c r="Q2016" i="8" a="1"/>
  <c r="Q2023" i="8" a="1"/>
  <c r="Q2017" i="8" a="1"/>
  <c r="Q2024" i="8" a="1"/>
  <c r="Q2018" i="8" a="1"/>
  <c r="Q2025" i="8" a="1"/>
  <c r="Q2026" i="8" a="1"/>
  <c r="Q2019" i="8" a="1"/>
  <c r="Q2013" i="8" a="1"/>
  <c r="Q2004" i="8" a="1"/>
  <c r="Q2008" i="8" a="1"/>
  <c r="Q2009" i="8" a="1"/>
  <c r="Q2010" i="8" a="1"/>
  <c r="Q2005" i="8" a="1"/>
  <c r="Q2006" i="8" a="1"/>
  <c r="Q2007" i="8" a="1"/>
  <c r="Q2011" i="8" a="1"/>
  <c r="Q2012" i="8" a="1"/>
  <c r="Q2000" i="8" a="1"/>
  <c r="Q2001" i="8" a="1"/>
  <c r="Q2002" i="8" a="1"/>
  <c r="Q2003" i="8" a="1"/>
  <c r="Q1994" i="8" a="1"/>
  <c r="Q1986" i="8" a="1"/>
  <c r="Q1987" i="8" a="1"/>
  <c r="Q1988" i="8" a="1"/>
  <c r="Q1989" i="8" a="1"/>
  <c r="Q1995" i="8" a="1"/>
  <c r="Q1996" i="8" a="1"/>
  <c r="Q1997" i="8" a="1"/>
  <c r="Q1990" i="8" a="1"/>
  <c r="Q1991" i="8" a="1"/>
  <c r="Q1992" i="8" a="1"/>
  <c r="Q1993" i="8" a="1"/>
  <c r="Q1998" i="8" a="1"/>
  <c r="Q1999" i="8" a="1"/>
  <c r="Q1970" i="8" a="1"/>
  <c r="Q1971" i="8" a="1"/>
  <c r="Q1977" i="8" a="1"/>
  <c r="Q1978" i="8" a="1"/>
  <c r="Q1979" i="8" a="1"/>
  <c r="Q1980" i="8" a="1"/>
  <c r="Q1981" i="8" a="1"/>
  <c r="Q1972" i="8" a="1"/>
  <c r="Q1973" i="8" a="1"/>
  <c r="Q1974" i="8" a="1"/>
  <c r="Q1975" i="8" a="1"/>
  <c r="Q1982" i="8" a="1"/>
  <c r="Q1976" i="8" a="1"/>
  <c r="Q1983" i="8" a="1"/>
  <c r="Q1984" i="8" a="1"/>
  <c r="Q1985" i="8" a="1"/>
  <c r="Q1969" i="8" a="1"/>
  <c r="Q1968" i="8" a="1"/>
  <c r="Q1966" i="8" a="1"/>
  <c r="Q1967" i="8" a="1"/>
  <c r="Q1960" i="8" a="1"/>
  <c r="Q1961" i="8" a="1"/>
  <c r="Q1962" i="8" a="1"/>
  <c r="Q1963" i="8" a="1"/>
  <c r="Q1964" i="8" a="1"/>
  <c r="Q1965" i="8" a="1"/>
  <c r="Q1957" i="8" a="1"/>
  <c r="Q1958" i="8" a="1"/>
  <c r="Q1959" i="8" a="1"/>
  <c r="Q1953" i="8" a="1"/>
  <c r="Q1954" i="8" a="1"/>
  <c r="Q1955" i="8" a="1"/>
  <c r="Q1956" i="8" a="1"/>
  <c r="Q1948" i="8" a="1"/>
  <c r="Q1944" i="8" a="1"/>
  <c r="Q1945" i="8" a="1"/>
  <c r="Q1946" i="8" a="1"/>
  <c r="Q1949" i="8" a="1"/>
  <c r="Q1950" i="8" a="1"/>
  <c r="Q1951" i="8" a="1"/>
  <c r="Q1952" i="8" a="1"/>
  <c r="Q1947" i="8" a="1"/>
  <c r="Q1941" i="8" a="1"/>
  <c r="Q1936" i="8" a="1"/>
  <c r="Q1942" i="8" a="1"/>
  <c r="Q1943" i="8" a="1"/>
  <c r="Q1937" i="8" a="1"/>
  <c r="Q1938" i="8" a="1"/>
  <c r="Q1939" i="8" a="1"/>
  <c r="Q1940" i="8" a="1"/>
  <c r="Q1935" i="8" a="1"/>
  <c r="Q1932" i="8" a="1"/>
  <c r="Q1933" i="8" a="1"/>
  <c r="Q1934" i="8" a="1"/>
  <c r="Q1920" i="8" a="1"/>
  <c r="Q1929" i="8" a="1"/>
  <c r="Q1921" i="8" a="1"/>
  <c r="Q1922" i="8" a="1"/>
  <c r="Q1923" i="8" a="1"/>
  <c r="Q1930" i="8" a="1"/>
  <c r="Q1924" i="8" a="1"/>
  <c r="Q1925" i="8" a="1"/>
  <c r="Q1926" i="8" a="1"/>
  <c r="Q1931" i="8" a="1"/>
  <c r="Q1927" i="8" a="1"/>
  <c r="Q1928" i="8" a="1"/>
  <c r="Q1915" i="8" a="1"/>
  <c r="Q1916" i="8" a="1"/>
  <c r="Q1917" i="8" a="1"/>
  <c r="Q1918" i="8" a="1"/>
  <c r="Q1919" i="8" a="1"/>
  <c r="Q1914" i="8" a="1"/>
  <c r="Q1913" i="8" a="1"/>
  <c r="Q1909" i="8" a="1"/>
  <c r="Q1910" i="8" a="1"/>
  <c r="Q1911" i="8" a="1"/>
  <c r="Q1912" i="8" a="1"/>
  <c r="Q1900" i="8" a="1"/>
  <c r="Q1905" i="8" a="1"/>
  <c r="Q1901" i="8" a="1"/>
  <c r="Q1906" i="8" a="1"/>
  <c r="Q1902" i="8" a="1"/>
  <c r="Q1903" i="8" a="1"/>
  <c r="Q1904" i="8" a="1"/>
  <c r="Q1907" i="8" a="1"/>
  <c r="Q1908" i="8" a="1"/>
  <c r="Q1891" i="8" a="1"/>
  <c r="Q1888" i="8" a="1"/>
  <c r="Q1889" i="8" a="1"/>
  <c r="Q1890" i="8" a="1"/>
  <c r="Q1892" i="8" a="1"/>
  <c r="Q1893" i="8" a="1"/>
  <c r="Q1894" i="8" a="1"/>
  <c r="Q1895" i="8" a="1"/>
  <c r="Q1896" i="8" a="1"/>
  <c r="Q1897" i="8" a="1"/>
  <c r="Q1898" i="8" a="1"/>
  <c r="Q1899" i="8" a="1"/>
  <c r="Q1882" i="8" a="1"/>
  <c r="Q1883" i="8" a="1"/>
  <c r="Q1884" i="8" a="1"/>
  <c r="Q1885" i="8" a="1"/>
  <c r="Q1874" i="8" a="1"/>
  <c r="Q1876" i="8" a="1"/>
  <c r="Q1877" i="8" a="1"/>
  <c r="Q1868" i="8" a="1"/>
  <c r="Q1871" i="8" a="1"/>
  <c r="Q1872" i="8" a="1"/>
  <c r="Q1869" i="8" a="1"/>
  <c r="Q1873" i="8" a="1"/>
  <c r="Q1864" i="8" a="1"/>
  <c r="Q1865" i="8" a="1"/>
  <c r="Q1866" i="8" a="1"/>
  <c r="Q1867" i="8" a="1"/>
  <c r="Q1857" i="8" a="1"/>
  <c r="Q1858" i="8" a="1"/>
  <c r="Q1859" i="8" a="1"/>
  <c r="Q1860" i="8" a="1"/>
  <c r="Q1861" i="8" a="1"/>
  <c r="Q1862" i="8" a="1"/>
  <c r="Q1863" i="8" a="1"/>
  <c r="Q1854" i="8" a="1"/>
  <c r="Q1855" i="8" a="1"/>
  <c r="Q1856" i="8" a="1"/>
  <c r="Q1848" i="8" a="1"/>
  <c r="Q1846" i="8" a="1"/>
  <c r="Q1847" i="8" a="1"/>
  <c r="Q1849" i="8" a="1"/>
  <c r="Q1850" i="8" a="1"/>
  <c r="Q1841" i="8" a="1"/>
  <c r="Q1836" i="8" a="1"/>
  <c r="Q1837" i="8" a="1"/>
  <c r="Q1825" i="8" a="1"/>
  <c r="Q1826" i="8" a="1"/>
  <c r="Q1827" i="8" a="1"/>
  <c r="Q1828" i="8" a="1"/>
  <c r="Q1829" i="8" a="1"/>
  <c r="Q1833" i="8" a="1"/>
  <c r="Q1830" i="8" a="1"/>
  <c r="Q1831" i="8" a="1"/>
  <c r="Q1818" i="8" a="1"/>
  <c r="Q1810" i="8" a="1"/>
  <c r="Q1811" i="8" a="1"/>
  <c r="Q1812" i="8" a="1"/>
  <c r="Q1813" i="8" a="1"/>
  <c r="Q1814" i="8" a="1"/>
  <c r="Q1815" i="8" a="1"/>
  <c r="Q1816" i="8" a="1"/>
  <c r="Q1817" i="8" a="1"/>
  <c r="Q1819" i="8" a="1"/>
  <c r="Q1820" i="8" a="1"/>
  <c r="Q1821" i="8" a="1"/>
  <c r="Q1822" i="8" a="1"/>
  <c r="Q1807" i="8" a="1"/>
  <c r="Q1805" i="8" a="1"/>
  <c r="Q1806" i="8" a="1"/>
  <c r="Q1799" i="8" a="1"/>
  <c r="Q1803" i="8" a="1"/>
  <c r="Q1804" i="8" a="1"/>
  <c r="Q1800" i="8" a="1"/>
  <c r="Q1801" i="8" a="1"/>
  <c r="Q1794" i="8" a="1"/>
  <c r="Q1795" i="8" a="1"/>
  <c r="Q1790" i="8" a="1"/>
  <c r="Q1796" i="8" a="1"/>
  <c r="Q1791" i="8" a="1"/>
  <c r="Q1792" i="8" a="1"/>
  <c r="Q1793" i="8" a="1"/>
  <c r="Q1797" i="8" a="1"/>
  <c r="Q1781" i="8" a="1"/>
  <c r="Q1782" i="8" a="1"/>
  <c r="Q1786" i="8" a="1"/>
  <c r="Q1783" i="8" a="1"/>
  <c r="Q1784" i="8" a="1"/>
  <c r="Q1780" i="8" a="1"/>
  <c r="Q1775" i="8" a="1"/>
  <c r="Q1776" i="8" a="1"/>
  <c r="Q1777" i="8" a="1"/>
  <c r="Q1770" i="8" a="1"/>
  <c r="Q1771" i="8" a="1"/>
  <c r="Q1772" i="8" a="1"/>
  <c r="Q1773" i="8" a="1"/>
  <c r="Q1774" i="8" a="1"/>
  <c r="Q1766" i="8" a="1"/>
  <c r="Q1769" i="8" a="1"/>
  <c r="Q1767" i="8" a="1"/>
  <c r="Q1768" i="8" a="1"/>
  <c r="Q1758" i="8" a="1"/>
  <c r="Q1759" i="8" a="1"/>
  <c r="Q1764" i="8" a="1"/>
  <c r="Q1760" i="8" a="1"/>
  <c r="Q1761" i="8" a="1"/>
  <c r="Q1762" i="8" a="1"/>
  <c r="Q1765" i="8" a="1"/>
  <c r="Q1763" i="8" a="1"/>
  <c r="Q1755" i="8" a="1"/>
  <c r="Q1752" i="8" a="1"/>
  <c r="Q1753" i="8" a="1"/>
  <c r="Q1754" i="8" a="1"/>
  <c r="Q1745" i="8" a="1"/>
  <c r="Q1748" i="8" a="1"/>
  <c r="Q1749" i="8" a="1"/>
  <c r="Q1746" i="8" a="1"/>
  <c r="Q1743" i="8" a="1"/>
  <c r="Q1744" i="8" a="1"/>
  <c r="Q1738" i="8" a="1"/>
  <c r="Q1739" i="8" a="1"/>
  <c r="Q1740" i="8" a="1"/>
  <c r="Q1742" i="8" a="1"/>
  <c r="Q1741" i="8" a="1"/>
  <c r="Q1737" i="8" a="1"/>
  <c r="Q1736" i="8" a="1"/>
  <c r="Q1735" i="8" a="1"/>
  <c r="Q1722" i="8" a="1"/>
  <c r="Q1723" i="8" a="1"/>
  <c r="Q1724" i="8" a="1"/>
  <c r="Q1730" i="8" a="1"/>
  <c r="Q1725" i="8" a="1"/>
  <c r="Q1726" i="8" a="1"/>
  <c r="Q1731" i="8" a="1"/>
  <c r="Q1707" i="8" a="1"/>
  <c r="Q1708" i="8" a="1"/>
  <c r="Q1709" i="8" a="1"/>
  <c r="Q1710" i="8" a="1"/>
  <c r="Q1711" i="8" a="1"/>
  <c r="Q1712" i="8" a="1"/>
  <c r="Q1713" i="8" a="1"/>
  <c r="Q1714" i="8" a="1"/>
  <c r="Q1706" i="8" a="1"/>
  <c r="Q1704" i="8" a="1"/>
  <c r="Q1705" i="8" a="1"/>
  <c r="Q1694" i="8" a="1"/>
  <c r="Q1695" i="8" a="1"/>
  <c r="Q1696" i="8" a="1"/>
  <c r="Q1701" i="8" a="1"/>
  <c r="Q1697" i="8" a="1"/>
  <c r="Q1702" i="8" a="1"/>
  <c r="Q1689" i="8" a="1"/>
  <c r="Q1690" i="8" a="1"/>
  <c r="Q1691" i="8" a="1"/>
  <c r="Q1692" i="8" a="1"/>
  <c r="Q1693" i="8" a="1"/>
  <c r="Q1688" i="8" a="1"/>
  <c r="Q1686" i="8" a="1"/>
  <c r="Q1687" i="8" a="1"/>
  <c r="Q1684" i="8" a="1"/>
  <c r="Q1677" i="8" a="1"/>
  <c r="Q1675" i="8" a="1"/>
  <c r="Q1678" i="8" a="1"/>
  <c r="Q1679" i="8" a="1"/>
  <c r="Q1680" i="8" a="1"/>
  <c r="Q1676" i="8" a="1"/>
  <c r="Q1670" i="8" a="1"/>
  <c r="Q1671" i="8" a="1"/>
  <c r="Q1667" i="8" a="1"/>
  <c r="Q1672" i="8" a="1"/>
  <c r="Q1673" i="8" a="1"/>
  <c r="Q1666" i="8" a="1"/>
  <c r="Q1657" i="8" a="1"/>
  <c r="Q1658" i="8" a="1"/>
  <c r="Q1661" i="8" a="1"/>
  <c r="Q1662" i="8" a="1"/>
  <c r="Q1663" i="8" a="1"/>
  <c r="Q1659" i="8" a="1"/>
  <c r="Q1664" i="8" a="1"/>
  <c r="Q1647" i="8" a="1"/>
  <c r="Q1648" i="8" a="1"/>
  <c r="Q1649" i="8" a="1"/>
  <c r="Q1650" i="8" a="1"/>
  <c r="Q1651" i="8" a="1"/>
  <c r="Q1652" i="8" a="1"/>
  <c r="Q1653" i="8" a="1"/>
  <c r="Q1654" i="8" a="1"/>
  <c r="Q1655" i="8" a="1"/>
  <c r="Q1656" i="8" a="1"/>
  <c r="Q1645" i="8" a="1"/>
  <c r="Q1646" i="8" a="1"/>
  <c r="Q1640" i="8" a="1"/>
  <c r="Q1636" i="8" a="1"/>
  <c r="Q1637" i="8" a="1"/>
  <c r="Q1638" i="8" a="1"/>
  <c r="Q1639" i="8" a="1"/>
  <c r="Q1641" i="8" a="1"/>
  <c r="Q1642" i="8" a="1"/>
  <c r="Q1623" i="8" a="1"/>
  <c r="Q1624" i="8" a="1"/>
  <c r="Q1625" i="8" a="1"/>
  <c r="Q1626" i="8" a="1"/>
  <c r="Q1629" i="8" a="1"/>
  <c r="Q1630" i="8" a="1"/>
  <c r="Q1631" i="8" a="1"/>
  <c r="Q1632" i="8" a="1"/>
  <c r="Q1606" i="8" a="1"/>
  <c r="Q1594" i="8" a="1"/>
  <c r="Q1595" i="8" a="1"/>
  <c r="Q1596" i="8" a="1"/>
  <c r="Q1524" i="8" a="1"/>
  <c r="Q1633" i="8" a="1"/>
  <c r="Q1627" i="8" a="1"/>
  <c r="Q1622" i="8" a="1"/>
  <c r="Q1618" i="8" a="1"/>
  <c r="Q1619" i="8" a="1"/>
  <c r="Q1617" i="8" a="1"/>
  <c r="Q1607" i="8" a="1"/>
  <c r="Q1613" i="8" a="1"/>
  <c r="Q1608" i="8" a="1"/>
  <c r="Q1609" i="8" a="1"/>
  <c r="Q1610" i="8" a="1"/>
  <c r="Q1614" i="8" a="1"/>
  <c r="Q1597" i="8" a="1"/>
  <c r="Q1601" i="8" a="1"/>
  <c r="Q1602" i="8" a="1"/>
  <c r="Q1598" i="8" a="1"/>
  <c r="Q1599" i="8" a="1"/>
  <c r="Q1603" i="8" a="1"/>
  <c r="Q1600" i="8" a="1"/>
  <c r="Q1578" i="8" a="1"/>
  <c r="Q1579" i="8" a="1"/>
  <c r="Q1580" i="8" a="1"/>
  <c r="Q1581" i="8" a="1"/>
  <c r="Q1582" i="8" a="1"/>
  <c r="Q1589" i="8" a="1"/>
  <c r="Q1583" i="8" a="1"/>
  <c r="Q1584" i="8" a="1"/>
  <c r="Q1590" i="8" a="1"/>
  <c r="Q1591" i="8" a="1"/>
  <c r="Q1592" i="8" a="1"/>
  <c r="Q1573" i="8" a="1"/>
  <c r="Q1574" i="8" a="1"/>
  <c r="Q1575" i="8" a="1"/>
  <c r="Q1572" i="8" a="1"/>
  <c r="Q1576" i="8" a="1"/>
  <c r="Q1577" i="8" a="1"/>
  <c r="Q1568" i="8" a="1"/>
  <c r="Q1564" i="8" a="1"/>
  <c r="Q1569" i="8" a="1"/>
  <c r="Q1565" i="8" a="1"/>
  <c r="Q1566" i="8" a="1"/>
  <c r="Q1570" i="8" a="1"/>
  <c r="Q1567" i="8" a="1"/>
  <c r="Q1563" i="8" a="1"/>
  <c r="Q1561" i="8" a="1"/>
  <c r="Q1562" i="8" a="1"/>
  <c r="Q1555" i="8" a="1"/>
  <c r="Q1556" i="8" a="1"/>
  <c r="Q1559" i="8" a="1"/>
  <c r="Q1538" i="8" a="1"/>
  <c r="Q1548" i="8" a="1"/>
  <c r="Q1539" i="8" a="1"/>
  <c r="Q1540" i="8" a="1"/>
  <c r="Q1549" i="8" a="1"/>
  <c r="Q1550" i="8" a="1"/>
  <c r="Q1541" i="8" a="1"/>
  <c r="Q1542" i="8" a="1"/>
  <c r="Q1551" i="8" a="1"/>
  <c r="Q1552" i="8" a="1"/>
  <c r="Q1543" i="8" a="1"/>
  <c r="Q1544" i="8" a="1"/>
  <c r="Q1528" i="8" a="1"/>
  <c r="Q1529" i="8" a="1"/>
  <c r="Q1530" i="8" a="1"/>
  <c r="Q1525" i="8" a="1"/>
  <c r="Q1531" i="8" a="1"/>
  <c r="Q1532" i="8" a="1"/>
  <c r="Q1533" i="8" a="1"/>
  <c r="Q1534" i="8" a="1"/>
  <c r="Q1516" i="8" a="1"/>
  <c r="Q1519" i="8" a="1"/>
  <c r="Q1520" i="8" a="1"/>
  <c r="Q1521" i="8" a="1"/>
  <c r="Q1517" i="8" a="1"/>
  <c r="Q1522" i="8" a="1"/>
  <c r="Q1518" i="8" a="1"/>
  <c r="Q1508" i="8" a="1"/>
  <c r="Q1509" i="8" a="1"/>
  <c r="Q1510" i="8" a="1"/>
  <c r="Q1511" i="8" a="1"/>
  <c r="Q1513" i="8" a="1"/>
  <c r="Q1514" i="8" a="1"/>
  <c r="Q1512" i="8" a="1"/>
  <c r="Q1506" i="8" a="1"/>
  <c r="Q1505" i="8" a="1"/>
  <c r="Q1489" i="8" a="1"/>
  <c r="Q1480" i="8" a="1"/>
  <c r="Q1481" i="8" a="1"/>
  <c r="Q1490" i="8" a="1"/>
  <c r="Q1482" i="8" a="1"/>
  <c r="Q1491" i="8" a="1"/>
  <c r="Q1492" i="8" a="1"/>
  <c r="Q1493" i="8" a="1"/>
  <c r="Q1483" i="8" a="1"/>
  <c r="Q1494" i="8" a="1"/>
  <c r="Q1495" i="8" a="1"/>
  <c r="Q1496" i="8" a="1"/>
  <c r="Q1484" i="8" a="1"/>
  <c r="Q1497" i="8" a="1"/>
  <c r="Q1498" i="8" a="1"/>
  <c r="Q1499" i="8" a="1"/>
  <c r="Q1485" i="8" a="1"/>
  <c r="Q1500" i="8" a="1"/>
  <c r="Q1501" i="8" a="1"/>
  <c r="Q1486" i="8" a="1"/>
  <c r="Q1454" i="8" a="1"/>
  <c r="Q1455" i="8" a="1"/>
  <c r="Q1468" i="8" a="1"/>
  <c r="Q1469" i="8" a="1"/>
  <c r="Q1456" i="8" a="1"/>
  <c r="Q1457" i="8" a="1"/>
  <c r="Q1470" i="8" a="1"/>
  <c r="Q1458" i="8" a="1"/>
  <c r="Q1471" i="8" a="1"/>
  <c r="Q1459" i="8" a="1"/>
  <c r="Q1472" i="8" a="1"/>
  <c r="Q1460" i="8" a="1"/>
  <c r="Q1461" i="8" a="1"/>
  <c r="Q1473" i="8" a="1"/>
  <c r="Q1474" i="8" a="1"/>
  <c r="Q1462" i="8" a="1"/>
  <c r="Q1463" i="8" a="1"/>
  <c r="Q1464" i="8" a="1"/>
  <c r="Q1465" i="8" a="1"/>
  <c r="Q1475" i="8" a="1"/>
  <c r="Q1476" i="8" a="1"/>
  <c r="Q1477" i="8" a="1"/>
  <c r="Q1427" i="8" a="1"/>
  <c r="Q1428" i="8" a="1"/>
  <c r="Q1429" i="8" a="1"/>
  <c r="Q1430" i="8" a="1"/>
  <c r="Q1431" i="8" a="1"/>
  <c r="Q1415" i="8" a="1"/>
  <c r="Q1432" i="8" a="1"/>
  <c r="Q1433" i="8" a="1"/>
  <c r="Q1434" i="8" a="1"/>
  <c r="Q1435" i="8" a="1"/>
  <c r="Q1416" i="8" a="1"/>
  <c r="Q1436" i="8" a="1"/>
  <c r="Q1437" i="8" a="1"/>
  <c r="Q1438" i="8" a="1"/>
  <c r="Q1417" i="8" a="1"/>
  <c r="Q1418" i="8" a="1"/>
  <c r="Q1419" i="8" a="1"/>
  <c r="Q1439" i="8" a="1"/>
  <c r="Q1440" i="8" a="1"/>
  <c r="Q1453" i="8" a="1"/>
  <c r="Q1420" i="8" a="1"/>
  <c r="Q1441" i="8" a="1"/>
  <c r="Q1442" i="8" a="1"/>
  <c r="Q1443" i="8" a="1"/>
  <c r="Q1444" i="8" a="1"/>
  <c r="Q1445" i="8" a="1"/>
  <c r="Q1421" i="8" a="1"/>
  <c r="Q1446" i="8" a="1"/>
  <c r="Q1422" i="8" a="1"/>
  <c r="Q1423" i="8" a="1"/>
  <c r="Q1447" i="8" a="1"/>
  <c r="Q1424" i="8" a="1"/>
  <c r="Q1448" i="8" a="1"/>
  <c r="Q1449" i="8" a="1"/>
  <c r="Q1450" i="8" a="1"/>
  <c r="Q1373" i="8" a="1"/>
  <c r="Q1374" i="8" a="1"/>
  <c r="Q1375" i="8" a="1"/>
  <c r="Q1376" i="8" a="1"/>
  <c r="Q1377" i="8" a="1"/>
  <c r="Q1378" i="8" a="1"/>
  <c r="Q1379" i="8" a="1"/>
  <c r="Q1380" i="8" a="1"/>
  <c r="Q1381" i="8" a="1"/>
  <c r="Q1382" i="8" a="1"/>
  <c r="Q1402" i="8" a="1"/>
  <c r="Q1383" i="8" a="1"/>
  <c r="Q1384" i="8" a="1"/>
  <c r="Q1385" i="8" a="1"/>
  <c r="Q1386" i="8" a="1"/>
  <c r="Q1387" i="8" a="1"/>
  <c r="Q1388" i="8" a="1"/>
  <c r="Q1403" i="8" a="1"/>
  <c r="Q1389" i="8" a="1"/>
  <c r="Q1404" i="8" a="1"/>
  <c r="Q1390" i="8" a="1"/>
  <c r="Q1405" i="8" a="1"/>
  <c r="Q1391" i="8" a="1"/>
  <c r="Q1392" i="8" a="1"/>
  <c r="Q1393" i="8" a="1"/>
  <c r="Q1406" i="8" a="1"/>
  <c r="Q1394" i="8" a="1"/>
  <c r="Q1407" i="8" a="1"/>
  <c r="Q1408" i="8" a="1"/>
  <c r="Q1409" i="8" a="1"/>
  <c r="Q1395" i="8" a="1"/>
  <c r="Q1396" i="8" a="1"/>
  <c r="Q1397" i="8" a="1"/>
  <c r="Q1398" i="8" a="1"/>
  <c r="Q1410" i="8" a="1"/>
  <c r="Q1399" i="8" a="1"/>
  <c r="Q1411" i="8" a="1"/>
  <c r="Q1412" i="8" a="1"/>
  <c r="Q1351" i="8" a="1"/>
  <c r="Q1352" i="8" a="1"/>
  <c r="Q1353" i="8" a="1"/>
  <c r="Q1362" i="8" a="1"/>
  <c r="Q1363" i="8" a="1"/>
  <c r="Q1354" i="8" a="1"/>
  <c r="Q1364" i="8" a="1"/>
  <c r="Q1365" i="8" a="1"/>
  <c r="Q1366" i="8" a="1"/>
  <c r="Q1355" i="8" a="1"/>
  <c r="Q1356" i="8" a="1"/>
  <c r="Q1367" i="8" a="1"/>
  <c r="Q1357" i="8" a="1"/>
  <c r="Q1358" i="8" a="1"/>
  <c r="Q1359" i="8" a="1"/>
  <c r="Q1360" i="8" a="1"/>
  <c r="Q1361" i="8" a="1"/>
  <c r="Q1368" i="8" a="1"/>
  <c r="Q1369" i="8" a="1"/>
  <c r="Q1370" i="8" a="1"/>
  <c r="Q1350" i="8" a="1"/>
  <c r="Q1347" i="8" a="1"/>
  <c r="Q1343" i="8" a="1"/>
  <c r="Q1340" i="8" a="1"/>
  <c r="Q1338" i="8" a="1"/>
  <c r="Q1339" i="8" a="1"/>
  <c r="Q1318" i="8" a="1"/>
  <c r="Q1331" i="8" a="1"/>
  <c r="Q1319" i="8" a="1"/>
  <c r="Q1320" i="8" a="1"/>
  <c r="Q1321" i="8" a="1"/>
  <c r="Q1322" i="8" a="1"/>
  <c r="Q1332" i="8" a="1"/>
  <c r="Q1333" i="8" a="1"/>
  <c r="Q1323" i="8" a="1"/>
  <c r="Q1324" i="8" a="1"/>
  <c r="Q1325" i="8" a="1"/>
  <c r="Q1326" i="8" a="1"/>
  <c r="Q1293" i="8" a="1"/>
  <c r="Q1301" i="8" a="1"/>
  <c r="Q1294" i="8" a="1"/>
  <c r="Q1295" i="8" a="1"/>
  <c r="Q1302" i="8" a="1"/>
  <c r="Q1303" i="8" a="1"/>
  <c r="Q1296" i="8" a="1"/>
  <c r="Q1304" i="8" a="1"/>
  <c r="Q1305" i="8" a="1"/>
  <c r="Q1297" i="8" a="1"/>
  <c r="Q1306" i="8" a="1"/>
  <c r="Q1307" i="8" a="1"/>
  <c r="Q1308" i="8" a="1"/>
  <c r="Q1309" i="8" a="1"/>
  <c r="Q1310" i="8" a="1"/>
  <c r="Q1289" i="8" a="1"/>
  <c r="Q1290" i="8" a="1"/>
  <c r="Q1288" i="8" a="1"/>
  <c r="Q1291" i="8" a="1"/>
  <c r="Q1292" i="8" a="1"/>
  <c r="Q1283" i="8" a="1"/>
  <c r="Q1284" i="8" a="1"/>
  <c r="Q1285" i="8" a="1"/>
  <c r="Q1286" i="8" a="1"/>
  <c r="Q1287" i="8" a="1"/>
  <c r="Q1224" i="8" a="1"/>
  <c r="Q1225" i="8" a="1"/>
  <c r="Q1226" i="8" a="1"/>
  <c r="Q1227" i="8" a="1"/>
  <c r="Q1228" i="8" a="1"/>
  <c r="Q1229" i="8" a="1"/>
  <c r="Q1251" i="8" a="1"/>
  <c r="Q1230" i="8" a="1"/>
  <c r="Q1231" i="8" a="1"/>
  <c r="Q1232" i="8" a="1"/>
  <c r="Q1252" i="8" a="1"/>
  <c r="Q1253" i="8" a="1"/>
  <c r="Q1233" i="8" a="1"/>
  <c r="Q1234" i="8" a="1"/>
  <c r="Q1254" i="8" a="1"/>
  <c r="Q1235" i="8" a="1"/>
  <c r="Q1255" i="8" a="1"/>
  <c r="Q1256" i="8" a="1"/>
  <c r="Q1236" i="8" a="1"/>
  <c r="Q1257" i="8" a="1"/>
  <c r="Q1237" i="8" a="1"/>
  <c r="Q1238" i="8" a="1"/>
  <c r="Q1258" i="8" a="1"/>
  <c r="Q1259" i="8" a="1"/>
  <c r="Q1239" i="8" a="1"/>
  <c r="Q1260" i="8" a="1"/>
  <c r="Q1261" i="8" a="1"/>
  <c r="Q1262" i="8" a="1"/>
  <c r="Q1263" i="8" a="1"/>
  <c r="Q1240" i="8" a="1"/>
  <c r="Q1264" i="8" a="1"/>
  <c r="Q1265" i="8" a="1"/>
  <c r="Q1266" i="8" a="1"/>
  <c r="Q1241" i="8" a="1"/>
  <c r="Q1242" i="8" a="1"/>
  <c r="Q1243" i="8" a="1"/>
  <c r="Q1244" i="8" a="1"/>
  <c r="Q1282" i="8" a="1"/>
  <c r="Q1267" i="8" a="1"/>
  <c r="Q1268" i="8" a="1"/>
  <c r="Q1269" i="8" a="1"/>
  <c r="Q1245" i="8" a="1"/>
  <c r="Q1270" i="8" a="1"/>
  <c r="Q1271" i="8" a="1"/>
  <c r="Q1246" i="8" a="1"/>
  <c r="Q1272" i="8" a="1"/>
  <c r="Q1185" i="8" a="1"/>
  <c r="Q1186" i="8" a="1"/>
  <c r="Q1187" i="8" a="1"/>
  <c r="Q1199" i="8" a="1"/>
  <c r="Q1188" i="8" a="1"/>
  <c r="Q1189" i="8" a="1"/>
  <c r="Q1190" i="8" a="1"/>
  <c r="Q1200" i="8" a="1"/>
  <c r="Q1191" i="8" a="1"/>
  <c r="Q1201" i="8" a="1"/>
  <c r="Q1202" i="8" a="1"/>
  <c r="Q1192" i="8" a="1"/>
  <c r="Q1203" i="8" a="1"/>
  <c r="Q1204" i="8" a="1"/>
  <c r="Q1205" i="8" a="1"/>
  <c r="Q1206" i="8" a="1"/>
  <c r="Q1207" i="8" a="1"/>
  <c r="Q1208" i="8" a="1"/>
  <c r="Q1193" i="8" a="1"/>
  <c r="Q1209" i="8" a="1"/>
  <c r="Q1210" i="8" a="1"/>
  <c r="Q1211" i="8" a="1"/>
  <c r="Q1194" i="8" a="1"/>
  <c r="Q1212" i="8" a="1"/>
  <c r="Q1213" i="8" a="1"/>
  <c r="Q1214" i="8" a="1"/>
  <c r="Q1195" i="8" a="1"/>
  <c r="Q1142" i="8" a="1"/>
  <c r="Q1143" i="8" a="1"/>
  <c r="Q1171" i="8" a="1"/>
  <c r="Q1144" i="8" a="1"/>
  <c r="Q1145" i="8" a="1"/>
  <c r="Q1146" i="8" a="1"/>
  <c r="Q1273" i="8" a="1"/>
  <c r="Q1215" i="8" a="1"/>
  <c r="Q1147" i="8" a="1"/>
  <c r="Q1148" i="8" a="1"/>
  <c r="Q1149" i="8" a="1"/>
  <c r="Q1196" i="8" a="1"/>
  <c r="Q1150" i="8" a="1"/>
  <c r="Q1151" i="8" a="1"/>
  <c r="Q1172" i="8" a="1"/>
  <c r="Q1152" i="8" a="1"/>
  <c r="Q1153" i="8" a="1"/>
  <c r="Q1154" i="8" a="1"/>
  <c r="Q1274" i="8" a="1"/>
  <c r="Q1216" i="8" a="1"/>
  <c r="Q1155" i="8" a="1"/>
  <c r="Q1156" i="8" a="1"/>
  <c r="Q1157" i="8" a="1"/>
  <c r="Q1158" i="8" a="1"/>
  <c r="Q1173" i="8" a="1"/>
  <c r="Q1174" i="8" a="1"/>
  <c r="Q1175" i="8" a="1"/>
  <c r="Q1176" i="8" a="1"/>
  <c r="Q1177" i="8" a="1"/>
  <c r="Q1159" i="8" a="1"/>
  <c r="Q1727" i="8" a="1"/>
  <c r="Q1665" i="8" a="1"/>
  <c r="Q1178" i="8" a="1"/>
  <c r="Q1160" i="8" a="1"/>
  <c r="Q1217" i="8" a="1"/>
  <c r="Q1184" i="8" a="1"/>
  <c r="Q1112" i="8" a="1"/>
  <c r="Q1451" i="8" a="1"/>
  <c r="Q1334" i="8" a="1"/>
  <c r="Q1139" i="8" a="1"/>
  <c r="Q1127" i="8" a="1"/>
  <c r="Q1218" i="8" a="1"/>
  <c r="Q1113" i="8" a="1"/>
  <c r="Q1280" i="8" a="1"/>
  <c r="Q1114" i="8" a="1"/>
  <c r="Q1128" i="8" a="1"/>
  <c r="Q1179" i="8" a="1"/>
  <c r="Q1129" i="8" a="1"/>
  <c r="Q1585" i="8" a="1"/>
  <c r="Q1611" i="8" a="1"/>
  <c r="Q1643" i="8" a="1"/>
  <c r="Q1703" i="8" a="1"/>
  <c r="Q1842" i="8" a="1"/>
  <c r="Q1247" i="8" a="1"/>
  <c r="Q1115" i="8" a="1"/>
  <c r="Q1116" i="8" a="1"/>
  <c r="Q1161" i="8" a="1"/>
  <c r="Q1117" i="8" a="1"/>
  <c r="Q1130" i="8" a="1"/>
  <c r="Q1523" i="8" a="1"/>
  <c r="Q1478" i="8" a="1"/>
  <c r="Q1219" i="8" a="1"/>
  <c r="Q1327" i="8" a="1"/>
  <c r="Q1275" i="8" a="1"/>
  <c r="Q1311" i="8" a="1"/>
  <c r="Q1118" i="8" a="1"/>
  <c r="Q1119" i="8" a="1"/>
  <c r="Q1880" i="8" a="1"/>
  <c r="Q1851" i="8" a="1"/>
  <c r="Q1719" i="8" a="1"/>
  <c r="Q1644" i="8" a="1"/>
  <c r="Q1557" i="8" a="1"/>
  <c r="Q1248" i="8" a="1"/>
  <c r="Q1091" i="8" a="1"/>
  <c r="Q1102" i="8" a="1"/>
  <c r="Q1120" i="8" a="1"/>
  <c r="Q1103" i="8" a="1"/>
  <c r="Q1162" i="8" a="1"/>
  <c r="Q1104" i="8" a="1"/>
  <c r="Q1105" i="8" a="1"/>
  <c r="Q1106" i="8" a="1"/>
  <c r="Q1094" i="8" a="1"/>
  <c r="Q1107" i="8" a="1"/>
  <c r="Q1092" i="8" a="1"/>
  <c r="Q1093" i="8" a="1"/>
  <c r="Q1121" i="8" a="1"/>
  <c r="Q1095" i="8" a="1"/>
  <c r="Q1096" i="8" a="1"/>
  <c r="Q1075" i="8" a="1"/>
  <c r="Q1076" i="8" a="1"/>
  <c r="Q1223" i="8" a="1"/>
  <c r="Q1111" i="8" a="1"/>
  <c r="Q1077" i="8" a="1"/>
  <c r="Q1066" i="8" a="1"/>
  <c r="Q1078" i="8" a="1"/>
  <c r="Q1886" i="8" a="1"/>
  <c r="Q658" i="8" a="1"/>
  <c r="Q1087" i="8" a="1"/>
  <c r="Q1728" i="8" a="1"/>
  <c r="Q1660" i="8" a="1"/>
  <c r="Q1515" i="8" a="1"/>
  <c r="Q1276" i="8" a="1"/>
  <c r="Q1808" i="8" a="1"/>
  <c r="Q1682" i="8" a="1"/>
  <c r="Q1067" i="8" a="1"/>
  <c r="Q1089" i="8" a="1"/>
  <c r="Q1317" i="8" a="1"/>
  <c r="Q1281" i="8" a="1"/>
  <c r="Q1079" i="8" a="1"/>
  <c r="Q1277" i="8" a="1"/>
  <c r="Q1335" i="8" a="1"/>
  <c r="Q1336" i="8" a="1"/>
  <c r="Q1312" i="8" a="1"/>
  <c r="Q1140" i="8" a="1"/>
  <c r="Q1043" i="8" a="1"/>
  <c r="Q1061" i="8" a="1"/>
  <c r="Q1062" i="8" a="1"/>
  <c r="Q1044" i="8" a="1"/>
  <c r="Q1045" i="8" a="1"/>
  <c r="Q1046" i="8" a="1"/>
  <c r="Q1047" i="8" a="1"/>
  <c r="Q1048" i="8" a="1"/>
  <c r="Q1029" i="8" a="1"/>
  <c r="Q1030" i="8" a="1"/>
  <c r="Q1141" i="8" a="1"/>
  <c r="Q1080" i="8" a="1"/>
  <c r="Q1063" i="8" a="1"/>
  <c r="Q1049" i="8" a="1"/>
  <c r="Q1050" i="8" a="1"/>
  <c r="Q1051" i="8" a="1"/>
  <c r="Q1065" i="8" a="1"/>
  <c r="Q1052" i="8" a="1"/>
  <c r="Q779" i="8" a="1"/>
  <c r="Q1053" i="8" a="1"/>
  <c r="Q994" i="8" a="1"/>
  <c r="Q1026" i="8" a="1"/>
  <c r="Q1025" i="8" a="1"/>
  <c r="Q1031" i="8" a="1"/>
  <c r="Q1032" i="8" a="1"/>
  <c r="Q995" i="8" a="1"/>
  <c r="Q1081" i="8" a="1"/>
  <c r="Q1082" i="8" a="1"/>
  <c r="Q1507" i="8" a="1"/>
  <c r="Q1466" i="8" a="1"/>
  <c r="Q1033" i="8" a="1"/>
  <c r="Q996" i="8" a="1"/>
  <c r="Q997" i="8" a="1"/>
  <c r="Q998" i="8" a="1"/>
  <c r="Q999" i="8" a="1"/>
  <c r="Q1000" i="8" a="1"/>
  <c r="Q1034" i="8" a="1"/>
  <c r="Q1001" i="8" a="1"/>
  <c r="Q1834" i="8" a="1"/>
  <c r="Q1778" i="8" a="1"/>
  <c r="Q166" i="8" a="1"/>
  <c r="Q1674" i="8" a="1"/>
  <c r="Q1553" i="8" a="1"/>
  <c r="Q1425" i="8" a="1"/>
  <c r="Q1131" i="8" a="1"/>
  <c r="Q1002" i="8" a="1"/>
  <c r="Q1054" i="8" a="1"/>
  <c r="Q985" i="8" a="1"/>
  <c r="Q927" i="8" a="1"/>
  <c r="Q1055" i="8" a="1"/>
  <c r="Q986" i="8" a="1"/>
  <c r="Q1035" i="8" a="1"/>
  <c r="Q1003" i="8" a="1"/>
  <c r="Q1004" i="8" a="1"/>
  <c r="Q1036" i="8" a="1"/>
  <c r="Q1005" i="8" a="1"/>
  <c r="Q1027" i="8" a="1"/>
  <c r="Q1006" i="8" a="1"/>
  <c r="Q1028" i="8" a="1"/>
  <c r="Q1037" i="8" a="1"/>
  <c r="Q1007" i="8" a="1"/>
  <c r="Q1008" i="8" a="1"/>
  <c r="Q1180" i="8" a="1"/>
  <c r="Q1009" i="8" a="1"/>
  <c r="Q1010" i="8" a="1"/>
  <c r="Q1110" i="8" a="1"/>
  <c r="Q1024" i="8" a="1"/>
  <c r="Q1181" i="8" a="1"/>
  <c r="Q1011" i="8" a="1"/>
  <c r="Q1012" i="8" a="1"/>
  <c r="Q954" i="8" a="1"/>
  <c r="Q984" i="8" a="1"/>
  <c r="Q955" i="8" a="1"/>
  <c r="Q928" i="8" a="1"/>
  <c r="Q1875" i="8" a="1"/>
  <c r="Q1852" i="8" a="1"/>
  <c r="Q956" i="8" a="1"/>
  <c r="Q957" i="8" a="1"/>
  <c r="Q958" i="8" a="1"/>
  <c r="Q1328" i="8" a="1"/>
  <c r="Q959" i="8" a="1"/>
  <c r="Q929" i="8" a="1"/>
  <c r="Q1870" i="8" a="1"/>
  <c r="Q1798" i="8" a="1"/>
  <c r="Q960" i="8" a="1"/>
  <c r="Q1715" i="8" a="1"/>
  <c r="Q1132" i="8" a="1"/>
  <c r="Q1133" i="8" a="1"/>
  <c r="Q961" i="8" a="1"/>
  <c r="Q912" i="8" a="1"/>
  <c r="Q1013" i="8" a="1"/>
  <c r="Q1014" i="8" a="1"/>
  <c r="Q1090" i="8" a="1"/>
  <c r="Q962" i="8" a="1"/>
  <c r="Q1716" i="8" a="1"/>
  <c r="Q1628" i="8" a="1"/>
  <c r="Q1616" i="8" a="1"/>
  <c r="Q1400" i="8" a="1"/>
  <c r="Q1163" i="8" a="1"/>
  <c r="Q1068" i="8" a="1"/>
  <c r="Q963" i="8" a="1"/>
  <c r="Q964" i="8" a="1"/>
  <c r="Q930" i="8" a="1"/>
  <c r="Q931" i="8" a="1"/>
  <c r="Q932" i="8" a="1"/>
  <c r="Q933" i="8" a="1"/>
  <c r="Q934" i="8" a="1"/>
  <c r="Q935" i="8" a="1"/>
  <c r="Q965" i="8" a="1"/>
  <c r="Q936" i="8" a="1"/>
  <c r="Q1038" i="8" a="1"/>
  <c r="Q1015" i="8" a="1"/>
  <c r="Q1220" i="8" a="1"/>
  <c r="Q1345" i="8" a="1"/>
  <c r="Q987" i="8" a="1"/>
  <c r="Q966" i="8" a="1"/>
  <c r="Q937" i="8" a="1"/>
  <c r="Q1164" i="8" a="1"/>
  <c r="Q1165" i="8" a="1"/>
  <c r="Q1122" i="8" a="1"/>
  <c r="Q1123" i="8" a="1"/>
  <c r="Q1097" i="8" a="1"/>
  <c r="Q1098" i="8" a="1"/>
  <c r="Q1099" i="8" a="1"/>
  <c r="Q967" i="8" a="1"/>
  <c r="Q1039" i="8" a="1"/>
  <c r="Q1056" i="8" a="1"/>
  <c r="Q968" i="8" a="1"/>
  <c r="Q938" i="8" a="1"/>
  <c r="Q988" i="8" a="1"/>
  <c r="Q892" i="8" a="1"/>
  <c r="Q893" i="8" a="1"/>
  <c r="Q913" i="8" a="1"/>
  <c r="Q894" i="8" a="1"/>
  <c r="Q969" i="8" a="1"/>
  <c r="Q1124" i="8" a="1"/>
  <c r="Q1134" i="8" a="1"/>
  <c r="Q1088" i="8" a="1"/>
  <c r="Q1069" i="8" a="1"/>
  <c r="Q1070" i="8" a="1"/>
  <c r="Q1040" i="8" a="1"/>
  <c r="Q1016" i="8" a="1"/>
  <c r="Q1017" i="8" a="1"/>
  <c r="Q895" i="8" a="1"/>
  <c r="Q1057" i="8" a="1"/>
  <c r="Q1058" i="8" a="1"/>
  <c r="Q1071" i="8" a="1"/>
  <c r="Q1083" i="8" a="1"/>
  <c r="Q896" i="8" a="1"/>
  <c r="Q897" i="8" a="1"/>
  <c r="Q1108" i="8" a="1"/>
  <c r="Q914" i="8" a="1"/>
  <c r="Q939" i="8" a="1"/>
  <c r="Q915" i="8" a="1"/>
  <c r="Q898" i="8" a="1"/>
  <c r="Q899" i="8" a="1"/>
  <c r="Q900" i="8" a="1"/>
  <c r="Q1853" i="8" a="1"/>
  <c r="Q901" i="8" a="1"/>
  <c r="Q916" i="8" a="1"/>
  <c r="Q902" i="8" a="1"/>
  <c r="Q917" i="8" a="1"/>
  <c r="Q1558" i="8" a="1"/>
  <c r="Q1545" i="8" a="1"/>
  <c r="Q1526" i="8" a="1"/>
  <c r="Q970" i="8" a="1"/>
  <c r="Q1166" i="8" a="1"/>
  <c r="Q940" i="8" a="1"/>
  <c r="Q918" i="8" a="1"/>
  <c r="Q919" i="8" a="1"/>
  <c r="Q888" i="8" a="1"/>
  <c r="Q920" i="8" a="1"/>
  <c r="Q1084" i="8" a="1"/>
  <c r="Q1838" i="8" a="1"/>
  <c r="Q1839" i="8" a="1"/>
  <c r="Q1840" i="8" a="1"/>
  <c r="Q889" i="8" a="1"/>
  <c r="Q891" i="8" a="1"/>
  <c r="Q1072" i="8" a="1"/>
  <c r="Q881" i="8" a="1"/>
  <c r="Q882" i="8" a="1"/>
  <c r="Q890" i="8" a="1"/>
  <c r="Q941" i="8" a="1"/>
  <c r="Q942" i="8" a="1"/>
  <c r="Q883" i="8" a="1"/>
  <c r="Q971" i="8" a="1"/>
  <c r="Q884" i="8" a="1"/>
  <c r="Q885" i="8" a="1"/>
  <c r="Q1586" i="8" a="1"/>
  <c r="Q1571" i="8" a="1"/>
  <c r="Q1426" i="8" a="1"/>
  <c r="Q1341" i="8" a="1"/>
  <c r="Q1135" i="8" a="1"/>
  <c r="Q1018" i="8" a="1"/>
  <c r="Q1732" i="8" a="1"/>
  <c r="Q1620" i="8" a="1"/>
  <c r="Q972" i="8" a="1"/>
  <c r="Q921" i="8" a="1"/>
  <c r="Q1073" i="8" a="1"/>
  <c r="Q1019" i="8" a="1"/>
  <c r="Q973" i="8" a="1"/>
  <c r="Q903" i="8" a="1"/>
  <c r="Q857" i="8" a="1"/>
  <c r="Q835" i="8" a="1"/>
  <c r="Q836" i="8" a="1"/>
  <c r="Q904" i="8" a="1"/>
  <c r="Q858" i="8" a="1"/>
  <c r="Q1527" i="8" a="1"/>
  <c r="Q1020" i="8" a="1"/>
  <c r="Q922" i="8" a="1"/>
  <c r="Q1197" i="8" a="1"/>
  <c r="Q1041" i="8" a="1"/>
  <c r="Q1182" i="8" a="1"/>
  <c r="Q905" i="8" a="1"/>
  <c r="Q878" i="8" a="1"/>
  <c r="Q906" i="8" a="1"/>
  <c r="Q837" i="8" a="1"/>
  <c r="Q1348" i="8" a="1"/>
  <c r="Q659" i="8" a="1"/>
  <c r="Q1342" i="8" a="1"/>
  <c r="Q639" i="8" a="1"/>
  <c r="Q1881" i="8" a="1"/>
  <c r="Q1750" i="8" a="1"/>
  <c r="Q1615" i="8" a="1"/>
  <c r="Q1560" i="8" a="1"/>
  <c r="Q838" i="8" a="1"/>
  <c r="Q839" i="8" a="1"/>
  <c r="Q1502" i="8" a="1"/>
  <c r="Q1298" i="8" a="1"/>
  <c r="Q840" i="8" a="1"/>
  <c r="Q1313" i="8" a="1"/>
  <c r="Q859" i="8" a="1"/>
  <c r="Q841" i="8" a="1"/>
  <c r="Q842" i="8" a="1"/>
  <c r="Q860" i="8" a="1"/>
  <c r="Q861" i="8" a="1"/>
  <c r="Q843" i="8" a="1"/>
  <c r="Q1249" i="8" a="1"/>
  <c r="Q1329" i="8" a="1"/>
  <c r="Q1734" i="8" a="1"/>
  <c r="Q1314" i="8" a="1"/>
  <c r="Q1809" i="8" a="1"/>
  <c r="Q1221" i="8" a="1"/>
  <c r="Q1554" i="8" a="1"/>
  <c r="Q1315" i="8" a="1"/>
  <c r="Q1278" i="8" a="1"/>
  <c r="Q1621" i="8" a="1"/>
  <c r="Q1371" i="8" a="1"/>
  <c r="Q1751" i="8" a="1"/>
  <c r="Q1413" i="8" a="1"/>
  <c r="Q1349" i="8" a="1"/>
  <c r="Q1634" i="8" a="1"/>
  <c r="Q1612" i="8" a="1"/>
  <c r="Q1756" i="8" a="1"/>
  <c r="Q844" i="8" a="1"/>
  <c r="Q974" i="8" a="1"/>
  <c r="Q1487" i="8" a="1"/>
  <c r="Q1843" i="8" a="1"/>
  <c r="Q1785" i="8" a="1"/>
  <c r="Q862" i="8" a="1"/>
  <c r="Q1720" i="8" a="1"/>
  <c r="Q1279" i="8" a="1"/>
  <c r="Q1685" i="8" a="1"/>
  <c r="Q1535" i="8" a="1"/>
  <c r="Q1125" i="8" a="1"/>
  <c r="Q845" i="8" a="1"/>
  <c r="Q1414" i="8" a="1"/>
  <c r="Q1085" i="8" a="1"/>
  <c r="Q863" i="8" a="1"/>
  <c r="Q923" i="8" a="1"/>
  <c r="Q805" i="8" a="1"/>
  <c r="Q1698" i="8" a="1"/>
  <c r="Q864" i="8" a="1"/>
  <c r="Q1401" i="8" a="1"/>
  <c r="Q865" i="8" a="1"/>
  <c r="Q879" i="8" a="1"/>
  <c r="Q1604" i="8" a="1"/>
  <c r="Q806" i="8" a="1"/>
  <c r="Q1479" i="8" a="1"/>
  <c r="Q780" i="8" a="1"/>
  <c r="Q1844" i="8" a="1"/>
  <c r="Q846" i="8" a="1"/>
  <c r="Q1699" i="8" a="1"/>
  <c r="Q807" i="8" a="1"/>
  <c r="Q989" i="8" a="1"/>
  <c r="Q808" i="8" a="1"/>
  <c r="Q1346" i="8" a="1"/>
  <c r="Q1823" i="8" a="1"/>
  <c r="Q975" i="8" a="1"/>
  <c r="Q976" i="8" a="1"/>
  <c r="Q1021" i="8" a="1"/>
  <c r="Q866" i="8" a="1"/>
  <c r="Q781" i="8" a="1"/>
  <c r="Q1222" i="8" a="1"/>
  <c r="Q1802" i="8" a="1"/>
  <c r="Q907" i="8" a="1"/>
  <c r="Q1059" i="8" a="1"/>
  <c r="Q847" i="8" a="1"/>
  <c r="Q782" i="8" a="1"/>
  <c r="Q1605" i="8" a="1"/>
  <c r="Q848" i="8" a="1"/>
  <c r="Q809" i="8" a="1"/>
  <c r="Q867" i="8" a="1"/>
  <c r="Q1747" i="8" a="1"/>
  <c r="Q1729" i="8" a="1"/>
  <c r="Q1787" i="8" a="1"/>
  <c r="Q1878" i="8" a="1"/>
  <c r="Q943" i="8" a="1"/>
  <c r="Q944" i="8" a="1"/>
  <c r="Q1452" i="8" a="1"/>
  <c r="Q1788" i="8" a="1"/>
  <c r="Q810" i="8" a="1"/>
  <c r="Q1789" i="8" a="1"/>
  <c r="Q868" i="8" a="1"/>
  <c r="Q869" i="8" a="1"/>
  <c r="Q924" i="8" a="1"/>
  <c r="Q1100" i="8" a="1"/>
  <c r="Q783" i="8" a="1"/>
  <c r="Q1700" i="8" a="1"/>
  <c r="Q784" i="8" a="1"/>
  <c r="Q983" i="8" a="1"/>
  <c r="Q1546" i="8" a="1"/>
  <c r="Q849" i="8" a="1"/>
  <c r="Q1064" i="8" a="1"/>
  <c r="Q925" i="8" a="1"/>
  <c r="Q785" i="8" a="1"/>
  <c r="Q908" i="8" a="1"/>
  <c r="Q1022" i="8" a="1"/>
  <c r="Q786" i="8" a="1"/>
  <c r="Q1832" i="8" a="1"/>
  <c r="Q1023" i="8" a="1"/>
  <c r="Q1824" i="8" a="1"/>
  <c r="Q1683" i="8" a="1"/>
  <c r="Q1681" i="8" a="1"/>
  <c r="Q850" i="8" a="1"/>
  <c r="Q1547" i="8" a="1"/>
  <c r="Q1536" i="8" a="1"/>
  <c r="Q851" i="8" a="1"/>
  <c r="Q945" i="8" a="1"/>
  <c r="Q887" i="8" a="1"/>
  <c r="Q880" i="8" a="1"/>
  <c r="Q926" i="8" a="1"/>
  <c r="Q909" i="8" a="1"/>
  <c r="Q787" i="8" a="1"/>
  <c r="Q1717" i="8" a="1"/>
  <c r="Q1136" i="8" a="1"/>
  <c r="Q870" i="8" a="1"/>
  <c r="Q977" i="8" a="1"/>
  <c r="Q788" i="8" a="1"/>
  <c r="Q789" i="8" a="1"/>
  <c r="Q790" i="8" a="1"/>
  <c r="Q791" i="8" a="1"/>
  <c r="Q811" i="8" a="1"/>
  <c r="Q812" i="8" a="1"/>
  <c r="Q792" i="8" a="1"/>
  <c r="Q813" i="8" a="1"/>
  <c r="Q1587" i="8" a="1"/>
  <c r="Q852" i="8" a="1"/>
  <c r="Q1845" i="8" a="1"/>
  <c r="Q1299" i="8" a="1"/>
  <c r="Q793" i="8" a="1"/>
  <c r="Q794" i="8" a="1"/>
  <c r="Q814" i="8" a="1"/>
  <c r="Q815" i="8" a="1"/>
  <c r="Q1467" i="8" a="1"/>
  <c r="Q816" i="8" a="1"/>
  <c r="Q817" i="8" a="1"/>
  <c r="Q1718" i="8" a="1"/>
  <c r="Q818" i="8" a="1"/>
  <c r="Q819" i="8" a="1"/>
  <c r="Q820" i="8" a="1"/>
  <c r="Q1137" i="8" a="1"/>
  <c r="Q1488" i="8" a="1"/>
  <c r="Q795" i="8" a="1"/>
  <c r="Q821" i="8" a="1"/>
  <c r="Q946" i="8" a="1"/>
  <c r="Q871" i="8" a="1"/>
  <c r="Q853" i="8" a="1"/>
  <c r="Q978" i="8" a="1"/>
  <c r="Q822" i="8" a="1"/>
  <c r="Q1879" i="8" a="1"/>
  <c r="Q823" i="8" a="1"/>
  <c r="Q796" i="8" a="1"/>
  <c r="Q886" i="8" a="1"/>
  <c r="Q824" i="8" a="1"/>
  <c r="Q947" i="8" a="1"/>
  <c r="Q825" i="8" a="1"/>
  <c r="Q826" i="8" a="1"/>
  <c r="Q1183" i="8" a="1"/>
  <c r="Q1372" i="8" a="1"/>
  <c r="Q827" i="8" a="1"/>
  <c r="Q1250" i="8" a="1"/>
  <c r="Q854" i="8" a="1"/>
  <c r="Q1733" i="8" a="1"/>
  <c r="Q797" i="8" a="1"/>
  <c r="Q1198" i="8" a="1"/>
  <c r="Q948" i="8" a="1"/>
  <c r="Q798" i="8" a="1"/>
  <c r="Q1344" i="8" a="1"/>
  <c r="Q1835" i="8" a="1"/>
  <c r="Q1167" i="8" a="1"/>
  <c r="Q1757" i="8" a="1"/>
  <c r="Q1168" i="8" a="1"/>
  <c r="Q1126" i="8" a="1"/>
  <c r="Q799" i="8" a="1"/>
  <c r="Q800" i="8" a="1"/>
  <c r="Q1074" i="8" a="1"/>
  <c r="Q828" i="8" a="1"/>
  <c r="Q949" i="8" a="1"/>
  <c r="Q829" i="8" a="1"/>
  <c r="Q872" i="8" a="1"/>
  <c r="Q830" i="8" a="1"/>
  <c r="Q801" i="8" a="1"/>
  <c r="Q910" i="8" a="1"/>
  <c r="Q950" i="8" a="1"/>
  <c r="Q951" i="8" a="1"/>
  <c r="Q952" i="8" a="1"/>
  <c r="Q990" i="8" a="1"/>
  <c r="Q991" i="8" a="1"/>
  <c r="Q1887" i="8" a="1"/>
  <c r="Q1779" i="8" a="1"/>
  <c r="Q1668" i="8" a="1"/>
  <c r="Q1669" i="8" a="1"/>
  <c r="Q1588" i="8" a="1"/>
  <c r="Q1330" i="8" a="1"/>
  <c r="Q1169" i="8" a="1"/>
  <c r="Q1138" i="8" a="1"/>
  <c r="Q1101" i="8" a="1"/>
  <c r="Q1042" i="8" a="1"/>
  <c r="Q992" i="8" a="1"/>
  <c r="Q1300" i="8" a="1"/>
  <c r="Q831" i="8" a="1"/>
  <c r="Q873" i="8" a="1"/>
  <c r="Q802" i="8" a="1"/>
  <c r="Q766" i="8" a="1"/>
  <c r="Q874" i="8" a="1"/>
  <c r="Q767" i="8" a="1"/>
  <c r="Q768" i="8" a="1"/>
  <c r="Q769" i="8" a="1"/>
  <c r="Q832" i="8" a="1"/>
  <c r="Q778" i="8" a="1"/>
  <c r="Q833" i="8" a="1"/>
  <c r="Q1537" i="8" a="1"/>
  <c r="Q1337" i="8" a="1"/>
  <c r="Q770" i="8" a="1"/>
  <c r="Q1316" i="8" a="1"/>
  <c r="Q771" i="8" a="1"/>
  <c r="Q772" i="8" a="1"/>
  <c r="Q773" i="8" a="1"/>
  <c r="Q803" i="8" a="1"/>
  <c r="Q774" i="8" a="1"/>
  <c r="Q762" i="8" a="1"/>
  <c r="Q763" i="8" a="1"/>
  <c r="Q775" i="8" a="1"/>
  <c r="Q764" i="8" a="1"/>
  <c r="Q746" i="8" a="1"/>
  <c r="Q738" i="8" a="1"/>
  <c r="Q765" i="8" a="1"/>
  <c r="Q739" i="8" a="1"/>
  <c r="Q979" i="8" a="1"/>
  <c r="Q911" i="8" a="1"/>
  <c r="Q740" i="8" a="1"/>
  <c r="Q747" i="8" a="1"/>
  <c r="Q748" i="8" a="1"/>
  <c r="Q741" i="8" a="1"/>
  <c r="Q749" i="8" a="1"/>
  <c r="Q761" i="8" a="1"/>
  <c r="Q742" i="8" a="1"/>
  <c r="Q750" i="8" a="1"/>
  <c r="Q743" i="8" a="1"/>
  <c r="Q726" i="8" a="1"/>
  <c r="Q727" i="8" a="1"/>
  <c r="Q728" i="8" a="1"/>
  <c r="Q751" i="8" a="1"/>
  <c r="Q729" i="8" a="1"/>
  <c r="Q730" i="8" a="1"/>
  <c r="Q722" i="8" a="1"/>
  <c r="Q723" i="8" a="1"/>
  <c r="Q724" i="8" a="1"/>
  <c r="Q737" i="8" a="1"/>
  <c r="Q1503" i="8" a="1"/>
  <c r="Q752" i="8" a="1"/>
  <c r="Q731" i="8" a="1"/>
  <c r="Q732" i="8" a="1"/>
  <c r="Q725" i="8" a="1"/>
  <c r="Q877" i="8" a="1"/>
  <c r="Q716" i="8" a="1"/>
  <c r="Q717" i="8" a="1"/>
  <c r="Q718" i="8" a="1"/>
  <c r="Q711" i="8" a="1"/>
  <c r="Q706" i="8" a="1"/>
  <c r="Q733" i="8" a="1"/>
  <c r="Q712" i="8" a="1"/>
  <c r="Q707" i="8" a="1"/>
  <c r="Q753" i="8" a="1"/>
  <c r="Q754" i="8" a="1"/>
  <c r="Q734" i="8" a="1"/>
  <c r="Q695" i="8" a="1"/>
  <c r="Q696" i="8" a="1"/>
  <c r="Q697" i="8" a="1"/>
  <c r="Q953" i="8" a="1"/>
  <c r="Q855" i="8" a="1"/>
  <c r="Q698" i="8" a="1"/>
  <c r="Q705" i="8" a="1"/>
  <c r="Q804" i="8" a="1"/>
  <c r="Q755" i="8" a="1"/>
  <c r="Q699" i="8" a="1"/>
  <c r="Q704" i="8" a="1"/>
  <c r="Q756" i="8" a="1"/>
  <c r="Q715" i="8" a="1"/>
  <c r="Q708" i="8" a="1"/>
  <c r="Q677" i="8" a="1"/>
  <c r="Q686" i="8" a="1"/>
  <c r="Q678" i="8" a="1"/>
  <c r="Q687" i="8" a="1"/>
  <c r="Q700" i="8" a="1"/>
  <c r="Q688" i="8" a="1"/>
  <c r="Q776" i="8" a="1"/>
  <c r="Q701" i="8" a="1"/>
  <c r="Q689" i="8" a="1"/>
  <c r="Q690" i="8" a="1"/>
  <c r="Q691" i="8" a="1"/>
  <c r="Q679" i="8" a="1"/>
  <c r="Q680" i="8" a="1"/>
  <c r="Q681" i="8" a="1"/>
  <c r="Q682" i="8" a="1"/>
  <c r="Q692" i="8" a="1"/>
  <c r="Q660" i="8" a="1"/>
  <c r="Q735" i="8" a="1"/>
  <c r="Q661" i="8" a="1"/>
  <c r="Q662" i="8" a="1"/>
  <c r="Q663" i="8" a="1"/>
  <c r="Q675" i="8" a="1"/>
  <c r="Q676" i="8" a="1"/>
  <c r="Q667" i="8" a="1"/>
  <c r="Q664" i="8" a="1"/>
  <c r="Q744" i="8" a="1"/>
  <c r="Q702" i="8" a="1"/>
  <c r="Q668" i="8" a="1"/>
  <c r="Q653" i="8" a="1"/>
  <c r="Q672" i="8" a="1"/>
  <c r="Q654" i="8" a="1"/>
  <c r="Q673" i="8" a="1"/>
  <c r="Q655" i="8" a="1"/>
  <c r="Q674" i="8" a="1"/>
  <c r="Q640" i="8" a="1"/>
  <c r="Q652" i="8" a="1"/>
  <c r="Q641" i="8" a="1"/>
  <c r="Q642" i="8" a="1"/>
  <c r="Q643" i="8" a="1"/>
  <c r="Q644" i="8" a="1"/>
  <c r="Q645" i="8" a="1"/>
  <c r="Q635" i="8" a="1"/>
  <c r="Q636" i="8" a="1"/>
  <c r="Q709" i="8" a="1"/>
  <c r="Q630" i="8" a="1"/>
  <c r="Q631" i="8" a="1"/>
  <c r="Q703" i="8" a="1"/>
  <c r="Q634" i="8" a="1"/>
  <c r="Q632" i="8" a="1"/>
  <c r="Q633" i="8" a="1"/>
  <c r="Q649" i="8" a="1"/>
  <c r="Q650" i="8" a="1"/>
  <c r="Q627" i="8" a="1"/>
  <c r="Q651" i="8" a="1"/>
  <c r="Q736" i="8" a="1"/>
  <c r="Q981" i="8" a="1"/>
  <c r="Q876" i="8" a="1"/>
  <c r="Q646" i="8" a="1"/>
  <c r="Q777" i="8" a="1"/>
  <c r="Q683" i="8" a="1"/>
  <c r="Q612" i="8" a="1"/>
  <c r="Q613" i="8" a="1"/>
  <c r="Q665" i="8" a="1"/>
  <c r="Q669" i="8" a="1"/>
  <c r="Q656" i="8" a="1"/>
  <c r="Q657" i="8" a="1"/>
  <c r="Q614" i="8" a="1"/>
  <c r="Q666" i="8" a="1"/>
  <c r="Q615" i="8" a="1"/>
  <c r="Q616" i="8" a="1"/>
  <c r="Q619" i="8" a="1"/>
  <c r="Q626" i="8" a="1"/>
  <c r="Q608" i="8" a="1"/>
  <c r="Q592" i="8" a="1"/>
  <c r="Q602" i="8" a="1"/>
  <c r="Q856" i="8" a="1"/>
  <c r="Q593" i="8" a="1"/>
  <c r="Q603" i="8" a="1"/>
  <c r="Q611" i="8" a="1"/>
  <c r="Q604" i="8" a="1"/>
  <c r="Q609" i="8" a="1"/>
  <c r="Q982" i="8" a="1"/>
  <c r="Q714" i="8" a="1"/>
  <c r="Q670" i="8" a="1"/>
  <c r="Q624" i="8" a="1"/>
  <c r="Q620" i="8" a="1"/>
  <c r="Q610" i="8" a="1"/>
  <c r="Q577" i="8" a="1"/>
  <c r="Q594" i="8" a="1"/>
  <c r="Q552" i="8" a="1"/>
  <c r="Q553" i="8" a="1"/>
  <c r="Q578" i="8" a="1"/>
  <c r="Q554" i="8" a="1"/>
  <c r="Q595" i="8" a="1"/>
  <c r="Q579" i="8" a="1"/>
  <c r="Q555" i="8" a="1"/>
  <c r="Q580" i="8" a="1"/>
  <c r="Q605" i="8" a="1"/>
  <c r="Q621" i="8" a="1"/>
  <c r="Q647" i="8" a="1"/>
  <c r="Q556" i="8" a="1"/>
  <c r="Q557" i="8" a="1"/>
  <c r="Q558" i="8" a="1"/>
  <c r="Q745" i="8" a="1"/>
  <c r="Q684" i="8" a="1"/>
  <c r="Q617" i="8" a="1"/>
  <c r="Q618" i="8" a="1"/>
  <c r="Q606" i="8" a="1"/>
  <c r="Q581" i="8" a="1"/>
  <c r="Q559" i="8" a="1"/>
  <c r="Q589" i="8" a="1"/>
  <c r="Q560" i="8" a="1"/>
  <c r="Q582" i="8" a="1"/>
  <c r="Q561" i="8" a="1"/>
  <c r="Q625" i="8" a="1"/>
  <c r="Q671" i="8" a="1"/>
  <c r="Q607" i="8" a="1"/>
  <c r="Q628" i="8" a="1"/>
  <c r="Q590" i="8" a="1"/>
  <c r="Q583" i="8" a="1"/>
  <c r="Q591" i="8" a="1"/>
  <c r="Q562" i="8" a="1"/>
  <c r="Q563" i="8" a="1"/>
  <c r="Q1721" i="8" a="1"/>
  <c r="Q1635" i="8" a="1"/>
  <c r="Q1504" i="8" a="1"/>
  <c r="Q1593" i="8" a="1"/>
  <c r="Q596" i="8" a="1"/>
  <c r="Q760" i="8" a="1"/>
  <c r="Q629" i="8" a="1"/>
  <c r="Q588" i="8" a="1"/>
  <c r="Q584" i="8" a="1"/>
  <c r="Q531" i="8" a="1"/>
  <c r="Q532" i="8" a="1"/>
  <c r="Q713" i="8" a="1"/>
  <c r="Q757" i="8" a="1"/>
  <c r="Q693" i="8" a="1"/>
  <c r="Q622" i="8" a="1"/>
  <c r="Q508" i="8" a="1"/>
  <c r="Q509" i="8" a="1"/>
  <c r="Q533" i="8" a="1"/>
  <c r="Q550" i="8" a="1"/>
  <c r="Q534" i="8" a="1"/>
  <c r="Q551" i="8" a="1"/>
  <c r="Q637" i="8" a="1"/>
  <c r="Q510" i="8" a="1"/>
  <c r="Q685" i="8" a="1"/>
  <c r="Q564" i="8" a="1"/>
  <c r="Q565" i="8" a="1"/>
  <c r="Q511" i="8" a="1"/>
  <c r="Q535" i="8" a="1"/>
  <c r="Q512" i="8" a="1"/>
  <c r="Q536" i="8" a="1"/>
  <c r="Q513" i="8" a="1"/>
  <c r="Q566" i="8" a="1"/>
  <c r="Q710" i="8" a="1"/>
  <c r="Q567" i="8" a="1"/>
  <c r="Q568" i="8" a="1"/>
  <c r="Q569" i="8" a="1"/>
  <c r="Q537" i="8" a="1"/>
  <c r="Q538" i="8" a="1"/>
  <c r="Q514" i="8" a="1"/>
  <c r="Q539" i="8" a="1"/>
  <c r="Q638" i="8" a="1"/>
  <c r="Q540" i="8" a="1"/>
  <c r="Q585" i="8" a="1"/>
  <c r="Q541" i="8" a="1"/>
  <c r="Q515" i="8" a="1"/>
  <c r="Q758" i="8" a="1"/>
  <c r="Q759" i="8" a="1"/>
  <c r="Q542" i="8" a="1"/>
  <c r="Q516" i="8" a="1"/>
  <c r="Q597" i="8" a="1"/>
  <c r="Q517" i="8" a="1"/>
  <c r="Q570" i="8" a="1"/>
  <c r="Q518" i="8" a="1"/>
  <c r="Q571" i="8" a="1"/>
  <c r="Q543" i="8" a="1"/>
  <c r="Q544" i="8" a="1"/>
  <c r="Q519" i="8" a="1"/>
  <c r="Q598" i="8" a="1"/>
  <c r="Q599" i="8" a="1"/>
  <c r="Q545" i="8" a="1"/>
  <c r="Q520" i="8" a="1"/>
  <c r="Q572" i="8" a="1"/>
  <c r="Q546" i="8" a="1"/>
  <c r="Q521" i="8" a="1"/>
  <c r="Q522" i="8" a="1"/>
  <c r="Q547" i="8" a="1"/>
  <c r="Q573" i="8" a="1"/>
  <c r="Q694" i="8" a="1"/>
  <c r="Q523" i="8" a="1"/>
  <c r="Q548" i="8" a="1"/>
  <c r="Q524" i="8" a="1"/>
  <c r="Q623" i="8" a="1"/>
  <c r="Q586" i="8" a="1"/>
  <c r="Q719" i="8" a="1"/>
  <c r="Q525" i="8" a="1"/>
  <c r="Q526" i="8" a="1"/>
  <c r="Q527" i="8" a="1"/>
  <c r="AF5" i="1"/>
  <c r="AB5" i="1"/>
  <c r="AC5" i="1"/>
  <c r="AD5" i="1"/>
  <c r="Z5" i="1"/>
  <c r="Y5" i="1"/>
  <c r="X5" i="1"/>
  <c r="V5" i="1"/>
  <c r="U5" i="1"/>
  <c r="T5" i="1"/>
  <c r="AE6" i="1" s="1"/>
  <c r="P5" i="1"/>
  <c r="R5" i="1"/>
  <c r="Q5" i="1"/>
  <c r="O5" i="1"/>
  <c r="N5" i="1"/>
  <c r="K5" i="1"/>
  <c r="J5" i="1"/>
  <c r="I5" i="1"/>
  <c r="G5" i="1"/>
  <c r="F5" i="1"/>
  <c r="E5" i="1"/>
  <c r="M5" i="1"/>
  <c r="L3" i="1"/>
  <c r="L5" i="1" s="1"/>
  <c r="H3" i="1"/>
  <c r="H5" i="1" s="1"/>
  <c r="C14" i="12" l="1" a="1"/>
  <c r="D14" i="12" a="1"/>
  <c r="D24" i="12" a="1"/>
  <c r="C24" i="12" a="1"/>
  <c r="D26" i="12" a="1"/>
  <c r="C26" i="12" a="1"/>
  <c r="D27" i="12" a="1"/>
  <c r="C27" i="12" a="1"/>
  <c r="D28" i="12" a="1"/>
  <c r="C28" i="12" a="1"/>
  <c r="C30" i="12" a="1"/>
  <c r="D30" i="12" a="1"/>
  <c r="D34" i="12" a="1"/>
  <c r="C34" i="12" a="1"/>
  <c r="C38" i="12" a="1"/>
  <c r="D38" i="12" a="1"/>
  <c r="C46" i="12" a="1"/>
  <c r="D46" i="12" a="1"/>
  <c r="C47" i="12" a="1"/>
  <c r="D47" i="12" a="1"/>
  <c r="D50" i="12" a="1"/>
  <c r="C50" i="12" a="1"/>
  <c r="D56" i="12" a="1"/>
  <c r="C56" i="12" a="1"/>
  <c r="C57" i="12" a="1"/>
  <c r="D57" i="12" a="1"/>
  <c r="C63" i="12" a="1"/>
  <c r="D63" i="12" a="1"/>
  <c r="D64" i="12" a="1"/>
  <c r="C64" i="12" a="1"/>
  <c r="D67" i="12" a="1"/>
  <c r="C67" i="12" a="1"/>
  <c r="C68" i="12" a="1"/>
  <c r="D68" i="12" a="1"/>
  <c r="D70" i="12" a="1"/>
  <c r="C70" i="12" a="1"/>
  <c r="D71" i="12" a="1"/>
  <c r="C71" i="12" a="1"/>
  <c r="D72" i="12" a="1"/>
  <c r="C72" i="12" a="1"/>
  <c r="D105" i="12" a="1"/>
  <c r="C105" i="12" a="1"/>
  <c r="D52" i="12" a="1"/>
  <c r="D31" i="12" a="1"/>
  <c r="D106" i="12" a="1"/>
  <c r="D102" i="12" a="1"/>
  <c r="D81" i="12" a="1"/>
  <c r="D60" i="12" a="1"/>
  <c r="D44" i="12" a="1"/>
  <c r="D23" i="12" a="1"/>
  <c r="D5" i="12" a="1"/>
  <c r="C39" i="12" a="1"/>
  <c r="D8" i="12" a="1"/>
  <c r="D55" i="12" a="1"/>
  <c r="D7" i="12" a="1"/>
  <c r="C108" i="12" a="1"/>
  <c r="D100" i="12" a="1"/>
  <c r="D79" i="12" a="1"/>
  <c r="D62" i="12" a="1"/>
  <c r="D58" i="12" a="1"/>
  <c r="D37" i="12" a="1"/>
  <c r="C116" i="12" a="1"/>
  <c r="C17" i="12" a="1"/>
  <c r="D109" i="12" a="1"/>
  <c r="D98" i="12" a="1"/>
  <c r="D87" i="12" a="1"/>
  <c r="D76" i="12" a="1"/>
  <c r="D65" i="12" a="1"/>
  <c r="D54" i="12" a="1"/>
  <c r="D43" i="12" a="1"/>
  <c r="D32" i="12" a="1"/>
  <c r="D21" i="12" a="1"/>
  <c r="D10" i="12" a="1"/>
  <c r="Z6" i="1"/>
  <c r="W6" i="1"/>
  <c r="Q6" i="1"/>
  <c r="S6" i="1"/>
  <c r="R6" i="1"/>
  <c r="M6" i="1"/>
  <c r="G6" i="1"/>
  <c r="AA6" i="1"/>
  <c r="U6" i="1"/>
  <c r="Y6" i="1"/>
  <c r="AD6" i="1"/>
  <c r="V6" i="1"/>
  <c r="AC6" i="1"/>
  <c r="O6" i="1"/>
  <c r="J6" i="1"/>
  <c r="I6" i="1"/>
  <c r="N6" i="1"/>
  <c r="K6" i="1"/>
  <c r="Y4" i="14"/>
  <c r="X4" i="14"/>
  <c r="W4" i="14"/>
  <c r="V4" i="14"/>
  <c r="U4" i="14"/>
  <c r="T4" i="14"/>
  <c r="S4" i="14"/>
  <c r="R4" i="14"/>
  <c r="Q4" i="14"/>
  <c r="P4" i="14"/>
  <c r="O4" i="14"/>
  <c r="N4" i="14"/>
  <c r="M4" i="14"/>
  <c r="L4" i="14"/>
  <c r="K4" i="14"/>
  <c r="J4" i="14"/>
  <c r="I4" i="14"/>
  <c r="H4" i="14"/>
  <c r="G4" i="14"/>
  <c r="F4" i="14"/>
  <c r="E4" i="14"/>
  <c r="C5" i="9"/>
  <c r="D2" i="12" l="1" a="1"/>
  <c r="C2" i="12" a="1"/>
  <c r="B2" i="12"/>
  <c r="N2851" i="8"/>
  <c r="N3157" i="8"/>
  <c r="N3526" i="8"/>
  <c r="N4129" i="8"/>
  <c r="N3863" i="8"/>
  <c r="N3849" i="8"/>
  <c r="F6" i="1" l="1"/>
  <c r="E6" i="1"/>
  <c r="D116" i="12"/>
  <c r="C116" i="12"/>
  <c r="D115" i="12"/>
  <c r="C115" i="12"/>
  <c r="D114" i="12"/>
  <c r="C114" i="12"/>
  <c r="D113" i="12"/>
  <c r="C113" i="12"/>
  <c r="D112" i="12"/>
  <c r="C112" i="12"/>
  <c r="D111" i="12"/>
  <c r="C111" i="12"/>
  <c r="D110" i="12"/>
  <c r="C110" i="12"/>
  <c r="D109" i="12"/>
  <c r="C109" i="12"/>
  <c r="D108" i="12"/>
  <c r="C108" i="12"/>
  <c r="D107" i="12"/>
  <c r="C107" i="12"/>
  <c r="D106" i="12"/>
  <c r="C106" i="12"/>
  <c r="D105" i="12"/>
  <c r="C105" i="12"/>
  <c r="D104" i="12"/>
  <c r="C104" i="12"/>
  <c r="D103" i="12"/>
  <c r="C103" i="12"/>
  <c r="D102" i="12"/>
  <c r="C102" i="12"/>
  <c r="D101" i="12"/>
  <c r="C101" i="12"/>
  <c r="D100" i="12"/>
  <c r="C100" i="12"/>
  <c r="D99" i="12"/>
  <c r="C99" i="12"/>
  <c r="D98" i="12"/>
  <c r="C98" i="12"/>
  <c r="D97" i="12"/>
  <c r="C97" i="12"/>
  <c r="D96" i="12"/>
  <c r="C96" i="12"/>
  <c r="D95" i="12"/>
  <c r="C95" i="12"/>
  <c r="D94" i="12"/>
  <c r="C94" i="12"/>
  <c r="D93" i="12"/>
  <c r="C93" i="12"/>
  <c r="D92" i="12"/>
  <c r="C92" i="12"/>
  <c r="D91" i="12"/>
  <c r="C91" i="12"/>
  <c r="D90" i="12"/>
  <c r="C90" i="12"/>
  <c r="D89" i="12"/>
  <c r="C89" i="12"/>
  <c r="D88" i="12"/>
  <c r="C88" i="12"/>
  <c r="D87" i="12"/>
  <c r="C87" i="12"/>
  <c r="D86" i="12"/>
  <c r="C86" i="12"/>
  <c r="D85" i="12"/>
  <c r="C85" i="12"/>
  <c r="D84" i="12"/>
  <c r="C84" i="12"/>
  <c r="D83" i="12"/>
  <c r="C83" i="12"/>
  <c r="D82" i="12"/>
  <c r="C82" i="12"/>
  <c r="D81" i="12"/>
  <c r="C81" i="12"/>
  <c r="D80" i="12"/>
  <c r="C80" i="12"/>
  <c r="D79" i="12"/>
  <c r="C79" i="12"/>
  <c r="D78" i="12"/>
  <c r="C78" i="12"/>
  <c r="D77" i="12"/>
  <c r="C77" i="12"/>
  <c r="D76" i="12"/>
  <c r="C76" i="12"/>
  <c r="D75" i="12"/>
  <c r="C75" i="12"/>
  <c r="D74" i="12"/>
  <c r="C74" i="12"/>
  <c r="D73" i="12"/>
  <c r="C73" i="12"/>
  <c r="D72" i="12"/>
  <c r="C72" i="12"/>
  <c r="D71" i="12"/>
  <c r="C71" i="12"/>
  <c r="D70" i="12"/>
  <c r="C70" i="12"/>
  <c r="D69" i="12"/>
  <c r="C69" i="12"/>
  <c r="D68" i="12"/>
  <c r="C68" i="12"/>
  <c r="D67" i="12"/>
  <c r="C67" i="12"/>
  <c r="D66" i="12"/>
  <c r="C66" i="12"/>
  <c r="D65" i="12"/>
  <c r="C65" i="12"/>
  <c r="D64" i="12"/>
  <c r="C64" i="12"/>
  <c r="D63" i="12"/>
  <c r="C63" i="12"/>
  <c r="D62" i="12"/>
  <c r="C62" i="12"/>
  <c r="D61" i="12"/>
  <c r="C61" i="12"/>
  <c r="D60" i="12"/>
  <c r="C60" i="12"/>
  <c r="D59" i="12"/>
  <c r="C59" i="12"/>
  <c r="D58" i="12"/>
  <c r="C58" i="12"/>
  <c r="D57" i="12"/>
  <c r="C57" i="12"/>
  <c r="D56" i="12"/>
  <c r="C56" i="12"/>
  <c r="D55" i="12"/>
  <c r="C55" i="12"/>
  <c r="D54" i="12"/>
  <c r="C54" i="12"/>
  <c r="D53" i="12"/>
  <c r="C53" i="12"/>
  <c r="D52" i="12"/>
  <c r="C52" i="12"/>
  <c r="D51" i="12"/>
  <c r="C51" i="12"/>
  <c r="D50" i="12"/>
  <c r="C50" i="12"/>
  <c r="D49" i="12"/>
  <c r="C49" i="12"/>
  <c r="D48" i="12"/>
  <c r="C48" i="12"/>
  <c r="D47" i="12"/>
  <c r="C47" i="12"/>
  <c r="D46" i="12"/>
  <c r="C46" i="12"/>
  <c r="D45" i="12"/>
  <c r="C45" i="12"/>
  <c r="D44" i="12"/>
  <c r="C44" i="12"/>
  <c r="D43" i="12"/>
  <c r="C43" i="12"/>
  <c r="D42" i="12"/>
  <c r="C42" i="12"/>
  <c r="D41" i="12"/>
  <c r="C41" i="12"/>
  <c r="D40" i="12"/>
  <c r="C40" i="12"/>
  <c r="D39" i="12"/>
  <c r="C39" i="12"/>
  <c r="D38" i="12"/>
  <c r="C38" i="12"/>
  <c r="D37" i="12"/>
  <c r="C37" i="12"/>
  <c r="D36" i="12"/>
  <c r="C36" i="12"/>
  <c r="D35" i="12"/>
  <c r="C35" i="12"/>
  <c r="D34" i="12"/>
  <c r="C34" i="12"/>
  <c r="D33" i="12"/>
  <c r="C33" i="12"/>
  <c r="D32" i="12"/>
  <c r="C32"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8" i="12"/>
  <c r="C18" i="12"/>
  <c r="D17" i="12"/>
  <c r="C17" i="12"/>
  <c r="D16" i="12"/>
  <c r="C16" i="12"/>
  <c r="D15" i="12"/>
  <c r="C15" i="12"/>
  <c r="D14" i="12"/>
  <c r="C14" i="12"/>
  <c r="D13" i="12"/>
  <c r="C13" i="12"/>
  <c r="D12" i="12"/>
  <c r="C12" i="12"/>
  <c r="D11" i="12"/>
  <c r="C11" i="12"/>
  <c r="D10" i="12"/>
  <c r="C10" i="12"/>
  <c r="D9" i="12"/>
  <c r="C9" i="12"/>
  <c r="D8" i="12"/>
  <c r="C8" i="12"/>
  <c r="D7" i="12"/>
  <c r="C7" i="12"/>
  <c r="D6" i="12"/>
  <c r="C6" i="12"/>
  <c r="D5" i="12"/>
  <c r="C5" i="12"/>
  <c r="D4" i="12"/>
  <c r="C4" i="12"/>
  <c r="D3" i="12"/>
  <c r="C3" i="12"/>
  <c r="D2" i="12"/>
  <c r="C2" i="12"/>
  <c r="Q171" i="8"/>
  <c r="Q152" i="8"/>
  <c r="Q211" i="8"/>
  <c r="Q1141" i="8"/>
  <c r="Q1140" i="8"/>
  <c r="Q761" i="8"/>
  <c r="Q591" i="8"/>
  <c r="Q209" i="8"/>
  <c r="Q208" i="8"/>
  <c r="Q207" i="8"/>
  <c r="Q133" i="8"/>
  <c r="Q90" i="8"/>
  <c r="Q206" i="8"/>
  <c r="Q205" i="8"/>
  <c r="Q56" i="8"/>
  <c r="Q185" i="8"/>
  <c r="Q180" i="8"/>
  <c r="Q1453" i="8"/>
  <c r="Q179" i="8"/>
  <c r="Q178" i="8"/>
  <c r="Q1282" i="8"/>
  <c r="Q177" i="8"/>
  <c r="Q1065" i="8"/>
  <c r="Q1028" i="8"/>
  <c r="Q172" i="8"/>
  <c r="Q1027" i="8"/>
  <c r="Q1026" i="8"/>
  <c r="Q984" i="8"/>
  <c r="Q779" i="8"/>
  <c r="Q611" i="8"/>
  <c r="Q170" i="8"/>
  <c r="Q1223" i="8"/>
  <c r="Q169" i="8"/>
  <c r="Q1111" i="8"/>
  <c r="Q1064" i="8"/>
  <c r="Q983" i="8"/>
  <c r="Q657" i="8"/>
  <c r="Q656" i="8"/>
  <c r="Q1139" i="8"/>
  <c r="Q1090" i="8"/>
  <c r="Q1063" i="8"/>
  <c r="Q1062" i="8"/>
  <c r="Q147" i="8"/>
  <c r="Q1061" i="8"/>
  <c r="Q1025" i="8"/>
  <c r="Q891" i="8"/>
  <c r="Q877" i="8"/>
  <c r="Q737" i="8"/>
  <c r="Q718" i="8"/>
  <c r="Q168" i="8"/>
  <c r="Q717" i="8"/>
  <c r="Q138" i="8"/>
  <c r="Q716" i="8"/>
  <c r="Q132" i="8"/>
  <c r="Q705" i="8"/>
  <c r="Q131" i="8"/>
  <c r="Q190" i="8"/>
  <c r="Q676" i="8"/>
  <c r="Q675" i="8"/>
  <c r="Q126" i="8"/>
  <c r="Q655" i="8"/>
  <c r="Q654" i="8"/>
  <c r="Q653" i="8"/>
  <c r="Q634" i="8"/>
  <c r="Q626" i="8"/>
  <c r="Q610" i="8"/>
  <c r="Q609" i="8"/>
  <c r="Q110" i="8"/>
  <c r="Q608" i="8"/>
  <c r="Q109" i="8"/>
  <c r="Q590" i="8"/>
  <c r="Q108" i="8"/>
  <c r="Q137" i="8"/>
  <c r="Q120" i="8"/>
  <c r="Q119" i="8"/>
  <c r="Q107" i="8"/>
  <c r="Q106" i="8"/>
  <c r="Q589" i="8"/>
  <c r="Q105" i="8"/>
  <c r="Q104" i="8"/>
  <c r="Q103" i="8"/>
  <c r="Q102" i="8"/>
  <c r="Q101" i="8"/>
  <c r="Q184" i="8"/>
  <c r="Q183" i="8"/>
  <c r="Q146" i="8"/>
  <c r="Q674" i="8"/>
  <c r="Q100" i="8"/>
  <c r="Q673" i="8"/>
  <c r="Q672" i="8"/>
  <c r="Q652" i="8"/>
  <c r="Q86" i="8"/>
  <c r="Q85" i="8"/>
  <c r="Q204" i="8"/>
  <c r="Q189" i="8"/>
  <c r="Q167" i="8"/>
  <c r="Q1504" i="8"/>
  <c r="Q72" i="8"/>
  <c r="Q1317" i="8"/>
  <c r="Q1281" i="8"/>
  <c r="Q71" i="8"/>
  <c r="Q1280" i="8"/>
  <c r="Q70" i="8"/>
  <c r="Q1184" i="8"/>
  <c r="Q84" i="8"/>
  <c r="Q69" i="8"/>
  <c r="Q1110" i="8"/>
  <c r="Q1024" i="8"/>
  <c r="Q982" i="8"/>
  <c r="Q981" i="8"/>
  <c r="Q203" i="8"/>
  <c r="Q202" i="8"/>
  <c r="Q876" i="8"/>
  <c r="Q778" i="8"/>
  <c r="Q760" i="8"/>
  <c r="Q714" i="8"/>
  <c r="Q671" i="8"/>
  <c r="Q651" i="8"/>
  <c r="Q650" i="8"/>
  <c r="Q43" i="8"/>
  <c r="Q649" i="8"/>
  <c r="Q42" i="8"/>
  <c r="Q629" i="8"/>
  <c r="Q68" i="8"/>
  <c r="Q67" i="8"/>
  <c r="Q628" i="8"/>
  <c r="Q83" i="8"/>
  <c r="Q66" i="8"/>
  <c r="Q625" i="8"/>
  <c r="Q55" i="8"/>
  <c r="Q54" i="8"/>
  <c r="Q624" i="8"/>
  <c r="Q588" i="8"/>
  <c r="Q125" i="8"/>
  <c r="Q89" i="8"/>
  <c r="Q551" i="8"/>
  <c r="Q550" i="8"/>
  <c r="Q41" i="8"/>
  <c r="Q4429" i="8"/>
  <c r="Q4428" i="8"/>
  <c r="Q40" i="8"/>
  <c r="Q4426" i="8"/>
  <c r="Q4425" i="8"/>
  <c r="Q4424" i="8"/>
  <c r="Q4423" i="8"/>
  <c r="Q4422" i="8"/>
  <c r="Q118" i="8"/>
  <c r="Q4421" i="8"/>
  <c r="Q151" i="8"/>
  <c r="Q53" i="8"/>
  <c r="Q26" i="8"/>
  <c r="Q4420" i="8"/>
  <c r="Q4419" i="8"/>
  <c r="Q4418" i="8"/>
  <c r="Q39" i="8"/>
  <c r="Q4417" i="8"/>
  <c r="Q4416" i="8"/>
  <c r="Q4415" i="8"/>
  <c r="Q4413" i="8"/>
  <c r="Q17" i="8"/>
  <c r="Q99" i="8"/>
  <c r="Q65" i="8"/>
  <c r="Q4412" i="8"/>
  <c r="Q4410" i="8"/>
  <c r="Q4404" i="8"/>
  <c r="Q4403" i="8"/>
  <c r="Q4401" i="8"/>
  <c r="Q4399" i="8"/>
  <c r="Q4398" i="8"/>
  <c r="Q4397" i="8"/>
  <c r="Q38" i="8"/>
  <c r="Q25" i="8"/>
  <c r="Q82" i="8"/>
  <c r="Q16" i="8"/>
  <c r="Q4395" i="8"/>
  <c r="Q81" i="8"/>
  <c r="Q37" i="8"/>
  <c r="Q24" i="8"/>
  <c r="Q4394" i="8"/>
  <c r="Q4393" i="8"/>
  <c r="Q4389" i="8"/>
  <c r="Q4388" i="8"/>
  <c r="Q23" i="8"/>
  <c r="Q64" i="8"/>
  <c r="Q4233" i="8"/>
  <c r="Q80" i="8"/>
  <c r="Q79" i="8"/>
  <c r="Q63" i="8"/>
  <c r="Q4232" i="8"/>
  <c r="Q8" i="8"/>
  <c r="Q4231" i="8"/>
  <c r="Q113" i="8"/>
  <c r="Q98" i="8"/>
  <c r="Q4230" i="8"/>
  <c r="Q4221" i="8"/>
  <c r="Q4220" i="8"/>
  <c r="Q4212" i="8"/>
  <c r="Q7" i="8"/>
  <c r="Q4205" i="8"/>
  <c r="Q6" i="8"/>
  <c r="Q4197" i="8"/>
  <c r="Q5" i="8"/>
  <c r="Q4196" i="8"/>
  <c r="Q4195" i="8"/>
  <c r="Q4191" i="8"/>
  <c r="Q4190" i="8"/>
  <c r="Q22" i="8"/>
  <c r="Q4188" i="8"/>
  <c r="Q4187" i="8"/>
  <c r="Q4185" i="8"/>
  <c r="Q4176" i="8"/>
  <c r="Q4175" i="8"/>
  <c r="Q4174" i="8"/>
  <c r="Q254" i="8"/>
  <c r="Q4167" i="8"/>
  <c r="Q449" i="8"/>
  <c r="Q470" i="8"/>
  <c r="Q497" i="8"/>
  <c r="Q222" i="8"/>
  <c r="Q221" i="8"/>
  <c r="Q4166" i="8"/>
  <c r="Q4161" i="8"/>
  <c r="Q4155" i="8"/>
  <c r="Q344" i="8"/>
  <c r="Q220" i="8"/>
  <c r="Q4144" i="8"/>
  <c r="Q314" i="8"/>
  <c r="Q360" i="8"/>
  <c r="Q359" i="8"/>
  <c r="Q272" i="8"/>
  <c r="Q405" i="8"/>
  <c r="Q404" i="8"/>
  <c r="Q381" i="8"/>
  <c r="Q380" i="8"/>
  <c r="Q4143" i="8"/>
  <c r="Q379" i="8"/>
  <c r="Q425" i="8"/>
  <c r="Q403" i="8"/>
  <c r="Q234" i="8"/>
  <c r="Q343" i="8"/>
  <c r="Q4133" i="8"/>
  <c r="Q402" i="8"/>
  <c r="Q4132" i="8"/>
  <c r="Q219" i="8"/>
  <c r="Q4116" i="8"/>
  <c r="Q286" i="8"/>
  <c r="Q253" i="8"/>
  <c r="Q4115" i="8"/>
  <c r="Q4114" i="8"/>
  <c r="Q296" i="8"/>
  <c r="Q233" i="8"/>
  <c r="Q4108" i="8"/>
  <c r="Q225" i="8"/>
  <c r="Q4107" i="8"/>
  <c r="Q4101" i="8"/>
  <c r="Q4100" i="8"/>
  <c r="Q4099" i="8"/>
  <c r="Q4090" i="8"/>
  <c r="Q4089" i="8"/>
  <c r="Q4088" i="8"/>
  <c r="Q4087" i="8"/>
  <c r="Q232" i="8"/>
  <c r="Q231" i="8"/>
  <c r="Q4086" i="8"/>
  <c r="Q4085" i="8"/>
  <c r="Q252" i="8"/>
  <c r="Q4084" i="8"/>
  <c r="Q251" i="8"/>
  <c r="Q4083" i="8"/>
  <c r="Q250" i="8"/>
  <c r="Q249" i="8"/>
  <c r="Q313" i="8"/>
  <c r="Q4082" i="8"/>
  <c r="Q4081" i="8"/>
  <c r="Q428" i="8"/>
  <c r="Q4080" i="8"/>
  <c r="Q4070" i="8"/>
  <c r="Q4069" i="8"/>
  <c r="Q248" i="8"/>
  <c r="Q4068" i="8"/>
  <c r="Q247" i="8"/>
  <c r="Q295" i="8"/>
  <c r="Q4067" i="8"/>
  <c r="Q4066" i="8"/>
  <c r="Q4065" i="8"/>
  <c r="Q4064" i="8"/>
  <c r="Q268" i="8"/>
  <c r="Q267" i="8"/>
  <c r="Q4063" i="8"/>
  <c r="Q4062" i="8"/>
  <c r="Q4053" i="8"/>
  <c r="Q4052" i="8"/>
  <c r="Q401" i="8"/>
  <c r="Q4050" i="8"/>
  <c r="Q4049" i="8"/>
  <c r="Q358" i="8"/>
  <c r="Q4048" i="8"/>
  <c r="Q4047" i="8"/>
  <c r="Q4046" i="8"/>
  <c r="Q4045" i="8"/>
  <c r="Q4044" i="8"/>
  <c r="Q4043" i="8"/>
  <c r="Q4042" i="8"/>
  <c r="Q4037" i="8"/>
  <c r="Q4036" i="8"/>
  <c r="Q4033" i="8"/>
  <c r="Q285" i="8"/>
  <c r="Q4032" i="8"/>
  <c r="Q4031" i="8"/>
  <c r="Q4030" i="8"/>
  <c r="Q4029" i="8"/>
  <c r="Q277" i="8"/>
  <c r="Q4023" i="8"/>
  <c r="Q266" i="8"/>
  <c r="Q265" i="8"/>
  <c r="Q4022" i="8"/>
  <c r="Q4021" i="8"/>
  <c r="Q4020" i="8"/>
  <c r="Q400" i="8"/>
  <c r="Q357" i="8"/>
  <c r="Q4017" i="8"/>
  <c r="Q4016" i="8"/>
  <c r="Q4015" i="8"/>
  <c r="Q4014" i="8"/>
  <c r="Q4013" i="8"/>
  <c r="Q284" i="8"/>
  <c r="Q378" i="8"/>
  <c r="Q4012" i="8"/>
  <c r="Q399" i="8"/>
  <c r="Q4010" i="8"/>
  <c r="Q342" i="8"/>
  <c r="Q4009" i="8"/>
  <c r="Q4008" i="8"/>
  <c r="Q283" i="8"/>
  <c r="Q4007" i="8"/>
  <c r="Q282" i="8"/>
  <c r="Q4006" i="8"/>
  <c r="Q325" i="8"/>
  <c r="Q312" i="8"/>
  <c r="Q424" i="8"/>
  <c r="Q4005" i="8"/>
  <c r="Q294" i="8"/>
  <c r="Q293" i="8"/>
  <c r="Q292" i="8"/>
  <c r="Q4004" i="8"/>
  <c r="Q4003" i="8"/>
  <c r="Q3999" i="8"/>
  <c r="Q341" i="8"/>
  <c r="Q423" i="8"/>
  <c r="Q291" i="8"/>
  <c r="Q3995" i="8"/>
  <c r="Q311" i="8"/>
  <c r="Q3994" i="8"/>
  <c r="Q310" i="8"/>
  <c r="Q422" i="8"/>
  <c r="Q3993" i="8"/>
  <c r="Q3992" i="8"/>
  <c r="Q3991" i="8"/>
  <c r="Q3990" i="8"/>
  <c r="Q3989" i="8"/>
  <c r="Q3988" i="8"/>
  <c r="Q309" i="8"/>
  <c r="Q3986" i="8"/>
  <c r="Q3985" i="8"/>
  <c r="Q3984" i="8"/>
  <c r="Q3977" i="8"/>
  <c r="Q356" i="8"/>
  <c r="Q3976" i="8"/>
  <c r="Q3975" i="8"/>
  <c r="Q3974" i="8"/>
  <c r="Q3973" i="8"/>
  <c r="Q3969" i="8"/>
  <c r="Q3968" i="8"/>
  <c r="Q308" i="8"/>
  <c r="Q398" i="8"/>
  <c r="Q3967" i="8"/>
  <c r="Q3966" i="8"/>
  <c r="Q3959" i="8"/>
  <c r="Q377" i="8"/>
  <c r="Q3958" i="8"/>
  <c r="Q3955" i="8"/>
  <c r="Q3954" i="8"/>
  <c r="Q3953" i="8"/>
  <c r="Q324" i="8"/>
  <c r="Q3946" i="8"/>
  <c r="Q3945" i="8"/>
  <c r="Q323" i="8"/>
  <c r="Q340" i="8"/>
  <c r="Q3939" i="8"/>
  <c r="Q3938" i="8"/>
  <c r="Q3937" i="8"/>
  <c r="Q3936" i="8"/>
  <c r="Q3935" i="8"/>
  <c r="Q3934" i="8"/>
  <c r="Q3933" i="8"/>
  <c r="Q421" i="8"/>
  <c r="Q3928" i="8"/>
  <c r="Q376" i="8"/>
  <c r="Q3927" i="8"/>
  <c r="Q3924" i="8"/>
  <c r="Q328" i="8"/>
  <c r="Q3923" i="8"/>
  <c r="Q339" i="8"/>
  <c r="Q355" i="8"/>
  <c r="Q397" i="8"/>
  <c r="Q3922" i="8"/>
  <c r="Q3921" i="8"/>
  <c r="Q3920" i="8"/>
  <c r="Q3919" i="8"/>
  <c r="Q3918" i="8"/>
  <c r="Q3917" i="8"/>
  <c r="Q3916" i="8"/>
  <c r="Q338" i="8"/>
  <c r="Q3915" i="8"/>
  <c r="Q337" i="8"/>
  <c r="Q3914" i="8"/>
  <c r="Q3913" i="8"/>
  <c r="Q3912" i="8"/>
  <c r="Q3911" i="8"/>
  <c r="Q420" i="8"/>
  <c r="Q375" i="8"/>
  <c r="Q3909" i="8"/>
  <c r="Q374" i="8"/>
  <c r="Q419" i="8"/>
  <c r="Q3908" i="8"/>
  <c r="Q418" i="8"/>
  <c r="Q396" i="8"/>
  <c r="Q3907" i="8"/>
  <c r="Q3906" i="8"/>
  <c r="Q3896" i="8"/>
  <c r="Q3895" i="8"/>
  <c r="Q417" i="8"/>
  <c r="Q3894" i="8"/>
  <c r="Q3890" i="8"/>
  <c r="Q3889" i="8"/>
  <c r="Q3888" i="8"/>
  <c r="Q3887" i="8"/>
  <c r="Q3886" i="8"/>
  <c r="Q3885" i="8"/>
  <c r="Q431" i="8"/>
  <c r="Q3884" i="8"/>
  <c r="Q435" i="8"/>
  <c r="Q434" i="8"/>
  <c r="Q433" i="8"/>
  <c r="Q448" i="8"/>
  <c r="Q447" i="8"/>
  <c r="Q3883" i="8"/>
  <c r="Q446" i="8"/>
  <c r="Q3882" i="8"/>
  <c r="Q3876" i="8"/>
  <c r="Q3875" i="8"/>
  <c r="Q445" i="8"/>
  <c r="Q3874" i="8"/>
  <c r="Q444" i="8"/>
  <c r="Q3873" i="8"/>
  <c r="Q443" i="8"/>
  <c r="Q483" i="8"/>
  <c r="Q3868" i="8"/>
  <c r="Q3866" i="8"/>
  <c r="Q3865" i="8"/>
  <c r="Q442" i="8"/>
  <c r="Q3864" i="8"/>
  <c r="Q3863" i="8"/>
  <c r="Q3862" i="8"/>
  <c r="Q469" i="8"/>
  <c r="Q3861" i="8"/>
  <c r="Q482" i="8"/>
  <c r="Q468" i="8"/>
  <c r="Q467" i="8"/>
  <c r="Q466" i="8"/>
  <c r="Q465" i="8"/>
  <c r="Q464" i="8"/>
  <c r="Q463" i="8"/>
  <c r="Q3854" i="8"/>
  <c r="Q462" i="8"/>
  <c r="Q3853" i="8"/>
  <c r="Q461" i="8"/>
  <c r="Q460" i="8"/>
  <c r="Q459" i="8"/>
  <c r="Q481" i="8"/>
  <c r="Q480" i="8"/>
  <c r="Q479" i="8"/>
  <c r="Q494" i="8"/>
  <c r="Q478" i="8"/>
  <c r="Q3852" i="8"/>
  <c r="Q3851" i="8"/>
  <c r="Q477" i="8"/>
  <c r="Q3850" i="8"/>
  <c r="Q3849" i="8"/>
  <c r="Q3848" i="8"/>
  <c r="Q3847" i="8"/>
  <c r="Q3846" i="8"/>
  <c r="Q3841" i="8"/>
  <c r="Q3840" i="8"/>
  <c r="Q3839" i="8"/>
  <c r="Q507" i="8"/>
  <c r="Q3836" i="8"/>
  <c r="Q493" i="8"/>
  <c r="Q3835" i="8"/>
  <c r="Q506" i="8"/>
  <c r="Q3831" i="8"/>
  <c r="Q496" i="8"/>
  <c r="Q505" i="8"/>
  <c r="Q504" i="8"/>
  <c r="Q503" i="8"/>
  <c r="Q3824" i="8"/>
  <c r="Q3823" i="8"/>
  <c r="Q3822" i="8"/>
  <c r="Q549" i="8"/>
  <c r="Q648" i="8"/>
  <c r="Q587" i="8"/>
  <c r="Q3820" i="8"/>
  <c r="Q3816" i="8"/>
  <c r="Q3815" i="8"/>
  <c r="Q834" i="8"/>
  <c r="Q875" i="8"/>
  <c r="Q980" i="8"/>
  <c r="Q3814" i="8"/>
  <c r="Q1060" i="8"/>
  <c r="Q1086" i="8"/>
  <c r="Q1109" i="8"/>
  <c r="Q3813" i="8"/>
  <c r="Q3812" i="8"/>
  <c r="Q3811" i="8"/>
  <c r="Q3810" i="8"/>
  <c r="Q3809" i="8"/>
  <c r="Q3808" i="8"/>
  <c r="Q3804" i="8"/>
  <c r="Q3803" i="8"/>
  <c r="Q3802" i="8"/>
  <c r="Q586" i="8"/>
  <c r="Q623" i="8"/>
  <c r="Q3801" i="8"/>
  <c r="Q548" i="8"/>
  <c r="Q3799" i="8"/>
  <c r="Q694" i="8"/>
  <c r="Q3798" i="8"/>
  <c r="Q547" i="8"/>
  <c r="Q3797" i="8"/>
  <c r="Q3794" i="8"/>
  <c r="Q546" i="8"/>
  <c r="Q3789" i="8"/>
  <c r="Q3788" i="8"/>
  <c r="Q545" i="8"/>
  <c r="Q3787" i="8"/>
  <c r="Q3786" i="8"/>
  <c r="Q3785" i="8"/>
  <c r="Q544" i="8"/>
  <c r="Q543" i="8"/>
  <c r="Q3784" i="8"/>
  <c r="Q3783" i="8"/>
  <c r="Q3782" i="8"/>
  <c r="Q3781" i="8"/>
  <c r="Q3776" i="8"/>
  <c r="Q3775" i="8"/>
  <c r="Q542" i="8"/>
  <c r="Q759" i="8"/>
  <c r="Q758" i="8"/>
  <c r="Q3774" i="8"/>
  <c r="Q541" i="8"/>
  <c r="Q585" i="8"/>
  <c r="Q540" i="8"/>
  <c r="Q3773" i="8"/>
  <c r="Q539" i="8"/>
  <c r="Q3772" i="8"/>
  <c r="Q538" i="8"/>
  <c r="Q537" i="8"/>
  <c r="Q3770" i="8"/>
  <c r="Q3769" i="8"/>
  <c r="Q3768" i="8"/>
  <c r="Q3767" i="8"/>
  <c r="Q3766" i="8"/>
  <c r="Q3765" i="8"/>
  <c r="Q536" i="8"/>
  <c r="Q3764" i="8"/>
  <c r="Q535" i="8"/>
  <c r="Q3760" i="8"/>
  <c r="Q3759" i="8"/>
  <c r="Q3758" i="8"/>
  <c r="Q3757" i="8"/>
  <c r="Q3756" i="8"/>
  <c r="Q3755" i="8"/>
  <c r="Q3754" i="8"/>
  <c r="Q534" i="8"/>
  <c r="Q3753" i="8"/>
  <c r="Q533" i="8"/>
  <c r="Q3752" i="8"/>
  <c r="Q3747" i="8"/>
  <c r="Q622" i="8"/>
  <c r="Q693" i="8"/>
  <c r="Q757" i="8"/>
  <c r="Q713" i="8"/>
  <c r="Q532" i="8"/>
  <c r="Q531" i="8"/>
  <c r="Q584" i="8"/>
  <c r="Q3746" i="8"/>
  <c r="Q3744" i="8"/>
  <c r="Q3742" i="8"/>
  <c r="Q3741" i="8"/>
  <c r="Q1593" i="8"/>
  <c r="Q3740" i="8"/>
  <c r="Q1635" i="8"/>
  <c r="Q1721" i="8"/>
  <c r="Q3739" i="8"/>
  <c r="Q3731" i="8"/>
  <c r="Q3730" i="8"/>
  <c r="Q583" i="8"/>
  <c r="Q3723" i="8"/>
  <c r="Q3722" i="8"/>
  <c r="Q607" i="8"/>
  <c r="Q3721" i="8"/>
  <c r="Q3720" i="8"/>
  <c r="Q3719" i="8"/>
  <c r="Q582" i="8"/>
  <c r="Q3718" i="8"/>
  <c r="Q3717" i="8"/>
  <c r="Q3716" i="8"/>
  <c r="Q581" i="8"/>
  <c r="Q606" i="8"/>
  <c r="Q3715" i="8"/>
  <c r="Q3714" i="8"/>
  <c r="Q3713" i="8"/>
  <c r="Q3712" i="8"/>
  <c r="Q3711" i="8"/>
  <c r="Q3710" i="8"/>
  <c r="Q3700" i="8"/>
  <c r="Q647" i="8"/>
  <c r="Q621" i="8"/>
  <c r="Q605" i="8"/>
  <c r="Q580" i="8"/>
  <c r="Q3699" i="8"/>
  <c r="Q579" i="8"/>
  <c r="Q3698" i="8"/>
  <c r="Q3697" i="8"/>
  <c r="Q578" i="8"/>
  <c r="Q3696" i="8"/>
  <c r="Q3695" i="8"/>
  <c r="Q3694" i="8"/>
  <c r="Q577" i="8"/>
  <c r="Q3693" i="8"/>
  <c r="Q620" i="8"/>
  <c r="Q3692" i="8"/>
  <c r="Q670" i="8"/>
  <c r="Q3691" i="8"/>
  <c r="Q3690" i="8"/>
  <c r="Q3689" i="8"/>
  <c r="Q604" i="8"/>
  <c r="Q3682" i="8"/>
  <c r="Q603" i="8"/>
  <c r="Q3681" i="8"/>
  <c r="Q3680" i="8"/>
  <c r="Q602" i="8"/>
  <c r="Q3679" i="8"/>
  <c r="Q3678" i="8"/>
  <c r="Q3677" i="8"/>
  <c r="Q619" i="8"/>
  <c r="Q3676" i="8"/>
  <c r="Q3675" i="8"/>
  <c r="Q3674" i="8"/>
  <c r="Q3673" i="8"/>
  <c r="Q3672" i="8"/>
  <c r="Q3671" i="8"/>
  <c r="Q669" i="8"/>
  <c r="Q3670" i="8"/>
  <c r="Q3669" i="8"/>
  <c r="Q3661" i="8"/>
  <c r="Q3658" i="8"/>
  <c r="Q777" i="8"/>
  <c r="Q646" i="8"/>
  <c r="Q3657" i="8"/>
  <c r="Q3656" i="8"/>
  <c r="Q736" i="8"/>
  <c r="Q3655" i="8"/>
  <c r="Q627" i="8"/>
  <c r="Q3654" i="8"/>
  <c r="Q3653" i="8"/>
  <c r="Q633" i="8"/>
  <c r="Q632" i="8"/>
  <c r="Q3652" i="8"/>
  <c r="Q3651" i="8"/>
  <c r="Q631" i="8"/>
  <c r="Q630" i="8"/>
  <c r="Q3650" i="8"/>
  <c r="Q3649" i="8"/>
  <c r="Q3648" i="8"/>
  <c r="Q645" i="8"/>
  <c r="Q644" i="8"/>
  <c r="Q643" i="8"/>
  <c r="Q642" i="8"/>
  <c r="Q641" i="8"/>
  <c r="Q3647" i="8"/>
  <c r="Q640" i="8"/>
  <c r="Q3639" i="8"/>
  <c r="Q3638" i="8"/>
  <c r="Q3637" i="8"/>
  <c r="Q3636" i="8"/>
  <c r="Q3635" i="8"/>
  <c r="Q3634" i="8"/>
  <c r="Q668" i="8"/>
  <c r="Q3633" i="8"/>
  <c r="Q3632" i="8"/>
  <c r="Q3631" i="8"/>
  <c r="Q667" i="8"/>
  <c r="Q3630" i="8"/>
  <c r="Q3620" i="8"/>
  <c r="Q3619" i="8"/>
  <c r="Q3613" i="8"/>
  <c r="Q3612" i="8"/>
  <c r="Q735" i="8"/>
  <c r="Q3611" i="8"/>
  <c r="Q692" i="8"/>
  <c r="Q3610" i="8"/>
  <c r="Q3609" i="8"/>
  <c r="Q3608" i="8"/>
  <c r="Q3607" i="8"/>
  <c r="Q691" i="8"/>
  <c r="Q690" i="8"/>
  <c r="Q689" i="8"/>
  <c r="Q3603" i="8"/>
  <c r="Q776" i="8"/>
  <c r="Q688" i="8"/>
  <c r="Q3602" i="8"/>
  <c r="Q687" i="8"/>
  <c r="Q3601" i="8"/>
  <c r="Q686" i="8"/>
  <c r="Q3600" i="8"/>
  <c r="Q3595" i="8"/>
  <c r="Q3594" i="8"/>
  <c r="Q756" i="8"/>
  <c r="Q704" i="8"/>
  <c r="Q3593" i="8"/>
  <c r="Q755" i="8"/>
  <c r="Q3592" i="8"/>
  <c r="Q3591" i="8"/>
  <c r="Q3590" i="8"/>
  <c r="Q3585" i="8"/>
  <c r="Q3584" i="8"/>
  <c r="Q3583" i="8"/>
  <c r="Q3582" i="8"/>
  <c r="Q3579" i="8"/>
  <c r="Q734" i="8"/>
  <c r="Q754" i="8"/>
  <c r="Q753" i="8"/>
  <c r="Q3578" i="8"/>
  <c r="Q712" i="8"/>
  <c r="Q733" i="8"/>
  <c r="Q3577" i="8"/>
  <c r="Q711" i="8"/>
  <c r="Q3576" i="8"/>
  <c r="Q3575" i="8"/>
  <c r="Q3574" i="8"/>
  <c r="Q3573" i="8"/>
  <c r="Q3567" i="8"/>
  <c r="Q732" i="8"/>
  <c r="Q731" i="8"/>
  <c r="Q752" i="8"/>
  <c r="Q1503" i="8"/>
  <c r="Q3566" i="8"/>
  <c r="Q3565" i="8"/>
  <c r="Q3564" i="8"/>
  <c r="Q722" i="8"/>
  <c r="Q730" i="8"/>
  <c r="Q729" i="8"/>
  <c r="Q751" i="8"/>
  <c r="Q728" i="8"/>
  <c r="Q727" i="8"/>
  <c r="Q726" i="8"/>
  <c r="Q3563" i="8"/>
  <c r="Q750" i="8"/>
  <c r="Q3562" i="8"/>
  <c r="Q3561" i="8"/>
  <c r="Q749" i="8"/>
  <c r="Q3560" i="8"/>
  <c r="Q748" i="8"/>
  <c r="Q747" i="8"/>
  <c r="Q3559" i="8"/>
  <c r="Q3554" i="8"/>
  <c r="Q979" i="8"/>
  <c r="Q3553" i="8"/>
  <c r="Q3552" i="8"/>
  <c r="Q3551" i="8"/>
  <c r="Q746" i="8"/>
  <c r="Q3550" i="8"/>
  <c r="Q775" i="8"/>
  <c r="Q3549" i="8"/>
  <c r="Q3548" i="8"/>
  <c r="Q774" i="8"/>
  <c r="Q3547" i="8"/>
  <c r="Q773" i="8"/>
  <c r="Q772" i="8"/>
  <c r="Q771" i="8"/>
  <c r="Q1316" i="8"/>
  <c r="Q770" i="8"/>
  <c r="Q1337" i="8"/>
  <c r="Q1537" i="8"/>
  <c r="Q833" i="8"/>
  <c r="Q3546" i="8"/>
  <c r="Q832" i="8"/>
  <c r="Q769" i="8"/>
  <c r="Q768" i="8"/>
  <c r="Q767" i="8"/>
  <c r="Q874" i="8"/>
  <c r="Q766" i="8"/>
  <c r="Q3545" i="8"/>
  <c r="Q873" i="8"/>
  <c r="Q831" i="8"/>
  <c r="Q3544" i="8"/>
  <c r="Q3543" i="8"/>
  <c r="Q3542" i="8"/>
  <c r="Q3541" i="8"/>
  <c r="Q1138" i="8"/>
  <c r="Q3540" i="8"/>
  <c r="Q3539" i="8"/>
  <c r="Q3531" i="8"/>
  <c r="Q3528" i="8"/>
  <c r="Q3527" i="8"/>
  <c r="Q3526" i="8"/>
  <c r="Q3525" i="8"/>
  <c r="Q3524" i="8"/>
  <c r="Q3523" i="8"/>
  <c r="Q3522" i="8"/>
  <c r="Q3515" i="8"/>
  <c r="Q3514" i="8"/>
  <c r="Q3513" i="8"/>
  <c r="Q3512" i="8"/>
  <c r="Q830" i="8"/>
  <c r="Q872" i="8"/>
  <c r="Q829" i="8"/>
  <c r="Q3511" i="8"/>
  <c r="Q828" i="8"/>
  <c r="Q3510" i="8"/>
  <c r="Q3509" i="8"/>
  <c r="Q3508" i="8"/>
  <c r="Q3502" i="8"/>
  <c r="Q3501" i="8"/>
  <c r="Q1757" i="8"/>
  <c r="Q3500" i="8"/>
  <c r="Q1835" i="8"/>
  <c r="Q1344" i="8"/>
  <c r="Q3499" i="8"/>
  <c r="Q3498" i="8"/>
  <c r="Q3497" i="8"/>
  <c r="Q3496" i="8"/>
  <c r="Q1733" i="8"/>
  <c r="Q3487" i="8"/>
  <c r="Q3486" i="8"/>
  <c r="Q827" i="8"/>
  <c r="Q1372" i="8"/>
  <c r="Q1183" i="8"/>
  <c r="Q826" i="8"/>
  <c r="Q825" i="8"/>
  <c r="Q3485" i="8"/>
  <c r="Q824" i="8"/>
  <c r="Q886" i="8"/>
  <c r="Q3484" i="8"/>
  <c r="Q823" i="8"/>
  <c r="Q3483" i="8"/>
  <c r="Q822" i="8"/>
  <c r="Q978" i="8"/>
  <c r="Q3482" i="8"/>
  <c r="Q871" i="8"/>
  <c r="Q3481" i="8"/>
  <c r="Q821" i="8"/>
  <c r="Q3480" i="8"/>
  <c r="Q3479" i="8"/>
  <c r="Q1137" i="8"/>
  <c r="Q820" i="8"/>
  <c r="Q819" i="8"/>
  <c r="Q818" i="8"/>
  <c r="Q3470" i="8"/>
  <c r="Q817" i="8"/>
  <c r="Q816" i="8"/>
  <c r="Q3469" i="8"/>
  <c r="Q815" i="8"/>
  <c r="Q814" i="8"/>
  <c r="Q3468" i="8"/>
  <c r="Q3467" i="8"/>
  <c r="Q3462" i="8"/>
  <c r="Q1845" i="8"/>
  <c r="Q3461" i="8"/>
  <c r="Q3460" i="8"/>
  <c r="Q813" i="8"/>
  <c r="Q3459" i="8"/>
  <c r="Q812" i="8"/>
  <c r="Q811" i="8"/>
  <c r="Q3458" i="8"/>
  <c r="Q3457" i="8"/>
  <c r="Q3456" i="8"/>
  <c r="Q3455" i="8"/>
  <c r="Q977" i="8"/>
  <c r="Q870" i="8"/>
  <c r="Q1136" i="8"/>
  <c r="Q3451" i="8"/>
  <c r="Q3450" i="8"/>
  <c r="Q3449" i="8"/>
  <c r="Q926" i="8"/>
  <c r="Q3448" i="8"/>
  <c r="Q3447" i="8"/>
  <c r="Q3446" i="8"/>
  <c r="Q3445" i="8"/>
  <c r="Q1536" i="8"/>
  <c r="Q3444" i="8"/>
  <c r="Q3443" i="8"/>
  <c r="Q1681" i="8"/>
  <c r="Q3442" i="8"/>
  <c r="Q1824" i="8"/>
  <c r="Q1023" i="8"/>
  <c r="Q3441" i="8"/>
  <c r="Q3437" i="8"/>
  <c r="Q1022" i="8"/>
  <c r="Q3436" i="8"/>
  <c r="Q3435" i="8"/>
  <c r="Q925" i="8"/>
  <c r="Q3434" i="8"/>
  <c r="Q3433" i="8"/>
  <c r="Q3432" i="8"/>
  <c r="Q3431" i="8"/>
  <c r="Q3430" i="8"/>
  <c r="Q3429" i="8"/>
  <c r="Q3428" i="8"/>
  <c r="Q3427" i="8"/>
  <c r="Q924" i="8"/>
  <c r="Q869" i="8"/>
  <c r="Q868" i="8"/>
  <c r="Q1789" i="8"/>
  <c r="Q810" i="8"/>
  <c r="Q1788" i="8"/>
  <c r="Q1452" i="8"/>
  <c r="Q3426" i="8"/>
  <c r="Q3425" i="8"/>
  <c r="Q1878" i="8"/>
  <c r="Q1787" i="8"/>
  <c r="Q3424" i="8"/>
  <c r="Q3423" i="8"/>
  <c r="Q867" i="8"/>
  <c r="Q809" i="8"/>
  <c r="Q3422" i="8"/>
  <c r="Q1605" i="8"/>
  <c r="Q3421" i="8"/>
  <c r="Q3420" i="8"/>
  <c r="Q1059" i="8"/>
  <c r="Q3419" i="8"/>
  <c r="Q3404" i="8"/>
  <c r="Q1222" i="8"/>
  <c r="Q3403" i="8"/>
  <c r="Q866" i="8"/>
  <c r="Q1021" i="8"/>
  <c r="Q976" i="8"/>
  <c r="Q975" i="8"/>
  <c r="Q1823" i="8"/>
  <c r="Q3402" i="8"/>
  <c r="Q808" i="8"/>
  <c r="Q3401" i="8"/>
  <c r="Q807" i="8"/>
  <c r="Q3400" i="8"/>
  <c r="Q3399" i="8"/>
  <c r="Q1844" i="8"/>
  <c r="Q3398" i="8"/>
  <c r="Q1479" i="8"/>
  <c r="Q806" i="8"/>
  <c r="Q1604" i="8"/>
  <c r="Q3397" i="8"/>
  <c r="Q865" i="8"/>
  <c r="Q3396" i="8"/>
  <c r="Q864" i="8"/>
  <c r="Q3395" i="8"/>
  <c r="Q805" i="8"/>
  <c r="Q923" i="8"/>
  <c r="Q863" i="8"/>
  <c r="Q1085" i="8"/>
  <c r="Q1414" i="8"/>
  <c r="Q3394" i="8"/>
  <c r="Q3393" i="8"/>
  <c r="Q1535" i="8"/>
  <c r="Q1685" i="8"/>
  <c r="Q1279" i="8"/>
  <c r="Q1720" i="8"/>
  <c r="Q862" i="8"/>
  <c r="Q3392" i="8"/>
  <c r="Q1843" i="8"/>
  <c r="Q3391" i="8"/>
  <c r="Q974" i="8"/>
  <c r="Q3390" i="8"/>
  <c r="Q1756" i="8"/>
  <c r="Q3389" i="8"/>
  <c r="Q1634" i="8"/>
  <c r="Q3388" i="8"/>
  <c r="Q1413" i="8"/>
  <c r="Q3380" i="8"/>
  <c r="Q1371" i="8"/>
  <c r="Q3379" i="8"/>
  <c r="Q1278" i="8"/>
  <c r="Q1315" i="8"/>
  <c r="Q1554" i="8"/>
  <c r="Q1221" i="8"/>
  <c r="Q1809" i="8"/>
  <c r="Q1314" i="8"/>
  <c r="Q3378" i="8"/>
  <c r="Q3377" i="8"/>
  <c r="Q3376" i="8"/>
  <c r="Q3375" i="8"/>
  <c r="Q861" i="8"/>
  <c r="Q860" i="8"/>
  <c r="Q3374" i="8"/>
  <c r="Q3373" i="8"/>
  <c r="Q859" i="8"/>
  <c r="Q1313" i="8"/>
  <c r="Q3372" i="8"/>
  <c r="Q3371" i="8"/>
  <c r="Q1502" i="8"/>
  <c r="Q3370" i="8"/>
  <c r="Q3369" i="8"/>
  <c r="Q1560" i="8"/>
  <c r="Q1615" i="8"/>
  <c r="Q1750" i="8"/>
  <c r="Q3368" i="8"/>
  <c r="Q639" i="8"/>
  <c r="Q3367" i="8"/>
  <c r="Q3366" i="8"/>
  <c r="Q3365" i="8"/>
  <c r="Q3364" i="8"/>
  <c r="Q3363" i="8"/>
  <c r="Q3360" i="8"/>
  <c r="Q3359" i="8"/>
  <c r="Q1182" i="8"/>
  <c r="Q3358" i="8"/>
  <c r="Q3357" i="8"/>
  <c r="Q922" i="8"/>
  <c r="Q1020" i="8"/>
  <c r="Q3356" i="8"/>
  <c r="Q858" i="8"/>
  <c r="Q3355" i="8"/>
  <c r="Q3354" i="8"/>
  <c r="Q3353" i="8"/>
  <c r="Q857" i="8"/>
  <c r="Q3352" i="8"/>
  <c r="Q973" i="8"/>
  <c r="Q1019" i="8"/>
  <c r="Q3351" i="8"/>
  <c r="Q921" i="8"/>
  <c r="Q972" i="8"/>
  <c r="Q3350" i="8"/>
  <c r="Q1732" i="8"/>
  <c r="Q1018" i="8"/>
  <c r="Q1135" i="8"/>
  <c r="Q3349" i="8"/>
  <c r="Q3348" i="8"/>
  <c r="Q1571" i="8"/>
  <c r="Q3347" i="8"/>
  <c r="Q885" i="8"/>
  <c r="Q884" i="8"/>
  <c r="Q971" i="8"/>
  <c r="Q883" i="8"/>
  <c r="Q3346" i="8"/>
  <c r="Q3341" i="8"/>
  <c r="Q890" i="8"/>
  <c r="Q882" i="8"/>
  <c r="Q881" i="8"/>
  <c r="Q3340" i="8"/>
  <c r="Q3339" i="8"/>
  <c r="Q889" i="8"/>
  <c r="Q3338" i="8"/>
  <c r="Q3337" i="8"/>
  <c r="Q3336" i="8"/>
  <c r="Q1084" i="8"/>
  <c r="Q920" i="8"/>
  <c r="Q888" i="8"/>
  <c r="Q919" i="8"/>
  <c r="Q918" i="8"/>
  <c r="Q3335" i="8"/>
  <c r="Q3334" i="8"/>
  <c r="Q970" i="8"/>
  <c r="Q3333" i="8"/>
  <c r="Q3332" i="8"/>
  <c r="Q3331" i="8"/>
  <c r="Q917" i="8"/>
  <c r="Q3330" i="8"/>
  <c r="Q916" i="8"/>
  <c r="Q3329" i="8"/>
  <c r="Q1853" i="8"/>
  <c r="Q3328" i="8"/>
  <c r="Q3327" i="8"/>
  <c r="Q3326" i="8"/>
  <c r="Q915" i="8"/>
  <c r="Q3325" i="8"/>
  <c r="Q914" i="8"/>
  <c r="Q1108" i="8"/>
  <c r="Q3324" i="8"/>
  <c r="Q3323" i="8"/>
  <c r="Q1083" i="8"/>
  <c r="Q3312" i="8"/>
  <c r="Q1058" i="8"/>
  <c r="Q1057" i="8"/>
  <c r="Q3311" i="8"/>
  <c r="Q1017" i="8"/>
  <c r="Q1016" i="8"/>
  <c r="Q3310" i="8"/>
  <c r="Q3309" i="8"/>
  <c r="Q3308" i="8"/>
  <c r="Q3307" i="8"/>
  <c r="Q1134" i="8"/>
  <c r="Q3306" i="8"/>
  <c r="Q969" i="8"/>
  <c r="Q3305" i="8"/>
  <c r="Q913" i="8"/>
  <c r="Q3304" i="8"/>
  <c r="Q3303" i="8"/>
  <c r="Q3302" i="8"/>
  <c r="Q3297" i="8"/>
  <c r="Q968" i="8"/>
  <c r="Q1056" i="8"/>
  <c r="Q3296" i="8"/>
  <c r="Q967" i="8"/>
  <c r="Q3295" i="8"/>
  <c r="Q3294" i="8"/>
  <c r="Q3293" i="8"/>
  <c r="Q3292" i="8"/>
  <c r="Q3291" i="8"/>
  <c r="Q3290" i="8"/>
  <c r="Q3289" i="8"/>
  <c r="Q3288" i="8"/>
  <c r="Q966" i="8"/>
  <c r="Q3287" i="8"/>
  <c r="Q3286" i="8"/>
  <c r="Q1220" i="8"/>
  <c r="Q1015" i="8"/>
  <c r="Q3285" i="8"/>
  <c r="Q3284" i="8"/>
  <c r="Q965" i="8"/>
  <c r="Q3283" i="8"/>
  <c r="Q3282" i="8"/>
  <c r="Q3281" i="8"/>
  <c r="Q3280" i="8"/>
  <c r="Q3279" i="8"/>
  <c r="Q3278" i="8"/>
  <c r="Q964" i="8"/>
  <c r="Q963" i="8"/>
  <c r="Q3277" i="8"/>
  <c r="Q3276" i="8"/>
  <c r="Q3275" i="8"/>
  <c r="Q3274" i="8"/>
  <c r="Q3273" i="8"/>
  <c r="Q3262" i="8"/>
  <c r="Q962" i="8"/>
  <c r="Q3261" i="8"/>
  <c r="Q1014" i="8"/>
  <c r="Q1013" i="8"/>
  <c r="Q912" i="8"/>
  <c r="Q961" i="8"/>
  <c r="Q1133" i="8"/>
  <c r="Q1132" i="8"/>
  <c r="Q3260" i="8"/>
  <c r="Q960" i="8"/>
  <c r="Q1798" i="8"/>
  <c r="Q3259" i="8"/>
  <c r="Q3258" i="8"/>
  <c r="Q959" i="8"/>
  <c r="Q3257" i="8"/>
  <c r="Q958" i="8"/>
  <c r="Q957" i="8"/>
  <c r="Q956" i="8"/>
  <c r="Q1852" i="8"/>
  <c r="Q3256" i="8"/>
  <c r="Q3255" i="8"/>
  <c r="Q955" i="8"/>
  <c r="Q3254" i="8"/>
  <c r="Q954" i="8"/>
  <c r="Q1012" i="8"/>
  <c r="Q1011" i="8"/>
  <c r="Q1181" i="8"/>
  <c r="Q3253" i="8"/>
  <c r="Q3252" i="8"/>
  <c r="Q1010" i="8"/>
  <c r="Q1009" i="8"/>
  <c r="Q1180" i="8"/>
  <c r="Q1008" i="8"/>
  <c r="Q1007" i="8"/>
  <c r="Q3248" i="8"/>
  <c r="Q3247" i="8"/>
  <c r="Q1006" i="8"/>
  <c r="Q3246" i="8"/>
  <c r="Q1005" i="8"/>
  <c r="Q3245" i="8"/>
  <c r="Q1004" i="8"/>
  <c r="Q1003" i="8"/>
  <c r="Q3244" i="8"/>
  <c r="Q3243" i="8"/>
  <c r="Q1055" i="8"/>
  <c r="Q3242" i="8"/>
  <c r="Q3241" i="8"/>
  <c r="Q1054" i="8"/>
  <c r="Q1002" i="8"/>
  <c r="Q1131" i="8"/>
  <c r="Q3240" i="8"/>
  <c r="Q1553" i="8"/>
  <c r="Q1674" i="8"/>
  <c r="Q166" i="8"/>
  <c r="Q1778" i="8"/>
  <c r="Q1834" i="8"/>
  <c r="Q1001" i="8"/>
  <c r="Q3239" i="8"/>
  <c r="Q1000" i="8"/>
  <c r="Q999" i="8"/>
  <c r="Q998" i="8"/>
  <c r="Q997" i="8"/>
  <c r="Q996" i="8"/>
  <c r="Q3235" i="8"/>
  <c r="Q3234" i="8"/>
  <c r="Q1507" i="8"/>
  <c r="Q1082" i="8"/>
  <c r="Q1081" i="8"/>
  <c r="Q995" i="8"/>
  <c r="Q3233" i="8"/>
  <c r="Q3232" i="8"/>
  <c r="Q3231" i="8"/>
  <c r="Q3230" i="8"/>
  <c r="Q994" i="8"/>
  <c r="Q1053" i="8"/>
  <c r="Q3229" i="8"/>
  <c r="Q1052" i="8"/>
  <c r="Q3228" i="8"/>
  <c r="Q1051" i="8"/>
  <c r="Q1050" i="8"/>
  <c r="Q1049" i="8"/>
  <c r="Q3227" i="8"/>
  <c r="Q1080" i="8"/>
  <c r="Q3226" i="8"/>
  <c r="Q3225" i="8"/>
  <c r="Q3224" i="8"/>
  <c r="Q1048" i="8"/>
  <c r="Q1047" i="8"/>
  <c r="Q1046" i="8"/>
  <c r="Q1045" i="8"/>
  <c r="Q1044" i="8"/>
  <c r="Q3223" i="8"/>
  <c r="Q3222" i="8"/>
  <c r="Q1043" i="8"/>
  <c r="Q3221" i="8"/>
  <c r="Q1312" i="8"/>
  <c r="Q1336" i="8"/>
  <c r="Q1335" i="8"/>
  <c r="Q1277" i="8"/>
  <c r="Q1079" i="8"/>
  <c r="Q3216" i="8"/>
  <c r="Q3215" i="8"/>
  <c r="Q1089" i="8"/>
  <c r="Q3214" i="8"/>
  <c r="Q3213" i="8"/>
  <c r="Q3212" i="8"/>
  <c r="Q1276" i="8"/>
  <c r="Q1515" i="8"/>
  <c r="Q3211" i="8"/>
  <c r="Q3210" i="8"/>
  <c r="Q3209" i="8"/>
  <c r="Q3208" i="8"/>
  <c r="Q3207" i="8"/>
  <c r="Q1078" i="8"/>
  <c r="Q3206" i="8"/>
  <c r="Q1077" i="8"/>
  <c r="Q3205" i="8"/>
  <c r="Q3204" i="8"/>
  <c r="Q1076" i="8"/>
  <c r="Q1075" i="8"/>
  <c r="Q3203" i="8"/>
  <c r="Q3202" i="8"/>
  <c r="Q3201" i="8"/>
  <c r="Q1093" i="8"/>
  <c r="Q1092" i="8"/>
  <c r="Q1107" i="8"/>
  <c r="Q3196" i="8"/>
  <c r="Q1106" i="8"/>
  <c r="Q1105" i="8"/>
  <c r="Q1104" i="8"/>
  <c r="Q3195" i="8"/>
  <c r="Q1103" i="8"/>
  <c r="Q3194" i="8"/>
  <c r="Q1102" i="8"/>
  <c r="Q1091" i="8"/>
  <c r="Q3193" i="8"/>
  <c r="Q3192" i="8"/>
  <c r="Q1644" i="8"/>
  <c r="Q1719" i="8"/>
  <c r="Q1851" i="8"/>
  <c r="Q1880" i="8"/>
  <c r="Q3191" i="8"/>
  <c r="Q3190" i="8"/>
  <c r="Q1311" i="8"/>
  <c r="Q1275" i="8"/>
  <c r="Q3189" i="8"/>
  <c r="Q1219" i="8"/>
  <c r="Q1478" i="8"/>
  <c r="Q1523" i="8"/>
  <c r="Q1130" i="8"/>
  <c r="Q3188" i="8"/>
  <c r="Q3187" i="8"/>
  <c r="Q3186" i="8"/>
  <c r="Q3175" i="8"/>
  <c r="Q3174" i="8"/>
  <c r="Q1842" i="8"/>
  <c r="Q1703" i="8"/>
  <c r="Q1643" i="8"/>
  <c r="Q3173" i="8"/>
  <c r="Q3172" i="8"/>
  <c r="Q1129" i="8"/>
  <c r="Q1179" i="8"/>
  <c r="Q1128" i="8"/>
  <c r="Q3171" i="8"/>
  <c r="Q3170" i="8"/>
  <c r="Q3169" i="8"/>
  <c r="Q1218" i="8"/>
  <c r="Q1127" i="8"/>
  <c r="Q3168" i="8"/>
  <c r="Q1334" i="8"/>
  <c r="Q1451" i="8"/>
  <c r="Q3167" i="8"/>
  <c r="Q3166" i="8"/>
  <c r="Q1217" i="8"/>
  <c r="Q3163" i="8"/>
  <c r="Q1178" i="8"/>
  <c r="Q1665" i="8"/>
  <c r="Q3162" i="8"/>
  <c r="Q3161" i="8"/>
  <c r="Q1177" i="8"/>
  <c r="Q1176" i="8"/>
  <c r="Q1175" i="8"/>
  <c r="Q1174" i="8"/>
  <c r="Q1173" i="8"/>
  <c r="Q3160" i="8"/>
  <c r="Q3159" i="8"/>
  <c r="Q3158" i="8"/>
  <c r="Q3157" i="8"/>
  <c r="Q1216" i="8"/>
  <c r="Q1274" i="8"/>
  <c r="Q3156" i="8"/>
  <c r="Q3155" i="8"/>
  <c r="Q3154" i="8"/>
  <c r="Q1172" i="8"/>
  <c r="Q3146" i="8"/>
  <c r="Q3145" i="8"/>
  <c r="Q3144" i="8"/>
  <c r="Q3143" i="8"/>
  <c r="Q3142" i="8"/>
  <c r="Q3141" i="8"/>
  <c r="Q1215" i="8"/>
  <c r="Q1273" i="8"/>
  <c r="Q3140" i="8"/>
  <c r="Q3135" i="8"/>
  <c r="Q3134" i="8"/>
  <c r="Q1171" i="8"/>
  <c r="Q3133" i="8"/>
  <c r="Q3132" i="8"/>
  <c r="Q3131" i="8"/>
  <c r="Q1214" i="8"/>
  <c r="Q1213" i="8"/>
  <c r="Q1212" i="8"/>
  <c r="Q3130" i="8"/>
  <c r="Q1211" i="8"/>
  <c r="Q1210" i="8"/>
  <c r="Q1209" i="8"/>
  <c r="Q3123" i="8"/>
  <c r="Q1208" i="8"/>
  <c r="Q1207" i="8"/>
  <c r="Q1206" i="8"/>
  <c r="Q1205" i="8"/>
  <c r="Q1204" i="8"/>
  <c r="Q1203" i="8"/>
  <c r="Q3122" i="8"/>
  <c r="Q1202" i="8"/>
  <c r="Q1201" i="8"/>
  <c r="Q3121" i="8"/>
  <c r="Q1200" i="8"/>
  <c r="Q3120" i="8"/>
  <c r="Q3119" i="8"/>
  <c r="Q3118" i="8"/>
  <c r="Q1199" i="8"/>
  <c r="Q3117" i="8"/>
  <c r="Q3116" i="8"/>
  <c r="Q3115" i="8"/>
  <c r="Q1272" i="8"/>
  <c r="Q3114" i="8"/>
  <c r="Q1271" i="8"/>
  <c r="Q1270" i="8"/>
  <c r="Q3113" i="8"/>
  <c r="Q1269" i="8"/>
  <c r="Q1268" i="8"/>
  <c r="Q1267" i="8"/>
  <c r="Q3112" i="8"/>
  <c r="Q3111" i="8"/>
  <c r="Q3110" i="8"/>
  <c r="Q3109" i="8"/>
  <c r="Q3108" i="8"/>
  <c r="Q1266" i="8"/>
  <c r="Q1265" i="8"/>
  <c r="Q1264" i="8"/>
  <c r="Q3102" i="8"/>
  <c r="Q1263" i="8"/>
  <c r="Q1262" i="8"/>
  <c r="Q1261" i="8"/>
  <c r="Q1260" i="8"/>
  <c r="Q3101" i="8"/>
  <c r="Q1259" i="8"/>
  <c r="Q1258" i="8"/>
  <c r="Q3100" i="8"/>
  <c r="Q3099" i="8"/>
  <c r="Q1257" i="8"/>
  <c r="Q3098" i="8"/>
  <c r="Q1256" i="8"/>
  <c r="Q1255" i="8"/>
  <c r="Q3097" i="8"/>
  <c r="Q1254" i="8"/>
  <c r="Q3096" i="8"/>
  <c r="Q3095" i="8"/>
  <c r="Q1253" i="8"/>
  <c r="Q1252" i="8"/>
  <c r="Q3090" i="8"/>
  <c r="Q3089" i="8"/>
  <c r="Q3088" i="8"/>
  <c r="Q1251" i="8"/>
  <c r="Q3087" i="8"/>
  <c r="Q3086" i="8"/>
  <c r="Q3085" i="8"/>
  <c r="Q3084" i="8"/>
  <c r="Q3083" i="8"/>
  <c r="Q3082" i="8"/>
  <c r="Q1287" i="8"/>
  <c r="Q1286" i="8"/>
  <c r="Q1285" i="8"/>
  <c r="Q3081" i="8"/>
  <c r="Q3077" i="8"/>
  <c r="Q1292" i="8"/>
  <c r="Q1291" i="8"/>
  <c r="Q3076" i="8"/>
  <c r="Q1290" i="8"/>
  <c r="Q1289" i="8"/>
  <c r="Q1310" i="8"/>
  <c r="Q1309" i="8"/>
  <c r="Q1308" i="8"/>
  <c r="Q1307" i="8"/>
  <c r="Q1306" i="8"/>
  <c r="Q3075" i="8"/>
  <c r="Q1305" i="8"/>
  <c r="Q1304" i="8"/>
  <c r="Q3074" i="8"/>
  <c r="Q1303" i="8"/>
  <c r="Q1302" i="8"/>
  <c r="Q3073" i="8"/>
  <c r="Q3072" i="8"/>
  <c r="Q1301" i="8"/>
  <c r="Q3071" i="8"/>
  <c r="Q3070" i="8"/>
  <c r="Q3064" i="8"/>
  <c r="Q3063" i="8"/>
  <c r="Q3062" i="8"/>
  <c r="Q1333" i="8"/>
  <c r="Q1332" i="8"/>
  <c r="Q3061" i="8"/>
  <c r="Q3059" i="8"/>
  <c r="Q3055" i="8"/>
  <c r="Q3054" i="8"/>
  <c r="Q1331" i="8"/>
  <c r="Q3053" i="8"/>
  <c r="Q3052" i="8"/>
  <c r="Q3047" i="8"/>
  <c r="Q3046" i="8"/>
  <c r="Q1343" i="8"/>
  <c r="Q1347" i="8"/>
  <c r="Q1350" i="8"/>
  <c r="Q1370" i="8"/>
  <c r="Q1369" i="8"/>
  <c r="Q1368" i="8"/>
  <c r="Q3045" i="8"/>
  <c r="Q3041" i="8"/>
  <c r="Q3040" i="8"/>
  <c r="Q3039" i="8"/>
  <c r="Q3038" i="8"/>
  <c r="Q1367" i="8"/>
  <c r="Q3037" i="8"/>
  <c r="Q3036" i="8"/>
  <c r="Q1366" i="8"/>
  <c r="Q1365" i="8"/>
  <c r="Q1364" i="8"/>
  <c r="Q3034" i="8"/>
  <c r="Q1363" i="8"/>
  <c r="Q1362" i="8"/>
  <c r="Q3033" i="8"/>
  <c r="Q3032" i="8"/>
  <c r="Q3031" i="8"/>
  <c r="Q1412" i="8"/>
  <c r="Q1411" i="8"/>
  <c r="Q3029" i="8"/>
  <c r="Q1410" i="8"/>
  <c r="Q3028" i="8"/>
  <c r="Q3027" i="8"/>
  <c r="Q3026" i="8"/>
  <c r="Q3025" i="8"/>
  <c r="Q1409" i="8"/>
  <c r="Q1408" i="8"/>
  <c r="Q1407" i="8"/>
  <c r="Q3024" i="8"/>
  <c r="Q1406" i="8"/>
  <c r="Q3023" i="8"/>
  <c r="Q3022" i="8"/>
  <c r="Q3021" i="8"/>
  <c r="Q1405" i="8"/>
  <c r="Q3020" i="8"/>
  <c r="Q1404" i="8"/>
  <c r="Q3019" i="8"/>
  <c r="Q1403" i="8"/>
  <c r="Q3018" i="8"/>
  <c r="Q3016" i="8"/>
  <c r="Q3015" i="8"/>
  <c r="Q3014" i="8"/>
  <c r="Q3009" i="8"/>
  <c r="Q3008" i="8"/>
  <c r="Q1402" i="8"/>
  <c r="Q3007" i="8"/>
  <c r="Q3006" i="8"/>
  <c r="Q3005" i="8"/>
  <c r="Q3004" i="8"/>
  <c r="Q3003" i="8"/>
  <c r="Q3002" i="8"/>
  <c r="Q3001" i="8"/>
  <c r="Q3000" i="8"/>
  <c r="Q2999" i="8"/>
  <c r="Q2998" i="8"/>
  <c r="Q1450" i="8"/>
  <c r="Q1449" i="8"/>
  <c r="Q1448" i="8"/>
  <c r="Q2997" i="8"/>
  <c r="Q1447" i="8"/>
  <c r="Q2995" i="8"/>
  <c r="Q2994" i="8"/>
  <c r="Q1446" i="8"/>
  <c r="Q2993" i="8"/>
  <c r="Q1445" i="8"/>
  <c r="Q1444" i="8"/>
  <c r="Q1443" i="8"/>
  <c r="Q1442" i="8"/>
  <c r="Q1441" i="8"/>
  <c r="Q2992" i="8"/>
  <c r="Q2991" i="8"/>
  <c r="Q1440" i="8"/>
  <c r="Q1439" i="8"/>
  <c r="Q2990" i="8"/>
  <c r="Q2989" i="8"/>
  <c r="Q2987" i="8"/>
  <c r="Q1438" i="8"/>
  <c r="Q1437" i="8"/>
  <c r="Q1436" i="8"/>
  <c r="Q2986" i="8"/>
  <c r="Q1435" i="8"/>
  <c r="Q1434" i="8"/>
  <c r="Q1433" i="8"/>
  <c r="Q1432" i="8"/>
  <c r="Q2985" i="8"/>
  <c r="Q1431" i="8"/>
  <c r="Q1430" i="8"/>
  <c r="Q1429" i="8"/>
  <c r="Q1428" i="8"/>
  <c r="Q1427" i="8"/>
  <c r="Q1477" i="8"/>
  <c r="Q1476" i="8"/>
  <c r="Q1475" i="8"/>
  <c r="Q2984" i="8"/>
  <c r="Q2982" i="8"/>
  <c r="Q2981" i="8"/>
  <c r="Q2980" i="8"/>
  <c r="Q1474" i="8"/>
  <c r="Q1473" i="8"/>
  <c r="Q2979" i="8"/>
  <c r="Q2978" i="8"/>
  <c r="Q1472" i="8"/>
  <c r="Q2977" i="8"/>
  <c r="Q1471" i="8"/>
  <c r="Q2976" i="8"/>
  <c r="Q1470" i="8"/>
  <c r="Q2971" i="8"/>
  <c r="Q2970" i="8"/>
  <c r="Q1469" i="8"/>
  <c r="Q1468" i="8"/>
  <c r="Q2969" i="8"/>
  <c r="Q2968" i="8"/>
  <c r="Q2967" i="8"/>
  <c r="Q1501" i="8"/>
  <c r="Q1500" i="8"/>
  <c r="Q2960" i="8"/>
  <c r="Q1499" i="8"/>
  <c r="Q1498" i="8"/>
  <c r="Q1497" i="8"/>
  <c r="Q2959" i="8"/>
  <c r="Q1496" i="8"/>
  <c r="Q1495" i="8"/>
  <c r="Q1494" i="8"/>
  <c r="Q2958" i="8"/>
  <c r="Q1493" i="8"/>
  <c r="Q1492" i="8"/>
  <c r="Q1491" i="8"/>
  <c r="Q2957" i="8"/>
  <c r="Q1490" i="8"/>
  <c r="Q2956" i="8"/>
  <c r="Q2955" i="8"/>
  <c r="Q1489" i="8"/>
  <c r="Q2954" i="8"/>
  <c r="Q1506" i="8"/>
  <c r="Q2953" i="8"/>
  <c r="Q1514" i="8"/>
  <c r="Q1513" i="8"/>
  <c r="Q2952" i="8"/>
  <c r="Q2951" i="8"/>
  <c r="Q2946" i="8"/>
  <c r="Q2944" i="8"/>
  <c r="Q2943" i="8"/>
  <c r="Q1522" i="8"/>
  <c r="Q2942" i="8"/>
  <c r="Q1521" i="8"/>
  <c r="Q1520" i="8"/>
  <c r="Q1519" i="8"/>
  <c r="Q2941" i="8"/>
  <c r="Q1534" i="8"/>
  <c r="Q1533" i="8"/>
  <c r="Q1532" i="8"/>
  <c r="Q1531" i="8"/>
  <c r="Q2940" i="8"/>
  <c r="Q1530" i="8"/>
  <c r="Q1529" i="8"/>
  <c r="Q1528" i="8"/>
  <c r="Q2939" i="8"/>
  <c r="Q2934" i="8"/>
  <c r="Q1552" i="8"/>
  <c r="Q1551" i="8"/>
  <c r="Q2933" i="8"/>
  <c r="Q2932" i="8"/>
  <c r="Q1550" i="8"/>
  <c r="Q1549" i="8"/>
  <c r="Q2931" i="8"/>
  <c r="Q2930" i="8"/>
  <c r="Q1548" i="8"/>
  <c r="Q2929" i="8"/>
  <c r="Q1559" i="8"/>
  <c r="Q2918" i="8"/>
  <c r="Q2917" i="8"/>
  <c r="Q2916" i="8"/>
  <c r="Q2915" i="8"/>
  <c r="Q1563" i="8"/>
  <c r="Q2909" i="8"/>
  <c r="Q1570" i="8"/>
  <c r="Q2908" i="8"/>
  <c r="Q2907" i="8"/>
  <c r="Q1569" i="8"/>
  <c r="Q2906" i="8"/>
  <c r="Q1568" i="8"/>
  <c r="Q1577" i="8"/>
  <c r="Q1576" i="8"/>
  <c r="Q2905" i="8"/>
  <c r="Q1575" i="8"/>
  <c r="Q1574" i="8"/>
  <c r="Q1573" i="8"/>
  <c r="Q1592" i="8"/>
  <c r="Q1591" i="8"/>
  <c r="Q1590" i="8"/>
  <c r="Q2904" i="8"/>
  <c r="Q2903" i="8"/>
  <c r="Q1589" i="8"/>
  <c r="Q2902" i="8"/>
  <c r="Q2899" i="8"/>
  <c r="Q2898" i="8"/>
  <c r="Q2897" i="8"/>
  <c r="Q2894" i="8"/>
  <c r="Q2893" i="8"/>
  <c r="Q1603" i="8"/>
  <c r="Q2892" i="8"/>
  <c r="Q2891" i="8"/>
  <c r="Q1602" i="8"/>
  <c r="Q1601" i="8"/>
  <c r="Q2890" i="8"/>
  <c r="Q1614" i="8"/>
  <c r="Q2889" i="8"/>
  <c r="Q2888" i="8"/>
  <c r="Q2887" i="8"/>
  <c r="Q1613" i="8"/>
  <c r="Q2886" i="8"/>
  <c r="Q1617" i="8"/>
  <c r="Q2885" i="8"/>
  <c r="Q2864" i="8"/>
  <c r="Q1622" i="8"/>
  <c r="Q2863" i="8"/>
  <c r="Q1633" i="8"/>
  <c r="Q2862" i="8"/>
  <c r="Q2857" i="8"/>
  <c r="Q2856" i="8"/>
  <c r="Q2855" i="8"/>
  <c r="Q2854" i="8"/>
  <c r="Q1632" i="8"/>
  <c r="Q1631" i="8"/>
  <c r="Q1630" i="8"/>
  <c r="Q1629" i="8"/>
  <c r="Q2852" i="8"/>
  <c r="Q2851" i="8"/>
  <c r="Q2850" i="8"/>
  <c r="Q2849" i="8"/>
  <c r="Q1642" i="8"/>
  <c r="Q1641" i="8"/>
  <c r="Q2848" i="8"/>
  <c r="Q2847" i="8"/>
  <c r="Q2845" i="8"/>
  <c r="Q2844" i="8"/>
  <c r="Q1640" i="8"/>
  <c r="Q2841" i="8"/>
  <c r="Q2840" i="8"/>
  <c r="Q1656" i="8"/>
  <c r="Q1655" i="8"/>
  <c r="Q1654" i="8"/>
  <c r="Q1653" i="8"/>
  <c r="Q1652" i="8"/>
  <c r="Q1651" i="8"/>
  <c r="Q1650" i="8"/>
  <c r="Q1649" i="8"/>
  <c r="Q1648" i="8"/>
  <c r="Q1647" i="8"/>
  <c r="Q1664" i="8"/>
  <c r="Q2835" i="8"/>
  <c r="Q1663" i="8"/>
  <c r="Q1662" i="8"/>
  <c r="Q1661" i="8"/>
  <c r="Q2834" i="8"/>
  <c r="Q2833" i="8"/>
  <c r="Q1666" i="8"/>
  <c r="Q1673" i="8"/>
  <c r="Q1672" i="8"/>
  <c r="Q2832" i="8"/>
  <c r="Q1671" i="8"/>
  <c r="Q1670" i="8"/>
  <c r="Q2831" i="8"/>
  <c r="Q1680" i="8"/>
  <c r="Q1679" i="8"/>
  <c r="Q1678" i="8"/>
  <c r="Q2828" i="8"/>
  <c r="Q1677" i="8"/>
  <c r="Q1684" i="8"/>
  <c r="Q2827" i="8"/>
  <c r="Q2820" i="8"/>
  <c r="Q1688" i="8"/>
  <c r="Q1693" i="8"/>
  <c r="Q1692" i="8"/>
  <c r="Q1691" i="8"/>
  <c r="Q2817" i="8"/>
  <c r="Q2813" i="8"/>
  <c r="Q1702" i="8"/>
  <c r="Q2812" i="8"/>
  <c r="Q1701" i="8"/>
  <c r="Q2811" i="8"/>
  <c r="Q2810" i="8"/>
  <c r="Q2808" i="8"/>
  <c r="Q2807" i="8"/>
  <c r="Q2805" i="8"/>
  <c r="Q1706" i="8"/>
  <c r="Q2802" i="8"/>
  <c r="Q2801" i="8"/>
  <c r="Q2798" i="8"/>
  <c r="Q2797" i="8"/>
  <c r="Q2796" i="8"/>
  <c r="Q2795" i="8"/>
  <c r="Q2794" i="8"/>
  <c r="Q2793" i="8"/>
  <c r="Q1731" i="8"/>
  <c r="Q2792" i="8"/>
  <c r="Q2791" i="8"/>
  <c r="Q1730" i="8"/>
  <c r="Q2790" i="8"/>
  <c r="Q2789" i="8"/>
  <c r="Q2788" i="8"/>
  <c r="Q1735" i="8"/>
  <c r="Q2787" i="8"/>
  <c r="Q1737" i="8"/>
  <c r="Q2786" i="8"/>
  <c r="Q1742" i="8"/>
  <c r="Q2785" i="8"/>
  <c r="Q2783" i="8"/>
  <c r="Q2780" i="8"/>
  <c r="Q2778" i="8"/>
  <c r="Q2776" i="8"/>
  <c r="Q2775" i="8"/>
  <c r="Q1749" i="8"/>
  <c r="Q1748" i="8"/>
  <c r="Q2774" i="8"/>
  <c r="Q2773" i="8"/>
  <c r="Q2771" i="8"/>
  <c r="Q2768" i="8"/>
  <c r="Q1755" i="8"/>
  <c r="Q2767" i="8"/>
  <c r="Q1765" i="8"/>
  <c r="Q2761" i="8"/>
  <c r="Q2760" i="8"/>
  <c r="Q2758" i="8"/>
  <c r="Q1764" i="8"/>
  <c r="Q2757" i="8"/>
  <c r="Q2754" i="8"/>
  <c r="Q2753" i="8"/>
  <c r="Q2752" i="8"/>
  <c r="Q1769" i="8"/>
  <c r="Q2751" i="8"/>
  <c r="Q2750" i="8"/>
  <c r="Q2749" i="8"/>
  <c r="Q2748" i="8"/>
  <c r="Q2747" i="8"/>
  <c r="Q2745" i="8"/>
  <c r="Q1777" i="8"/>
  <c r="Q2743" i="8"/>
  <c r="Q2742" i="8"/>
  <c r="Q1780" i="8"/>
  <c r="Q2738" i="8"/>
  <c r="Q2737" i="8"/>
  <c r="Q1786" i="8"/>
  <c r="Q2735" i="8"/>
  <c r="Q2733" i="8"/>
  <c r="Q1797" i="8"/>
  <c r="Q2732" i="8"/>
  <c r="Q2731" i="8"/>
  <c r="Q2730" i="8"/>
  <c r="Q1796" i="8"/>
  <c r="Q2729" i="8"/>
  <c r="Q1795" i="8"/>
  <c r="Q1794" i="8"/>
  <c r="Q2728" i="8"/>
  <c r="Q2726" i="8"/>
  <c r="Q1804" i="8"/>
  <c r="Q1803" i="8"/>
  <c r="Q2723" i="8"/>
  <c r="Q1806" i="8"/>
  <c r="Q2720" i="8"/>
  <c r="Q2719" i="8"/>
  <c r="Q1822" i="8"/>
  <c r="Q1821" i="8"/>
  <c r="Q1820" i="8"/>
  <c r="Q1819" i="8"/>
  <c r="Q2718" i="8"/>
  <c r="Q2717" i="8"/>
  <c r="Q2716" i="8"/>
  <c r="Q2715" i="8"/>
  <c r="Q2713" i="8"/>
  <c r="Q2706" i="8"/>
  <c r="Q2703" i="8"/>
  <c r="Q2702" i="8"/>
  <c r="Q1818" i="8"/>
  <c r="Q2701" i="8"/>
  <c r="Q2700" i="8"/>
  <c r="Q1833" i="8"/>
  <c r="Q2699" i="8"/>
  <c r="Q2698" i="8"/>
  <c r="Q2697" i="8"/>
  <c r="Q2696" i="8"/>
  <c r="Q2695" i="8"/>
  <c r="Q2692" i="8"/>
  <c r="Q2691" i="8"/>
  <c r="Q1841" i="8"/>
  <c r="Q1850" i="8"/>
  <c r="Q1849" i="8"/>
  <c r="Q2690" i="8"/>
  <c r="Q2689" i="8"/>
  <c r="Q1848" i="8"/>
  <c r="Q1856" i="8"/>
  <c r="Q2688" i="8"/>
  <c r="Q2687" i="8"/>
  <c r="Q1863" i="8"/>
  <c r="Q2686" i="8"/>
  <c r="Q2684" i="8"/>
  <c r="Q2683" i="8"/>
  <c r="Q2682" i="8"/>
  <c r="Q2681" i="8"/>
  <c r="Q2680" i="8"/>
  <c r="Q1867" i="8"/>
  <c r="Q2676" i="8"/>
  <c r="Q2674" i="8"/>
  <c r="Q2673" i="8"/>
  <c r="Q1873" i="8"/>
  <c r="Q2672" i="8"/>
  <c r="Q1872" i="8"/>
  <c r="Q1871" i="8"/>
  <c r="Q2670" i="8"/>
  <c r="Q1877" i="8"/>
  <c r="Q1876" i="8"/>
  <c r="Q2669" i="8"/>
  <c r="Q1885" i="8"/>
  <c r="Q1884" i="8"/>
  <c r="Q1883" i="8"/>
  <c r="Q1882" i="8"/>
  <c r="Q1899" i="8"/>
  <c r="Q1898" i="8"/>
  <c r="Q1897" i="8"/>
  <c r="Q1896" i="8"/>
  <c r="Q1895" i="8"/>
  <c r="Q1894" i="8"/>
  <c r="Q1893" i="8"/>
  <c r="Q1892" i="8"/>
  <c r="Q2668" i="8"/>
  <c r="Q2666" i="8"/>
  <c r="Q2665" i="8"/>
  <c r="Q1891" i="8"/>
  <c r="Q1908" i="8"/>
  <c r="Q1907" i="8"/>
  <c r="Q2664" i="8"/>
  <c r="Q2662" i="8"/>
  <c r="Q2659" i="8"/>
  <c r="Q1906" i="8"/>
  <c r="Q2658" i="8"/>
  <c r="Q1905" i="8"/>
  <c r="Q2657" i="8"/>
  <c r="Q2656" i="8"/>
  <c r="Q2655" i="8"/>
  <c r="Q2654" i="8"/>
  <c r="Q2653" i="8"/>
  <c r="Q2650" i="8"/>
  <c r="Q1914" i="8"/>
  <c r="Q1919" i="8"/>
  <c r="Q1918" i="8"/>
  <c r="Q2649" i="8"/>
  <c r="Q2648" i="8"/>
  <c r="Q2647" i="8"/>
  <c r="Q2646" i="8"/>
  <c r="Q2645" i="8"/>
  <c r="Q1931" i="8"/>
  <c r="Q2644" i="8"/>
  <c r="Q2642" i="8"/>
  <c r="Q2641" i="8"/>
  <c r="Q1930" i="8"/>
  <c r="Q2639" i="8"/>
  <c r="Q2636" i="8"/>
  <c r="Q2635" i="8"/>
  <c r="Q1929" i="8"/>
  <c r="Q2634" i="8"/>
  <c r="Q1934" i="8"/>
  <c r="Q2633" i="8"/>
  <c r="Q2632" i="8"/>
  <c r="Q2631" i="8"/>
  <c r="Q2630" i="8"/>
  <c r="Q2629" i="8"/>
  <c r="Q2628" i="8"/>
  <c r="Q2624" i="8"/>
  <c r="Q1943" i="8"/>
  <c r="Q1942" i="8"/>
  <c r="Q2623" i="8"/>
  <c r="Q1941" i="8"/>
  <c r="Q2621" i="8"/>
  <c r="Q1952" i="8"/>
  <c r="Q1951" i="8"/>
  <c r="Q1950" i="8"/>
  <c r="Q1949" i="8"/>
  <c r="Q2619" i="8"/>
  <c r="Q2618" i="8"/>
  <c r="Q2617" i="8"/>
  <c r="Q1948" i="8"/>
  <c r="Q1956" i="8"/>
  <c r="Q2616" i="8"/>
  <c r="Q2615" i="8"/>
  <c r="Q2614" i="8"/>
  <c r="Q2613" i="8"/>
  <c r="Q2612" i="8"/>
  <c r="Q2610" i="8"/>
  <c r="Q1965" i="8"/>
  <c r="Q1964" i="8"/>
  <c r="Q1963" i="8"/>
  <c r="Q2604" i="8"/>
  <c r="Q2603" i="8"/>
  <c r="Q2602" i="8"/>
  <c r="Q2601" i="8"/>
  <c r="Q2600" i="8"/>
  <c r="Q1968" i="8"/>
  <c r="Q1969" i="8"/>
  <c r="Q1985" i="8"/>
  <c r="Q1984" i="8"/>
  <c r="Q1983" i="8"/>
  <c r="Q2599" i="8"/>
  <c r="Q1982" i="8"/>
  <c r="Q2598" i="8"/>
  <c r="Q2597" i="8"/>
  <c r="Q2596" i="8"/>
  <c r="Q2595" i="8"/>
  <c r="Q1981" i="8"/>
  <c r="Q1980" i="8"/>
  <c r="Q1979" i="8"/>
  <c r="Q1978" i="8"/>
  <c r="Q1977" i="8"/>
  <c r="Q2594" i="8"/>
  <c r="Q2593" i="8"/>
  <c r="Q1999" i="8"/>
  <c r="Q1998" i="8"/>
  <c r="Q2592" i="8"/>
  <c r="Q2590" i="8"/>
  <c r="Q2589" i="8"/>
  <c r="Q2588" i="8"/>
  <c r="Q1997" i="8"/>
  <c r="Q1996" i="8"/>
  <c r="Q1995" i="8"/>
  <c r="Q2587" i="8"/>
  <c r="Q2586" i="8"/>
  <c r="Q2585" i="8"/>
  <c r="Q2581" i="8"/>
  <c r="Q1994" i="8"/>
  <c r="Q2003" i="8"/>
  <c r="Q2580" i="8"/>
  <c r="Q2579" i="8"/>
  <c r="Q2578" i="8"/>
  <c r="Q2012" i="8"/>
  <c r="Q2011" i="8"/>
  <c r="Q2576" i="8"/>
  <c r="Q2574" i="8"/>
  <c r="Q2572" i="8"/>
  <c r="Q2010" i="8"/>
  <c r="Q2009" i="8"/>
  <c r="Q2008" i="8"/>
  <c r="Q2571" i="8"/>
  <c r="Q2570" i="8"/>
  <c r="Q2566" i="8"/>
  <c r="Q2026" i="8"/>
  <c r="Q2025" i="8"/>
  <c r="Q2564" i="8"/>
  <c r="Q2024" i="8"/>
  <c r="Q2563" i="8"/>
  <c r="Q2023" i="8"/>
  <c r="Q2562" i="8"/>
  <c r="Q2561" i="8"/>
  <c r="Q2022" i="8"/>
  <c r="Q2560" i="8"/>
  <c r="Q2021" i="8"/>
  <c r="Q2020" i="8"/>
  <c r="Q2558" i="8"/>
  <c r="Q2557" i="8"/>
  <c r="Q2556" i="8"/>
  <c r="Q2040" i="8"/>
  <c r="Q2555" i="8"/>
  <c r="Q2039" i="8"/>
  <c r="Q2554" i="8"/>
  <c r="Q2038" i="8"/>
  <c r="Q2037" i="8"/>
  <c r="Q2553" i="8"/>
  <c r="Q2552" i="8"/>
  <c r="Q2551" i="8"/>
  <c r="Q2550" i="8"/>
  <c r="Q2548" i="8"/>
  <c r="Q2056" i="8"/>
  <c r="Q2055" i="8"/>
  <c r="Q2547" i="8"/>
  <c r="Q2546" i="8"/>
  <c r="Q2545" i="8"/>
  <c r="Q2542" i="8"/>
  <c r="Q2541" i="8"/>
  <c r="Q2054" i="8"/>
  <c r="Q2538" i="8"/>
  <c r="Q2536" i="8"/>
  <c r="Q2053" i="8"/>
  <c r="Q2052" i="8"/>
  <c r="Q2051" i="8"/>
  <c r="Q2050" i="8"/>
  <c r="Q2049" i="8"/>
  <c r="Q2534" i="8"/>
  <c r="Q2532" i="8"/>
  <c r="Q2531" i="8"/>
  <c r="Q2526" i="8"/>
  <c r="Q2525" i="8"/>
  <c r="Q2084" i="8"/>
  <c r="Q2522" i="8"/>
  <c r="Q2521" i="8"/>
  <c r="Q2520" i="8"/>
  <c r="Q2517" i="8"/>
  <c r="Q2083" i="8"/>
  <c r="Q2082" i="8"/>
  <c r="Q2081" i="8"/>
  <c r="Q2080" i="8"/>
  <c r="Q2079" i="8"/>
  <c r="Q2513" i="8"/>
  <c r="Q2078" i="8"/>
  <c r="Q2077" i="8"/>
  <c r="Q2076" i="8"/>
  <c r="Q2075" i="8"/>
  <c r="Q2074" i="8"/>
  <c r="Q2512" i="8"/>
  <c r="Q2073" i="8"/>
  <c r="Q2511" i="8"/>
  <c r="Q2072" i="8"/>
  <c r="Q2071" i="8"/>
  <c r="Q2070" i="8"/>
  <c r="Q2510" i="8"/>
  <c r="Q2509" i="8"/>
  <c r="Q2105" i="8"/>
  <c r="Q2508" i="8"/>
  <c r="Q2104" i="8"/>
  <c r="Q2507" i="8"/>
  <c r="Q2506" i="8"/>
  <c r="Q2504" i="8"/>
  <c r="Q2503" i="8"/>
  <c r="Q2502" i="8"/>
  <c r="Q2500" i="8"/>
  <c r="Q2497" i="8"/>
  <c r="Q2103" i="8"/>
  <c r="Q2102" i="8"/>
  <c r="Q2496" i="8"/>
  <c r="Q2495" i="8"/>
  <c r="Q2494" i="8"/>
  <c r="Q2101" i="8"/>
  <c r="Q2492" i="8"/>
  <c r="Q2489" i="8"/>
  <c r="Q2487" i="8"/>
  <c r="Q2486" i="8"/>
  <c r="Q2485" i="8"/>
  <c r="Q2108" i="8"/>
  <c r="Q2107" i="8"/>
  <c r="Q2483" i="8"/>
  <c r="Q2482" i="8"/>
  <c r="Q2115" i="8"/>
  <c r="Q2114" i="8"/>
  <c r="Q2113" i="8"/>
  <c r="Q2112" i="8"/>
  <c r="Q2111" i="8"/>
  <c r="Q2481" i="8"/>
  <c r="Q2127" i="8"/>
  <c r="Q2126" i="8"/>
  <c r="Q2479" i="8"/>
  <c r="Q2478" i="8"/>
  <c r="Q2475" i="8"/>
  <c r="Q2125" i="8"/>
  <c r="Q2124" i="8"/>
  <c r="Q2123" i="8"/>
  <c r="Q2122" i="8"/>
  <c r="Q2474" i="8"/>
  <c r="Q2121" i="8"/>
  <c r="Q2473" i="8"/>
  <c r="Q2470" i="8"/>
  <c r="Q2468" i="8"/>
  <c r="Q2131" i="8"/>
  <c r="Q2465" i="8"/>
  <c r="Q2138" i="8"/>
  <c r="Q2464" i="8"/>
  <c r="Q2463" i="8"/>
  <c r="Q2462" i="8"/>
  <c r="Q2137" i="8"/>
  <c r="Q2461" i="8"/>
  <c r="Q2460" i="8"/>
  <c r="Q2148" i="8"/>
  <c r="Q2459" i="8"/>
  <c r="Q2458" i="8"/>
  <c r="Q2457" i="8"/>
  <c r="Q2147" i="8"/>
  <c r="Q2456" i="8"/>
  <c r="Q2455" i="8"/>
  <c r="Q2454" i="8"/>
  <c r="Q2449" i="8"/>
  <c r="Q2448" i="8"/>
  <c r="Q2447" i="8"/>
  <c r="Q2446" i="8"/>
  <c r="Q2156" i="8"/>
  <c r="Q2155" i="8"/>
  <c r="Q2444" i="8"/>
  <c r="Q2443" i="8"/>
  <c r="Q2154" i="8"/>
  <c r="Q2153" i="8"/>
  <c r="Q2442" i="8"/>
  <c r="Q2179" i="8"/>
  <c r="Q2438" i="8"/>
  <c r="Q2437" i="8"/>
  <c r="Q2178" i="8"/>
  <c r="Q2436" i="8"/>
  <c r="Q2429" i="8"/>
  <c r="Q2428" i="8"/>
  <c r="Q2427" i="8"/>
  <c r="Q2426" i="8"/>
  <c r="Q2177" i="8"/>
  <c r="Q2176" i="8"/>
  <c r="Q2422" i="8"/>
  <c r="Q2421" i="8"/>
  <c r="Q2419" i="8"/>
  <c r="Q2418" i="8"/>
  <c r="Q2416" i="8"/>
  <c r="Q2175" i="8"/>
  <c r="Q2174" i="8"/>
  <c r="Q2173" i="8"/>
  <c r="Q2415" i="8"/>
  <c r="Q2413" i="8"/>
  <c r="Q2172" i="8"/>
  <c r="Q2410" i="8"/>
  <c r="Q2409" i="8"/>
  <c r="Q2407" i="8"/>
  <c r="Q2193" i="8"/>
  <c r="Q2192" i="8"/>
  <c r="Q2406" i="8"/>
  <c r="Q2404" i="8"/>
  <c r="Q2403" i="8"/>
  <c r="Q2191" i="8"/>
  <c r="Q2190" i="8"/>
  <c r="Q2402" i="8"/>
  <c r="Q2401" i="8"/>
  <c r="Q2397" i="8"/>
  <c r="Q2189" i="8"/>
  <c r="Q2205" i="8"/>
  <c r="Q2394" i="8"/>
  <c r="Q2393" i="8"/>
  <c r="Q2204" i="8"/>
  <c r="Q2385" i="8"/>
  <c r="Q2378" i="8"/>
  <c r="Q2377" i="8"/>
  <c r="Q2372" i="8"/>
  <c r="Q2371" i="8"/>
  <c r="Q2370" i="8"/>
  <c r="Q2203" i="8"/>
  <c r="Q2368" i="8"/>
  <c r="Q2367" i="8"/>
  <c r="Q2215" i="8"/>
  <c r="Q2366" i="8"/>
  <c r="Q2214" i="8"/>
  <c r="Q2364" i="8"/>
  <c r="Q2213" i="8"/>
  <c r="Q2212" i="8"/>
  <c r="Q2211" i="8"/>
  <c r="Q2210" i="8"/>
  <c r="Q2209" i="8"/>
  <c r="Q2363" i="8"/>
  <c r="Q2362" i="8"/>
  <c r="Q2226" i="8"/>
  <c r="Q2225" i="8"/>
  <c r="Q2224" i="8"/>
  <c r="Q2223" i="8"/>
  <c r="Q2222" i="8"/>
  <c r="Q2221" i="8"/>
  <c r="Q2220" i="8"/>
  <c r="Q2219" i="8"/>
  <c r="Q2218" i="8"/>
  <c r="Q2240" i="8"/>
  <c r="Q2239" i="8"/>
  <c r="Q2361" i="8"/>
  <c r="Q2360" i="8"/>
  <c r="Q2359" i="8"/>
  <c r="Q2238" i="8"/>
  <c r="Q2358" i="8"/>
  <c r="Q2355" i="8"/>
  <c r="Q2237" i="8"/>
  <c r="Q2351" i="8"/>
  <c r="Q2347" i="8"/>
  <c r="Q2345" i="8"/>
  <c r="Q2344" i="8"/>
  <c r="Q2343" i="8"/>
  <c r="Q2263" i="8"/>
  <c r="Q2342" i="8"/>
  <c r="Q2338" i="8"/>
  <c r="Q2337" i="8"/>
  <c r="Q2336" i="8"/>
  <c r="Q2335" i="8"/>
  <c r="Q2262" i="8"/>
  <c r="Q2334" i="8"/>
  <c r="Q2333" i="8"/>
  <c r="Q2332" i="8"/>
  <c r="Q2331" i="8"/>
  <c r="Q2330" i="8"/>
  <c r="Q2261" i="8"/>
  <c r="Q2329" i="8"/>
  <c r="Q2328" i="8"/>
  <c r="Q2327" i="8"/>
  <c r="Q2326" i="8"/>
  <c r="Q2325" i="8"/>
  <c r="Q2324" i="8"/>
  <c r="Q2323" i="8"/>
  <c r="Q2260" i="8"/>
  <c r="Q2259" i="8"/>
  <c r="Q2322" i="8"/>
  <c r="Q2269" i="8"/>
  <c r="Q2321" i="8"/>
  <c r="Q2268" i="8"/>
  <c r="Q2320" i="8"/>
  <c r="Q2312" i="8"/>
  <c r="Q2311" i="8"/>
  <c r="Q2310" i="8"/>
  <c r="Q2309" i="8"/>
  <c r="Q2282" i="8"/>
  <c r="Q2281" i="8"/>
  <c r="Q2308" i="8"/>
  <c r="Q2307" i="8"/>
  <c r="Q2302" i="8"/>
  <c r="Q2301" i="8"/>
  <c r="Q2300" i="8"/>
  <c r="Q2280" i="8"/>
  <c r="Q2299" i="8"/>
  <c r="Q2298" i="8"/>
  <c r="Q2297" i="8"/>
  <c r="Q2296" i="8"/>
  <c r="Q2295" i="8"/>
  <c r="Q2292" i="8"/>
  <c r="Q2291" i="8"/>
  <c r="Q2290" i="8"/>
  <c r="Q2286" i="8"/>
  <c r="Q2289" i="8"/>
  <c r="Q2288" i="8"/>
  <c r="Q2285" i="8"/>
  <c r="Q2287" i="8"/>
  <c r="Q2294" i="8"/>
  <c r="Q2284" i="8"/>
  <c r="Q2293" i="8"/>
  <c r="Q2283" i="8"/>
  <c r="Q2279" i="8"/>
  <c r="Q2278" i="8"/>
  <c r="Q2277" i="8"/>
  <c r="Q2276" i="8"/>
  <c r="Q2275" i="8"/>
  <c r="Q2274" i="8"/>
  <c r="Q2306" i="8"/>
  <c r="Q2305" i="8"/>
  <c r="Q2273" i="8"/>
  <c r="Q2272" i="8"/>
  <c r="Q2304" i="8"/>
  <c r="Q2303" i="8"/>
  <c r="Q2271" i="8"/>
  <c r="Q2270" i="8"/>
  <c r="Q2267" i="8"/>
  <c r="Q2266" i="8"/>
  <c r="Q2265" i="8"/>
  <c r="Q2264" i="8"/>
  <c r="Q2319" i="8"/>
  <c r="Q2258" i="8"/>
  <c r="Q2257" i="8"/>
  <c r="Q2256" i="8"/>
  <c r="Q2255" i="8"/>
  <c r="Q2254" i="8"/>
  <c r="Q2253" i="8"/>
  <c r="Q2252" i="8"/>
  <c r="Q2318" i="8"/>
  <c r="Q2251" i="8"/>
  <c r="Q2250" i="8"/>
  <c r="Q2249" i="8"/>
  <c r="Q2248" i="8"/>
  <c r="Q2247" i="8"/>
  <c r="Q2246" i="8"/>
  <c r="Q2317" i="8"/>
  <c r="Q2316" i="8"/>
  <c r="Q2315" i="8"/>
  <c r="Q2314" i="8"/>
  <c r="Q2245" i="8"/>
  <c r="Q2244" i="8"/>
  <c r="Q2313" i="8"/>
  <c r="Q2243" i="8"/>
  <c r="Q2242" i="8"/>
  <c r="Q2341" i="8"/>
  <c r="Q2340" i="8"/>
  <c r="Q2241" i="8"/>
  <c r="Q2236" i="8"/>
  <c r="Q2339" i="8"/>
  <c r="Q2235" i="8"/>
  <c r="Q2234" i="8"/>
  <c r="Q2346" i="8"/>
  <c r="Q2233" i="8"/>
  <c r="Q2348" i="8"/>
  <c r="Q2349" i="8"/>
  <c r="Q2350" i="8"/>
  <c r="Q2232" i="8"/>
  <c r="Q2352" i="8"/>
  <c r="Q2353" i="8"/>
  <c r="Q2354" i="8"/>
  <c r="Q2231" i="8"/>
  <c r="Q2356" i="8"/>
  <c r="Q2357" i="8"/>
  <c r="Q2230" i="8"/>
  <c r="Q2229" i="8"/>
  <c r="Q2228" i="8"/>
  <c r="Q2227" i="8"/>
  <c r="Q2217" i="8"/>
  <c r="Q2216" i="8"/>
  <c r="Q2208" i="8"/>
  <c r="Q2365" i="8"/>
  <c r="Q2207" i="8"/>
  <c r="Q2206" i="8"/>
  <c r="Q2202" i="8"/>
  <c r="Q2369" i="8"/>
  <c r="Q2201" i="8"/>
  <c r="Q2200" i="8"/>
  <c r="Q2199" i="8"/>
  <c r="Q2373" i="8"/>
  <c r="Q2374" i="8"/>
  <c r="Q2375" i="8"/>
  <c r="Q2376" i="8"/>
  <c r="Q2198" i="8"/>
  <c r="Q2197" i="8"/>
  <c r="Q2379" i="8"/>
  <c r="Q2380" i="8"/>
  <c r="Q2381" i="8"/>
  <c r="Q2382" i="8"/>
  <c r="Q2383" i="8"/>
  <c r="Q2384" i="8"/>
  <c r="Q2196" i="8"/>
  <c r="Q2386" i="8"/>
  <c r="Q2387" i="8"/>
  <c r="Q2388" i="8"/>
  <c r="Q2389" i="8"/>
  <c r="Q2390" i="8"/>
  <c r="Q2391" i="8"/>
  <c r="Q2392" i="8"/>
  <c r="Q2195" i="8"/>
  <c r="Q2194" i="8"/>
  <c r="Q2395" i="8"/>
  <c r="Q2396" i="8"/>
  <c r="Q2188" i="8"/>
  <c r="Q2398" i="8"/>
  <c r="Q2399" i="8"/>
  <c r="Q2400" i="8"/>
  <c r="Q2187" i="8"/>
  <c r="Q2186" i="8"/>
  <c r="Q2185" i="8"/>
  <c r="Q2184" i="8"/>
  <c r="Q2405" i="8"/>
  <c r="Q2183" i="8"/>
  <c r="Q2182" i="8"/>
  <c r="Q2408" i="8"/>
  <c r="Q2181" i="8"/>
  <c r="Q2180" i="8"/>
  <c r="Q2411" i="8"/>
  <c r="Q2412" i="8"/>
  <c r="Q2171" i="8"/>
  <c r="Q2414" i="8"/>
  <c r="Q2170" i="8"/>
  <c r="Q2169" i="8"/>
  <c r="Q2417" i="8"/>
  <c r="Q2168" i="8"/>
  <c r="Q2167" i="8"/>
  <c r="Q2420" i="8"/>
  <c r="Q2166" i="8"/>
  <c r="Q2165" i="8"/>
  <c r="Q2423" i="8"/>
  <c r="Q2424" i="8"/>
  <c r="Q2425" i="8"/>
  <c r="Q2164" i="8"/>
  <c r="Q2163" i="8"/>
  <c r="Q2162" i="8"/>
  <c r="Q2161" i="8"/>
  <c r="Q2430" i="8"/>
  <c r="Q2431" i="8"/>
  <c r="Q2432" i="8"/>
  <c r="Q2433" i="8"/>
  <c r="Q2434" i="8"/>
  <c r="Q2435" i="8"/>
  <c r="Q2160" i="8"/>
  <c r="Q2159" i="8"/>
  <c r="Q2158" i="8"/>
  <c r="Q2439" i="8"/>
  <c r="Q2440" i="8"/>
  <c r="Q2441" i="8"/>
  <c r="Q2157" i="8"/>
  <c r="Q2152" i="8"/>
  <c r="Q2151" i="8"/>
  <c r="Q2445" i="8"/>
  <c r="Q2150" i="8"/>
  <c r="Q2149" i="8"/>
  <c r="Q2146" i="8"/>
  <c r="Q2145" i="8"/>
  <c r="Q2450" i="8"/>
  <c r="Q2451" i="8"/>
  <c r="Q2452" i="8"/>
  <c r="Q2453" i="8"/>
  <c r="Q2144" i="8"/>
  <c r="Q2143" i="8"/>
  <c r="Q2142" i="8"/>
  <c r="Q2141" i="8"/>
  <c r="Q2140" i="8"/>
  <c r="Q2139" i="8"/>
  <c r="Q2136" i="8"/>
  <c r="Q2135" i="8"/>
  <c r="Q2134" i="8"/>
  <c r="Q2133" i="8"/>
  <c r="Q2132" i="8"/>
  <c r="Q2130" i="8"/>
  <c r="Q2466" i="8"/>
  <c r="Q2467" i="8"/>
  <c r="Q2129" i="8"/>
  <c r="Q2469" i="8"/>
  <c r="Q2128" i="8"/>
  <c r="Q2471" i="8"/>
  <c r="Q2472" i="8"/>
  <c r="Q2120" i="8"/>
  <c r="Q2119" i="8"/>
  <c r="Q2118" i="8"/>
  <c r="Q2476" i="8"/>
  <c r="Q2477" i="8"/>
  <c r="Q2117" i="8"/>
  <c r="Q2116" i="8"/>
  <c r="Q2480" i="8"/>
  <c r="Q2110" i="8"/>
  <c r="Q2109" i="8"/>
  <c r="Q2106" i="8"/>
  <c r="Q2484" i="8"/>
  <c r="Q2100" i="8"/>
  <c r="Q2099" i="8"/>
  <c r="Q2098" i="8"/>
  <c r="Q2488" i="8"/>
  <c r="Q2097" i="8"/>
  <c r="Q2490" i="8"/>
  <c r="Q2491" i="8"/>
  <c r="Q2096" i="8"/>
  <c r="Q2493" i="8"/>
  <c r="Q2095" i="8"/>
  <c r="Q2094" i="8"/>
  <c r="Q2093" i="8"/>
  <c r="Q2092" i="8"/>
  <c r="Q2498" i="8"/>
  <c r="Q2499" i="8"/>
  <c r="Q2091" i="8"/>
  <c r="Q2501" i="8"/>
  <c r="Q2090" i="8"/>
  <c r="Q2089" i="8"/>
  <c r="Q2088" i="8"/>
  <c r="Q2505" i="8"/>
  <c r="Q2087" i="8"/>
  <c r="Q2086" i="8"/>
  <c r="Q2085" i="8"/>
  <c r="Q2069" i="8"/>
  <c r="Q2068" i="8"/>
  <c r="Q2067" i="8"/>
  <c r="Q2066" i="8"/>
  <c r="Q2065" i="8"/>
  <c r="Q2514" i="8"/>
  <c r="Q2515" i="8"/>
  <c r="Q2516" i="8"/>
  <c r="Q2064" i="8"/>
  <c r="Q2518" i="8"/>
  <c r="Q2519" i="8"/>
  <c r="Q2063" i="8"/>
  <c r="Q2062" i="8"/>
  <c r="Q2061" i="8"/>
  <c r="Q2523" i="8"/>
  <c r="Q2524" i="8"/>
  <c r="Q2060" i="8"/>
  <c r="Q2059" i="8"/>
  <c r="Q2527" i="8"/>
  <c r="Q2528" i="8"/>
  <c r="Q2529" i="8"/>
  <c r="Q2530" i="8"/>
  <c r="Q2058" i="8"/>
  <c r="Q2057" i="8"/>
  <c r="Q2533" i="8"/>
  <c r="Q2048" i="8"/>
  <c r="Q2535" i="8"/>
  <c r="Q2047" i="8"/>
  <c r="Q2537" i="8"/>
  <c r="Q2046" i="8"/>
  <c r="Q2539" i="8"/>
  <c r="Q2540" i="8"/>
  <c r="Q2045" i="8"/>
  <c r="Q2044" i="8"/>
  <c r="Q2543" i="8"/>
  <c r="Q2544" i="8"/>
  <c r="Q2043" i="8"/>
  <c r="Q2042" i="8"/>
  <c r="Q2041" i="8"/>
  <c r="Q2036" i="8"/>
  <c r="Q2549" i="8"/>
  <c r="Q2035" i="8"/>
  <c r="Q2034" i="8"/>
  <c r="Q2033" i="8"/>
  <c r="Q2032" i="8"/>
  <c r="Q2031" i="8"/>
  <c r="Q2030" i="8"/>
  <c r="Q2029" i="8"/>
  <c r="Q2028" i="8"/>
  <c r="Q2027" i="8"/>
  <c r="Q2559" i="8"/>
  <c r="Q2019" i="8"/>
  <c r="Q2018" i="8"/>
  <c r="Q2017" i="8"/>
  <c r="Q2016" i="8"/>
  <c r="Q2015" i="8"/>
  <c r="Q2565" i="8"/>
  <c r="Q2014" i="8"/>
  <c r="Q2567" i="8"/>
  <c r="Q2568" i="8"/>
  <c r="Q2569" i="8"/>
  <c r="Q2013" i="8"/>
  <c r="Q2007" i="8"/>
  <c r="Q2006" i="8"/>
  <c r="Q2573" i="8"/>
  <c r="Q2005" i="8"/>
  <c r="Q2575" i="8"/>
  <c r="Q2004" i="8"/>
  <c r="Q2577" i="8"/>
  <c r="Q2002" i="8"/>
  <c r="Q2001" i="8"/>
  <c r="Q2000" i="8"/>
  <c r="Q1993" i="8"/>
  <c r="Q2582" i="8"/>
  <c r="Q2583" i="8"/>
  <c r="Q2584" i="8"/>
  <c r="Q1992" i="8"/>
  <c r="Q1991" i="8"/>
  <c r="Q1990" i="8"/>
  <c r="Q1989" i="8"/>
  <c r="Q1988" i="8"/>
  <c r="Q1987" i="8"/>
  <c r="Q2591" i="8"/>
  <c r="Q1986" i="8"/>
  <c r="Q1976" i="8"/>
  <c r="Q1975" i="8"/>
  <c r="Q1974" i="8"/>
  <c r="Q1973" i="8"/>
  <c r="Q1972" i="8"/>
  <c r="Q1971" i="8"/>
  <c r="Q1970" i="8"/>
  <c r="Q1967" i="8"/>
  <c r="Q1966" i="8"/>
  <c r="Q1962" i="8"/>
  <c r="Q1961" i="8"/>
  <c r="Q1960" i="8"/>
  <c r="Q2605" i="8"/>
  <c r="Q2606" i="8"/>
  <c r="Q2607" i="8"/>
  <c r="Q2608" i="8"/>
  <c r="Q2609" i="8"/>
  <c r="Q1959" i="8"/>
  <c r="Q2611" i="8"/>
  <c r="Q1958" i="8"/>
  <c r="Q1957" i="8"/>
  <c r="Q1955" i="8"/>
  <c r="Q1954" i="8"/>
  <c r="Q1953" i="8"/>
  <c r="Q1947" i="8"/>
  <c r="Q1946" i="8"/>
  <c r="Q1945" i="8"/>
  <c r="Q2620" i="8"/>
  <c r="Q1944" i="8"/>
  <c r="Q2622" i="8"/>
  <c r="Q1940" i="8"/>
  <c r="Q1939" i="8"/>
  <c r="Q2625" i="8"/>
  <c r="Q2626" i="8"/>
  <c r="Q2627" i="8"/>
  <c r="Q1938" i="8"/>
  <c r="Q1937" i="8"/>
  <c r="Q1936" i="8"/>
  <c r="Q1935" i="8"/>
  <c r="Q1933" i="8"/>
  <c r="Q1932" i="8"/>
  <c r="Q1928" i="8"/>
  <c r="Q1927" i="8"/>
  <c r="Q1926" i="8"/>
  <c r="Q2637" i="8"/>
  <c r="Q2638" i="8"/>
  <c r="Q1925" i="8"/>
  <c r="Q2640" i="8"/>
  <c r="Q1924" i="8"/>
  <c r="Q1923" i="8"/>
  <c r="Q2643" i="8"/>
  <c r="Q1922" i="8"/>
  <c r="Q1921" i="8"/>
  <c r="Q1920" i="8"/>
  <c r="Q1917" i="8"/>
  <c r="Q1916" i="8"/>
  <c r="Q1915" i="8"/>
  <c r="Q1913" i="8"/>
  <c r="Q2651" i="8"/>
  <c r="Q2652" i="8"/>
  <c r="Q1912" i="8"/>
  <c r="Q1911" i="8"/>
  <c r="Q1910" i="8"/>
  <c r="Q1909" i="8"/>
  <c r="Q1904" i="8"/>
  <c r="Q1903" i="8"/>
  <c r="Q1902" i="8"/>
  <c r="Q2660" i="8"/>
  <c r="Q2661" i="8"/>
  <c r="Q1901" i="8"/>
  <c r="Q2663" i="8"/>
  <c r="Q1900" i="8"/>
  <c r="Q1890" i="8"/>
  <c r="Q1889" i="8"/>
  <c r="Q2667" i="8"/>
  <c r="Q1888" i="8"/>
  <c r="Q1887" i="8"/>
  <c r="Q1886" i="8"/>
  <c r="Q2671" i="8"/>
  <c r="Q1881" i="8"/>
  <c r="Q1879" i="8"/>
  <c r="Q1875" i="8"/>
  <c r="Q2675" i="8"/>
  <c r="Q1874" i="8"/>
  <c r="Q2677" i="8"/>
  <c r="Q2678" i="8"/>
  <c r="Q2679" i="8"/>
  <c r="Q1870" i="8"/>
  <c r="Q1869" i="8"/>
  <c r="Q1868" i="8"/>
  <c r="Q1866" i="8"/>
  <c r="Q1865" i="8"/>
  <c r="Q2685" i="8"/>
  <c r="Q1864" i="8"/>
  <c r="Q1862" i="8"/>
  <c r="Q1861" i="8"/>
  <c r="Q1860" i="8"/>
  <c r="Q1859" i="8"/>
  <c r="Q1858" i="8"/>
  <c r="Q1857" i="8"/>
  <c r="Q2693" i="8"/>
  <c r="Q2694" i="8"/>
  <c r="Q1855" i="8"/>
  <c r="Q1854" i="8"/>
  <c r="Q1847" i="8"/>
  <c r="Q1846" i="8"/>
  <c r="Q1840" i="8"/>
  <c r="Q1839" i="8"/>
  <c r="Q1838" i="8"/>
  <c r="Q1837" i="8"/>
  <c r="Q1836" i="8"/>
  <c r="Q2704" i="8"/>
  <c r="Q2705" i="8"/>
  <c r="Q1832" i="8"/>
  <c r="Q2707" i="8"/>
  <c r="Q2708" i="8"/>
  <c r="Q2709" i="8"/>
  <c r="Q2710" i="8"/>
  <c r="Q2711" i="8"/>
  <c r="Q2712" i="8"/>
  <c r="Q1831" i="8"/>
  <c r="Q2714" i="8"/>
  <c r="Q1830" i="8"/>
  <c r="Q1829" i="8"/>
  <c r="Q1828" i="8"/>
  <c r="Q1827" i="8"/>
  <c r="Q1826" i="8"/>
  <c r="Q1825" i="8"/>
  <c r="Q2721" i="8"/>
  <c r="Q2722" i="8"/>
  <c r="Q1817" i="8"/>
  <c r="Q2724" i="8"/>
  <c r="Q2725" i="8"/>
  <c r="Q1816" i="8"/>
  <c r="Q2727" i="8"/>
  <c r="Q1815" i="8"/>
  <c r="Q1814" i="8"/>
  <c r="Q1813" i="8"/>
  <c r="Q1812" i="8"/>
  <c r="Q1811" i="8"/>
  <c r="Q1810" i="8"/>
  <c r="Q2734" i="8"/>
  <c r="Q1808" i="8"/>
  <c r="Q2736" i="8"/>
  <c r="Q1807" i="8"/>
  <c r="Q1805" i="8"/>
  <c r="Q2739" i="8"/>
  <c r="Q2740" i="8"/>
  <c r="Q2741" i="8"/>
  <c r="Q1802" i="8"/>
  <c r="Q1801" i="8"/>
  <c r="Q2744" i="8"/>
  <c r="Q1800" i="8"/>
  <c r="Q2746" i="8"/>
  <c r="Q1799" i="8"/>
  <c r="Q1793" i="8"/>
  <c r="Q1792" i="8"/>
  <c r="Q1791" i="8"/>
  <c r="Q1790" i="8"/>
  <c r="Q1785" i="8"/>
  <c r="Q1784" i="8"/>
  <c r="Q1783" i="8"/>
  <c r="Q2755" i="8"/>
  <c r="Q2756" i="8"/>
  <c r="Q1782" i="8"/>
  <c r="Q1781" i="8"/>
  <c r="Q2759" i="8"/>
  <c r="Q1779" i="8"/>
  <c r="Q1776" i="8"/>
  <c r="Q2762" i="8"/>
  <c r="Q2763" i="8"/>
  <c r="Q2764" i="8"/>
  <c r="Q2765" i="8"/>
  <c r="Q2766" i="8"/>
  <c r="Q1775" i="8"/>
  <c r="Q1774" i="8"/>
  <c r="Q2769" i="8"/>
  <c r="Q2770" i="8"/>
  <c r="Q1773" i="8"/>
  <c r="Q2772" i="8"/>
  <c r="Q1772" i="8"/>
  <c r="Q1771" i="8"/>
  <c r="Q1770" i="8"/>
  <c r="Q1768" i="8"/>
  <c r="Q2777" i="8"/>
  <c r="Q1767" i="8"/>
  <c r="Q2779" i="8"/>
  <c r="Q1766" i="8"/>
  <c r="Q2781" i="8"/>
  <c r="Q2782" i="8"/>
  <c r="Q1763" i="8"/>
  <c r="Q2784" i="8"/>
  <c r="Q1762" i="8"/>
  <c r="Q1761" i="8"/>
  <c r="Q1760" i="8"/>
  <c r="Q1759" i="8"/>
  <c r="Q1758" i="8"/>
  <c r="Q1754" i="8"/>
  <c r="Q1753" i="8"/>
  <c r="Q1752" i="8"/>
  <c r="Q1751" i="8"/>
  <c r="Q1747" i="8"/>
  <c r="Q1746" i="8"/>
  <c r="Q1745" i="8"/>
  <c r="Q1744" i="8"/>
  <c r="Q1743" i="8"/>
  <c r="Q2799" i="8"/>
  <c r="Q2800" i="8"/>
  <c r="Q1741" i="8"/>
  <c r="Q1740" i="8"/>
  <c r="Q2803" i="8"/>
  <c r="Q2804" i="8"/>
  <c r="Q1739" i="8"/>
  <c r="Q2806" i="8"/>
  <c r="Q1738" i="8"/>
  <c r="Q1736" i="8"/>
  <c r="Q2809" i="8"/>
  <c r="Q1734" i="8"/>
  <c r="Q1729" i="8"/>
  <c r="Q1728" i="8"/>
  <c r="Q1727" i="8"/>
  <c r="Q2814" i="8"/>
  <c r="Q2815" i="8"/>
  <c r="Q2816" i="8"/>
  <c r="Q1726" i="8"/>
  <c r="Q2818" i="8"/>
  <c r="Q2819" i="8"/>
  <c r="Q1725" i="8"/>
  <c r="Q2822" i="8"/>
  <c r="Q2821" i="8"/>
  <c r="Q2826" i="8"/>
  <c r="Q1724" i="8"/>
  <c r="Q1723" i="8"/>
  <c r="Q2825" i="8"/>
  <c r="Q2824" i="8"/>
  <c r="Q2823" i="8"/>
  <c r="Q1722" i="8"/>
  <c r="Q2830" i="8"/>
  <c r="Q2829" i="8"/>
  <c r="Q1718" i="8"/>
  <c r="Q1717" i="8"/>
  <c r="Q1716" i="8"/>
  <c r="Q1715" i="8"/>
  <c r="Q2836" i="8"/>
  <c r="Q2839" i="8"/>
  <c r="Q2838" i="8"/>
  <c r="Q2837" i="8"/>
  <c r="Q1714" i="8"/>
  <c r="Q1713" i="8"/>
  <c r="Q2843" i="8"/>
  <c r="Q1712" i="8"/>
  <c r="Q2842" i="8"/>
  <c r="Q1711" i="8"/>
  <c r="Q1710" i="8"/>
  <c r="Q1709" i="8"/>
  <c r="Q1708" i="8"/>
  <c r="Q1707" i="8"/>
  <c r="Q1705" i="8"/>
  <c r="Q1704" i="8"/>
  <c r="Q2846" i="8"/>
  <c r="Q1700" i="8"/>
  <c r="Q1699" i="8"/>
  <c r="Q1698" i="8"/>
  <c r="Q1697" i="8"/>
  <c r="Q2853" i="8"/>
  <c r="Q2861" i="8"/>
  <c r="Q1696" i="8"/>
  <c r="Q2860" i="8"/>
  <c r="Q1695" i="8"/>
  <c r="Q2859" i="8"/>
  <c r="Q1694" i="8"/>
  <c r="Q2858" i="8"/>
  <c r="Q2865" i="8"/>
  <c r="Q2866" i="8"/>
  <c r="Q2867" i="8"/>
  <c r="Q2868" i="8"/>
  <c r="Q2869" i="8"/>
  <c r="Q2870" i="8"/>
  <c r="Q2871" i="8"/>
  <c r="Q2872" i="8"/>
  <c r="Q2873" i="8"/>
  <c r="Q2874" i="8"/>
  <c r="Q2875" i="8"/>
  <c r="Q2876" i="8"/>
  <c r="Q2877" i="8"/>
  <c r="Q2878" i="8"/>
  <c r="Q2879" i="8"/>
  <c r="Q2880" i="8"/>
  <c r="Q2881" i="8"/>
  <c r="Q2882" i="8"/>
  <c r="Q1690" i="8"/>
  <c r="Q1689" i="8"/>
  <c r="Q1687" i="8"/>
  <c r="Q2884" i="8"/>
  <c r="Q2883" i="8"/>
  <c r="Q1686" i="8"/>
  <c r="Q1683" i="8"/>
  <c r="Q1682" i="8"/>
  <c r="Q1676" i="8"/>
  <c r="Q1675" i="8"/>
  <c r="Q1669" i="8"/>
  <c r="Q1668" i="8"/>
  <c r="Q2895" i="8"/>
  <c r="Q2896" i="8"/>
  <c r="Q1667" i="8"/>
  <c r="Q1660" i="8"/>
  <c r="Q1659" i="8"/>
  <c r="Q2901" i="8"/>
  <c r="Q1658" i="8"/>
  <c r="Q1657" i="8"/>
  <c r="Q1646" i="8"/>
  <c r="Q1645" i="8"/>
  <c r="Q1639" i="8"/>
  <c r="Q1638" i="8"/>
  <c r="Q1637" i="8"/>
  <c r="Q1636" i="8"/>
  <c r="Q2900" i="8"/>
  <c r="Q2914" i="8"/>
  <c r="Q1628" i="8"/>
  <c r="Q2913" i="8"/>
  <c r="Q2912" i="8"/>
  <c r="Q1627" i="8"/>
  <c r="Q1626" i="8"/>
  <c r="Q1625" i="8"/>
  <c r="Q2911" i="8"/>
  <c r="Q2910" i="8"/>
  <c r="Q1624" i="8"/>
  <c r="Q1623" i="8"/>
  <c r="Q2928" i="8"/>
  <c r="Q1621" i="8"/>
  <c r="Q1620" i="8"/>
  <c r="Q2927" i="8"/>
  <c r="Q2926" i="8"/>
  <c r="Q2925" i="8"/>
  <c r="Q1619" i="8"/>
  <c r="Q2924" i="8"/>
  <c r="Q1618" i="8"/>
  <c r="Q2923" i="8"/>
  <c r="Q2922" i="8"/>
  <c r="Q2921" i="8"/>
  <c r="Q2920" i="8"/>
  <c r="Q2919" i="8"/>
  <c r="Q2938" i="8"/>
  <c r="Q2937" i="8"/>
  <c r="Q2936" i="8"/>
  <c r="Q1616" i="8"/>
  <c r="Q1612" i="8"/>
  <c r="Q1611" i="8"/>
  <c r="Q1610" i="8"/>
  <c r="Q1609" i="8"/>
  <c r="Q2935" i="8"/>
  <c r="Q1608" i="8"/>
  <c r="Q1607" i="8"/>
  <c r="Q2945" i="8"/>
  <c r="Q1606" i="8"/>
  <c r="Q2950" i="8"/>
  <c r="Q1600" i="8"/>
  <c r="Q1599" i="8"/>
  <c r="Q1598" i="8"/>
  <c r="Q2949" i="8"/>
  <c r="Q2948" i="8"/>
  <c r="Q2947" i="8"/>
  <c r="Q1597" i="8"/>
  <c r="Q1596" i="8"/>
  <c r="Q1595" i="8"/>
  <c r="Q1594" i="8"/>
  <c r="Q1588" i="8"/>
  <c r="Q1587" i="8"/>
  <c r="Q1586" i="8"/>
  <c r="Q1585" i="8"/>
  <c r="Q2966" i="8"/>
  <c r="Q2965" i="8"/>
  <c r="Q2964" i="8"/>
  <c r="Q1584" i="8"/>
  <c r="Q1583" i="8"/>
  <c r="Q1582" i="8"/>
  <c r="Q2963" i="8"/>
  <c r="Q2962" i="8"/>
  <c r="Q2961" i="8"/>
  <c r="Q1581" i="8"/>
  <c r="Q2975" i="8"/>
  <c r="Q1580" i="8"/>
  <c r="Q2974" i="8"/>
  <c r="Q1579" i="8"/>
  <c r="Q2973" i="8"/>
  <c r="Q1578" i="8"/>
  <c r="Q1572" i="8"/>
  <c r="Q1567" i="8"/>
  <c r="Q1566" i="8"/>
  <c r="Q2972" i="8"/>
  <c r="Q1565" i="8"/>
  <c r="Q2983" i="8"/>
  <c r="Q1564" i="8"/>
  <c r="Q1562" i="8"/>
  <c r="Q1561" i="8"/>
  <c r="Q1558" i="8"/>
  <c r="Q2988" i="8"/>
  <c r="Q1557" i="8"/>
  <c r="Q1556" i="8"/>
  <c r="Q1555" i="8"/>
  <c r="Q1547" i="8"/>
  <c r="Q1546" i="8"/>
  <c r="Q1545" i="8"/>
  <c r="Q2996" i="8"/>
  <c r="Q1544" i="8"/>
  <c r="Q1543" i="8"/>
  <c r="Q1542" i="8"/>
  <c r="Q1541" i="8"/>
  <c r="Q1540" i="8"/>
  <c r="Q1539" i="8"/>
  <c r="Q1538" i="8"/>
  <c r="Q1527" i="8"/>
  <c r="Q1526" i="8"/>
  <c r="Q1525" i="8"/>
  <c r="Q1524" i="8"/>
  <c r="Q1518" i="8"/>
  <c r="Q1517" i="8"/>
  <c r="Q3013" i="8"/>
  <c r="Q1516" i="8"/>
  <c r="Q1512" i="8"/>
  <c r="Q1511" i="8"/>
  <c r="Q3012" i="8"/>
  <c r="Q3011" i="8"/>
  <c r="Q3010" i="8"/>
  <c r="Q1510" i="8"/>
  <c r="Q1509" i="8"/>
  <c r="Q3017" i="8"/>
  <c r="Q1508" i="8"/>
  <c r="Q1505" i="8"/>
  <c r="Q1488" i="8"/>
  <c r="Q1487" i="8"/>
  <c r="Q1486" i="8"/>
  <c r="Q1485" i="8"/>
  <c r="Q1484" i="8"/>
  <c r="Q1483" i="8"/>
  <c r="Q1482" i="8"/>
  <c r="Q1481" i="8"/>
  <c r="Q1480" i="8"/>
  <c r="Q1467" i="8"/>
  <c r="Q1466" i="8"/>
  <c r="Q3030" i="8"/>
  <c r="Q1465" i="8"/>
  <c r="Q1464" i="8"/>
  <c r="Q1463" i="8"/>
  <c r="Q1462" i="8"/>
  <c r="Q1461" i="8"/>
  <c r="Q1460" i="8"/>
  <c r="Q1459" i="8"/>
  <c r="Q3035" i="8"/>
  <c r="Q3044" i="8"/>
  <c r="Q1458" i="8"/>
  <c r="Q1457" i="8"/>
  <c r="Q3043" i="8"/>
  <c r="Q3042" i="8"/>
  <c r="Q1456" i="8"/>
  <c r="Q3048" i="8"/>
  <c r="Q1455" i="8"/>
  <c r="Q3051" i="8"/>
  <c r="Q1454" i="8"/>
  <c r="Q3050" i="8"/>
  <c r="Q3049" i="8"/>
  <c r="Q1426" i="8"/>
  <c r="Q1425" i="8"/>
  <c r="Q3058" i="8"/>
  <c r="Q3057" i="8"/>
  <c r="Q1424" i="8"/>
  <c r="Q3056" i="8"/>
  <c r="Q1423" i="8"/>
  <c r="Q3060" i="8"/>
  <c r="Q1422" i="8"/>
  <c r="Q1421" i="8"/>
  <c r="Q1420" i="8"/>
  <c r="Q3065" i="8"/>
  <c r="Q1419" i="8"/>
  <c r="Q3069" i="8"/>
  <c r="Q1418" i="8"/>
  <c r="Q3068" i="8"/>
  <c r="Q1417" i="8"/>
  <c r="Q1416" i="8"/>
  <c r="Q1415" i="8"/>
  <c r="Q3067" i="8"/>
  <c r="Q1401" i="8"/>
  <c r="Q3066" i="8"/>
  <c r="Q1400" i="8"/>
  <c r="Q1399" i="8"/>
  <c r="Q1398" i="8"/>
  <c r="Q1397" i="8"/>
  <c r="Q3080" i="8"/>
  <c r="Q1396" i="8"/>
  <c r="Q1395" i="8"/>
  <c r="Q1394" i="8"/>
  <c r="Q1393" i="8"/>
  <c r="Q1392" i="8"/>
  <c r="Q1391" i="8"/>
  <c r="Q3079" i="8"/>
  <c r="Q3078" i="8"/>
  <c r="Q1390" i="8"/>
  <c r="Q1389" i="8"/>
  <c r="Q3094" i="8"/>
  <c r="Q3093" i="8"/>
  <c r="Q3092" i="8"/>
  <c r="Q1388" i="8"/>
  <c r="Q3091" i="8"/>
  <c r="Q1387" i="8"/>
  <c r="Q1386" i="8"/>
  <c r="Q1385" i="8"/>
  <c r="Q1384" i="8"/>
  <c r="Q1383" i="8"/>
  <c r="Q1382" i="8"/>
  <c r="Q1381" i="8"/>
  <c r="Q3107" i="8"/>
  <c r="Q3106" i="8"/>
  <c r="Q1380" i="8"/>
  <c r="Q1379" i="8"/>
  <c r="Q1378" i="8"/>
  <c r="Q1377" i="8"/>
  <c r="Q3105" i="8"/>
  <c r="Q1376" i="8"/>
  <c r="Q1375" i="8"/>
  <c r="Q3104" i="8"/>
  <c r="Q3103" i="8"/>
  <c r="Q1374" i="8"/>
  <c r="Q1373" i="8"/>
  <c r="Q1361" i="8"/>
  <c r="Q1360" i="8"/>
  <c r="Q1359" i="8"/>
  <c r="Q1358" i="8"/>
  <c r="Q1357" i="8"/>
  <c r="Q1356" i="8"/>
  <c r="Q1355" i="8"/>
  <c r="Q1354" i="8"/>
  <c r="Q3129" i="8"/>
  <c r="Q3128" i="8"/>
  <c r="Q3127" i="8"/>
  <c r="Q1353" i="8"/>
  <c r="Q3126" i="8"/>
  <c r="Q1352" i="8"/>
  <c r="Q1351" i="8"/>
  <c r="Q1349" i="8"/>
  <c r="Q1348" i="8"/>
  <c r="Q1346" i="8"/>
  <c r="Q3125" i="8"/>
  <c r="Q3124" i="8"/>
  <c r="Q3137" i="8"/>
  <c r="Q3136" i="8"/>
  <c r="Q3139" i="8"/>
  <c r="Q1345" i="8"/>
  <c r="Q3138" i="8"/>
  <c r="Q1342" i="8"/>
  <c r="Q1341" i="8"/>
  <c r="Q1340" i="8"/>
  <c r="Q1339" i="8"/>
  <c r="Q1338" i="8"/>
  <c r="Q1330" i="8"/>
  <c r="Q1329" i="8"/>
  <c r="Q1328" i="8"/>
  <c r="Q3153" i="8"/>
  <c r="Q3152" i="8"/>
  <c r="Q3151" i="8"/>
  <c r="Q1327" i="8"/>
  <c r="Q1326" i="8"/>
  <c r="Q1325" i="8"/>
  <c r="Q3150" i="8"/>
  <c r="Q1324" i="8"/>
  <c r="Q1323" i="8"/>
  <c r="Q1322" i="8"/>
  <c r="Q3149" i="8"/>
  <c r="Q3148" i="8"/>
  <c r="Q1321" i="8"/>
  <c r="Q3147" i="8"/>
  <c r="Q1320" i="8"/>
  <c r="Q1319" i="8"/>
  <c r="Q3165" i="8"/>
  <c r="Q1318" i="8"/>
  <c r="Q1300" i="8"/>
  <c r="Q3164" i="8"/>
  <c r="Q1299" i="8"/>
  <c r="Q1298" i="8"/>
  <c r="Q1297" i="8"/>
  <c r="Q1296" i="8"/>
  <c r="Q1295" i="8"/>
  <c r="Q1294" i="8"/>
  <c r="Q1293" i="8"/>
  <c r="Q3185" i="8"/>
  <c r="Q1288" i="8"/>
  <c r="Q1284" i="8"/>
  <c r="Q3184" i="8"/>
  <c r="Q1283" i="8"/>
  <c r="Q1250" i="8"/>
  <c r="Q1249" i="8"/>
  <c r="Q3183" i="8"/>
  <c r="Q1248" i="8"/>
  <c r="Q1247" i="8"/>
  <c r="Q3182" i="8"/>
  <c r="Q3181" i="8"/>
  <c r="Q3180" i="8"/>
  <c r="Q3179" i="8"/>
  <c r="Q3178" i="8"/>
  <c r="Q1246" i="8"/>
  <c r="Q1245" i="8"/>
  <c r="Q1244" i="8"/>
  <c r="Q1243" i="8"/>
  <c r="Q3177" i="8"/>
  <c r="Q3176" i="8"/>
  <c r="Q1242" i="8"/>
  <c r="Q1241" i="8"/>
  <c r="Q1240" i="8"/>
  <c r="Q1239" i="8"/>
  <c r="Q1238" i="8"/>
  <c r="Q3200" i="8"/>
  <c r="Q1237" i="8"/>
  <c r="Q1236" i="8"/>
  <c r="Q1235" i="8"/>
  <c r="Q1234" i="8"/>
  <c r="Q1233" i="8"/>
  <c r="Q3199" i="8"/>
  <c r="Q1232" i="8"/>
  <c r="Q1231" i="8"/>
  <c r="Q1230" i="8"/>
  <c r="Q3198" i="8"/>
  <c r="Q1229" i="8"/>
  <c r="Q1228" i="8"/>
  <c r="Q3197" i="8"/>
  <c r="Q1227" i="8"/>
  <c r="Q3220" i="8"/>
  <c r="Q1226" i="8"/>
  <c r="Q1225" i="8"/>
  <c r="Q1224" i="8"/>
  <c r="Q1198" i="8"/>
  <c r="Q1197" i="8"/>
  <c r="Q1196" i="8"/>
  <c r="Q3219" i="8"/>
  <c r="Q3218" i="8"/>
  <c r="Q3217" i="8"/>
  <c r="Q1195" i="8"/>
  <c r="Q1194" i="8"/>
  <c r="Q1193" i="8"/>
  <c r="Q1192" i="8"/>
  <c r="Q1191" i="8"/>
  <c r="Q1190" i="8"/>
  <c r="Q1189" i="8"/>
  <c r="Q1188" i="8"/>
  <c r="Q1187" i="8"/>
  <c r="Q1186" i="8"/>
  <c r="Q1185" i="8"/>
  <c r="Q1170" i="8"/>
  <c r="Q1169" i="8"/>
  <c r="Q1168" i="8"/>
  <c r="Q3238" i="8"/>
  <c r="Q1167" i="8"/>
  <c r="Q1166" i="8"/>
  <c r="Q3237" i="8"/>
  <c r="Q1165" i="8"/>
  <c r="Q3236" i="8"/>
  <c r="Q1164" i="8"/>
  <c r="Q1163" i="8"/>
  <c r="Q1162" i="8"/>
  <c r="Q1161" i="8"/>
  <c r="Q1160" i="8"/>
  <c r="Q1159" i="8"/>
  <c r="Q1158" i="8"/>
  <c r="Q1157" i="8"/>
  <c r="Q3251" i="8"/>
  <c r="Q3250" i="8"/>
  <c r="Q1156" i="8"/>
  <c r="Q1155" i="8"/>
  <c r="Q3249" i="8"/>
  <c r="Q1154" i="8"/>
  <c r="Q1153" i="8"/>
  <c r="Q1152" i="8"/>
  <c r="Q3272" i="8"/>
  <c r="Q3271" i="8"/>
  <c r="Q1151" i="8"/>
  <c r="Q1150" i="8"/>
  <c r="Q1149" i="8"/>
  <c r="Q1148" i="8"/>
  <c r="Q1147" i="8"/>
  <c r="Q3270" i="8"/>
  <c r="Q3269" i="8"/>
  <c r="Q3268" i="8"/>
  <c r="Q1146" i="8"/>
  <c r="Q1145" i="8"/>
  <c r="Q1144" i="8"/>
  <c r="Q3267" i="8"/>
  <c r="Q3266" i="8"/>
  <c r="Q1143" i="8"/>
  <c r="Q1142" i="8"/>
  <c r="Q1126" i="8"/>
  <c r="Q3265" i="8"/>
  <c r="Q3264" i="8"/>
  <c r="Q1125" i="8"/>
  <c r="Q3263" i="8"/>
  <c r="Q1124" i="8"/>
  <c r="Q1123" i="8"/>
  <c r="Q1122" i="8"/>
  <c r="Q1121" i="8"/>
  <c r="Q1120" i="8"/>
  <c r="Q1119" i="8"/>
  <c r="Q1118" i="8"/>
  <c r="Q1117" i="8"/>
  <c r="Q1116" i="8"/>
  <c r="Q1115" i="8"/>
  <c r="Q1114" i="8"/>
  <c r="Q1113" i="8"/>
  <c r="Q1112" i="8"/>
  <c r="Q1101" i="8"/>
  <c r="Q1100" i="8"/>
  <c r="Q1099" i="8"/>
  <c r="Q3301" i="8"/>
  <c r="Q1098" i="8"/>
  <c r="Q3300" i="8"/>
  <c r="Q1097" i="8"/>
  <c r="Q1096" i="8"/>
  <c r="Q1095" i="8"/>
  <c r="Q3299" i="8"/>
  <c r="Q1094" i="8"/>
  <c r="Q3298" i="8"/>
  <c r="Q1088" i="8"/>
  <c r="Q1087" i="8"/>
  <c r="Q1074" i="8"/>
  <c r="Q3322" i="8"/>
  <c r="Q3321" i="8"/>
  <c r="Q1073" i="8"/>
  <c r="Q1072" i="8"/>
  <c r="Q1071" i="8"/>
  <c r="Q3320" i="8"/>
  <c r="Q1070" i="8"/>
  <c r="Q1069" i="8"/>
  <c r="Q3319" i="8"/>
  <c r="Q3318" i="8"/>
  <c r="Q1068" i="8"/>
  <c r="Q1067" i="8"/>
  <c r="Q1066" i="8"/>
  <c r="Q3317" i="8"/>
  <c r="Q3316" i="8"/>
  <c r="Q3315" i="8"/>
  <c r="Q3314" i="8"/>
  <c r="Q1042" i="8"/>
  <c r="Q1041" i="8"/>
  <c r="Q1040" i="8"/>
  <c r="Q3313" i="8"/>
  <c r="Q1039" i="8"/>
  <c r="Q1038" i="8"/>
  <c r="Q1037" i="8"/>
  <c r="Q1036" i="8"/>
  <c r="Q1035" i="8"/>
  <c r="Q1034" i="8"/>
  <c r="Q1033" i="8"/>
  <c r="Q1032" i="8"/>
  <c r="Q3345" i="8"/>
  <c r="Q1031" i="8"/>
  <c r="Q3344" i="8"/>
  <c r="Q3343" i="8"/>
  <c r="Q1030" i="8"/>
  <c r="Q1029" i="8"/>
  <c r="Q993" i="8"/>
  <c r="Q992" i="8"/>
  <c r="Q991" i="8"/>
  <c r="Q990" i="8"/>
  <c r="Q3342" i="8"/>
  <c r="Q989" i="8"/>
  <c r="Q988" i="8"/>
  <c r="Q987" i="8"/>
  <c r="Q986" i="8"/>
  <c r="Q985" i="8"/>
  <c r="Q953" i="8"/>
  <c r="Q952" i="8"/>
  <c r="Q951" i="8"/>
  <c r="Q950" i="8"/>
  <c r="Q949" i="8"/>
  <c r="Q948" i="8"/>
  <c r="Q947" i="8"/>
  <c r="Q946" i="8"/>
  <c r="Q945" i="8"/>
  <c r="Q944" i="8"/>
  <c r="Q943" i="8"/>
  <c r="Q942" i="8"/>
  <c r="Q941" i="8"/>
  <c r="Q3362" i="8"/>
  <c r="Q940" i="8"/>
  <c r="Q939" i="8"/>
  <c r="Q938" i="8"/>
  <c r="Q937" i="8"/>
  <c r="Q936" i="8"/>
  <c r="Q935" i="8"/>
  <c r="Q3361" i="8"/>
  <c r="Q934" i="8"/>
  <c r="Q933" i="8"/>
  <c r="Q932" i="8"/>
  <c r="Q931" i="8"/>
  <c r="Q930" i="8"/>
  <c r="Q929" i="8"/>
  <c r="Q928" i="8"/>
  <c r="Q3387" i="8"/>
  <c r="Q927" i="8"/>
  <c r="Q911" i="8"/>
  <c r="Q910" i="8"/>
  <c r="Q3386" i="8"/>
  <c r="Q909" i="8"/>
  <c r="Q3385" i="8"/>
  <c r="Q908" i="8"/>
  <c r="Q3384" i="8"/>
  <c r="Q3383" i="8"/>
  <c r="Q907" i="8"/>
  <c r="Q906" i="8"/>
  <c r="Q905" i="8"/>
  <c r="Q904" i="8"/>
  <c r="Q3382" i="8"/>
  <c r="Q903" i="8"/>
  <c r="Q902" i="8"/>
  <c r="Q3381" i="8"/>
  <c r="Q901" i="8"/>
  <c r="Q900" i="8"/>
  <c r="Q899" i="8"/>
  <c r="Q898" i="8"/>
  <c r="Q3418" i="8"/>
  <c r="Q897" i="8"/>
  <c r="Q3417" i="8"/>
  <c r="Q3416" i="8"/>
  <c r="Q3415" i="8"/>
  <c r="Q3414" i="8"/>
  <c r="Q3413" i="8"/>
  <c r="Q896" i="8"/>
  <c r="Q895" i="8"/>
  <c r="Q3412" i="8"/>
  <c r="Q894" i="8"/>
  <c r="Q3411" i="8"/>
  <c r="Q893" i="8"/>
  <c r="Q892" i="8"/>
  <c r="Q887" i="8"/>
  <c r="Q3410" i="8"/>
  <c r="Q3409" i="8"/>
  <c r="Q880" i="8"/>
  <c r="Q3408" i="8"/>
  <c r="Q3407" i="8"/>
  <c r="Q879" i="8"/>
  <c r="Q878" i="8"/>
  <c r="Q856" i="8"/>
  <c r="Q855" i="8"/>
  <c r="Q854" i="8"/>
  <c r="Q3406" i="8"/>
  <c r="Q853" i="8"/>
  <c r="Q852" i="8"/>
  <c r="Q851" i="8"/>
  <c r="Q3405" i="8"/>
  <c r="Q3440" i="8"/>
  <c r="Q850" i="8"/>
  <c r="Q849" i="8"/>
  <c r="Q848" i="8"/>
  <c r="Q847" i="8"/>
  <c r="Q846" i="8"/>
  <c r="Q845" i="8"/>
  <c r="Q3439" i="8"/>
  <c r="Q844" i="8"/>
  <c r="Q843" i="8"/>
  <c r="Q842" i="8"/>
  <c r="Q841" i="8"/>
  <c r="Q3438" i="8"/>
  <c r="Q840" i="8"/>
  <c r="Q3454" i="8"/>
  <c r="Q839" i="8"/>
  <c r="Q838" i="8"/>
  <c r="Q837" i="8"/>
  <c r="Q836" i="8"/>
  <c r="Q835" i="8"/>
  <c r="Q3453" i="8"/>
  <c r="Q3452" i="8"/>
  <c r="Q804" i="8"/>
  <c r="Q803" i="8"/>
  <c r="Q802" i="8"/>
  <c r="Q3463" i="8"/>
  <c r="Q801" i="8"/>
  <c r="Q3466" i="8"/>
  <c r="Q800" i="8"/>
  <c r="Q3465" i="8"/>
  <c r="Q799" i="8"/>
  <c r="Q798" i="8"/>
  <c r="Q3464" i="8"/>
  <c r="Q797" i="8"/>
  <c r="Q3478" i="8"/>
  <c r="Q3477" i="8"/>
  <c r="Q796" i="8"/>
  <c r="Q795" i="8"/>
  <c r="Q794" i="8"/>
  <c r="Q3476" i="8"/>
  <c r="Q793" i="8"/>
  <c r="Q3475" i="8"/>
  <c r="Q3474" i="8"/>
  <c r="Q792" i="8"/>
  <c r="Q791" i="8"/>
  <c r="Q3473" i="8"/>
  <c r="Q790" i="8"/>
  <c r="Q3472" i="8"/>
  <c r="Q3471" i="8"/>
  <c r="Q789" i="8"/>
  <c r="Q3495" i="8"/>
  <c r="Q788" i="8"/>
  <c r="Q787" i="8"/>
  <c r="Q3494" i="8"/>
  <c r="Q3493" i="8"/>
  <c r="Q3492" i="8"/>
  <c r="Q3491" i="8"/>
  <c r="Q3490" i="8"/>
  <c r="Q786" i="8"/>
  <c r="Q785" i="8"/>
  <c r="Q3489" i="8"/>
  <c r="Q784" i="8"/>
  <c r="Q783" i="8"/>
  <c r="Q782" i="8"/>
  <c r="Q3488" i="8"/>
  <c r="Q781" i="8"/>
  <c r="Q780" i="8"/>
  <c r="Q3507" i="8"/>
  <c r="Q765" i="8"/>
  <c r="Q3506" i="8"/>
  <c r="Q764" i="8"/>
  <c r="Q3505" i="8"/>
  <c r="Q763" i="8"/>
  <c r="Q3504" i="8"/>
  <c r="Q3503" i="8"/>
  <c r="Q762" i="8"/>
  <c r="Q745" i="8"/>
  <c r="Q744" i="8"/>
  <c r="Q3521" i="8"/>
  <c r="Q743" i="8"/>
  <c r="Q3520" i="8"/>
  <c r="Q742" i="8"/>
  <c r="Q741" i="8"/>
  <c r="Q740" i="8"/>
  <c r="Q3519" i="8"/>
  <c r="Q3518" i="8"/>
  <c r="Q739" i="8"/>
  <c r="Q3517" i="8"/>
  <c r="Q3516" i="8"/>
  <c r="Q738" i="8"/>
  <c r="Q725" i="8"/>
  <c r="Q3529" i="8"/>
  <c r="Q724" i="8"/>
  <c r="Q3530" i="8"/>
  <c r="Q723" i="8"/>
  <c r="Q3538" i="8"/>
  <c r="Q721" i="8"/>
  <c r="Q3537" i="8"/>
  <c r="Q720" i="8"/>
  <c r="Q719" i="8"/>
  <c r="Q715" i="8"/>
  <c r="Q710" i="8"/>
  <c r="Q3536" i="8"/>
  <c r="Q3535" i="8"/>
  <c r="Q709" i="8"/>
  <c r="Q708" i="8"/>
  <c r="Q3534" i="8"/>
  <c r="Q707" i="8"/>
  <c r="Q3533" i="8"/>
  <c r="Q706" i="8"/>
  <c r="Q703" i="8"/>
  <c r="Q702" i="8"/>
  <c r="Q701" i="8"/>
  <c r="Q3532" i="8"/>
  <c r="Q700" i="8"/>
  <c r="Q699" i="8"/>
  <c r="Q698" i="8"/>
  <c r="Q3555" i="8"/>
  <c r="Q697" i="8"/>
  <c r="Q696" i="8"/>
  <c r="Q695" i="8"/>
  <c r="Q685" i="8"/>
  <c r="Q684" i="8"/>
  <c r="Q3558" i="8"/>
  <c r="Q3557" i="8"/>
  <c r="Q683" i="8"/>
  <c r="Q3556" i="8"/>
  <c r="Q682" i="8"/>
  <c r="Q681" i="8"/>
  <c r="Q680" i="8"/>
  <c r="Q3568" i="8"/>
  <c r="Q679" i="8"/>
  <c r="Q678" i="8"/>
  <c r="Q677" i="8"/>
  <c r="Q3572" i="8"/>
  <c r="Q3571" i="8"/>
  <c r="Q666" i="8"/>
  <c r="Q665" i="8"/>
  <c r="Q664" i="8"/>
  <c r="Q3570" i="8"/>
  <c r="Q3569" i="8"/>
  <c r="Q663" i="8"/>
  <c r="Q3580" i="8"/>
  <c r="Q3581" i="8"/>
  <c r="Q662" i="8"/>
  <c r="Q661" i="8"/>
  <c r="Q660" i="8"/>
  <c r="Q659" i="8"/>
  <c r="Q3589" i="8"/>
  <c r="Q3588" i="8"/>
  <c r="Q658" i="8"/>
  <c r="Q638" i="8"/>
  <c r="Q3587" i="8"/>
  <c r="Q637" i="8"/>
  <c r="Q3586" i="8"/>
  <c r="Q636" i="8"/>
  <c r="Q635" i="8"/>
  <c r="Q618" i="8"/>
  <c r="Q3599" i="8"/>
  <c r="Q3598" i="8"/>
  <c r="Q617" i="8"/>
  <c r="Q3597" i="8"/>
  <c r="Q3596" i="8"/>
  <c r="Q616" i="8"/>
  <c r="Q615" i="8"/>
  <c r="Q614" i="8"/>
  <c r="Q613" i="8"/>
  <c r="Q612" i="8"/>
  <c r="Q3606" i="8"/>
  <c r="Q3605" i="8"/>
  <c r="Q601" i="8"/>
  <c r="Q600" i="8"/>
  <c r="Q599" i="8"/>
  <c r="Q598" i="8"/>
  <c r="Q597" i="8"/>
  <c r="Q3604" i="8"/>
  <c r="Q3614" i="8"/>
  <c r="Q3616" i="8"/>
  <c r="Q3615" i="8"/>
  <c r="Q596" i="8"/>
  <c r="Q595" i="8"/>
  <c r="Q3618" i="8"/>
  <c r="Q3617" i="8"/>
  <c r="Q594" i="8"/>
  <c r="Q3629" i="8"/>
  <c r="Q3628" i="8"/>
  <c r="Q593" i="8"/>
  <c r="Q3627" i="8"/>
  <c r="Q3626" i="8"/>
  <c r="Q592" i="8"/>
  <c r="Q3625" i="8"/>
  <c r="Q576" i="8"/>
  <c r="Q575" i="8"/>
  <c r="Q3624" i="8"/>
  <c r="Q574" i="8"/>
  <c r="Q3623" i="8"/>
  <c r="Q3622" i="8"/>
  <c r="Q573" i="8"/>
  <c r="Q3621" i="8"/>
  <c r="Q572" i="8"/>
  <c r="Q571" i="8"/>
  <c r="Q570" i="8"/>
  <c r="Q569" i="8"/>
  <c r="Q3646" i="8"/>
  <c r="Q568" i="8"/>
  <c r="Q3645" i="8"/>
  <c r="Q567" i="8"/>
  <c r="Q3644" i="8"/>
  <c r="Q3643" i="8"/>
  <c r="Q3642" i="8"/>
  <c r="Q566" i="8"/>
  <c r="Q565" i="8"/>
  <c r="Q3641" i="8"/>
  <c r="Q3640" i="8"/>
  <c r="Q564" i="8"/>
  <c r="Q563" i="8"/>
  <c r="Q562" i="8"/>
  <c r="Q561" i="8"/>
  <c r="Q560" i="8"/>
  <c r="Q559" i="8"/>
  <c r="Q558" i="8"/>
  <c r="Q3660" i="8"/>
  <c r="Q3659" i="8"/>
  <c r="Q557" i="8"/>
  <c r="Q3662" i="8"/>
  <c r="Q556" i="8"/>
  <c r="Q555" i="8"/>
  <c r="Q554" i="8"/>
  <c r="Q553" i="8"/>
  <c r="Q3668" i="8"/>
  <c r="Q3667" i="8"/>
  <c r="Q552" i="8"/>
  <c r="Q3666" i="8"/>
  <c r="Q3665" i="8"/>
  <c r="Q530" i="8"/>
  <c r="Q529" i="8"/>
  <c r="Q528" i="8"/>
  <c r="Q527" i="8"/>
  <c r="Q526" i="8"/>
  <c r="Q3664" i="8"/>
  <c r="Q3663" i="8"/>
  <c r="Q525" i="8"/>
  <c r="Q524" i="8"/>
  <c r="Q523" i="8"/>
  <c r="Q522" i="8"/>
  <c r="Q3683" i="8"/>
  <c r="Q3684" i="8"/>
  <c r="Q3685" i="8"/>
  <c r="Q3688" i="8"/>
  <c r="Q521" i="8"/>
  <c r="Q3687" i="8"/>
  <c r="Q520" i="8"/>
  <c r="Q3686" i="8"/>
  <c r="Q519" i="8"/>
  <c r="Q518" i="8"/>
  <c r="Q517" i="8"/>
  <c r="Q516" i="8"/>
  <c r="Q515" i="8"/>
  <c r="Q514" i="8"/>
  <c r="Q513" i="8"/>
  <c r="Q512" i="8"/>
  <c r="Q511" i="8"/>
  <c r="Q510" i="8"/>
  <c r="Q3701" i="8"/>
  <c r="Q509" i="8"/>
  <c r="Q508" i="8"/>
  <c r="Q502" i="8"/>
  <c r="Q501" i="8"/>
  <c r="Q500" i="8"/>
  <c r="Q3709" i="8"/>
  <c r="Q3708" i="8"/>
  <c r="Q499" i="8"/>
  <c r="Q3707" i="8"/>
  <c r="Q498" i="8"/>
  <c r="Q3706" i="8"/>
  <c r="Q3705" i="8"/>
  <c r="Q3704" i="8"/>
  <c r="Q495" i="8"/>
  <c r="Q492" i="8"/>
  <c r="Q3703" i="8"/>
  <c r="Q491" i="8"/>
  <c r="Q3702" i="8"/>
  <c r="Q490" i="8"/>
  <c r="Q489" i="8"/>
  <c r="Q488" i="8"/>
  <c r="Q487" i="8"/>
  <c r="Q3724" i="8"/>
  <c r="Q486" i="8"/>
  <c r="Q3729" i="8"/>
  <c r="Q3728" i="8"/>
  <c r="Q3727" i="8"/>
  <c r="Q3726" i="8"/>
  <c r="Q3725" i="8"/>
  <c r="Q485" i="8"/>
  <c r="Q3732" i="8"/>
  <c r="Q484" i="8"/>
  <c r="Q3738" i="8"/>
  <c r="Q476" i="8"/>
  <c r="Q475" i="8"/>
  <c r="Q3737" i="8"/>
  <c r="Q3736" i="8"/>
  <c r="Q3735" i="8"/>
  <c r="Q474" i="8"/>
  <c r="Q3734" i="8"/>
  <c r="Q3733" i="8"/>
  <c r="Q473" i="8"/>
  <c r="Q3743" i="8"/>
  <c r="Q472" i="8"/>
  <c r="Q3745" i="8"/>
  <c r="Q471" i="8"/>
  <c r="Q3748" i="8"/>
  <c r="Q458" i="8"/>
  <c r="Q3751" i="8"/>
  <c r="Q457" i="8"/>
  <c r="Q3750" i="8"/>
  <c r="Q456" i="8"/>
  <c r="Q455" i="8"/>
  <c r="Q3749" i="8"/>
  <c r="Q454" i="8"/>
  <c r="Q453" i="8"/>
  <c r="Q452" i="8"/>
  <c r="Q451" i="8"/>
  <c r="Q450" i="8"/>
  <c r="Q441" i="8"/>
  <c r="Q3763" i="8"/>
  <c r="Q440" i="8"/>
  <c r="Q3762" i="8"/>
  <c r="Q439" i="8"/>
  <c r="Q438" i="8"/>
  <c r="Q437" i="8"/>
  <c r="Q3761" i="8"/>
  <c r="Q436" i="8"/>
  <c r="Q432" i="8"/>
  <c r="Q430" i="8"/>
  <c r="Q429" i="8"/>
  <c r="Q427" i="8"/>
  <c r="Q3771" i="8"/>
  <c r="Q426" i="8"/>
  <c r="Q416" i="8"/>
  <c r="Q415" i="8"/>
  <c r="Q414" i="8"/>
  <c r="Q413" i="8"/>
  <c r="Q3780" i="8"/>
  <c r="Q3779" i="8"/>
  <c r="Q412" i="8"/>
  <c r="Q411" i="8"/>
  <c r="Q410" i="8"/>
  <c r="Q3778" i="8"/>
  <c r="Q409" i="8"/>
  <c r="Q3777" i="8"/>
  <c r="Q408" i="8"/>
  <c r="Q407" i="8"/>
  <c r="Q406" i="8"/>
  <c r="Q3793" i="8"/>
  <c r="Q3792" i="8"/>
  <c r="Q3791" i="8"/>
  <c r="Q3790" i="8"/>
  <c r="Q3796" i="8"/>
  <c r="Q395" i="8"/>
  <c r="Q394" i="8"/>
  <c r="Q393" i="8"/>
  <c r="Q3795" i="8"/>
  <c r="Q392" i="8"/>
  <c r="Q391" i="8"/>
  <c r="Q390" i="8"/>
  <c r="Q389" i="8"/>
  <c r="Q3800" i="8"/>
  <c r="Q388" i="8"/>
  <c r="Q387" i="8"/>
  <c r="Q3807" i="8"/>
  <c r="Q3806" i="8"/>
  <c r="Q3805" i="8"/>
  <c r="Q386" i="8"/>
  <c r="Q385" i="8"/>
  <c r="Q384" i="8"/>
  <c r="Q383" i="8"/>
  <c r="Q382" i="8"/>
  <c r="Q373" i="8"/>
  <c r="Q372" i="8"/>
  <c r="Q3819" i="8"/>
  <c r="Q3818" i="8"/>
  <c r="Q371" i="8"/>
  <c r="Q3817" i="8"/>
  <c r="Q3821" i="8"/>
  <c r="Q370" i="8"/>
  <c r="Q369" i="8"/>
  <c r="Q368" i="8"/>
  <c r="Q3828" i="8"/>
  <c r="Q3827" i="8"/>
  <c r="Q3826" i="8"/>
  <c r="Q3825" i="8"/>
  <c r="Q3830" i="8"/>
  <c r="Q367" i="8"/>
  <c r="Q3829" i="8"/>
  <c r="Q3833" i="8"/>
  <c r="Q3832" i="8"/>
  <c r="Q366" i="8"/>
  <c r="Q365" i="8"/>
  <c r="Q3834" i="8"/>
  <c r="Q364" i="8"/>
  <c r="Q3838" i="8"/>
  <c r="Q363" i="8"/>
  <c r="Q362" i="8"/>
  <c r="Q3837" i="8"/>
  <c r="Q361" i="8"/>
  <c r="Q354" i="8"/>
  <c r="Q353" i="8"/>
  <c r="Q352" i="8"/>
  <c r="Q351" i="8"/>
  <c r="Q350" i="8"/>
  <c r="Q3845" i="8"/>
  <c r="Q3844" i="8"/>
  <c r="Q349" i="8"/>
  <c r="Q3843" i="8"/>
  <c r="Q3842" i="8"/>
  <c r="Q348" i="8"/>
  <c r="Q347" i="8"/>
  <c r="Q3855" i="8"/>
  <c r="Q3856" i="8"/>
  <c r="Q3857" i="8"/>
  <c r="Q346" i="8"/>
  <c r="Q345" i="8"/>
  <c r="Q336" i="8"/>
  <c r="Q335" i="8"/>
  <c r="Q334" i="8"/>
  <c r="Q3860" i="8"/>
  <c r="Q3859" i="8"/>
  <c r="Q333" i="8"/>
  <c r="Q3858" i="8"/>
  <c r="Q3867" i="8"/>
  <c r="Q332" i="8"/>
  <c r="Q3872" i="8"/>
  <c r="Q331" i="8"/>
  <c r="Q3871" i="8"/>
  <c r="Q330" i="8"/>
  <c r="Q329" i="8"/>
  <c r="Q327" i="8"/>
  <c r="Q3870" i="8"/>
  <c r="Q3869" i="8"/>
  <c r="Q3877" i="8"/>
  <c r="Q3881" i="8"/>
  <c r="Q326" i="8"/>
  <c r="Q322" i="8"/>
  <c r="Q3880" i="8"/>
  <c r="Q321" i="8"/>
  <c r="Q3879" i="8"/>
  <c r="Q320" i="8"/>
  <c r="Q3878" i="8"/>
  <c r="Q319" i="8"/>
  <c r="Q318" i="8"/>
  <c r="Q317" i="8"/>
  <c r="Q316" i="8"/>
  <c r="Q315" i="8"/>
  <c r="Q3893" i="8"/>
  <c r="Q307" i="8"/>
  <c r="Q3892" i="8"/>
  <c r="Q306" i="8"/>
  <c r="Q3891" i="8"/>
  <c r="Q305" i="8"/>
  <c r="Q3905" i="8"/>
  <c r="Q304" i="8"/>
  <c r="Q3904" i="8"/>
  <c r="Q3903" i="8"/>
  <c r="Q3902" i="8"/>
  <c r="Q3901" i="8"/>
  <c r="Q3900" i="8"/>
  <c r="Q303" i="8"/>
  <c r="Q3899" i="8"/>
  <c r="Q3898" i="8"/>
  <c r="Q3897" i="8"/>
  <c r="Q302" i="8"/>
  <c r="Q301" i="8"/>
  <c r="Q300" i="8"/>
  <c r="Q299" i="8"/>
  <c r="Q298" i="8"/>
  <c r="Q297" i="8"/>
  <c r="Q290" i="8"/>
  <c r="Q289" i="8"/>
  <c r="Q3910" i="8"/>
  <c r="Q288" i="8"/>
  <c r="Q287" i="8"/>
  <c r="Q281" i="8"/>
  <c r="Q280" i="8"/>
  <c r="Q279" i="8"/>
  <c r="Q278" i="8"/>
  <c r="Q276" i="8"/>
  <c r="Q275" i="8"/>
  <c r="Q3926" i="8"/>
  <c r="Q274" i="8"/>
  <c r="Q273" i="8"/>
  <c r="Q3925" i="8"/>
  <c r="Q3932" i="8"/>
  <c r="Q271" i="8"/>
  <c r="Q270" i="8"/>
  <c r="Q269" i="8"/>
  <c r="Q264" i="8"/>
  <c r="Q3931" i="8"/>
  <c r="Q3930" i="8"/>
  <c r="Q3929" i="8"/>
  <c r="Q263" i="8"/>
  <c r="Q262" i="8"/>
  <c r="Q261" i="8"/>
  <c r="Q3940" i="8"/>
  <c r="Q3944" i="8"/>
  <c r="Q260" i="8"/>
  <c r="Q3943" i="8"/>
  <c r="Q3942" i="8"/>
  <c r="Q259" i="8"/>
  <c r="Q3941" i="8"/>
  <c r="Q3952" i="8"/>
  <c r="Q258" i="8"/>
  <c r="Q3951" i="8"/>
  <c r="Q3950" i="8"/>
  <c r="Q3949" i="8"/>
  <c r="Q3948" i="8"/>
  <c r="Q3947" i="8"/>
  <c r="Q257" i="8"/>
  <c r="Q256" i="8"/>
  <c r="Q3956" i="8"/>
  <c r="Q255" i="8"/>
  <c r="Q3957" i="8"/>
  <c r="Q246" i="8"/>
  <c r="Q245" i="8"/>
  <c r="Q244" i="8"/>
  <c r="Q3965" i="8"/>
  <c r="Q3964" i="8"/>
  <c r="Q243" i="8"/>
  <c r="Q3963" i="8"/>
  <c r="Q242" i="8"/>
  <c r="Q3962" i="8"/>
  <c r="Q3961" i="8"/>
  <c r="Q3960" i="8"/>
  <c r="Q3972" i="8"/>
  <c r="Q241" i="8"/>
  <c r="Q3971" i="8"/>
  <c r="Q240" i="8"/>
  <c r="Q239" i="8"/>
  <c r="Q3970" i="8"/>
  <c r="Q238" i="8"/>
  <c r="Q237" i="8"/>
  <c r="Q3983" i="8"/>
  <c r="Q3982" i="8"/>
  <c r="Q3981" i="8"/>
  <c r="Q236" i="8"/>
  <c r="Q235" i="8"/>
  <c r="Q3980" i="8"/>
  <c r="Q3979" i="8"/>
  <c r="Q230" i="8"/>
  <c r="Q3978" i="8"/>
  <c r="Q229" i="8"/>
  <c r="Q228" i="8"/>
  <c r="Q227" i="8"/>
  <c r="Q226" i="8"/>
  <c r="Q224" i="8"/>
  <c r="Q223" i="8"/>
  <c r="Q3987" i="8"/>
  <c r="Q218" i="8"/>
  <c r="Q217" i="8"/>
  <c r="Q3998" i="8"/>
  <c r="Q3997" i="8"/>
  <c r="Q3996" i="8"/>
  <c r="Q216" i="8"/>
  <c r="Q215" i="8"/>
  <c r="Q214" i="8"/>
  <c r="Q213" i="8"/>
  <c r="Q4002" i="8"/>
  <c r="Q212" i="8"/>
  <c r="Q210" i="8"/>
  <c r="Q4001" i="8"/>
  <c r="Q201" i="8"/>
  <c r="Q200" i="8"/>
  <c r="Q4000" i="8"/>
  <c r="Q199" i="8"/>
  <c r="Q198" i="8"/>
  <c r="Q197" i="8"/>
  <c r="Q196" i="8"/>
  <c r="Q4011" i="8"/>
  <c r="Q195" i="8"/>
  <c r="Q194" i="8"/>
  <c r="Q193" i="8"/>
  <c r="Q192" i="8"/>
  <c r="Q4019" i="8"/>
  <c r="Q4018" i="8"/>
  <c r="Q191" i="8"/>
  <c r="Q188" i="8"/>
  <c r="Q187" i="8"/>
  <c r="Q4028" i="8"/>
  <c r="Q186" i="8"/>
  <c r="Q182" i="8"/>
  <c r="Q4027" i="8"/>
  <c r="Q4026" i="8"/>
  <c r="Q4025" i="8"/>
  <c r="Q4024" i="8"/>
  <c r="Q181" i="8"/>
  <c r="Q176" i="8"/>
  <c r="Q175" i="8"/>
  <c r="Q174" i="8"/>
  <c r="Q4035" i="8"/>
  <c r="Q173" i="8"/>
  <c r="Q4034" i="8"/>
  <c r="Q4041" i="8"/>
  <c r="Q165" i="8"/>
  <c r="Q164" i="8"/>
  <c r="Q163" i="8"/>
  <c r="Q162" i="8"/>
  <c r="Q161" i="8"/>
  <c r="Q160" i="8"/>
  <c r="Q159" i="8"/>
  <c r="Q4040" i="8"/>
  <c r="Q4039" i="8"/>
  <c r="Q4038" i="8"/>
  <c r="Q158" i="8"/>
  <c r="Q157" i="8"/>
  <c r="Q4051" i="8"/>
  <c r="Q156" i="8"/>
  <c r="Q155" i="8"/>
  <c r="Q4061" i="8"/>
  <c r="Q4060" i="8"/>
  <c r="Q4059" i="8"/>
  <c r="Q154" i="8"/>
  <c r="Q4058" i="8"/>
  <c r="Q153" i="8"/>
  <c r="Q150" i="8"/>
  <c r="Q149" i="8"/>
  <c r="Q148" i="8"/>
  <c r="Q145" i="8"/>
  <c r="Q4057" i="8"/>
  <c r="Q144" i="8"/>
  <c r="Q4056" i="8"/>
  <c r="Q4055" i="8"/>
  <c r="Q143" i="8"/>
  <c r="Q142" i="8"/>
  <c r="Q4054" i="8"/>
  <c r="Q4079" i="8"/>
  <c r="Q4078" i="8"/>
  <c r="Q141" i="8"/>
  <c r="Q4077" i="8"/>
  <c r="Q140" i="8"/>
  <c r="Q4076" i="8"/>
  <c r="Q139" i="8"/>
  <c r="Q4075" i="8"/>
  <c r="Q136" i="8"/>
  <c r="Q135" i="8"/>
  <c r="Q134" i="8"/>
  <c r="Q130" i="8"/>
  <c r="Q129" i="8"/>
  <c r="Q4074" i="8"/>
  <c r="Q4073" i="8"/>
  <c r="Q128" i="8"/>
  <c r="Q127" i="8"/>
  <c r="Q4072" i="8"/>
  <c r="Q124" i="8"/>
  <c r="Q4071" i="8"/>
  <c r="Q4091" i="8"/>
  <c r="Q4092" i="8"/>
  <c r="Q4093" i="8"/>
  <c r="Q4098" i="8"/>
  <c r="Q4097" i="8"/>
  <c r="Q123" i="8"/>
  <c r="Q4096" i="8"/>
  <c r="Q4095" i="8"/>
  <c r="Q4094" i="8"/>
  <c r="Q122" i="8"/>
  <c r="Q121" i="8"/>
  <c r="Q4102" i="8"/>
  <c r="Q4103" i="8"/>
  <c r="Q4104" i="8"/>
  <c r="Q117" i="8"/>
  <c r="Q4106" i="8"/>
  <c r="Q4105" i="8"/>
  <c r="Q116" i="8"/>
  <c r="Q4109" i="8"/>
  <c r="Q4110" i="8"/>
  <c r="Q4111" i="8"/>
  <c r="Q4113" i="8"/>
  <c r="Q115" i="8"/>
  <c r="Q114" i="8"/>
  <c r="Q4112" i="8"/>
  <c r="Q112" i="8"/>
  <c r="Q4117" i="8"/>
  <c r="Q4127" i="8"/>
  <c r="Q4126" i="8"/>
  <c r="Q4125" i="8"/>
  <c r="Q4124" i="8"/>
  <c r="Q4123" i="8"/>
  <c r="Q4122" i="8"/>
  <c r="Q4121" i="8"/>
  <c r="Q4120" i="8"/>
  <c r="Q4119" i="8"/>
  <c r="Q4118" i="8"/>
  <c r="Q111" i="8"/>
  <c r="Q4131" i="8"/>
  <c r="Q97" i="8"/>
  <c r="Q4130" i="8"/>
  <c r="Q4129" i="8"/>
  <c r="Q4128" i="8"/>
  <c r="Q4135" i="8"/>
  <c r="Q4134" i="8"/>
  <c r="Q4136" i="8"/>
  <c r="Q96" i="8"/>
  <c r="Q4142" i="8"/>
  <c r="Q95" i="8"/>
  <c r="Q4141" i="8"/>
  <c r="Q4140" i="8"/>
  <c r="Q4139" i="8"/>
  <c r="Q4138" i="8"/>
  <c r="Q4137" i="8"/>
  <c r="Q4145" i="8"/>
  <c r="Q4154" i="8"/>
  <c r="Q94" i="8"/>
  <c r="Q4153" i="8"/>
  <c r="Q4152" i="8"/>
  <c r="Q4151" i="8"/>
  <c r="Q4150" i="8"/>
  <c r="Q4149" i="8"/>
  <c r="Q4148" i="8"/>
  <c r="Q4147" i="8"/>
  <c r="Q4146" i="8"/>
  <c r="Q4156" i="8"/>
  <c r="Q4157" i="8"/>
  <c r="Q4158" i="8"/>
  <c r="Q93" i="8"/>
  <c r="Q4160" i="8"/>
  <c r="Q4159" i="8"/>
  <c r="Q4162" i="8"/>
  <c r="Q4163" i="8"/>
  <c r="Q4164" i="8"/>
  <c r="Q92" i="8"/>
  <c r="Q4165" i="8"/>
  <c r="Q91" i="8"/>
  <c r="Q4168" i="8"/>
  <c r="Q4170" i="8"/>
  <c r="Q4169" i="8"/>
  <c r="Q4173" i="8"/>
  <c r="Q88" i="8"/>
  <c r="Q4172" i="8"/>
  <c r="Q4171" i="8"/>
  <c r="Q87" i="8"/>
  <c r="Q78" i="8"/>
  <c r="Q4178" i="8"/>
  <c r="Q4177" i="8"/>
  <c r="Q4179" i="8"/>
  <c r="Q4180" i="8"/>
  <c r="Q4182" i="8"/>
  <c r="Q4181" i="8"/>
  <c r="Q77" i="8"/>
  <c r="Q4184" i="8"/>
  <c r="Q4183" i="8"/>
  <c r="Q76" i="8"/>
  <c r="Q75" i="8"/>
  <c r="Q4186" i="8"/>
  <c r="Q4189" i="8"/>
  <c r="Q74" i="8"/>
  <c r="Q73" i="8"/>
  <c r="Q4192" i="8"/>
  <c r="Q4194" i="8"/>
  <c r="Q62" i="8"/>
  <c r="Q61" i="8"/>
  <c r="Q60" i="8"/>
  <c r="Q4193" i="8"/>
  <c r="Q4198" i="8"/>
  <c r="Q4199" i="8"/>
  <c r="Q4200" i="8"/>
  <c r="Q4201" i="8"/>
  <c r="Q4202" i="8"/>
  <c r="Q4203" i="8"/>
  <c r="Q59" i="8"/>
  <c r="Q4204" i="8"/>
  <c r="Q4206" i="8"/>
  <c r="Q4207" i="8"/>
  <c r="Q4209" i="8"/>
  <c r="Q4208" i="8"/>
  <c r="Q4210" i="8"/>
  <c r="Q58" i="8"/>
  <c r="Q4211" i="8"/>
  <c r="Q4213" i="8"/>
  <c r="Q4215" i="8"/>
  <c r="Q4214" i="8"/>
  <c r="Q4216" i="8"/>
  <c r="Q4219" i="8"/>
  <c r="Q4218" i="8"/>
  <c r="Q4217" i="8"/>
  <c r="Q57" i="8"/>
  <c r="Q52" i="8"/>
  <c r="Q4222" i="8"/>
  <c r="Q4223" i="8"/>
  <c r="Q4224" i="8"/>
  <c r="Q4225" i="8"/>
  <c r="Q4226" i="8"/>
  <c r="Q4227" i="8"/>
  <c r="Q4229" i="8"/>
  <c r="Q4228" i="8"/>
  <c r="Q51" i="8"/>
  <c r="Q50" i="8"/>
  <c r="Q49" i="8"/>
  <c r="Q48" i="8"/>
  <c r="Q4387" i="8"/>
  <c r="Q4386" i="8"/>
  <c r="Q4385" i="8"/>
  <c r="Q4384" i="8"/>
  <c r="Q4383" i="8"/>
  <c r="Q4382" i="8"/>
  <c r="Q4381" i="8"/>
  <c r="Q4380" i="8"/>
  <c r="Q4379" i="8"/>
  <c r="Q4378" i="8"/>
  <c r="Q4377" i="8"/>
  <c r="Q4376" i="8"/>
  <c r="Q4375" i="8"/>
  <c r="Q4374" i="8"/>
  <c r="Q4373" i="8"/>
  <c r="Q4372" i="8"/>
  <c r="Q4371" i="8"/>
  <c r="Q4370" i="8"/>
  <c r="Q4369" i="8"/>
  <c r="Q4368" i="8"/>
  <c r="Q4367" i="8"/>
  <c r="Q4366" i="8"/>
  <c r="Q4365" i="8"/>
  <c r="Q4364" i="8"/>
  <c r="Q4363" i="8"/>
  <c r="Q4362" i="8"/>
  <c r="Q4361" i="8"/>
  <c r="Q4360" i="8"/>
  <c r="Q4359" i="8"/>
  <c r="Q4358" i="8"/>
  <c r="Q4357" i="8"/>
  <c r="Q4356" i="8"/>
  <c r="Q4355" i="8"/>
  <c r="Q4354" i="8"/>
  <c r="Q4353" i="8"/>
  <c r="Q4352" i="8"/>
  <c r="Q4351" i="8"/>
  <c r="Q4350" i="8"/>
  <c r="Q4349" i="8"/>
  <c r="Q4348" i="8"/>
  <c r="Q4347" i="8"/>
  <c r="Q4346" i="8"/>
  <c r="Q4345" i="8"/>
  <c r="Q4344" i="8"/>
  <c r="Q4343" i="8"/>
  <c r="Q4342" i="8"/>
  <c r="Q4341" i="8"/>
  <c r="Q4340" i="8"/>
  <c r="Q4339" i="8"/>
  <c r="Q4338" i="8"/>
  <c r="Q4337" i="8"/>
  <c r="Q4336" i="8"/>
  <c r="Q4335" i="8"/>
  <c r="Q4334" i="8"/>
  <c r="Q4333" i="8"/>
  <c r="Q4332" i="8"/>
  <c r="Q4331" i="8"/>
  <c r="Q4330" i="8"/>
  <c r="Q4329" i="8"/>
  <c r="Q4328" i="8"/>
  <c r="Q4327" i="8"/>
  <c r="Q4326" i="8"/>
  <c r="Q4325" i="8"/>
  <c r="Q4324" i="8"/>
  <c r="Q4323" i="8"/>
  <c r="Q4322" i="8"/>
  <c r="Q4321" i="8"/>
  <c r="Q4320" i="8"/>
  <c r="Q4319" i="8"/>
  <c r="Q4318" i="8"/>
  <c r="Q4317" i="8"/>
  <c r="Q4316" i="8"/>
  <c r="Q4315" i="8"/>
  <c r="Q4314" i="8"/>
  <c r="Q4313" i="8"/>
  <c r="Q4312" i="8"/>
  <c r="Q4311" i="8"/>
  <c r="Q4310" i="8"/>
  <c r="Q4309" i="8"/>
  <c r="Q4308" i="8"/>
  <c r="Q4307" i="8"/>
  <c r="Q4306" i="8"/>
  <c r="Q4305" i="8"/>
  <c r="Q4304" i="8"/>
  <c r="Q4303" i="8"/>
  <c r="Q4302" i="8"/>
  <c r="Q4301" i="8"/>
  <c r="Q4300" i="8"/>
  <c r="Q4299" i="8"/>
  <c r="Q4298" i="8"/>
  <c r="Q4297" i="8"/>
  <c r="Q4296" i="8"/>
  <c r="Q4295" i="8"/>
  <c r="Q4294" i="8"/>
  <c r="Q4293" i="8"/>
  <c r="Q4292" i="8"/>
  <c r="Q4291" i="8"/>
  <c r="Q4290" i="8"/>
  <c r="Q4289" i="8"/>
  <c r="Q4288" i="8"/>
  <c r="Q4287" i="8"/>
  <c r="Q4286" i="8"/>
  <c r="Q4285" i="8"/>
  <c r="Q4284" i="8"/>
  <c r="Q4283" i="8"/>
  <c r="Q4282" i="8"/>
  <c r="Q4281" i="8"/>
  <c r="Q4280" i="8"/>
  <c r="Q4279" i="8"/>
  <c r="Q4278" i="8"/>
  <c r="Q4277" i="8"/>
  <c r="Q4276" i="8"/>
  <c r="Q4275" i="8"/>
  <c r="Q4274" i="8"/>
  <c r="Q4273" i="8"/>
  <c r="Q4272" i="8"/>
  <c r="Q4271" i="8"/>
  <c r="Q4270" i="8"/>
  <c r="Q4269" i="8"/>
  <c r="Q4268" i="8"/>
  <c r="Q4267" i="8"/>
  <c r="Q4266" i="8"/>
  <c r="Q4265" i="8"/>
  <c r="Q4264" i="8"/>
  <c r="Q4263" i="8"/>
  <c r="Q4262" i="8"/>
  <c r="Q4261" i="8"/>
  <c r="Q4260" i="8"/>
  <c r="Q4259" i="8"/>
  <c r="Q4258" i="8"/>
  <c r="Q4257" i="8"/>
  <c r="Q4256" i="8"/>
  <c r="Q4255" i="8"/>
  <c r="Q4254" i="8"/>
  <c r="Q4253" i="8"/>
  <c r="Q4252" i="8"/>
  <c r="Q4251" i="8"/>
  <c r="Q4250" i="8"/>
  <c r="Q4249" i="8"/>
  <c r="Q4248" i="8"/>
  <c r="Q4247" i="8"/>
  <c r="Q4246" i="8"/>
  <c r="Q4245" i="8"/>
  <c r="Q4244" i="8"/>
  <c r="Q4243" i="8"/>
  <c r="Q4242" i="8"/>
  <c r="Q4241" i="8"/>
  <c r="Q4240" i="8"/>
  <c r="Q4239" i="8"/>
  <c r="Q4238" i="8"/>
  <c r="Q4237" i="8"/>
  <c r="Q4236" i="8"/>
  <c r="Q4235" i="8"/>
  <c r="Q4234" i="8"/>
  <c r="Q47" i="8"/>
  <c r="Q46" i="8"/>
  <c r="Q4391" i="8"/>
  <c r="Q4390" i="8"/>
  <c r="Q45" i="8"/>
  <c r="Q4392" i="8"/>
  <c r="Q44" i="8"/>
  <c r="Q36" i="8"/>
  <c r="Q4396" i="8"/>
  <c r="Q35" i="8"/>
  <c r="Q34" i="8"/>
  <c r="Q33" i="8"/>
  <c r="Q32" i="8"/>
  <c r="Q4400" i="8"/>
  <c r="Q4402" i="8"/>
  <c r="Q31" i="8"/>
  <c r="Q30" i="8"/>
  <c r="Q4405" i="8"/>
  <c r="Q4406" i="8"/>
  <c r="Q4407" i="8"/>
  <c r="Q4409" i="8"/>
  <c r="Q4408" i="8"/>
  <c r="Q29" i="8"/>
  <c r="Q4411" i="8"/>
  <c r="Q28" i="8"/>
  <c r="Q27" i="8"/>
  <c r="Q4414" i="8"/>
  <c r="Q21" i="8"/>
  <c r="Q20" i="8"/>
  <c r="Q19" i="8"/>
  <c r="Q18" i="8"/>
  <c r="Q15" i="8"/>
  <c r="Q14" i="8"/>
  <c r="Q13" i="8"/>
  <c r="Q12" i="8"/>
  <c r="Q11" i="8"/>
  <c r="Q10" i="8"/>
  <c r="Q9" i="8"/>
  <c r="Q4" i="8"/>
  <c r="Q4427" i="8"/>
  <c r="Q3" i="8"/>
  <c r="Q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tc={9B082511-0E88-42FF-8242-EEFF47B92513}</author>
  </authors>
  <commentList>
    <comment ref="R2" authorId="0" shapeId="0" xr:uid="{9B082511-0E88-42FF-8242-EEFF47B92513}">
      <text>
        <t>[Threaded comment]
Your version of Excel allows you to read this threaded comment; however, any edits to it will get removed if the file is opened in a newer version of Excel. Learn more: https://go.microsoft.com/fwlink/?linkid=870924
Comment:
    Starting from this Month HSSE is sorting out the CARE cards to get the one which is near miss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645247-CFEE-4F62-8E5A-3E92DA2E6B2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<sst xmlns="http://schemas.openxmlformats.org/spreadsheetml/2006/main" count="46401" uniqueCount="12890">
  <si>
    <t>Employee ID</t>
  </si>
  <si>
    <t>Old ID</t>
  </si>
  <si>
    <t>Employee Name</t>
  </si>
  <si>
    <t>Section</t>
  </si>
  <si>
    <t>Status</t>
  </si>
  <si>
    <t>Status Change Date</t>
  </si>
  <si>
    <t>Level</t>
  </si>
  <si>
    <t>Type</t>
  </si>
  <si>
    <t>Full Time Emplyee</t>
  </si>
  <si>
    <t>Remarks</t>
  </si>
  <si>
    <t>EXP-011</t>
  </si>
  <si>
    <t>Atta mohamed khalil</t>
  </si>
  <si>
    <t>Electrical</t>
  </si>
  <si>
    <t>Active</t>
  </si>
  <si>
    <t>Manager</t>
  </si>
  <si>
    <t>Expat</t>
  </si>
  <si>
    <t>Yes</t>
  </si>
  <si>
    <t>EXP-038</t>
  </si>
  <si>
    <t>Hassan Metwally</t>
  </si>
  <si>
    <t xml:space="preserve">Electrical </t>
  </si>
  <si>
    <t>Engineer</t>
  </si>
  <si>
    <t>EXP-037</t>
  </si>
  <si>
    <t>Hany Sheta</t>
  </si>
  <si>
    <t>Inactive</t>
  </si>
  <si>
    <t>EXP-169</t>
  </si>
  <si>
    <t>Ahmed Hamdy</t>
  </si>
  <si>
    <t>EXP-076</t>
  </si>
  <si>
    <t>Ahmad Fajar</t>
  </si>
  <si>
    <t>EXP-088</t>
  </si>
  <si>
    <t>Hazwal Ngadeni</t>
  </si>
  <si>
    <t>EXP-128</t>
  </si>
  <si>
    <t>Filipus Aron</t>
  </si>
  <si>
    <t>EXP-155</t>
  </si>
  <si>
    <t>Rohit Bhogle</t>
  </si>
  <si>
    <t>EXP-133</t>
  </si>
  <si>
    <t>Asnawi bin Kariman</t>
  </si>
  <si>
    <t>Supervisor</t>
  </si>
  <si>
    <t>EXP-032</t>
  </si>
  <si>
    <t>Osama Abdel Azeem</t>
  </si>
  <si>
    <t>EXP-034</t>
  </si>
  <si>
    <t>Moustaf Abdel Naser</t>
  </si>
  <si>
    <t>EXP-187</t>
  </si>
  <si>
    <t>Salis Nader</t>
  </si>
  <si>
    <t>EXP-078</t>
  </si>
  <si>
    <t>Suryadi Sudari Arbain</t>
  </si>
  <si>
    <t>EXP-077</t>
  </si>
  <si>
    <t>Suherman Bin Masri</t>
  </si>
  <si>
    <t>BFI-224</t>
  </si>
  <si>
    <t>Hajah Nur Izzyani Binti Haji Ramlee</t>
  </si>
  <si>
    <t>Bruneian</t>
  </si>
  <si>
    <t>BFI-223</t>
  </si>
  <si>
    <t>Muhammed Abeed Bin Sarkawi</t>
  </si>
  <si>
    <t>BFI-249</t>
  </si>
  <si>
    <t>Naadhirah Mahmud</t>
  </si>
  <si>
    <t>BFI-226</t>
  </si>
  <si>
    <t>Muhammad Nur Faris Bin Haji Buhari</t>
  </si>
  <si>
    <t>Technician</t>
  </si>
  <si>
    <t>BFI-242</t>
  </si>
  <si>
    <t>Muhamad Aqhari bin Jamudin</t>
  </si>
  <si>
    <t>BFI-239</t>
  </si>
  <si>
    <t>Mohammad Syukri Bin Safri</t>
  </si>
  <si>
    <t>BFI-234</t>
  </si>
  <si>
    <t>Mohammad Hazieduddin bin Hussin</t>
  </si>
  <si>
    <t>BFI-236</t>
  </si>
  <si>
    <t>Mohamed Husnir Rahman bin Osman</t>
  </si>
  <si>
    <t>BFI-241</t>
  </si>
  <si>
    <t>Liyana Abd Rahim</t>
  </si>
  <si>
    <t>BFI-240</t>
  </si>
  <si>
    <t>Saharin bin Rotan</t>
  </si>
  <si>
    <t>BFI-229</t>
  </si>
  <si>
    <t>Ummi Farhanah bte Zulkifle</t>
  </si>
  <si>
    <t>BFI-227</t>
  </si>
  <si>
    <t>Jessica Menyie Anak Kabuary</t>
  </si>
  <si>
    <t>BFI-233</t>
  </si>
  <si>
    <t>Mohammad Raimi bin Mohammad</t>
  </si>
  <si>
    <t>BFI-235</t>
  </si>
  <si>
    <t>Shamiza binti Hussin</t>
  </si>
  <si>
    <t>BFI-237</t>
  </si>
  <si>
    <t>Muhammad Nabil Bin Haji Misli</t>
  </si>
  <si>
    <t>BFI-228</t>
  </si>
  <si>
    <t>Muhammad Rashid bin Harun</t>
  </si>
  <si>
    <t>BFI-231</t>
  </si>
  <si>
    <t>Mohammad Nabil Haji Gapor</t>
  </si>
  <si>
    <t>BFI-232</t>
  </si>
  <si>
    <t>Dk NoorFaszalenna Pg Zaini</t>
  </si>
  <si>
    <t>BFI-238</t>
  </si>
  <si>
    <t xml:space="preserve">Md Faris Zullfikeri bin Hj Abd Rashid </t>
  </si>
  <si>
    <t>Ahmed Abdelrahman Mohammed Morsy</t>
  </si>
  <si>
    <t>Workshop</t>
  </si>
  <si>
    <t>Ahmed Reda Saleh Mohamed Khalifa</t>
  </si>
  <si>
    <t>Haji Suhaimi Bin Haji Julaihi</t>
  </si>
  <si>
    <t>Emrullah Akman</t>
  </si>
  <si>
    <t>Mohammad Taufik Bin Hassan</t>
  </si>
  <si>
    <t>Hamizah Mahmud</t>
  </si>
  <si>
    <t>Suebsak Mahintarathep</t>
  </si>
  <si>
    <t>Masdirino Bin Suradi</t>
  </si>
  <si>
    <t>Asnie Bin Idris</t>
  </si>
  <si>
    <t>Muhammad Nikmatul Faris Bin Shamsul</t>
  </si>
  <si>
    <t>Junie Bin Idris</t>
  </si>
  <si>
    <t>Muhammad Nasrullah Joey Bin Abdullah Hong</t>
  </si>
  <si>
    <t>Sukhbir Singh</t>
  </si>
  <si>
    <t>Mohammad Abdul Khaliq Bin Alisan</t>
  </si>
  <si>
    <t>Mohammad Yusra Hakim Bin Hj Ramlee</t>
  </si>
  <si>
    <t xml:space="preserve">Muhammad Harriz Hazwan Bin Abdullah Tegong </t>
  </si>
  <si>
    <t>Rasel Rana</t>
  </si>
  <si>
    <t>Mohd Salihin Abdullah</t>
  </si>
  <si>
    <t>Sumbang Anak Rentap</t>
  </si>
  <si>
    <t>Muhammad Ridhwan Bin Haji Rahman</t>
  </si>
  <si>
    <t>Le Toan Linh</t>
  </si>
  <si>
    <t>Mohammad Faiz Ahmad</t>
  </si>
  <si>
    <t xml:space="preserve">Muhammad Ali Shafie Bin Haji Ali Sabahrin </t>
  </si>
  <si>
    <t>Madhukar Prasad Gupta</t>
  </si>
  <si>
    <t>Mohammad Shamim Afzal</t>
  </si>
  <si>
    <t>Naushad Ahmad Siddique</t>
  </si>
  <si>
    <t>Nurzahirulhaq Mostar Bin Shafiee</t>
  </si>
  <si>
    <t>Mohamed Aizzudin Bin Awang Haji Tuah</t>
  </si>
  <si>
    <t>Jaosoa Francklin</t>
  </si>
  <si>
    <t>Abdul Haziq Bin Abdul Hamid</t>
  </si>
  <si>
    <t>Romel Samillano Rubido</t>
  </si>
  <si>
    <t>Yusde Bin Junaidi</t>
  </si>
  <si>
    <t>iR-052</t>
  </si>
  <si>
    <t>Martin bin Juin</t>
  </si>
  <si>
    <t>No</t>
  </si>
  <si>
    <t>Iready</t>
  </si>
  <si>
    <t>Mohammad Afiq bin Awang</t>
  </si>
  <si>
    <t>Mohamed Moussa</t>
  </si>
  <si>
    <t>Static</t>
  </si>
  <si>
    <t>December 2025</t>
  </si>
  <si>
    <t>Naveed Bashir</t>
  </si>
  <si>
    <t>Muhammad Ismail</t>
  </si>
  <si>
    <t>Ahmad Ikhsan</t>
  </si>
  <si>
    <t>M. Fazill Bin Awang Hj Sulaiman</t>
  </si>
  <si>
    <t>M. Zulhelmi Bin Hj Asmawi</t>
  </si>
  <si>
    <t>Mohamed Othman</t>
  </si>
  <si>
    <t>Nauman Anjum</t>
  </si>
  <si>
    <t>Low Choon Ping</t>
  </si>
  <si>
    <t>Abdul Wahid</t>
  </si>
  <si>
    <t>Mahendra S. Patel</t>
  </si>
  <si>
    <t>Shiju Varghese</t>
  </si>
  <si>
    <t>Muhammad Hakim bin Abdullah</t>
  </si>
  <si>
    <t>Abdul Khaliq Haji Adinin</t>
  </si>
  <si>
    <t xml:space="preserve">Tamer Ahmed </t>
  </si>
  <si>
    <t>Ti Zhi Yuan</t>
  </si>
  <si>
    <t xml:space="preserve">Ayman sayed Abdelrehim Radwan </t>
  </si>
  <si>
    <t>Ram Pratap Nishad</t>
  </si>
  <si>
    <t>Sharifkhan Amanullakhan Pathan</t>
  </si>
  <si>
    <t>Muhammad  Akmal Muntaqim bin Haji Bakeri</t>
  </si>
  <si>
    <t>Yusof young</t>
  </si>
  <si>
    <t>Mohamed Yousef Shebl Aly Nassar</t>
  </si>
  <si>
    <t>Instrument</t>
  </si>
  <si>
    <t>Galant Putra</t>
  </si>
  <si>
    <t>Mahmoud Fakhry Ahmed Elnemr</t>
  </si>
  <si>
    <t>Nurasilah binti Hj Ismail</t>
  </si>
  <si>
    <t>BFI255</t>
  </si>
  <si>
    <t>Mohd Amin Tamrin bin Hj Mohd Talip</t>
  </si>
  <si>
    <t>BFI263</t>
  </si>
  <si>
    <t>Muhd Hishamuddin bin Edis Asmena</t>
  </si>
  <si>
    <t>Nur Izyan Yakup</t>
  </si>
  <si>
    <t>Hamza Masood Raja</t>
  </si>
  <si>
    <t>Mohd 'Arif bin Sahari</t>
  </si>
  <si>
    <t>Nur Aqilah binti Hj Abdullah</t>
  </si>
  <si>
    <t>Yehya Gooda Mohamed Mostafa</t>
  </si>
  <si>
    <t>BFI252</t>
  </si>
  <si>
    <t>Abdul Badri Izdihar Bin Hj Abd Lamit</t>
  </si>
  <si>
    <t>BFI259</t>
  </si>
  <si>
    <t>Marahaini Rafidah Binti Abdullah</t>
  </si>
  <si>
    <t>Rhea Nurramizah binti Abdullah Bajing</t>
  </si>
  <si>
    <t>Mohamed Abdelrahman Mohamed Goumaa</t>
  </si>
  <si>
    <t>BFI260</t>
  </si>
  <si>
    <t>Nur Atiqah Aziqah binti Zaini</t>
  </si>
  <si>
    <t>BFI244</t>
  </si>
  <si>
    <t>Nur Zawani Binti Marrot</t>
  </si>
  <si>
    <t>BFI258</t>
  </si>
  <si>
    <t>Muhd Azaim Bin Hj Mohd Jamali</t>
  </si>
  <si>
    <t>Nurul Hafizah binti Hj Abdul Halid</t>
  </si>
  <si>
    <t>Rosid Bin Idris</t>
  </si>
  <si>
    <t>BFI243</t>
  </si>
  <si>
    <t>Amal Nurul Fawedda Razali</t>
  </si>
  <si>
    <t>BFI257</t>
  </si>
  <si>
    <t>Muhd Yusra Hj Awang Yusof</t>
  </si>
  <si>
    <t>BFI251</t>
  </si>
  <si>
    <t>Muhd Nur Khairul Ikram Bin Mohd Warith</t>
  </si>
  <si>
    <t>Muhd Zulfadli bin Hamdan</t>
  </si>
  <si>
    <t>Moustafa Elsayed Abdelwahed Ali</t>
  </si>
  <si>
    <t>BFI262</t>
  </si>
  <si>
    <t>Nur Muhammad Bin Awang Kasim</t>
  </si>
  <si>
    <t>BFI254</t>
  </si>
  <si>
    <t>Mohd Afiq Taufiq bin Hj Mohd Talip</t>
  </si>
  <si>
    <t>BFI264</t>
  </si>
  <si>
    <t>Mohd Syafiq Irawan Bin Juwari</t>
  </si>
  <si>
    <t>Umair Abdullah</t>
  </si>
  <si>
    <t>Mohd Hifdzuramir bin Hj Mohd Zain</t>
  </si>
  <si>
    <t>BFI256</t>
  </si>
  <si>
    <t>Mohd Habibullah bin Mohd Adnan Izan</t>
  </si>
  <si>
    <t>Nikhil Suryakant Vetkar</t>
  </si>
  <si>
    <t>Mohd Fadzli bin Mohd Padil</t>
  </si>
  <si>
    <t>BFI265</t>
  </si>
  <si>
    <t>Shahminan Chamsuddin</t>
  </si>
  <si>
    <t>Saadat Ali</t>
  </si>
  <si>
    <t>BFI250</t>
  </si>
  <si>
    <t>Mohd Syahmi Bin Jamalluddin</t>
  </si>
  <si>
    <t>BFI261</t>
  </si>
  <si>
    <t>Mohd Khairun Nazhem Mohd Husaini</t>
  </si>
  <si>
    <t>Mohammad Hardi</t>
  </si>
  <si>
    <t>BFI253</t>
  </si>
  <si>
    <t>Hamizan bin Rahman</t>
  </si>
  <si>
    <t>Selvam Rajakannu</t>
  </si>
  <si>
    <t>Sudesh kumar Sukumaran</t>
  </si>
  <si>
    <t>Mohamed Khalil Ashalla Bagdad</t>
  </si>
  <si>
    <t>Rotating</t>
  </si>
  <si>
    <t>Ahmed Abdelaziz Mohamed Arafat</t>
  </si>
  <si>
    <t>Ahmed Abdelfattah Ahmed Aly Shaaban</t>
  </si>
  <si>
    <t>Hazem Mohamed Soliman Zein</t>
  </si>
  <si>
    <t>Mohamed Khairun bin Kamaruzaman</t>
  </si>
  <si>
    <t>Mohammad Noorhamdillah bin Zakaria</t>
  </si>
  <si>
    <t>Muhammad Tanveer</t>
  </si>
  <si>
    <t>Muhammad Hafiiz bin Aliakbar</t>
  </si>
  <si>
    <t xml:space="preserve">Rambabu Voleti </t>
  </si>
  <si>
    <t>Attito Ali Rawy Attito</t>
  </si>
  <si>
    <t>Mohd Shaari Bin Salleh</t>
  </si>
  <si>
    <t>Zayar Tun</t>
  </si>
  <si>
    <t xml:space="preserve">Vinod Kumar Verma </t>
  </si>
  <si>
    <t xml:space="preserve">Muhammad Asadullah Rizvi </t>
  </si>
  <si>
    <t>Gupteshwar Mehta</t>
  </si>
  <si>
    <t>Alok Anak Lukum</t>
  </si>
  <si>
    <t>November 2025</t>
  </si>
  <si>
    <t>Pengiran Yusoff Bin Pengiran Haji Aji</t>
  </si>
  <si>
    <t xml:space="preserve">Perhatian Piara Ginting </t>
  </si>
  <si>
    <t>Mohammad Faiz Bin Mohd. Yassin</t>
  </si>
  <si>
    <t>Mohammad Kamil Hakimin Mohd Amin</t>
  </si>
  <si>
    <t>Muhammad Wafiz Izamuddin Haji Aidel</t>
  </si>
  <si>
    <t>Nurul Ainul Hayat bin Abdul Majid</t>
  </si>
  <si>
    <t xml:space="preserve">Transfered to BFI Reliabilty Team </t>
  </si>
  <si>
    <t>Muhammad Nuaim Koo bin Dahari</t>
  </si>
  <si>
    <t>Mohammad Amir Ridwan Bin Abdullah Mohammad Mas Reza</t>
  </si>
  <si>
    <t>Muhammad Firdaus bin Muhammad Amry</t>
  </si>
  <si>
    <t>Kandaswami subbiah</t>
  </si>
  <si>
    <t>Mahindra patil</t>
  </si>
  <si>
    <t>Company / Organisation</t>
  </si>
  <si>
    <t>(BRE) Brunei Rotary Engineering</t>
  </si>
  <si>
    <t>Employee Status</t>
  </si>
  <si>
    <t>(Multiple Items)</t>
  </si>
  <si>
    <t>Max. till the Month</t>
  </si>
  <si>
    <t>Rectified Number</t>
  </si>
  <si>
    <t>Row Labels</t>
  </si>
  <si>
    <t>No of CARE Cards</t>
  </si>
  <si>
    <t>Grand Total</t>
  </si>
  <si>
    <t>Name</t>
  </si>
  <si>
    <t>YTD Number</t>
  </si>
  <si>
    <t>Id</t>
  </si>
  <si>
    <t>Start time</t>
  </si>
  <si>
    <t>Completion time</t>
  </si>
  <si>
    <t>Email</t>
  </si>
  <si>
    <t>Date of Intervention /
Tarikh ketika Membuat Teguran Care Card</t>
  </si>
  <si>
    <t>Full Name / Nama Penuh</t>
  </si>
  <si>
    <t>BFI Number (BFI000 / EXP000)</t>
  </si>
  <si>
    <t>Position</t>
  </si>
  <si>
    <t>Location of Interventions /
Lokasi tempat kamu buat teguran</t>
  </si>
  <si>
    <t>Purpose of Care Card Interventions /
Tujuan Teguran Care Card Anda</t>
  </si>
  <si>
    <t>What have you Observed, Seen or Encountered? /
Apa yang kamu nampak, alami atau perhatikan?</t>
  </si>
  <si>
    <t>What can go wrong if there's no interventions or actions has been made? 
/ Apa boleh terjadi sekiranya tiada tindakan dilakukan?</t>
  </si>
  <si>
    <t>What have you done to solve the problem(s)? How did you approach the person to make interventions? 
/ How do you support the Good Practice? What do you suggest for the Item you highlighted? / Apakah ti</t>
  </si>
  <si>
    <t>Category of this Care Card Submission 
/ Kategori Teguran Care Card Anda</t>
  </si>
  <si>
    <t>Near Miss</t>
  </si>
  <si>
    <t>anonymous</t>
  </si>
  <si>
    <t xml:space="preserve">RE &amp;SE  Section Manager </t>
  </si>
  <si>
    <t>Ammonia Plant</t>
  </si>
  <si>
    <t>Unsafe Condition (Dangerous Area that has potential to cause harm or injury to People within the Area) / Keadaan Bahaya</t>
  </si>
  <si>
    <t xml:space="preserve">A horizontal beam has been observed  across the flue gas blower ladder access. head injury for personnel climbing the ladder can be occurred
Re locating the beam and Painting it with a different and noticeable colour are required </t>
  </si>
  <si>
    <t xml:space="preserve">Injures might be happened </t>
  </si>
  <si>
    <t xml:space="preserve">Informing project team </t>
  </si>
  <si>
    <t>Design and Engineering / Tempat Pekerjaan kurang sesuai</t>
  </si>
  <si>
    <t>Done</t>
  </si>
  <si>
    <t>Mechanical rotating engineer</t>
  </si>
  <si>
    <t>Offsite &amp; Utilities</t>
  </si>
  <si>
    <t>Open drain at chemical dosing skid</t>
  </si>
  <si>
    <t>Trip and fall hazard</t>
  </si>
  <si>
    <t>Suggestion to install drain cover</t>
  </si>
  <si>
    <t xml:space="preserve">Instrument Technician </t>
  </si>
  <si>
    <t>North Building First Floor</t>
  </si>
  <si>
    <t>No adhesive grip tapes present on the floor of the stairs</t>
  </si>
  <si>
    <t xml:space="preserve">Personnel may slip and trip and they may injure themselves </t>
  </si>
  <si>
    <t xml:space="preserve">Informed the team that can address this issue </t>
  </si>
  <si>
    <t>Hazardous - Unsafe Environment / Situasi Tempat Kerja yang Berbahaya untuk Alam Sekitar</t>
  </si>
  <si>
    <t>Maintenance mechanical engineer</t>
  </si>
  <si>
    <t>Safe Act or Positive Practice (An appreciation to be made to that person who shows good examples) / Kelakuan yang Baik</t>
  </si>
  <si>
    <t>Good housekeeping maintained at work area</t>
  </si>
  <si>
    <t>-</t>
  </si>
  <si>
    <t>Raise care card to encourage and appreciate the positive act</t>
  </si>
  <si>
    <t>Proactive Approach / Teguran Positif (Safe Act / Positive Act)</t>
  </si>
  <si>
    <t>Mechanical lead</t>
  </si>
  <si>
    <t>Urea Plant</t>
  </si>
  <si>
    <t>Securing all granulation doors so no humidity or birds enter</t>
  </si>
  <si>
    <t>Birds and accumulated humidity</t>
  </si>
  <si>
    <t>Confirming open doors are closed</t>
  </si>
  <si>
    <t>Individual Behaviour / Tingkah Laku yang Cuai dan Berbahaya</t>
  </si>
  <si>
    <t>Improvement Suggestions / Cadangan untuk diperbaiki</t>
  </si>
  <si>
    <t>Someone falling down from bicycle because of blue cable</t>
  </si>
  <si>
    <t>More people will fall down</t>
  </si>
  <si>
    <t>Give suggestion</t>
  </si>
  <si>
    <t>Site Office First Floor</t>
  </si>
  <si>
    <t>No adhesive grip tapes on the stairs</t>
  </si>
  <si>
    <t xml:space="preserve">People may slip and injure themselves </t>
  </si>
  <si>
    <t xml:space="preserve">Raise this concern to the respective party to address this issue </t>
  </si>
  <si>
    <t>Electrical Engineer</t>
  </si>
  <si>
    <t>Unsafe Act (Dangerous or Unsafe Act that was done by someone) / Perbuatan Bahaya</t>
  </si>
  <si>
    <t>i saw someone texting while walking.</t>
  </si>
  <si>
    <t>she could fall because she was not paying attention.</t>
  </si>
  <si>
    <t>informed the person to step aside and reply to texts rather than texting while walking.</t>
  </si>
  <si>
    <t>Electrical Technician</t>
  </si>
  <si>
    <t>a personel was seen going upstair with his shoelace undone</t>
  </si>
  <si>
    <t>he may slip, trip and fall</t>
  </si>
  <si>
    <t xml:space="preserve">stop him and ask him to tie his shoelace </t>
  </si>
  <si>
    <t>Lead Electrical Technician</t>
  </si>
  <si>
    <t>Trailer Parking Area</t>
  </si>
  <si>
    <t>almost got bitten by the dogs</t>
  </si>
  <si>
    <t>someone get bitten</t>
  </si>
  <si>
    <t xml:space="preserve">catch the dog and put them somewhere safer and better </t>
  </si>
  <si>
    <t>Hazardous - Unsafe Materials / Benda yang Berbahaya</t>
  </si>
  <si>
    <t xml:space="preserve">Rotating technician </t>
  </si>
  <si>
    <t>North Building Ground Floor</t>
  </si>
  <si>
    <t>drainage water came out</t>
  </si>
  <si>
    <t>smell slip trip fall</t>
  </si>
  <si>
    <t>please inform to vaccum truck and clean this pit</t>
  </si>
  <si>
    <t>Static Engineer</t>
  </si>
  <si>
    <t>Car Park near North Building</t>
  </si>
  <si>
    <t xml:space="preserve">Driving fast at car park area </t>
  </si>
  <si>
    <t>Accident causing minor/serious injury to passerby</t>
  </si>
  <si>
    <t>Intervene the driver to follow the speed limit</t>
  </si>
  <si>
    <t>Using mobile phone while driving at car park area</t>
  </si>
  <si>
    <t xml:space="preserve">Accident can cause minor/serious injury to people passing by </t>
  </si>
  <si>
    <t>Intervene the driver not to use phone while driving</t>
  </si>
  <si>
    <t>Cooling Tower Area</t>
  </si>
  <si>
    <t xml:space="preserve">Urea cooling water pumps area is water remained  </t>
  </si>
  <si>
    <t xml:space="preserve">Slip, trip &amp; fall </t>
  </si>
  <si>
    <t xml:space="preserve">Pumps need to be gland packing adjustment </t>
  </si>
  <si>
    <t>Instrument Supervisor</t>
  </si>
  <si>
    <t xml:space="preserve">Claiming up use handrails </t>
  </si>
  <si>
    <t xml:space="preserve">Falling from height </t>
  </si>
  <si>
    <t xml:space="preserve">Good practice </t>
  </si>
  <si>
    <t>Position of People / Keberadaan seseorang ketika bekerja (Line of Fire, Drop Object &amp; Slip, Trip and Fall)</t>
  </si>
  <si>
    <t>Electrical Supervisor</t>
  </si>
  <si>
    <t>(TSF1) West Field</t>
  </si>
  <si>
    <t>Cable drum in cable yard stored without protection from climate (rain and sun), This cable drum made by wood.</t>
  </si>
  <si>
    <t>Cable drum will destroy dan within short period</t>
  </si>
  <si>
    <t>Cover up the cable drum or build permanent shelter for all stored cable drum.</t>
  </si>
  <si>
    <t>Facility Management / Perawatan Kemudahan dan Aset</t>
  </si>
  <si>
    <t xml:space="preserve">Instrument Shift Technician </t>
  </si>
  <si>
    <t>Site Office's Contractors Rest Area</t>
  </si>
  <si>
    <t>Mosquitos' larvas were found in every toilet cubicle drain. As the drain are connected.</t>
  </si>
  <si>
    <t xml:space="preserve">The larvas will become mosquitos and their life cycle will continue. 
Causing irritation to the skin if got biten.
Worse case, dengue virus. </t>
  </si>
  <si>
    <t xml:space="preserve">The stagnant water will be there, as it is impossible to keep the drain dry. Instead, I ask help from the Janitor, to clean the drain. </t>
  </si>
  <si>
    <t>a colleague was wearing slippers and walking around in the office</t>
  </si>
  <si>
    <t>could cause injury to the foot, and it is not a proper office attire.</t>
  </si>
  <si>
    <t>inform them to wear proper shoes</t>
  </si>
  <si>
    <t>Warehouse</t>
  </si>
  <si>
    <t>Protruding Stapler nail</t>
  </si>
  <si>
    <t>minor injury</t>
  </si>
  <si>
    <t>Immediately remove and dispose from the inspected box</t>
  </si>
  <si>
    <t>Instrument Engineer</t>
  </si>
  <si>
    <t>Algae found at the car park area</t>
  </si>
  <si>
    <t>people can slip on the algae while getting to their car</t>
  </si>
  <si>
    <t>N/A</t>
  </si>
  <si>
    <t>Electrical Technician Shift</t>
  </si>
  <si>
    <t>Radiography Test scheduled to be done during night shift, but no official email received on the Hsse Alert for BRE Personnel</t>
  </si>
  <si>
    <t>Possible Exposure to the radiation area upon exiting the nearby building/area during duty</t>
  </si>
  <si>
    <t>Ensure all personnel received the important Hsse alert</t>
  </si>
  <si>
    <t>Communication / Kurang Perbincangan waktu Bekerja, Kurang Permahaman Arahan atau Kurang Pengetahuan Bahasa Asing</t>
  </si>
  <si>
    <t>A person stops an individual from going up the stair when her hand is full</t>
  </si>
  <si>
    <t>Slip, trip and fall</t>
  </si>
  <si>
    <t>Offered to help carry her item going up the stairs, so that she can hold the handrail</t>
  </si>
  <si>
    <t>Rotating Engineer</t>
  </si>
  <si>
    <t>Unwanted printed paper piling on table beside printer</t>
  </si>
  <si>
    <t>Paper may contain confidential information and unsafe to dispose on rubbish bin</t>
  </si>
  <si>
    <t>To provide shredded machine to safely dispose unwanted documents</t>
  </si>
  <si>
    <t>Material Arrangement and Housekeeping / Kesesuaian Penyusunan Barang dan Kebersihan Tempat Pekerjaan</t>
  </si>
  <si>
    <t>Entrance door (safety park side) not able to close</t>
  </si>
  <si>
    <t xml:space="preserve">Unauthorized person able to enter the floor and can lead to missing / lost items or access to confidential documents
</t>
  </si>
  <si>
    <t>To repair the entrance door so only with proper pass card able to enter</t>
  </si>
  <si>
    <t>Instrument Eng.</t>
  </si>
  <si>
    <t>positive environment of pantry hygiene awareness, cleaning up after use of microwave, kettle</t>
  </si>
  <si>
    <t>food contamination, health issues</t>
  </si>
  <si>
    <t>keep good positive behavior</t>
  </si>
  <si>
    <t>Welfare / Kebajikan Pekerjaan dari segi Tempat Rehat, Penyediaan Air Minum dan Sebagainya.</t>
  </si>
  <si>
    <t xml:space="preserve">Susaimanickam </t>
  </si>
  <si>
    <t xml:space="preserve">Superintendent </t>
  </si>
  <si>
    <t>South Building Ground Floor</t>
  </si>
  <si>
    <t xml:space="preserve">Safety shoes </t>
  </si>
  <si>
    <t>No PPE</t>
  </si>
  <si>
    <t>Inform to use PPE</t>
  </si>
  <si>
    <t>Not BRE</t>
  </si>
  <si>
    <t>Rotating supervisor</t>
  </si>
  <si>
    <t>Shoe laces undone</t>
  </si>
  <si>
    <t>Injuries</t>
  </si>
  <si>
    <t>Intervene and told to tie</t>
  </si>
  <si>
    <t>Not zipping up coverall fully</t>
  </si>
  <si>
    <t>Intervene and tell
To zip</t>
  </si>
  <si>
    <t>There’s algae near an equipment and stagnant water</t>
  </si>
  <si>
    <t>Slippery surface can lead to slip trip and fall</t>
  </si>
  <si>
    <t>Inform to one of the area owner</t>
  </si>
  <si>
    <t>Not using safety helmet during lifting inside workshop</t>
  </si>
  <si>
    <t>Can cause harm on head</t>
  </si>
  <si>
    <t>Tell the people to use safety helmet</t>
  </si>
  <si>
    <t xml:space="preserve">Static Technician </t>
  </si>
  <si>
    <t>The parking lot surface was covered with algae in certain areas, increasing the risk of slips and falls.</t>
  </si>
  <si>
    <t>Risk of falls increases, especially during wet weather conditions, potentially causing physical harm.</t>
  </si>
  <si>
    <t>Conduct routine cleaning and inspection of the parking lot to prevent algae buildup and reduce slip hazards.</t>
  </si>
  <si>
    <t>CCR</t>
  </si>
  <si>
    <t>I saw someone didn't bring safety hood and kept safety hood at bicycle basket.</t>
  </si>
  <si>
    <t>Dangerous for emergency case because safety hood was not with the person.</t>
  </si>
  <si>
    <t>I approached and intervened to bring the safety hood.</t>
  </si>
  <si>
    <t xml:space="preserve">Technician </t>
  </si>
  <si>
    <t>No middle bar on the guard railings on one of the tanks</t>
  </si>
  <si>
    <t>Someone might fall</t>
  </si>
  <si>
    <t>Inform related parties</t>
  </si>
  <si>
    <t>The guard railing is loose on the 3rd floor urea granulation side door</t>
  </si>
  <si>
    <t xml:space="preserve">Inform related parties </t>
  </si>
  <si>
    <t>Lead Shift Instrument Technician</t>
  </si>
  <si>
    <t>The control room door was found left open and unattended. No authorized personnel were present to monitor access to the area. Leaving the control room unsecured.</t>
  </si>
  <si>
    <t>Unauthorized access to the control room and potential tampering with control systems or equipment.</t>
  </si>
  <si>
    <t>The control room door was closed and secured immediately upon discovery. The responsible personnel were informed of the observation.</t>
  </si>
  <si>
    <t xml:space="preserve">staff is wearing full PPE when doing the material inspection </t>
  </si>
  <si>
    <t>there were alot of crates, nails, and steels, and everything sharp. you could get pricked or punctured easily.</t>
  </si>
  <si>
    <t>i gave them the thumbs up and told them keep up the good work.</t>
  </si>
  <si>
    <t>Lead electrical Technician</t>
  </si>
  <si>
    <t>my friend working with full PPE and proper tools being used</t>
  </si>
  <si>
    <t>incident can happen if not wear full ppe and not using proper tools</t>
  </si>
  <si>
    <t>it is very good practical that my friend applied to himself</t>
  </si>
  <si>
    <t>Personal Protective Equipment / Pemakaian Alat Pelindung Diri</t>
  </si>
  <si>
    <t>our team working on a task at site, and the lead technician asked the other technician to confirm the equipment tag before proceeding the job</t>
  </si>
  <si>
    <t>This helps to prevent working on a wrong equipment</t>
  </si>
  <si>
    <t>I appreciated her behaviour to work safely and correctly</t>
  </si>
  <si>
    <t xml:space="preserve">Instrument manager </t>
  </si>
  <si>
    <t xml:space="preserve">Instrument team performed the repair of PV1821005B safely and according to highest standard. </t>
  </si>
  <si>
    <t>Positive act</t>
  </si>
  <si>
    <t>Appreciated the positive act</t>
  </si>
  <si>
    <t>Big pile of left over cable tray from project become neat of snake and other poisonous animal</t>
  </si>
  <si>
    <t>People who working around workshop are can get attack at any time</t>
  </si>
  <si>
    <t>Suggest to clean and move the material to other place</t>
  </si>
  <si>
    <t>I have been reminded to work safely today and checking my PPE is in good condition</t>
  </si>
  <si>
    <t>no frequent check of PPE can lead to broken/faulty PPE equipment and going against life saving rule</t>
  </si>
  <si>
    <t>We check together our PPE before entering site</t>
  </si>
  <si>
    <t>My team has work safely in the month on June</t>
  </si>
  <si>
    <t>Can get complacent or ignoring safety matters</t>
  </si>
  <si>
    <t>I applause and appreciate them for being safe</t>
  </si>
  <si>
    <t>Civil Lead</t>
  </si>
  <si>
    <t>BFI SPARK Ground Floor (Outside Lift Area)</t>
  </si>
  <si>
    <t xml:space="preserve">A car travel at wrong traffic flow at the car park. </t>
  </si>
  <si>
    <t>She can hit other road users which can create accident and injury.</t>
  </si>
  <si>
    <t>Discussion was made and the driver agree to follow the correct traffic flow.</t>
  </si>
  <si>
    <t>Road Safety / Keselamatan di Trafik dan Jalan Raya</t>
  </si>
  <si>
    <t>i saw electrical tools without the electrical inspection sticker present.</t>
  </si>
  <si>
    <t>non inspected tools could cause issue when using at site.</t>
  </si>
  <si>
    <t>informed them to contact safety for inspection.</t>
  </si>
  <si>
    <t>Knowledge and Training / Kurang Kemahiran atau Pengetahuan</t>
  </si>
  <si>
    <t>Senior Mechanical Engineer</t>
  </si>
  <si>
    <t>Bird can be seen nesting inside the workshop</t>
  </si>
  <si>
    <t>The bird waste/ poop might damaged the equipment/ machine inside workshop</t>
  </si>
  <si>
    <t>Already raised ticket for Facility management action</t>
  </si>
  <si>
    <t>The entrance door upper floor, west entrance, is not locked (i.e. does not require to tap in or out to open the door).</t>
  </si>
  <si>
    <t>Anyone can enter the building, even those that does not have access. Lack of security control</t>
  </si>
  <si>
    <t>I am unsure who should do the repair. Is it security or FM</t>
  </si>
  <si>
    <t>Not using the right glove while working</t>
  </si>
  <si>
    <t>Can cause harm on hand</t>
  </si>
  <si>
    <t>Intervene the people and use the right glove</t>
  </si>
  <si>
    <t>Instrument Technician</t>
  </si>
  <si>
    <t>SCM Building's Car Park Area</t>
  </si>
  <si>
    <t>I observed people driving too fast when leaving the SCM building area.</t>
  </si>
  <si>
    <t>Speeding can cause accidents, injuries to pedestrians, put others at risk and non-compliance with the company speed limit.</t>
  </si>
  <si>
    <t>As I observed the situation from the office and was unable to approach the drivers directly, reported the unsafe behavior through the appropriate reporting channel for further action and monitoring. Recommend to install a speed trap or other speed control measures near the SCM building, Trailer gate and Main gate to improve compliance with the company speed limit and enhance road safety.</t>
  </si>
  <si>
    <t>Mech. lead</t>
  </si>
  <si>
    <t>some fabricated items are staying outdoor and need shifting to another location</t>
  </si>
  <si>
    <t xml:space="preserve">Corrossion </t>
  </si>
  <si>
    <t>coordinated with supervisor to shift them to the dedicated location of use</t>
  </si>
  <si>
    <t>Urea static technician</t>
  </si>
  <si>
    <t>Product Handling</t>
  </si>
  <si>
    <t>Urea spillage on first floor of bagging building</t>
  </si>
  <si>
    <t>Slip hazard</t>
  </si>
  <si>
    <t>I informed opration people and bericate the area</t>
  </si>
  <si>
    <t>A tricycle was observed parked on a steeply sloped area. No wheel locks or additional securing devices were observed.</t>
  </si>
  <si>
    <t>Risk of the tricycle rolling downhill unexpectedly. Potential collision with pedestrians, vehicles, or nearby structures.</t>
  </si>
  <si>
    <t>The operator/owner was informed of the unsafe parking condition. The tricycle was advised to be relocated to a level and designated parking area.</t>
  </si>
  <si>
    <t>Lead Electrical Technition</t>
  </si>
  <si>
    <t>Electrical Substation</t>
  </si>
  <si>
    <t>An individual approached me and informed me that my PPE pants were damaged. He advised me to collect a new pair from the HSE department and replace the damaged PPE</t>
  </si>
  <si>
    <t>I thanked him for pointing it out and arranged to replace the damaged pants to ensure I continued working safely.</t>
  </si>
  <si>
    <t>a personel was seen wearing a damaged pant with visible hole during activity</t>
  </si>
  <si>
    <t>he may risk a sudden wardrobe malfunction</t>
  </si>
  <si>
    <t>ask him to wear a new pants or patch the holes</t>
  </si>
  <si>
    <t xml:space="preserve">Heavy Equipment Operator </t>
  </si>
  <si>
    <t>During lifting activity at BOG area, lifting team good hand signal and good communication.</t>
  </si>
  <si>
    <t>Nil</t>
  </si>
  <si>
    <t>Fatin Nur Rasyeqah Hj Jumat</t>
  </si>
  <si>
    <t>Rotary IMC Singapore</t>
  </si>
  <si>
    <t>welder</t>
  </si>
  <si>
    <t>a fire extinguisher was found without tamper tags &amp; safety pin</t>
  </si>
  <si>
    <t>accidental discharge would happen when the device is improperly handled or unintentionally squeezed</t>
  </si>
  <si>
    <t>told the personnel to replace with a new fire extinguisher and get the non compliant fire extinguisher to service</t>
  </si>
  <si>
    <t>Fire Protection / Perlindungan Kebakaran</t>
  </si>
  <si>
    <t>Maintenance Foreman</t>
  </si>
  <si>
    <t>Working at top of cooling tower, suddenly found scaffolder below trepassing the big drainage infront of the cooling tower with the aid of tree trunk nearby to cross and using scaffolding plank to transfer materials for erecting scaffolding purposes, which of it not the correct procedure and not the correct way to transfer the material via the plant gate. And its again the plant security breach and law.</t>
  </si>
  <si>
    <t xml:space="preserve">Wrong landing will lead to injury to himself and also they are also compromise the safety and security procedure. </t>
  </si>
  <si>
    <t xml:space="preserve">Inform the scaffolding representative/in charge to give advice them not compromise with safety and security procedure as it will lead to dismissal. </t>
  </si>
  <si>
    <t xml:space="preserve">Mechanical Technician </t>
  </si>
  <si>
    <t>Ammonia Storage Tank Area</t>
  </si>
  <si>
    <t>Observed people tried shortcut to cross/jump the drainage to take scaffolding pipes &amp; steel plank</t>
  </si>
  <si>
    <t>biological hazards, slip, trip &amp; fall</t>
  </si>
  <si>
    <t xml:space="preserve">Intervened them not to do it again and they agreed. Instead suggest them to use proper walkway or request forklift to lift the materials to the nearest workplace for easier access. </t>
  </si>
  <si>
    <t>static</t>
  </si>
  <si>
    <t>observe co worker not using glove when performing job</t>
  </si>
  <si>
    <t>hand injuries or bruising</t>
  </si>
  <si>
    <t>i signal him to use glove</t>
  </si>
  <si>
    <t>INSTRUMENT TECHNICIAN</t>
  </si>
  <si>
    <t>Observed a parked car near the North Building with the engine running unattended</t>
  </si>
  <si>
    <t>If no action is taken, the unattended running vehicle may pose fire, health, security, and environmental risks.</t>
  </si>
  <si>
    <t>No immediate action was taken as there was no person inside the vehicle. However, a representative from BFI HSSE had already noticed the situation, documented it by taking a picture of the car, and was in the process of locating the car owner for further action</t>
  </si>
  <si>
    <t xml:space="preserve">Pipefitter </t>
  </si>
  <si>
    <t>I noticed a contractor performing cutting and grinding work without wearing a face shield.</t>
  </si>
  <si>
    <t>Failure to wear a face shield during cutting and grinding work could result in serious eye or facial injuries from flying sparks, hot metal fragments, or grinding wheel debris</t>
  </si>
  <si>
    <t>I immediately stopped the work and informed the contractor that a face shield was mandatory for protection against flying sparks and metal particles.
The contractor acknowledged the instruction, put on the required face shield, and only resumed work after the correct PPE was in place.</t>
  </si>
  <si>
    <t>HVAC Technician</t>
  </si>
  <si>
    <t>Not wearing safety google while walking</t>
  </si>
  <si>
    <t>Anything can happen within 1 second</t>
  </si>
  <si>
    <t>He say thank you</t>
  </si>
  <si>
    <t>Cooling Tower Fan area &amp; top floor area</t>
  </si>
  <si>
    <t>Good housekeeping</t>
  </si>
  <si>
    <t xml:space="preserve">They are very good to doing </t>
  </si>
  <si>
    <t>Manual Handling / Cara Mengangkat Benda</t>
  </si>
  <si>
    <t>A person about to go to site but forgot to bring her escape hood</t>
  </si>
  <si>
    <t xml:space="preserve">it is part of BFI 12 lifesavings rules. </t>
  </si>
  <si>
    <t>reminded her to bring her escape hood.</t>
  </si>
  <si>
    <t>ELECTRICAL TECHNICIAN</t>
  </si>
  <si>
    <t>There a few hoses lying around the floor during the washing activities at the urea plant. There are signage erected that warning everyone about the hoses on the floor. The hoses also tied with warning tapes for invisibility.</t>
  </si>
  <si>
    <t>Without the signage  people might justs step on the hoses. And without the warning tapes tied around the hoses people might trip on it and fall that may lead to injury.</t>
  </si>
  <si>
    <t>I try to avoid walking at tha area with the hoses or try to walk around the area. I really appreciate the preparation for safety at the urea washing activities.</t>
  </si>
  <si>
    <t>During repairing activity, saw a workers use step ladder by holding properly (buddy system).</t>
  </si>
  <si>
    <t xml:space="preserve">Good team work &amp; good practice </t>
  </si>
  <si>
    <t>Welder</t>
  </si>
  <si>
    <t>During the safety walk, safety officer intervent to our team to make a electrical inspection for all power tools. To make sure the power tools are safe to use inside the Plant.</t>
  </si>
  <si>
    <t xml:space="preserve">- Electric shock: Damaged cords, exposed wires, or faulty insulation can pass current to the user. Risk goes way up in wet/damp areas 
- Electrocution/fatal injury: No inspection = no way to catch internal faults. A tool that “works fine” can still kill if the earth/ground fails
- Fire: Short circuits, overheating, or frayed cables can ignite dust, wood shavings, or flammable liquids nearby 
- Tool failure mid-use: Bad wiring or worn brushes can cause sudden shutdown, kickback, or blade/jam. That’s when hand/arm injuries happen
- Damage to other equipment: Faulty tools can trip breakers, blow fuses, or send voltage spikes that damage other gear on the same circuit
- Non-compliance fines: Most HSE/OSH regulations require regular PAT testing/inspection. No records = failed audit + stop-work orders 
- Hidden faults: Internal insulation breakdown or loose earth connections won’t be visible, but show up in testing. Without checks you’re guessing
- Higher repair/replacement cost: Small electrical faults get worse over time. Catching them early saves the tool + avoids downtime
Bottom line: Inspection tags and PAT tests prove the tool is safe to use. Without them, you’re relying on luck.
</t>
  </si>
  <si>
    <t>I directly talk to our HSSE team to make a schedule for the inspection of the power tools.</t>
  </si>
  <si>
    <t>Tools, Equipment and Machinery / Berkaitan dengan Alat Kegunaan Pekerjaan dan Mesin sama ada ianya Tidak Sesuai untuk aktivitas tersebut atau sebaliknya</t>
  </si>
  <si>
    <t xml:space="preserve">Static Urea technician </t>
  </si>
  <si>
    <t xml:space="preserve">Workers doing house keeping with proper ppes and handling urea with good coordination </t>
  </si>
  <si>
    <t>Safe work</t>
  </si>
  <si>
    <t>I aproach to them and appreciate them</t>
  </si>
  <si>
    <t xml:space="preserve">Welder </t>
  </si>
  <si>
    <t>* Worker used correct manual lifting technique.</t>
  </si>
  <si>
    <t>* Praised the worker and encouraged others to follow.</t>
  </si>
  <si>
    <t xml:space="preserve">Lead Instrumentation Engineer </t>
  </si>
  <si>
    <t xml:space="preserve">On the current bicycle riding path there are plant equipment. We need to mark  safe area for bicycle riders </t>
  </si>
  <si>
    <t xml:space="preserve">Injury to riders if they hit to plant equipment </t>
  </si>
  <si>
    <t xml:space="preserve">Suggestion provided </t>
  </si>
  <si>
    <t>Signage and Barriers / Papan Tanda dan Perbatasan Keselamatan tempat kerja</t>
  </si>
  <si>
    <t xml:space="preserve">Mechanical Manager </t>
  </si>
  <si>
    <t>The paint of  the handrails is old and peeling, and needs repainting. The stairs have also become slippery, especially on rainy days. ( north and south buildings )</t>
  </si>
  <si>
    <t xml:space="preserve">Slipping of personal </t>
  </si>
  <si>
    <t xml:space="preserve">Raising this card card , to be shared with Facility management </t>
  </si>
  <si>
    <t>Lots of dead birds especially at the top floors of the product handling, giving out foul odours.</t>
  </si>
  <si>
    <t>Difficult to work at the area with the foul odour, in addition to the hot atmosphere.</t>
  </si>
  <si>
    <t>Housekeeping should be performed few times a week to remove the dead birds before they decompose.</t>
  </si>
  <si>
    <t>Few cars are speeding at the parking area</t>
  </si>
  <si>
    <t>Could've hit someone that is crossing the area</t>
  </si>
  <si>
    <t>Monitor for any speeding cars within the parking area</t>
  </si>
  <si>
    <t>Observed an individual nearly slip while descending the stairway during heavy rain.</t>
  </si>
  <si>
    <t>If no intervention or corrective action is taken, there is a high risk of future slip incidents, potentially resulting in injury due to the wet and slippery stairway conditions during heavy rain.</t>
  </si>
  <si>
    <t>I approached the person in a calm and friendly manner, asked if they were okay, and gently advised them to be more careful due to the slippery condition. I also communicated the same caution to others nearby to help prevent similar incidents.</t>
  </si>
  <si>
    <t xml:space="preserve">Mechanical maintenance supervisor </t>
  </si>
  <si>
    <t xml:space="preserve">We have plan to modify chemical pipe spools, inside pipe have some chemicals material </t>
  </si>
  <si>
    <t xml:space="preserve">Chemical can get hurt for hands </t>
  </si>
  <si>
    <t xml:space="preserve">We contract Urea supervisor to do flushing inside pipe spools  for move all chemical until clean ,before we start our activity </t>
  </si>
  <si>
    <t>While carrying out cutting and grinding work, I did not notice that the line of fire (spark direction) was not properly barricaded with a protective covering. This created the potential for sparks to travel into areas where other personnel could be exposed.</t>
  </si>
  <si>
    <t>Personnel walking through the area could be injured because the line of fire was not properly barricaded.</t>
  </si>
  <si>
    <t>My supervisor observed the unsafe condition and immediately stopped the work. He explained that the spark path needed to be properly barricaded to protect anyone passing or working nearby from flying sparks.
I appreciated the intervention and thanked my supervisor for identifying the hazard. A suitable protective barrier was then installed before the work resumed.</t>
  </si>
  <si>
    <t>Workshop technician</t>
  </si>
  <si>
    <t>Not using proper glove during removing insulation on a hot pipe</t>
  </si>
  <si>
    <t>Can lead to skin burn</t>
  </si>
  <si>
    <t>Stop work and ask to use leather glove</t>
  </si>
  <si>
    <t>HVAC technician</t>
  </si>
  <si>
    <t>(TSF1) Toilet</t>
  </si>
  <si>
    <t>Wet floor but No signage</t>
  </si>
  <si>
    <t>Slip trip and fall</t>
  </si>
  <si>
    <t>Take Cleaner Siganage in the toilet and put signage area of Wet floor</t>
  </si>
  <si>
    <t xml:space="preserve">BOG compressor area very clean </t>
  </si>
  <si>
    <t xml:space="preserve">Good housekeeping </t>
  </si>
  <si>
    <t>They do positive act</t>
  </si>
  <si>
    <t>working at height at urea synthesis ground floor</t>
  </si>
  <si>
    <t>there could be falling objects.</t>
  </si>
  <si>
    <t xml:space="preserve">the person in charge could have put on a proper barricade as there are scaffolding and working at height on going. </t>
  </si>
  <si>
    <t>Scaffolding and Working at Height / Yang berkaitan dengan Scaffolding dan Bekerja tempat tinggi</t>
  </si>
  <si>
    <t>Good Housekeeping</t>
  </si>
  <si>
    <t xml:space="preserve">Slipring surface </t>
  </si>
  <si>
    <t>Good</t>
  </si>
  <si>
    <t>Waste Management / Berkaitan dengan Pengurusan Pembuangan Sampah</t>
  </si>
  <si>
    <t>Proper housekeeping and baricade area</t>
  </si>
  <si>
    <t xml:space="preserve">Poor house keeping or not baricade can cause falling from bicycle due to fitting/pipe on the floor </t>
  </si>
  <si>
    <t xml:space="preserve">Always do house keeping and baricade </t>
  </si>
  <si>
    <t>* Work area was clean and free from trip hazards.</t>
  </si>
  <si>
    <t>* Recognized the team for maintaining good housekeeping.</t>
  </si>
  <si>
    <t>Senior Rotating Engineer</t>
  </si>
  <si>
    <t>The work involve replacement of compressor oil. The activity will generate 1000 liter of waste oil.</t>
  </si>
  <si>
    <t>Oil spillage or improper disposal of waste oil</t>
  </si>
  <si>
    <t>Prior to the activity, empty INC has been arranged at the work area for collecting the waste oil. Disposal activity has been arranged with HSSE environment, to ensure timely removal of waste oil from site.</t>
  </si>
  <si>
    <t>electrical supervisor</t>
  </si>
  <si>
    <t>Bulk Storage</t>
  </si>
  <si>
    <t>A large urea bag was previously found in the urea Bulk Storage in the maintenance area, obstructing the access road to Conveyor 1711H001</t>
  </si>
  <si>
    <t>It posed a collision risk and obstructed safe passage through the area.</t>
  </si>
  <si>
    <t>I Had previously informed the site supervisor, and the urea bags were subsequently removed. The area is now safe, and I expressed my thanks to them for their prompt action.</t>
  </si>
  <si>
    <t>Site Office Ground Floor</t>
  </si>
  <si>
    <t>Walk on staircase with full things on his hand without use handrail while down staircase.</t>
  </si>
  <si>
    <t>Stop him and ask him to organize his thing and ask to use handrail</t>
  </si>
  <si>
    <t>Hvac Technician</t>
  </si>
  <si>
    <t xml:space="preserve">Use Bicycle but the brake worn out </t>
  </si>
  <si>
    <t>Ask him to stop and fix the brake</t>
  </si>
  <si>
    <t>Accident</t>
  </si>
  <si>
    <t>Sr.Scaffolder</t>
  </si>
  <si>
    <t>I do observed our third party(contractor) doing properly housekeeping &amp; arrangement of their scaffolding materials beside the main road with  properly installation of hard barrier.</t>
  </si>
  <si>
    <t>It can lead to trip &amp; slip hazard will present on their temporary storage area.</t>
  </si>
  <si>
    <t>Keeping highlighted regarding housekeeping on toolbox talk morning meeting,where their has to done it before,during and after of scaffolding activities.</t>
  </si>
  <si>
    <t>Abu bakar ali</t>
  </si>
  <si>
    <t>Boiler Area</t>
  </si>
  <si>
    <t>A curved helical strake exhaust stack at boiler 1 fell down between the exhaust brackets, which can potentially seriously hit people on the ground and any equipment nearby will be damaged.</t>
  </si>
  <si>
    <t xml:space="preserve">Serious injury </t>
  </si>
  <si>
    <t xml:space="preserve">Report to hse and supervisor </t>
  </si>
  <si>
    <t>Protruding screw on a wooden box lid</t>
  </si>
  <si>
    <t>can cause minor injury</t>
  </si>
  <si>
    <t>Since it can be reused for storage purposes after inspection, the lid was temporarily placed away from walking path and active inspection area.</t>
  </si>
  <si>
    <t>Rotating Supervisor</t>
  </si>
  <si>
    <t>Compressor Unit Area</t>
  </si>
  <si>
    <t>Compressor injector area having very hot surface</t>
  </si>
  <si>
    <t>Possibility of touching hot surface due to no equipment protection</t>
  </si>
  <si>
    <t>Installed signage hot surface and install permanent equipment protection</t>
  </si>
  <si>
    <t>Electrical Technician (Shift)</t>
  </si>
  <si>
    <t>A cup filled with coffee was placed at the edge of the table</t>
  </si>
  <si>
    <t>The coffee will be spilled on the floor that can result in slip, trip and fall.</t>
  </si>
  <si>
    <t>i relocate the cup to a more centred position / away from the edge of the table and advice caution to the colleague who was about to drink it.</t>
  </si>
  <si>
    <t>BFI staff was on the talking on the phone while riding a bicycle.</t>
  </si>
  <si>
    <t xml:space="preserve">he wasnt focus that accident can happen. </t>
  </si>
  <si>
    <t>he stopped the bicycle the soonest he saw me standing there trying to intervene</t>
  </si>
  <si>
    <t xml:space="preserve">Instrument Shift Supervisor </t>
  </si>
  <si>
    <t>Observed a temporary electrical power cable hanging between the Wastewater Dosing pole and the Urea Synthesis pole. No temporary barrier or warning signage was provided to alert personnel of the potential hazard.</t>
  </si>
  <si>
    <t>Personnel may not notice the hanging cable and could accidentally come into contact with it, resulting in trips, falls, injury, or potential electrical hazards. Lack of warning barriers or signage increases the risk of incidents in the area.</t>
  </si>
  <si>
    <t>Intervened by informing the responsible person/supervisor about the hanging cable and the absence of a temporary barrier. Recommended installing temporary barriers and warning signage to alert personnel and prevent potential incidents until corrective action is completed.</t>
  </si>
  <si>
    <t>Machinist</t>
  </si>
  <si>
    <t>Unsure / Kurang Pasti</t>
  </si>
  <si>
    <t>Grinding dust and metal particles going inside machine shop</t>
  </si>
  <si>
    <t>Hard to breath, machines parts will damage if continues expose with grinding dust</t>
  </si>
  <si>
    <t>Close the door permanently from fabrication side</t>
  </si>
  <si>
    <t xml:space="preserve">Our technician lacks awareness on working on instruments removed from areas where hazardous chemicals are present </t>
  </si>
  <si>
    <t xml:space="preserve">If they don’t have awareness about safe practices, they can get injured as happened on 4 th June where a technician’s glove got burned due to acid exposure. </t>
  </si>
  <si>
    <t xml:space="preserve">I prepared a training memo , learning from the incident and reviewed it with all the staff ag instrumentation department. </t>
  </si>
  <si>
    <t xml:space="preserve">inst tech </t>
  </si>
  <si>
    <t xml:space="preserve">colleague lost one of his gloves and he requested for new pair from the safety. </t>
  </si>
  <si>
    <t xml:space="preserve">might get cuts from working. </t>
  </si>
  <si>
    <t xml:space="preserve">by reminding him to get new ones </t>
  </si>
  <si>
    <t>There are stuffing of bags of urea  into the trailer activities. I saw the way they handling the activities with care. They have barrier around the trailer and banksmen to look after the forklift moving the bag inside the trailer.</t>
  </si>
  <si>
    <t>The barrier help to prevent irrelevant from coming near the activities. And banksmen helping to guiding the forklift into the trailer safely.</t>
  </si>
  <si>
    <t>I admire the flow of the activities they have done smoothly and safely.</t>
  </si>
  <si>
    <t xml:space="preserve">Parking spot for motorcycle is not suitable as the floor is uneven and not easy to maneuver when getting off or ride in the motor </t>
  </si>
  <si>
    <t>The motorcycle may fall down at any time and cause damage to the vehicle or may hit anyone whoever near the vehicle</t>
  </si>
  <si>
    <t>BRE Safety raise the concern to the BFI management and rectifed the issue. I raise the care card as for the positive approach for HSE and encourage to do more positive acts</t>
  </si>
  <si>
    <t>Team Lead</t>
  </si>
  <si>
    <t xml:space="preserve">Confine space permit took longer time to be approved causing delay in job execution. </t>
  </si>
  <si>
    <t>delay in job execution.</t>
  </si>
  <si>
    <t>Raised in lesson learnt sessions</t>
  </si>
  <si>
    <t>As per the recent instruction prohibiting the use of regular mobile phones on site, communication among team members has become increasingly difficult. This has affected operational efficiency, particularly for the maintenance team, who require continuous coordination during on-site activities.</t>
  </si>
  <si>
    <t>Lag of work execution</t>
  </si>
  <si>
    <t xml:space="preserve">To address this issue, additional explosion-proof (Ex) mobile devices are required for the maintenance team, as the current numbers of Ex phones are insufficient to support daily operations effectively. </t>
  </si>
  <si>
    <t xml:space="preserve">Observed loud noise during pump operation test at diesel engine </t>
  </si>
  <si>
    <t>Hearing problem</t>
  </si>
  <si>
    <t xml:space="preserve">Wearing earplug/earmuff while doing vibration </t>
  </si>
  <si>
    <t>Poor Housekeeping inside the Mechanical Workshop after maintenance activity</t>
  </si>
  <si>
    <t>Possibly of tripping hazard</t>
  </si>
  <si>
    <t>Remain all the user to do housekeeping after maintenance activity</t>
  </si>
  <si>
    <t>Oil spillage at waste oil collection point near to compressor house</t>
  </si>
  <si>
    <t>Can cause floor slippery and led to slip, trip and fall</t>
  </si>
  <si>
    <t>To keep absorbent pad around the slippery area and regularly drain the oils from collection bucket</t>
  </si>
  <si>
    <t>Valve repair tech</t>
  </si>
  <si>
    <t>Set canteen</t>
  </si>
  <si>
    <t>More morale boost for workers</t>
  </si>
  <si>
    <t>Birds nest inside workshop</t>
  </si>
  <si>
    <t>Dead baby birds have been found on yhe floor, biohazard</t>
  </si>
  <si>
    <t>Set netting to avoid them setting nest</t>
  </si>
  <si>
    <t>Site Office's Staffs Rest Area</t>
  </si>
  <si>
    <t>Observed that the hand soap dispenser near the sink was empty and had not been refilled for two consecutive cycles, potentially affecting hand hygiene practices.</t>
  </si>
  <si>
    <t>Personnel may be unable to wash their hands properly after using the facilities, which could lead to poor hand hygiene, increased risk of contamination, and the spread of germs or illness.</t>
  </si>
  <si>
    <t>Intervened by informing the responsible person/housekeeping personnel that the hand soap dispenser near the sink was empty and had not been refilled for two consecutive cycles. Recommended immediate replenishment of hand soap and regular monitoring of soap levels to ensure good hand hygiene practices are maintained.</t>
  </si>
  <si>
    <t>Workshop Technician</t>
  </si>
  <si>
    <t>Waste skid being to far from the workshop area</t>
  </si>
  <si>
    <t>It is very troublesome to throw trash or waste material from machining as it is very heavy</t>
  </si>
  <si>
    <t>Move the skid a little closer to the workshop area</t>
  </si>
  <si>
    <t>Rubbish stuck to the ventillation fan in the workshop area</t>
  </si>
  <si>
    <t>With the ventillation being blocked with rubbish, It is not properly venting out the air</t>
  </si>
  <si>
    <t>Clean the ventillation</t>
  </si>
  <si>
    <t xml:space="preserve">Water accumulated in the area and grass cut required </t>
  </si>
  <si>
    <t xml:space="preserve">Slip and trip hazard </t>
  </si>
  <si>
    <t xml:space="preserve">Reported the issue </t>
  </si>
  <si>
    <t>Instrument Technician Shift</t>
  </si>
  <si>
    <t>A light was found to be burnt out (in Surau). Several complaints have been raised; however, the light has not yet been replaced.</t>
  </si>
  <si>
    <t>If the burnt-out light in the surau is not replaced, inadequate lighting may reduce visibility. Poor lighting can also hinder safe movement within the area, particularly during evening or low-light conditions, and may create discomfort for users of the surau.</t>
  </si>
  <si>
    <t>Replace the burnt-out light in the surau as soon as possible to restore adequate illumination and ensure a safe environment for all users. Implement a routine inspection and maintenance program to promptly identify and rectify similar issues in the future.</t>
  </si>
  <si>
    <t>inst tech</t>
  </si>
  <si>
    <t xml:space="preserve">colleagues wearing safety harness while working at height </t>
  </si>
  <si>
    <t xml:space="preserve">by completing his good practice </t>
  </si>
  <si>
    <t>Electrical Manager</t>
  </si>
  <si>
    <t xml:space="preserve">Reverse parking sign in car parking area in front of north building has sharp edge </t>
  </si>
  <si>
    <t xml:space="preserve">Many from staff sustained an injury to his shoulder when colliding with it at any sign edge </t>
  </si>
  <si>
    <t>Create care card to take actions for repair these edges to be curve instead of sharp</t>
  </si>
  <si>
    <t>The cable storage area adjacent to the workshops is overgrown with tall grass surrounding the stored cables.</t>
  </si>
  <si>
    <t>Tall grass can attract snakes, rodents, insects, and other animals that may damage cables or pose a safety risk to workers.</t>
  </si>
  <si>
    <t>The relevant personnel have been notified to remove the tall grass in order to eliminate potential hazards and enhance site safety</t>
  </si>
  <si>
    <t>4 stray dogs in front ccr during midnight</t>
  </si>
  <si>
    <t>Possible attack on plant personnel</t>
  </si>
  <si>
    <t>Need action taken from responsible department</t>
  </si>
  <si>
    <t>Static Technician</t>
  </si>
  <si>
    <t>Jetty Modules Area</t>
  </si>
  <si>
    <t>There’s a several floor platform seen loose and uneven when going to the jetty head or back by using mini vehicle</t>
  </si>
  <si>
    <t>it the attachment of the floor platform slowly loosen and getting worse, it might be danger to the workers whoever go the jetty head as it is full open area of the sea right bottom of the jetty modules</t>
  </si>
  <si>
    <t xml:space="preserve">previously made the care card and informed the supervisor of the area owner and hope there’s an inspection and rectification will be done </t>
  </si>
  <si>
    <t xml:space="preserve">Suggested for the improvement of designated Motorcycle parking area at north/south building to make it more safe and conveniency </t>
  </si>
  <si>
    <t>The initial area proposed by the HSE team was not design for big motorcycle. It is consider unsafe to maneuver and position the motorcycle</t>
  </si>
  <si>
    <t>Proposed a bigger space for motorcyclist to maneuver.</t>
  </si>
  <si>
    <t xml:space="preserve">Electrical Technician </t>
  </si>
  <si>
    <t xml:space="preserve">My team making a tools preparation before going to cooling tower area. </t>
  </si>
  <si>
    <t>Good preparation and great practices. To avoid going up and down cooling tower area which will cause delay in work and waste of energy just to get tools.</t>
  </si>
  <si>
    <t>Buddy system. My colleague holding the ladder while other colleague working on the ladder.</t>
  </si>
  <si>
    <t>Best practices</t>
  </si>
  <si>
    <t>A staff talking on the mobile phone while descending the stairs.</t>
  </si>
  <si>
    <t>The person can be trip and fall which can caused injury to him.</t>
  </si>
  <si>
    <t>The staff had been stopped and I advised him not to use mobile phone while using the stairs.</t>
  </si>
  <si>
    <t>Senior static technician</t>
  </si>
  <si>
    <t xml:space="preserve">During static team working one of operation he kept sleeves folded. </t>
  </si>
  <si>
    <t xml:space="preserve">His draing equipment while is long sleeve shirt folded so he can injured or chemical flash on his arm. </t>
  </si>
  <si>
    <t>Approach to him and explain. Should be don't fold your sleeves and he agree that</t>
  </si>
  <si>
    <t>4 stray dogs wandering at the area</t>
  </si>
  <si>
    <t>Possible attacked by the dog, may cause injuries or rabies</t>
  </si>
  <si>
    <t>Action needed by the responsible department to remove or capture the dogd</t>
  </si>
  <si>
    <t>escapehood not with personal owner putting inside the basket bicycle</t>
  </si>
  <si>
    <t>First 12 saving rules is PPE priority.</t>
  </si>
  <si>
    <t>Remind the personal owner escapehood ensure to be nearby because it is important safety ppe.</t>
  </si>
  <si>
    <t>I has been seen some one using office staircase with holding handrail by his hand.</t>
  </si>
  <si>
    <t>Its a good practice to be apply to anybody while using the staircase and keep alert on every each of yours steps,to avoid of any slip and trip hazard may present.</t>
  </si>
  <si>
    <t>Electrical maintenance manager</t>
  </si>
  <si>
    <t xml:space="preserve">Ethernet cable in meeting room south building -ground floor its covered damaged and need to cover these cable again </t>
  </si>
  <si>
    <t>These cables can hinder the movement of people whose attend meeting</t>
  </si>
  <si>
    <t>confirm IT team to cover these cables</t>
  </si>
  <si>
    <t>Staircase became wet due to rainwater.</t>
  </si>
  <si>
    <t>could cause slip, trip, and fall injuries.</t>
  </si>
  <si>
    <t>Ask help from the cleaner to mop the staircase as soon as the rain stopped.</t>
  </si>
  <si>
    <t>Staircase becomes wet during rainfall.</t>
  </si>
  <si>
    <t>loss of footing while ascending or descending the stairs.</t>
  </si>
  <si>
    <t>asked help from the cleaner to mop the surface after the rain stopped.</t>
  </si>
  <si>
    <t>Instrument technician</t>
  </si>
  <si>
    <t>South Building First Floor</t>
  </si>
  <si>
    <t xml:space="preserve">Using sandal  during went down using stair </t>
  </si>
  <si>
    <t>Trip and fall</t>
  </si>
  <si>
    <t>Used proper shoe or safety shoe</t>
  </si>
  <si>
    <t>Exposed power cable</t>
  </si>
  <si>
    <t>Electric shock</t>
  </si>
  <si>
    <t>Retape using black tape or replace with new plastic trunking for cable</t>
  </si>
  <si>
    <t>Damage road with potholes</t>
  </si>
  <si>
    <t xml:space="preserve">Damage property, less parking available. </t>
  </si>
  <si>
    <t>Need improvement for road quality</t>
  </si>
  <si>
    <t>Potholes everywhere, after rain filled with water puddles and no one want to park their car</t>
  </si>
  <si>
    <t>Less parking available during rainy season. Water may splash to people</t>
  </si>
  <si>
    <t>Avoid pothole</t>
  </si>
  <si>
    <t>scaffolding floor was not properly covered with welding blanket during hot work</t>
  </si>
  <si>
    <t>falling object, flying sparks, slag, spatter could struck equipment &amp; personnel</t>
  </si>
  <si>
    <t>inform the personnel to securely blanketed the working area before start work</t>
  </si>
  <si>
    <t xml:space="preserve">Static technician </t>
  </si>
  <si>
    <t>Uneven road</t>
  </si>
  <si>
    <t>Personal asset damages</t>
  </si>
  <si>
    <t>Proper roads</t>
  </si>
  <si>
    <t xml:space="preserve">slippery area on car park area due to algae, especially during rain. </t>
  </si>
  <si>
    <t xml:space="preserve">slip and trip injury, especially for pregnant women. </t>
  </si>
  <si>
    <t xml:space="preserve">informed nearby people to be careful and colleague. </t>
  </si>
  <si>
    <t>Slippery grating with no proper barrier</t>
  </si>
  <si>
    <t>Slip,trip fall</t>
  </si>
  <si>
    <t>Inform superiors and barricade the area</t>
  </si>
  <si>
    <t>Currently we have a big task ongoing, which is to fabricate pipe racks. My supervisor told us that this job will require many grinding, cutting and oxy acytelene cutting. So before we started the task, he seperate the area for cutting and grinding to make sure that people nearby is safe during doing the grinding or cutting activities. He use fire blanket to cover every sections.</t>
  </si>
  <si>
    <t xml:space="preserve">- Fire from sparks: Grinding sparks hit flammable materials like oily rags, cardboard, wood, or solvents and ignite 
- Damage to nearby equipment: Hot metal sparks can pit, burn, or melt cable insulation, hoses, electrical panels, and sensors 
- Injury to people: Sparks and metal fragments fly further than expected and can burn skin or get in eyes/face of people nearby 
- Contamination of work area: Sparks can ignite dust or flammable vapors in the air, causing flash fires in confined spaces 
- Failed safety audit: No fire blanket = non-compliance with hot work procedures and HSE standards. Can lead to stop-work orders 
- Weld splatter/paint damage: Sparks ruin nearby painted surfaces, glass, and finished parts. Costly rework 
- Hidden smoldering fires: Sparks land in gaps or behind panels and smolder unnoticed, then flare up later when nobody’s around 
Bottom line: A fire blanket or proper barrier contains sparks and keeps hot work from becoming a fire incident. 
</t>
  </si>
  <si>
    <t xml:space="preserve">- Use fire blankets or welding screens: Hang fire-resistant blankets/screens around the work area to catch sparks and hot debris 
- Set a hot work zone: Mark a clear perimeter at least *11m / 35ft* from flammables. Anything inside needs protection or removal 
- Remove or cover flammables: Move oily rags, cardboard, solvents, cables, hoses out of range. If you can’t move it, cover it fully 
- Use spark curtains on floors: Lay down fire blankets or metal trays under the work to catch sparks that bounce down 
- Check for gaps and openings: Seal gaps in floors, walls, and equipment where sparks can fall through and smolder unseen 
- Assign a fire watch: Have a secon person watch for stray sparks and hold a fire extinguisher during and 30 min after grinding 
- Do a pre-job check: Verify the area is clear, barriers are in place, and extinguishers are accessible before starting 
- Train the team on setup: Make sure everyone knows how to install barriers properly - loose edges and gaps defeat the purpose </t>
  </si>
  <si>
    <t>Rotating Tech</t>
  </si>
  <si>
    <t>i just come back from rigging training, and i learn many usefull thing regarding the safety of rigging.. from what i now know, rigging equipment should be inspect for its safety and be given a colour code.. what i see in BRE rigging equipment doest have that type of arrangement.. if this is found out by SHENA, our company might be in huge trouble cause its one off safety requirement..</t>
  </si>
  <si>
    <t>SHENA might/will take action to our companya</t>
  </si>
  <si>
    <t>give colour code to all rigging equipment and safety inspection to all equipment every 6month by third competent vendor</t>
  </si>
  <si>
    <t>door handle was missing from the door</t>
  </si>
  <si>
    <t>could cause injury due to pinchpoint when opening the door</t>
  </si>
  <si>
    <t>Inform respective parties for replacing the door handle</t>
  </si>
  <si>
    <t xml:space="preserve">Sr rotating technician </t>
  </si>
  <si>
    <t xml:space="preserve">I observe the Rotary IMC was working the 1221P007 area but this is acid area and worker are cutting grinding in this area </t>
  </si>
  <si>
    <t xml:space="preserve">May be cause of fire </t>
  </si>
  <si>
    <t xml:space="preserve">They are cutting and grinding are doing open other area </t>
  </si>
  <si>
    <t>encountered a manual chain hoist not properly secure</t>
  </si>
  <si>
    <t>knock on passerby or hook on someone</t>
  </si>
  <si>
    <t>i secure it properly</t>
  </si>
  <si>
    <t>Slippery surface on the stair case especially during raining</t>
  </si>
  <si>
    <t>People may slip, trip and fall which can cause injury</t>
  </si>
  <si>
    <t>Inform safety about it and ask to apply non-slip coatings or anti slip tape to prevent any other accident. Also inform the others to hold the handrail when going up or down the stairs.</t>
  </si>
  <si>
    <t xml:space="preserve">Shift Instrument Technician </t>
  </si>
  <si>
    <t>Saw one person forgot to bring along his escape hood when going out from the area.</t>
  </si>
  <si>
    <t>Incompliance to full ppe</t>
  </si>
  <si>
    <t>Approached the person and tell him that he forgot his escape hood, after that he thanked and went back inside to get his escape hood.</t>
  </si>
  <si>
    <t>Slippery grating with no barricade</t>
  </si>
  <si>
    <t>Slip,trip and fall</t>
  </si>
  <si>
    <t>Workshop at MSL machine shop area water stock in the floor during rain.</t>
  </si>
  <si>
    <t xml:space="preserve">Slippery </t>
  </si>
  <si>
    <t>Drill the concrete to drain the stagnant water</t>
  </si>
  <si>
    <t>I saw my colleague not using the handrail when going up the compressor house.</t>
  </si>
  <si>
    <t>Might trip and fall. Causing injuries.</t>
  </si>
  <si>
    <t>I've stop and intervened my colleague to use the handrail when going up. It is better to wear gloves to get the grip, as to prevent the sharp edges. The hand might get small cut</t>
  </si>
  <si>
    <t xml:space="preserve">Rusty bolts of the plate coolers at urea and ammonia plant , </t>
  </si>
  <si>
    <t xml:space="preserve">Equipments damaged </t>
  </si>
  <si>
    <t xml:space="preserve">New PM will be applied for greasing and preservation layer to be applied to prevent </t>
  </si>
  <si>
    <t>Rotating technician</t>
  </si>
  <si>
    <t>Riding bicycle while the bicycle stand not properly secured still on standing position</t>
  </si>
  <si>
    <t>May cause injuries and damaging their own bicycles</t>
  </si>
  <si>
    <t>To stop and properly secured bicycle stand</t>
  </si>
  <si>
    <t>Cable with no warning tape</t>
  </si>
  <si>
    <t>To put warning tape or barrier</t>
  </si>
  <si>
    <t>Inform the superiors and barricaded the area</t>
  </si>
  <si>
    <t>A Team doing a house keeping at main sub area, inside and outside Main Substation</t>
  </si>
  <si>
    <t>Approached the team through a pre-job briefing, emphasizing the importance of good housekeeping to prevent slips, trips, fire hazards, and equipment obstruction. reminded everyone to use the appropriate PPE, dispose of waste properly, and keep access routes clear.</t>
  </si>
  <si>
    <t>𝐴𝑠𝑟𝑖𝑛𝑎 𝐵𝑖𝑛𝑡𝑖 𝐴𝑏𝑑𝑢𝑙 𝐿𝑎𝑡𝑖𝑓</t>
  </si>
  <si>
    <t>𝑅𝑜𝑡𝑎𝑟𝑦</t>
  </si>
  <si>
    <t>𝐽𝑎𝑛𝑖𝑡𝑜𝑟</t>
  </si>
  <si>
    <t>𝑆𝑎𝑦𝑎 𝑚𝑒𝑛𝑑𝑎𝑝𝑎𝑡𝑖 𝑀𝑖𝑐𝑟𝑜𝑤𝑎𝑣𝑒 𝑑𝑖 𝑝𝑎𝑛𝑡𝑟𝑦 𝑛𝑜𝑟𝑡ℎ 𝑏𝑢𝑖𝑙𝑑𝑖𝑛𝑔 𝑔𝑟𝑜𝑢𝑛𝑑 𝑓𝑙𝑜𝑜𝑟 𝑠𝑢𝑑𝑎ℎ 𝑏𝑒𝑟𝑘𝑎𝑟𝑎𝑡 𝑑𝑎𝑛 𝑏𝑎𝑛𝑦𝑎𝑘 𝑘𝑒𝑟𝑜𝑠𝑎𝑘𝑎𝑛 𝑑𝑖𝑑𝑎𝑙𝑎𝑚 𝑛𝑦𝑎</t>
  </si>
  <si>
    <t>𝑗𝑖𝑘𝑎 𝑎𝑑𝑎 𝑦𝑎𝑛𝑔 𝑚𝑒𝑛𝑔𝑔𝑢𝑛𝑎𝑘𝑎𝑛 𝑑𝑖𝑡𝑎𝑘𝑢𝑡𝑖 𝑝𝑒𝑐𝑎ℎ𝑎𝑛 𝑘𝑎𝑟𝑎𝑡 𝑡𝑒𝑟𝑚𝑎𝑠𝑢𝑘 𝑑𝑎𝑙𝑎𝑚 𝑚𝑎𝑘𝑎𝑛𝑎𝑛 𝑦𝑎𝑛𝑔 𝑑𝑖𝑝𝑎𝑛𝑎𝑠 𝑘𝑎𝑛 𝑑𝑎𝑛 𝑏𝑜𝑙𝑒ℎ 𝑚𝑒𝑛𝑔𝑎𝑘𝑖𝑏𝑎𝑡𝑘𝑎𝑛 𝑚𝑖𝑐𝑟𝑜𝑤𝑎𝑣𝑒 𝑡𝑒𝑟𝑏𝑎𝑘𝑎𝑟</t>
  </si>
  <si>
    <t>𝑚𝑖𝑐𝑟𝑜𝑤𝑎𝑣𝑒 𝑦𝑎𝑛𝑔 𝑠𝑒𝑘𝑎𝑟𝑎𝑛𝑔 𝑎𝑑𝑎 𝑑𝑖𝑔𝑎𝑛𝑡𝑖𝑘𝑎𝑛 𝑑𝑒𝑛𝑔𝑎𝑛 𝑦𝑔 𝑏𝑎𝑟𝑢.</t>
  </si>
  <si>
    <t>Technician not wearing gloves during work</t>
  </si>
  <si>
    <t>hand injury from pinch point or sharp edges</t>
  </si>
  <si>
    <t>I intervened by reminding the technician to wear gloves before proceeding to complete the work</t>
  </si>
  <si>
    <t xml:space="preserve">1271P007 Urea acid area the darin have pin hole operation cleaned the area by water </t>
  </si>
  <si>
    <t xml:space="preserve">Acid the cleaned by water the heat will ganate  they are causing the fire </t>
  </si>
  <si>
    <t xml:space="preserve">Cleaned by base they are desloved the acid </t>
  </si>
  <si>
    <t>Senior Engineer</t>
  </si>
  <si>
    <t>today i observed that the handle of the east side door of the 1st floor was observed broken off from the door itself. And people, including me, used to open the door by sliding finger between the door edge.</t>
  </si>
  <si>
    <t>Sliding the finger between the door edges to pull the door to open from outside (while entering the building) can cause finger injury due to un-necessary stress on the finger as the door closer spring is quite strong.</t>
  </si>
  <si>
    <t>I have reported this issue to the BRE HSE team so that they can highlight it to the respective personnel for rectification at the earliest.</t>
  </si>
  <si>
    <t xml:space="preserve">Handgloves on his coverall, not using handgloves while connecting air hose blind tightening bolts of the flange with bare hands only. </t>
  </si>
  <si>
    <t xml:space="preserve">If pinch point may cut his fingers/hands without wearing the handgloves. </t>
  </si>
  <si>
    <t xml:space="preserve">Stopped and advise him to wear the hangloves to prevent unnecessary mishap during the work activity. </t>
  </si>
  <si>
    <t>Door handle was missing</t>
  </si>
  <si>
    <t>Difficulty in entering the building</t>
  </si>
  <si>
    <t>Report to Facility Management</t>
  </si>
  <si>
    <t>I saw someone was going to site but forget to wear boots.</t>
  </si>
  <si>
    <t>The person will be stop at the security gate because not wearing Full PPE.</t>
  </si>
  <si>
    <t>I approached the person and ask where He was going and mention that he forget to wear boots and he agreed. He go back to office to change his boots</t>
  </si>
  <si>
    <t>Main Gate 1</t>
  </si>
  <si>
    <t>Saw a car (car A) going out from the junction without giving way to approaching car (car B)(close). Car A brake suddenly and honk to car B.</t>
  </si>
  <si>
    <t xml:space="preserve">Accidents might happen if car A reacts slow and un-aware. </t>
  </si>
  <si>
    <t>care card.</t>
  </si>
  <si>
    <t>Slippery surface</t>
  </si>
  <si>
    <t>Raising awareness by informing the superiors</t>
  </si>
  <si>
    <t>Instrument Senior Supervisor</t>
  </si>
  <si>
    <t>Rubbish was found thrown inside the oil/fuel spill kit. The kit contents were also noted to be incomplete as items had been used in the area without informing safety personnel.</t>
  </si>
  <si>
    <t>Misuse of the spill kit and missing contents could result in delayed or ineffective response during an actual spill, leading to uncontrolled leaks, environmental contamination, increased fire hazard, and potential risk to personnel.</t>
  </si>
  <si>
    <t>The issue was reported to the safety personnel, and follow-up action was requested to ensure proper replenishment and control of the spill kit.</t>
  </si>
  <si>
    <t xml:space="preserve">car in front nearly hit incoming car from left when exiting the main gate going to SPARK </t>
  </si>
  <si>
    <t>car accident</t>
  </si>
  <si>
    <t>put signage to look both directions twice/thrice, blind spots for incoming cars from left side is inevitable, signage to give way for car on the main road</t>
  </si>
  <si>
    <t>Valve technician</t>
  </si>
  <si>
    <t>Since TA, we have noticed issue at MSL workshop gate. Forklift struggle while entering due to uneven ground surface</t>
  </si>
  <si>
    <t>Especially while carrying load the risk is it may slip and fall causing injury or property damage. Risk higher during rain time.</t>
  </si>
  <si>
    <t>We use  Metal sheet to cover the surface and balance the level but that is temporary. Should ise concrete to fix the problem.</t>
  </si>
  <si>
    <t>HVAC TECHNICIAN</t>
  </si>
  <si>
    <t>The emergency exit route inside Workshop 1 was obstructed by three heavy wooden pallets packed with raw materials, entirely locking off the emergency escape route door.</t>
  </si>
  <si>
    <t>In a sudden fire emergency, personnel would face escape blockages, causing crowd panic, smoke inhalation, and potential fatalities due to delayed evacuation.</t>
  </si>
  <si>
    <t>Ordered immediate clearance of the exit route. Assisted the material controller in relocating the pallets to the designated storage racks and reminded the team to maintain free egress pathways.</t>
  </si>
  <si>
    <t>Discovered that the safety interlocking guard on the fabrication workshop milling machine was bypassed with tape, allowing the machine to operate while the protective shield was wide open.</t>
  </si>
  <si>
    <t>Operators could easily make accidental contact with high-speed rotating parts, leading to severe lacerations, entanglement, or traumatic amputation of limbs.</t>
  </si>
  <si>
    <t>Enforced immediate machine shutdown and applied a Lockout/Tagout (LOTO) tag. Confronted the operator regarding the life-saving rule violation and raised the issue to the Workshop Supervisor.</t>
  </si>
  <si>
    <t>co worker following the required safety regulation from the permit to work suggested by the pip</t>
  </si>
  <si>
    <t>tell him to keep it up</t>
  </si>
  <si>
    <t xml:space="preserve">Senior Static Technician </t>
  </si>
  <si>
    <t xml:space="preserve">1071P002A, pump suction strainer cleaning work </t>
  </si>
  <si>
    <t xml:space="preserve">Safe working behaviour found </t>
  </si>
  <si>
    <t xml:space="preserve">Saw security personal intervene one contractor personal where he’s about to go inside the site with rolled up sleeves, where it does not met proper attire etiquette </t>
  </si>
  <si>
    <t>Not using proper PPE is a violation and also can cause harm whenever he’s inside the plant since there’s a lot of hazard around the area</t>
  </si>
  <si>
    <t>Praise the security personal as he intervene in good and safe manner to the personal</t>
  </si>
  <si>
    <t xml:space="preserve">Saw a personnel stopping another person who is working on electrical equipment to use handgloves </t>
  </si>
  <si>
    <t>Valve Technician</t>
  </si>
  <si>
    <t>Currently we notice more and more bird comes and dwelled inside MSL workshop. Though we have sensitive Equipment inside. And our devices are likely covered by bird excrements.</t>
  </si>
  <si>
    <t>Fore sure we clean but this can affect life time and efficiency if reached critical parts</t>
  </si>
  <si>
    <t>we are trying to keep equipment as clean as possible and covered them after shift but it become complicate since more bird live inside.</t>
  </si>
  <si>
    <t xml:space="preserve">Electrical technician </t>
  </si>
  <si>
    <t xml:space="preserve">Cleaner doing the cleaning and put the signage's on the entrance so people aware there is cleaning activity </t>
  </si>
  <si>
    <t xml:space="preserve"> </t>
  </si>
  <si>
    <t>Keep up your good works and it inspire me to keep my office tidy</t>
  </si>
  <si>
    <t>Several bicycles were found parked in the site cabin area. It was noted that some bicycles had missing parts, suspected to have been stolen by unknown person (unauthorized removal).</t>
  </si>
  <si>
    <t>if no action is taken could be stated as:
-Continued theft of bicycle parts or entire bicycles, resulting in further property losses.
-Reduced employee morale and trust due to concerns about personal property security.</t>
  </si>
  <si>
    <t>-Install CCTV cameras or improve surveillance coverage around the bicycle parking area.
-Enhance lighting in the site cabin area to improve visibility, especially during non-working hours.
-Encourage bicycle owners to use locks and secure their bicycles properly.
-Conduct regular security patrols and inspections of the parking area.</t>
  </si>
  <si>
    <t xml:space="preserve">Urea rotating lead </t>
  </si>
  <si>
    <t>Acid leak from acid dosing unit to ground , a lot of chemical mats used to absorb and containment but no prober house keeping for these mats frequently until leak repair done.</t>
  </si>
  <si>
    <t xml:space="preserve">Acid covering the ground area , where all operation and maintenance doing activities </t>
  </si>
  <si>
    <t xml:space="preserve">Informed site operator to ask thier contractor ( brudesh) to do prober house keeping for the area and disposal for the mats full of acid and to inform environment team </t>
  </si>
  <si>
    <t>Open hole scaffolding floor.</t>
  </si>
  <si>
    <t>Somebody will fall to the hole and can get serious injury.</t>
  </si>
  <si>
    <t>Call scaffolding supv for immediately close the hole.</t>
  </si>
  <si>
    <t>During grinding the spark are pointing to other workers.</t>
  </si>
  <si>
    <t>Flying spark can cause eye injury.</t>
  </si>
  <si>
    <t>Stop the worker, change the direction and grinding positions to other side which no body around that area.</t>
  </si>
  <si>
    <t xml:space="preserve">Prober handling &amp; disposal for oil after maintenance activities completion by urea rotating team </t>
  </si>
  <si>
    <t xml:space="preserve">Non prober handling and disposal will lead to oil spillage,  slip&amp; trip wich may lead to injury </t>
  </si>
  <si>
    <t xml:space="preserve">Appreciated the urea rotating team effort and encouraged for keep the same practice </t>
  </si>
  <si>
    <t xml:space="preserve">I've seen my supervisor is doing a material preparation for next week task. </t>
  </si>
  <si>
    <t xml:space="preserve">- Work stops mid-task: You get halfway and realize you’re missing wire, fittings, or fasteners. Job stalls until procurement delivers 
- Schedule slips: Waiting on materials pushes deadlines and affects other teams that depend on you 
- Rush orders &amp; higher cost: Last-minute buys mean paying express shipping or premium prices 
- Wrong substitutes used: People grab “close enough” materials to keep moving. That risks quality, performance, or safety 
- Idle time for the crew: Techs stand around or get pulled to low-value work. Morale and productivity drop 
- Rework later: If wrong or substandard materials were used to save time, you’ll redo the job later 
- Poor coordination: Other teams, contractors, or vendors show up ready but can’t proceed. Creates friction between departments 
- Safety gaps: Improvising with wrong materials in electrical/mechanical work increases incident risk </t>
  </si>
  <si>
    <t xml:space="preserve">- Review next week’s job list every Friday: Sit 10 min with the team/supervisor and list what’s needed for each task 
- Check stock vs. plan: Walk the store and compare BOM/material list to what’s on hand. Flag shortages early 
- Use a simple material prep checklist: Include item, qty, location, and who checks it. Post it near the job board 
- Raise PR/MR early: Submit requests by Friday morning so procurement and store have time to react 
- Pre-kitting: Pull and stage all materials for each job in a labeled bin/trolley. Monday starts with “grab and go” 
- Confirm with other teams: Quick check with instrument, electrical, mechanical that they’ve got what they need too 
- Assign ownership: Make one person responsible for prep and follow-up, not “everyone” 
- Log common shortages: Track what’s always missing and push for buffer stock or faster re-order points 
- Do a 5-min handover: End of Friday, confirm what’s ready and what’s pending. No surprises Monday morning </t>
  </si>
  <si>
    <t xml:space="preserve">Mechanical Maintenance supervisor </t>
  </si>
  <si>
    <t>Workshop team do fabrication new pipe spool , after they cut they keep pipe material on ground near working area</t>
  </si>
  <si>
    <t xml:space="preserve">They can slip &amp; trip form pipe spools </t>
  </si>
  <si>
    <t xml:space="preserve">I inform them to move pipe spools out from working area </t>
  </si>
  <si>
    <t>Doing housekeeping before having off day during the weekend.</t>
  </si>
  <si>
    <t>- Trip and fall hazards: Tools, cables, offcuts left out become risks when people rush back in Monday morning 🚶‍♂️
- Fire risk: Oily rags, dust, flammable offcuts left near power sources or heat can smolder unattended 
- Equipment damage: Dust, metal swarf, and coolant get into machines and control panels, causing faults or seizure 
- Pest problems: Food scraps and waste attract rats, cockroaches, and ants over the weekend 
- Lost/misplaced tools: Messy benches make it easy to lose items, so Monday starts with hunting instead of working 
- Corrosion and spoilage: Metal parts left dirty or wet start rusting. Materials get contaminated or unusable 
- Safety audit failures: Messy workshop = non-compliance with HSE standards. Fines or stop-work orders possible 
- Lower morale: Coming back to a messy space kills motivation and makes people less careful 
- Hidden damage: Leaks, cracks, or worn parts stay hidden under debris until they become bigger problems 
Bottom line: 15 min of housekeeping Friday saves you time, money, and safety headaches on Monday</t>
  </si>
  <si>
    <t xml:space="preserve">- Use a 5-min end-of-shift checklist: Post a simple list by the exit/DB: clear benches, store tools, bin waste, wipe machines, check for leaks 
- Assign “last man out”: Rotate the role so one person does a quick walkthrough and signs off. No guessing who’s responsible 
- Make it visible: Use shadow boards and labeled storage so putting things back takes 10 sec, not 2 min 
- Keep cleaning tools handy: Brooms, bins, rags, degreaser within arm’s reach. If it’s far, it won’t get used 
- Tie it to safety: Start toolbox talks with near-misses from poor housekeeping. Makes the “why” obvious 
- Supervisors check and reinforce: A quick “thanks, area looks good” goes further than scolding. Recognition builds habit 
- Do a Friday 15-min push: Block 15 min before knock-off for everyone to clean their zone. Treat it like part of the job, not overtime 
- Make it a handover item: If the next shift finds a mess, log it. If it’s clean, log that too. Accountability works both ways 
- Remove excuses: Provide enough bins, storage, and disposal routes so people don’t leave stuff “just for now” 
Bottom line: When housekeeping is quick, visible, and owned by the crew, it stops being a chore and becomes the way you leave the place.
</t>
  </si>
  <si>
    <t>Found rubbish on main screen floor at granulation</t>
  </si>
  <si>
    <t>Unwanted pest like rat could appeared</t>
  </si>
  <si>
    <t>Throw the rubbish to appropriate bin</t>
  </si>
  <si>
    <t xml:space="preserve">DE Technician </t>
  </si>
  <si>
    <t>Jetty Head</t>
  </si>
  <si>
    <t>requires proper housekeeping around the EDG area</t>
  </si>
  <si>
    <t>if want to check and emergency start the generator engine it is difficult to access the engine area</t>
  </si>
  <si>
    <t>inform ops to do proper house keeping</t>
  </si>
  <si>
    <t>One of the Control Valve has Ammonia Liquid Leak at the gland packing. Required to be tighten.</t>
  </si>
  <si>
    <t xml:space="preserve">After the permit was done. 
If I just go and tighen the gland packing without specific PPEs and without any information of the media on the pipeline.
I would expose myself to the Ammonia Liquid. As it was also strong smell of Ammonia around the area. </t>
  </si>
  <si>
    <t>I discussed with the Operation Team and the Safety Officer. The task required to wear the specific PPEs, such as Chemical gloves, Goggles and Gas Respirator.
I wore the speficic PPEs before performing the task.</t>
  </si>
  <si>
    <t>Observed theres no enough ventilation at granulation house at screen shaker area</t>
  </si>
  <si>
    <t>Fatigue, headaches, severe allergy or asthma flareup</t>
  </si>
  <si>
    <t>Inspect exhaust and dust extraction system or make an open window or door for the airway</t>
  </si>
  <si>
    <t>Currently we have a task to fabricate cooler coil for instrument team. My supervisor decide to make the cooler coil together with instruments team to avoid any wrong design or miscommunication.</t>
  </si>
  <si>
    <t xml:space="preserve">- Wrong specs: You might miss key details like turn count, wire gauge, insulation type, or mounting dimensions. Result = coil doesn’t fit or function right 
- Rework + delays: Instrument team rejects it during installation/testing, so you have to redo it and blow the schedule 
- Wasted materials: Wrong wire, insulation, or core gets used and scrapped. Costs go up 
- Poor performance: Coil works mechanically but fails electrically under field conditions. Causes signal drift, noise, or failure 🤯
- No knowledge transfer: Instrument tehs don’t learn how it’s made, so future repairs/maintenance become harder 
- Safety gaps: You might miss instrument-specific safety needs like intrinsic safety, grounding, or hazardous area requirements 
- Low ownership: Instrument team feels it was “dumped on them,” so they’re less careful during install and commissioning 
Bottom line: Skipping their input risks building the wrong coil, wasting time/money, and creating friction between teams. 
</t>
  </si>
  <si>
    <t xml:space="preserve">- Kick off with a quick huddle: Sit down for 10 min before starting. Confirm specs, function, fit, and any special requirements with the instrument team 
- Review the drawing/spec together: Go through turn count, wire type, insulation class, and mounting points line by line so nothing gets missed 
- Use their experience: Ask “what’s failed before?” and “what makes install easier for you?” to bake in lessons learned upfront 
- Share the actual build: Let them wind, solder, or test alongside you. Hands-on builds understanding and ownership 
- Check as you go: Do in-process checks for resistance, insulation, dimensions instead of waiting till the end 
- Document together: Write up the steps, settings, and any tricks in a simple work instruction or log. Future jobs get easier 
- Test with them present: Power up and verify the coil with the instrument tech so issues are caught immediately 
- Give credit: Call out their input in handover notes or toolbox talks. People engage more when they feel valued 
- Make it routine: Treat joint fab as standard for any instrument-specific parts, not a one-off </t>
  </si>
  <si>
    <t>Instrument Technician (O&amp;U)</t>
  </si>
  <si>
    <t xml:space="preserve">During heavy rain, the stairs that are made of steel can accumulated the water. </t>
  </si>
  <si>
    <t>So, it can cause slip and fall.</t>
  </si>
  <si>
    <t>Add anti slip strips.</t>
  </si>
  <si>
    <t>The grating surface in the urea area was found to be slippery due to the presence of moisture and urea residue accumulation. This condition increases the risk of slips, trips, and falls for personnel walking through the area.</t>
  </si>
  <si>
    <t>- Slip and fall injuries.
- Loss of balance while carrying tools or equipment.
- Potential secondary injuries from contact with nearby structures or equipment.</t>
  </si>
  <si>
    <t>- Conduct regular housekeeping and cleaning of gratings in the urea area.
- Inspect and rectify any source of leakage or spillage contributing to the slippery condition.
- Install warning signs when surfaces are wet or slippery.
- Consider applying anti-slip treatment or coating on frequently affected grating surfaces.</t>
  </si>
  <si>
    <t xml:space="preserve">One technical take materials from warehouse , long 6 m 
He want to mobile to MSL workshop
</t>
  </si>
  <si>
    <t>Material can damage and obstruct the road</t>
  </si>
  <si>
    <t>I used Hiep for transportation material from warehouse to workshop</t>
  </si>
  <si>
    <t>1091P003A, N2 purging line isolation valve gland packing leak, while gland tightening technician wearing full face filter mask chemical gloves and use of proper tools.</t>
  </si>
  <si>
    <t xml:space="preserve">Good working behaviour with all required PPEs </t>
  </si>
  <si>
    <t xml:space="preserve">Safe and positive working behaviour </t>
  </si>
  <si>
    <t>Pump suction strainer cleaning activity</t>
  </si>
  <si>
    <t>Static technician working strainer cleaning with complete following procedure and safe way during presence of operation</t>
  </si>
  <si>
    <t>Good practice and perfect planing with work</t>
  </si>
  <si>
    <t>Supervision / Kurang Pemantauan atau Perhatian dari atasan</t>
  </si>
  <si>
    <t xml:space="preserve">Workshop manager </t>
  </si>
  <si>
    <t xml:space="preserve">Scattered bolts and nuts at workplace. </t>
  </si>
  <si>
    <t xml:space="preserve">Loose objects may fall down if having the sameattitude at higher elevation. </t>
  </si>
  <si>
    <t xml:space="preserve">Inform the team to have a tray to collect their loose items,
Report to their supervisor immediately to take the proper action, to eliminate the recurrence. </t>
  </si>
  <si>
    <t>Dogs was seen entering the O&amp;U plant from the gate near parking area</t>
  </si>
  <si>
    <t>With dogs in the plant it could cause injury if theres sudden attack to any personnel within the area</t>
  </si>
  <si>
    <t>An action should be taken quickly to take dogs to somewhere safe for them also away from people.</t>
  </si>
  <si>
    <t xml:space="preserve">Jetty module 62 platform bolts loose </t>
  </si>
  <si>
    <t>Slip trip fall</t>
  </si>
  <si>
    <t xml:space="preserve">Please inform to workshop team and fix back properly </t>
  </si>
  <si>
    <t xml:space="preserve">Ladder jetty head locking bolts loose
Near the fender east side </t>
  </si>
  <si>
    <t xml:space="preserve">Fall under the water </t>
  </si>
  <si>
    <t xml:space="preserve">Kindly inform to civil team and fix back </t>
  </si>
  <si>
    <t>Instrumentation Engineer</t>
  </si>
  <si>
    <t>Colleague not locking laptop upon going to site</t>
  </si>
  <si>
    <t>data/privacy breach</t>
  </si>
  <si>
    <t>reminded colleague to simply lock laptop before going to site. windows + L</t>
  </si>
  <si>
    <t>Car Park near Clinic</t>
  </si>
  <si>
    <t>Car almost hit bicycle at blind spot corner</t>
  </si>
  <si>
    <t>Injury, car accident, asset damage</t>
  </si>
  <si>
    <t>reminded colleagues on blind spot during exiting car park. would recommend to install the curve mirror to avoid acccidents to happen</t>
  </si>
  <si>
    <t>Colleague's brake light not functioning</t>
  </si>
  <si>
    <t>Car accidents</t>
  </si>
  <si>
    <t xml:space="preserve">Inform the unaware colleague of his nonfunctioning rear brake lights, and recommend some workshop for quick repair </t>
  </si>
  <si>
    <t>There was a PLC failure coming from the Lift. when the lift landed to the designated level chosen by the user, suddenly the Lift Panel shows PLC failure.</t>
  </si>
  <si>
    <t>If someone who have claustrophobia will be panic. So, for this condition if you ever wanted to use the Lift to make sure to have someone with you as a buddy system.</t>
  </si>
  <si>
    <t>Stay calm and don't panic. If door still can be open, go out and breath then inform someone who are in charged that there's something wrong with the Lift.</t>
  </si>
  <si>
    <t>During routine work activities at the Urea plant, a strong ammonia-like odor was detected. The smell indicated a potential ammonia leak that could pose health and safety risks to personnel working nearby.</t>
  </si>
  <si>
    <t>- Exposure to ammonia gas may cause irritation to the eyes, nose, throat, and respiratory system.
- Potential escalation if the leak source is not identified and controlled promptly.
- Unsafe working environment for personnel in the affected area.</t>
  </si>
  <si>
    <t>- Area was isolated and access restricted.
- Safety team notified and dispatched to investigate.
- Portable gas detectors deployed to confirm ammonia concentration levels.
- Employees in affected zone evacuated to safe assembly point.</t>
  </si>
  <si>
    <t>I found slippery surface inside surau</t>
  </si>
  <si>
    <t>High chances of falling due to slippery surface</t>
  </si>
  <si>
    <t>I take mop to dry the floor</t>
  </si>
  <si>
    <t xml:space="preserve">Good info sharing shared by HSE officer from BRE regarding of Hot weather through WhatsApp </t>
  </si>
  <si>
    <t>Observed the cleaner team handling garbage bag with hygiene method by using gloves and face mask</t>
  </si>
  <si>
    <t>Hygiene is important for our health</t>
  </si>
  <si>
    <t xml:space="preserve">Keep up the good practice </t>
  </si>
  <si>
    <t>1051F008A, filter cleaning work, while working I saw them they are doing well, proper use of PPE and follow step by step work.</t>
  </si>
  <si>
    <t xml:space="preserve">All good no any wrong practice </t>
  </si>
  <si>
    <t xml:space="preserve">Safe work behaviour </t>
  </si>
  <si>
    <t>Senior Supervisor</t>
  </si>
  <si>
    <t>Rubbish was found accumulated around the drinking water point area, creating an untidy and potentially unhygienic condition.</t>
  </si>
  <si>
    <t>Poor hygiene around the area could lead to contamination of drinking water, attract pests such as insects or rodents, increase the risk of slips, trips, and falls due to scattered waste, and negatively impact overall workplace cleanliness standards.</t>
  </si>
  <si>
    <t>Immediate housekeeping was carried out to clean the affected area. The issue was reported to the safety personnel, and a suggestion was made to provide a waste bin at the location.</t>
  </si>
  <si>
    <t>Urea granulation no ventilation top Flores and no lift.</t>
  </si>
  <si>
    <t xml:space="preserve">High humidity and heat stress </t>
  </si>
  <si>
    <t xml:space="preserve">Please install properly ventilation </t>
  </si>
  <si>
    <t>Md.fidaee</t>
  </si>
  <si>
    <t>Fitter C</t>
  </si>
  <si>
    <t>While the firewatcher was out to take barrier cade, the firewatcher told to foreman not to start any hot work activity, but the foreman ignore it and still continue his work.</t>
  </si>
  <si>
    <t>If fire present and the firewatcher are not around, it might cause a big problem</t>
  </si>
  <si>
    <t>Speak up to the foreman and he only say sorry</t>
  </si>
  <si>
    <t>Md fidaee</t>
  </si>
  <si>
    <t>Fitter c</t>
  </si>
  <si>
    <t>Scaff rag expired</t>
  </si>
  <si>
    <t>Scaffold might not work properly</t>
  </si>
  <si>
    <t>Stop work amd inform supervisor.</t>
  </si>
  <si>
    <t>Md Fidaee bin ismail</t>
  </si>
  <si>
    <t>No proper TBT being held before start activities on site, Just pointing only</t>
  </si>
  <si>
    <t>Crew might get dont know anything about activities</t>
  </si>
  <si>
    <t>Speak up but it seems like the leadman doesnt care.</t>
  </si>
  <si>
    <t>Leftovers from the cable pulling tasks was placed underneath the staircase at the North entrance.</t>
  </si>
  <si>
    <t>It can attract biological hazards such as rodents and even leftover nails can cause damage to bicycle that was parked there</t>
  </si>
  <si>
    <t>Notify the relevant contractors and Electrical Supervisor for further action of removal of the leftovers</t>
  </si>
  <si>
    <t>Before the long weekends my colleague convinced us to switch off all electrical supplies.</t>
  </si>
  <si>
    <t xml:space="preserve">- Fire risk: Faulty equipment, overloaded sockets, or short circuits can spark while no one’s around to catch it 
- Energy waste: Lights, AC, chargers, idle machines keep running for days = higher bill + unnecessary carbon footprint 
- Equipment damage: Power surges or fluctuations when supply returns can fry electronics and control panels 
- Water damage: If AC/cooling units stay on and condensate drains clog, you get leaks and mold while site is empty 
- Security issues: Systems stay on unnecessarily, increasing chance of electrical faults that could affect alarms/CCTV 
- Safety hazard on restart: If something failed while unattended, the next crew walks into a risky situation without knowing 
- Compliance breach: Many site/client HSE rules require electrical isolation for extended shutdowns. Audit = non-compliance </t>
  </si>
  <si>
    <t xml:space="preserve">- Use a shutdown checklist: Post a simple “End of Day” list at each DB/exit door. Lights, non-essential sockets, machines = off 
- Assign responsibility: Rotate or assign “last man out” duty so one person checks and signs off daily 
- Label clearly: Mark which breakers/MCBs are “switch off daily” vs “24/7 essential” like alarms, fridge, server 
- Zone it out: Group sockets/machines by area so you can kill power in one go instead of hunting plugs 
- Do visual checks: Walk the area at knock-off time. Look for running equipment, hot chargers, warm panels 
- Train the crew: Make it part of induction. Everyone knows why we isolate: fire risk, surges, energy waste 
- Install timers/sensors: Use timers for lights/AC or motion sensors so things auto-off if someone forgets 
- Supervisors back it up: If leaders check and praise it, the team treats it as standard, not optional 
- Report near-misses: If you find something left on that could’ve caused damage, log it as a lesson learned </t>
  </si>
  <si>
    <t xml:space="preserve">Rotating Technician </t>
  </si>
  <si>
    <t>Mainhole open space nearby cooling water pump</t>
  </si>
  <si>
    <t>Fall inside mainhole</t>
  </si>
  <si>
    <t>Provide barricade and immediately provide cover mainhole</t>
  </si>
  <si>
    <t xml:space="preserve">Platform bolt missing </t>
  </si>
  <si>
    <t>Please inform to workshop team install missing bolts</t>
  </si>
  <si>
    <t xml:space="preserve">The person going up the stairs without holding the handrails </t>
  </si>
  <si>
    <t>That person may fall and get injured</t>
  </si>
  <si>
    <t>Approached the person nicely and tell them to hold the handrails to prevent injuries if they slip</t>
  </si>
  <si>
    <t>Electrical Shift Technician</t>
  </si>
  <si>
    <t>Plant Entry Gate</t>
  </si>
  <si>
    <t>driver didnt follow the designated roundabout and drove straight instead circulating in right direction.</t>
  </si>
  <si>
    <t>advice the driver to follow the correct roundabout route</t>
  </si>
  <si>
    <t xml:space="preserve">Reckless driving </t>
  </si>
  <si>
    <t xml:space="preserve">Accident </t>
  </si>
  <si>
    <t xml:space="preserve">Tell the driver to drive more carefully </t>
  </si>
  <si>
    <t xml:space="preserve">Scaffolding inspection tag expired </t>
  </si>
  <si>
    <t>Some body will use that scaffolding without be inspected by scaffolding supv, afraid some modifications made by the other workers using it.</t>
  </si>
  <si>
    <t>Always check the tags before use the scaffolding for safety reasons.</t>
  </si>
  <si>
    <t>Ammonia Smell but no signage seen in the area</t>
  </si>
  <si>
    <t>Many people will inhale the smell</t>
  </si>
  <si>
    <t>Put barricade</t>
  </si>
  <si>
    <t>HSSE Office</t>
  </si>
  <si>
    <t>Good presentation by HSE team</t>
  </si>
  <si>
    <t>Congrats the team</t>
  </si>
  <si>
    <t>Filter strainer cleaning 1051F008A&amp;B, both filter cleaning done one by one after proper isolation, drained and cooled down...</t>
  </si>
  <si>
    <t>Good working behaviour and coordination between all technicians.. proper positive working behaviour..</t>
  </si>
  <si>
    <t xml:space="preserve">Good working behaviour </t>
  </si>
  <si>
    <t>SUPERVISOR</t>
  </si>
  <si>
    <t xml:space="preserve">Good Housekeeping </t>
  </si>
  <si>
    <t xml:space="preserve">Can be happen no save </t>
  </si>
  <si>
    <t>Good actions</t>
  </si>
  <si>
    <t>Observed mechanical team did housekeeping after finished work</t>
  </si>
  <si>
    <t>NA</t>
  </si>
  <si>
    <t>Good job</t>
  </si>
  <si>
    <t>A personnel was entering the plant without safety glasses.</t>
  </si>
  <si>
    <t>He could get injured if anh incident happen</t>
  </si>
  <si>
    <t>I intervene and told him to wear his safety glasses and he comply</t>
  </si>
  <si>
    <t xml:space="preserve">Tell the driver to driver more carefully </t>
  </si>
  <si>
    <t>My Team has work safely for the whole month in MAy</t>
  </si>
  <si>
    <t>can become complacent in safety matter</t>
  </si>
  <si>
    <t>I praise and encourage them to keep up being safe</t>
  </si>
  <si>
    <t xml:space="preserve">On the way to jetty module no 62 platform locking bolt missing </t>
  </si>
  <si>
    <t>Kindly inform to workshop team install back missing bolts</t>
  </si>
  <si>
    <t>Mechanical supervisor</t>
  </si>
  <si>
    <t>No grating at drainage</t>
  </si>
  <si>
    <t>People fall inside</t>
  </si>
  <si>
    <t xml:space="preserve">Report to my engineer to inform bfi </t>
  </si>
  <si>
    <t>Wrong use of absorbent pad</t>
  </si>
  <si>
    <t>Wastage of absorbent pad</t>
  </si>
  <si>
    <t xml:space="preserve">Remove it </t>
  </si>
  <si>
    <t xml:space="preserve">sr rotating Technician </t>
  </si>
  <si>
    <t xml:space="preserve">1821P001A i observe oil leakage in nde side </t>
  </si>
  <si>
    <t xml:space="preserve">for risky fire and slipping </t>
  </si>
  <si>
    <t xml:space="preserve">asked related department to rectify oil leakage </t>
  </si>
  <si>
    <t>Rags, grease, birds, scaffolding material at bagging building high levels</t>
  </si>
  <si>
    <t>Fallen items, grease, health issues with dead birds</t>
  </si>
  <si>
    <t>Communication with supervisor</t>
  </si>
  <si>
    <t>LOTOTO box not yet implement inside CCR</t>
  </si>
  <si>
    <t>CCR personnel may not aware equipment condition if isolated or not. This may cause confusion to the personnel if there is SIMOP activity</t>
  </si>
  <si>
    <t>To install Lototo box inside ccr for everytime equipment handover</t>
  </si>
  <si>
    <t xml:space="preserve">My senior colleague share his experience how to weld any type of materials. </t>
  </si>
  <si>
    <t xml:space="preserve">- Mistakes get repeated: Juniors make the same errors he already learned to avoid, wasting time and money 
- Slower problem solving: When issues pop up, the team loses hours figuring out what he already knows how to fix 
- Higher safety risk: Unshared lessons from near-misses or failures mean unsafe practices can continue undetected 
- Bottleneck on him: Every decision gets stuck waiting for him, so work stalls when he’s off or busy 
- Weak team capability: The team doesn’t grow skills, so everyone stays dependent on one person 
- Lower morale: Juniors feel unsupported and frustrated, leading to disengagement and turnover 
- Knowledge loss on handover: If he leaves, retires, or gets sick, critical know-how walks out the door with him 
- Poor handover quality: Shutdowns and projects miss key details because they’re not documented or passed on </t>
  </si>
  <si>
    <t xml:space="preserve">- Ask specific questions: Instead of “teach me everything”, ask “how did you fix that leak last shutdown?” Specific prompts get better answers 
- Shadow and document: Offer to follow him on jobs and write down the steps, tricks, and checks as a quick guide 
- Run short toolbox talks: Get him to share one 5-min lesson during pre-job briefs. Low pressure, high impact 
- Make it safe to share: Don’t blame when mistakes come up. Focus on “what did we learn?” so he feels okay talking about failures 
- Recognize his input: Call out his help in meetings or reports. People share more when they feel valued 
- Turn it into checklists/SOPs: Convert his tips into simple checklists or work instructions so it sticks beyond one conversation 
- Pair work: Set up job rotations so juniors work with him directly on critical tasks 
- Record lessons learned: After shutdowns or incidents, capture his input in the lesson learned register 
- Lead by example: Share what you know too. Knowledge sharing becomes culture when everyone does it 
- Make time for it: Block time in the schedule for handover and mentoring. “No time” kills most sharing </t>
  </si>
  <si>
    <t>Senior Scaffolder</t>
  </si>
  <si>
    <t>I saw workers doing toolbox talk &amp; briefing before perform the job</t>
  </si>
  <si>
    <t xml:space="preserve">its a good practice &amp; make sure to do toolbox talk before start activity </t>
  </si>
  <si>
    <t>Urea plant no waste bin</t>
  </si>
  <si>
    <t>Dumbing hazardous waste together mix with non hazard waste</t>
  </si>
  <si>
    <t xml:space="preserve">Please keep hazardous waste bin urea plant </t>
  </si>
  <si>
    <t>Lead</t>
  </si>
  <si>
    <t>Jetty substation HVAC duct removed which considering bypassing all the dampers</t>
  </si>
  <si>
    <t>No response from the dampers in case of fire alarm</t>
  </si>
  <si>
    <t>Reported to HVAC team</t>
  </si>
  <si>
    <t>No pest control at jetty substation and DCS, so observed lizards which can go inside the switchgear and make short circuit.</t>
  </si>
  <si>
    <t>lizards can go inside the switchgear and make short circuit</t>
  </si>
  <si>
    <t>Sent email to admin team and HSE team to take action</t>
  </si>
  <si>
    <t xml:space="preserve">RE &amp;SE Section Manager </t>
  </si>
  <si>
    <t xml:space="preserve">Ammonia vents and drains project 
Many lines near to ground in the walkway need to protected against the walkers 
Some steps to convert them with proper painting and warning signs </t>
  </si>
  <si>
    <t xml:space="preserve">Damage of the lines and injuries for the operators </t>
  </si>
  <si>
    <t xml:space="preserve">Raising the card to HSSE </t>
  </si>
  <si>
    <t>An exit signage is hanging</t>
  </si>
  <si>
    <t>May fall off and hit somebody</t>
  </si>
  <si>
    <t>Fix the signage</t>
  </si>
  <si>
    <t>a contractor was observed carrying out scaffolding erection activities without proper barricading</t>
  </si>
  <si>
    <t>This unsafe condition may lead to potential falling object incidents, which could result in serious injury to personnel passing below the scaffolding work area</t>
  </si>
  <si>
    <t>Contractor personnel were advised to stop work temporarily and advise to install proper barrication.</t>
  </si>
  <si>
    <t>a fellow colleague was observed carrying out work activities alone without a designated partner or buddy system in place.</t>
  </si>
  <si>
    <t>This condition may expose the worker to increased risk in the event of an emergency, injury, sudden illness, or unsafe situation, as there would be no immediate assistance or communication support available.</t>
  </si>
  <si>
    <t>I accompanied and monitored him throughout the task until the work was completed safely. 
I advised him on the importance of complying with the buddy system requirement and encouraged to bring a partner/helper even though the task could be carried out by one person</t>
  </si>
  <si>
    <t>BRE 12000066</t>
  </si>
  <si>
    <t>A working personal almost trip while climbing up the stairs.</t>
  </si>
  <si>
    <t>Severe injury from the trip and fatality can occur from the fall.</t>
  </si>
  <si>
    <t>Intervene and advice the working personal to climb the stairs carefully and mindful of his steps.</t>
  </si>
  <si>
    <t>There is no light for entrance/exit near the  north building when I work night shift, hard to see the path way and have a lot bicycle and tricycle near the building cluttered.</t>
  </si>
  <si>
    <t>fall slip and trip</t>
  </si>
  <si>
    <t>need to improve the lighting</t>
  </si>
  <si>
    <t>I found tools at site was left unattended.</t>
  </si>
  <si>
    <t>Tools missing and will be hard for the tools owner.</t>
  </si>
  <si>
    <t>I kept the tools with me and searched for the owner tools.</t>
  </si>
  <si>
    <t>We were about to enter noise area in NH3 plant.</t>
  </si>
  <si>
    <t>Could cause ear discomfort.</t>
  </si>
  <si>
    <t>Before entering the area, we stopped and put on our earplug before we proceed.</t>
  </si>
  <si>
    <t>I have been saw someone was walking at ammonia (compressor house) area without wearing any ear protection because their is high level noise during normal operation of plant.</t>
  </si>
  <si>
    <t>It's can cause of losing of hearing due to high level noise area.</t>
  </si>
  <si>
    <t>I do approach &amp; stop that personnel and am also doing intervention him to stay away from high level noise area to avoid of hearing been affective which can lead to deaf.</t>
  </si>
  <si>
    <t>Observed someone shoe lace tuck out.</t>
  </si>
  <si>
    <t>Slip, Trip &amp; Fall</t>
  </si>
  <si>
    <t>Informed him to tie his shoe lace.</t>
  </si>
  <si>
    <t>Door Exit signage is not properly installed ( almost fell off)</t>
  </si>
  <si>
    <t>Should be properly installed so that the exit door is known and better labelled</t>
  </si>
  <si>
    <t>there is empty bottle found on the floor</t>
  </si>
  <si>
    <t>trip and fall</t>
  </si>
  <si>
    <t>pick the bottle and throw it at recycle bin.</t>
  </si>
  <si>
    <t>Doing a Positive material identification on materials that we just order. To make sure the material stainless steel it is the right identification.</t>
  </si>
  <si>
    <t xml:space="preserve">- Wrong grade installed: carbon steel or low-grade stainless gets used instead, leading to rapid corrosion and failure 
- Premature leaks/failure: wrong alloy can’t handle the process fluid, temp, or pressure it was designed for 
- Costly rework: you have to shut down, cut out, and replace piping, flanges, or vessels after startup 
- Safety hazard: failure under pressure can cause burns, chemical release, or mechanical injury 
- Weld issues: wrong grade welds poorly, cracks, or fails NDT later 
- Audit/non-compliance: fails QA/QC, client specs, and regulatory requirements like ASME/ISO 
- Warranty void: supplier and insurer reject claims if material isn’t verified as ordered 
- Contamination risk: mixing grades in a process line can contaminate product or cause galvanic corrosion 
- Lost time tracking it down: you waste hours investigating why equipment is failing instead of working </t>
  </si>
  <si>
    <t xml:space="preserve">- *Make PMI mandatory in the work pack*: List it as a hold point in the ITP before install starts 
- *Check at goods receiving*: Don’t accept material into stores until PMI is done and matched to the MTC 
- *Use certified equipment*: Only use calibrated PMI guns/XRF devices with trained, authorized personnel 
- *Mark and record*: Tag every item tested and log results with heat/lot number in the material register 
- *Quarantine untested items*: Physically segregate material that hasn’t passed PMI to prevent mix-ups 
- *Spot check traceability*: Verify heat numbers on material match the test certificates and PMI results 
- *Involve QC/QA*: Get independent sign-off on critical lines, pressure parts, and alloy systems 
- *Communicate findings fast*: If a mismatch is found, stop work and raise an NCR immediately 
- *Train the crew*: Make sure fitters, welders, and supervisors know why PMI matters and what to look for 
- *Review trends*: Track PMI failures to catch supplier issues early and tighten procurement </t>
  </si>
  <si>
    <t>BFI SPARK, Car Park C (Big Space)</t>
  </si>
  <si>
    <t>During weekdays my colleague always invited us to go for a jogg or running for 30mins to 1 hr. To make sure to maintain our fitness.</t>
  </si>
  <si>
    <t xml:space="preserve">- Lower stamina on the job: Gets tired faster during shutdowns, overtime, and physical tasks 
- Higher injury risk: Weaker core, legs, and joints make strains, slips, and back issues more likely 
- Weight gain &amp; metabolic issues: Less calorie burn + stress snacking = weight gain, higher risk of diabetes, BP problems 
- Poor sleep quality: No physical fatigue means restless nights and feeling groggy the next day 
- Higher stress &amp; irritability: Misses the natural stress release from exercise, so tension builds up 
- Weaker immune system: Less active people catch colds and take longer to recover 
- Reduced focus: Less blood flow and endorphins means slower reaction time and poorer decision making on site 
- Lower morale: Feels sluggish and unmotivated, which drags on team energy </t>
  </si>
  <si>
    <t xml:space="preserve">- Schedule it like a meeting: Block 30-60 min after work in the calendar so it doesn’t get bumped by “just one more task” 
- Make it social: Jog, gym, or walk with a colleague. Peer pressure keeps you accountable and makes it more fun 
- keep gear ready: Leave running shoes, gym clothes, or a skipping rope in your bag/car so there’s no excuse 
- Start small and build up: 20 min walk &gt; no activity. Consistency beats intensity for long-term fitness 
- *lMix it up: Rotate jogging, cycling, bodyweight workouts, sports. Boredom kills routines 
- Set simple goals: Track steps, distance, or time. Seeing progress keeps motivation up 
- Use downtime smartly: If stuck on site, do stretching, bodyweight circuits, or a quick walk around the workshop 
- Get supervisor buy-in: If management encourages post-shift fitness, it becomes part of site culture 
- Link it to job benefits: Remind yourself it cuts injury risk, boosts stamina for shutdowns, and improves sleep 
- Avoid all-or-nothing mindset: Missed a day? Just restart next day. Don’t let one miss kill the habit </t>
  </si>
  <si>
    <t>Tag blocked by MCB switch inside panel</t>
  </si>
  <si>
    <t>Could isolate wrong tag number if not improve or change the position of the tag</t>
  </si>
  <si>
    <t>Reported to substation team</t>
  </si>
  <si>
    <t>I have seen our third party contractor doing properly housekeeping of scaffolding materials at work site area.</t>
  </si>
  <si>
    <t>It's good practice (housekeeping) for any individual workers who performing any such as of activities on site (plant) area,which is it helping to minimize of slip,trip &amp; fall hazard from happening.</t>
  </si>
  <si>
    <t xml:space="preserve">Sr Rotating Technician </t>
  </si>
  <si>
    <t>Used stair handrail during up and down to cooling tower fan area</t>
  </si>
  <si>
    <t>To avoid falling down</t>
  </si>
  <si>
    <t xml:space="preserve">Good safety </t>
  </si>
  <si>
    <t>Pump 1821P003B suction strainer cleaning work..</t>
  </si>
  <si>
    <t>Proper isolation of suction and discharge valve electrical isolation certificate drain and vent..done before start work ..</t>
  </si>
  <si>
    <t xml:space="preserve">Safe working behaviour </t>
  </si>
  <si>
    <t>Inst Eng.</t>
  </si>
  <si>
    <t xml:space="preserve">Personnel standing below scaffolding where personnel working above is mobilizing material (piping) </t>
  </si>
  <si>
    <t>falling objects, injuries to person standing below, death</t>
  </si>
  <si>
    <t xml:space="preserve">remind personnel to keep away from line of fire, area to be barricaded during mobilizing material </t>
  </si>
  <si>
    <t>Personnel not wearing safety harness on scaffold at a height</t>
  </si>
  <si>
    <t>fall, slip, trip</t>
  </si>
  <si>
    <t xml:space="preserve">Remind personnel of working at height safety practices </t>
  </si>
  <si>
    <t>There is a cable tray found between a running vibrating motors.</t>
  </si>
  <si>
    <t>The cable tray can damage the running motor if the pointy part of the cable tray come in contact with the motor.</t>
  </si>
  <si>
    <t>Remove the cable tray to the side and inform supervisor.</t>
  </si>
  <si>
    <t>A personnel was carrying long ladder and accidentally hit his head. Thankfully he is wearing his safety helmet. But he should wear the helmet chin strap so that the helmet is more secure.</t>
  </si>
  <si>
    <t>He might hit his head again and maybe his helmet fall off if he is not using the chinstrap</t>
  </si>
  <si>
    <t>Stop him and asked him to use chinstrap just in case he hit his head again</t>
  </si>
  <si>
    <t>forklift carrying ibc tank at speed</t>
  </si>
  <si>
    <t>can cause the ibc tank to fall</t>
  </si>
  <si>
    <t>tell the forklift operator to slow down</t>
  </si>
  <si>
    <t>A personnel not using handrail while taking the stairs as the staircase is slippery</t>
  </si>
  <si>
    <t>He mau slip, trip and fall</t>
  </si>
  <si>
    <t>Ask them to hold the handrail while using the staircase</t>
  </si>
  <si>
    <t>Electrical Engineering</t>
  </si>
  <si>
    <t>poor housekeeping. steel structure laid on the floor with its ends poking out unkept.</t>
  </si>
  <si>
    <t>Trip and fall, and possibly stabbing injuries might occur.</t>
  </si>
  <si>
    <t>After confirming no activities involved the steel structure, it was immediately removed from site and disposed of properly.</t>
  </si>
  <si>
    <t>Rotating Technician Level 1</t>
  </si>
  <si>
    <t>not using a proper hand glove when dealing with oil</t>
  </si>
  <si>
    <t>glove might get wet by oil</t>
  </si>
  <si>
    <t>use proper glove</t>
  </si>
  <si>
    <t>Saw my colleague haven't put on his earplug when we were about to enter loud noise area</t>
  </si>
  <si>
    <t>Could cause ear discomfort</t>
  </si>
  <si>
    <t>Both of us stopped and told him to put on his earplug first before proceed.</t>
  </si>
  <si>
    <t>Ground floor stairs to Substation 4, have water inside building and need housekeeping</t>
  </si>
  <si>
    <t>Informed supervisor</t>
  </si>
  <si>
    <t>Waste disposal skid request to be moved a little closer to workshop area for easier waste disposal</t>
  </si>
  <si>
    <t>As the skid is too far it is very hard to dispose of waste materials each time due to the waste sometimes is in large quantities</t>
  </si>
  <si>
    <t>Move the skid closer</t>
  </si>
  <si>
    <t>Use proper tools when adjusting lighting fixture</t>
  </si>
  <si>
    <t>Pinch point</t>
  </si>
  <si>
    <t>Use proper tools</t>
  </si>
  <si>
    <t xml:space="preserve">Re and Se manager </t>
  </si>
  <si>
    <t xml:space="preserve">Ventilation system need to be implemented in granulation unit </t>
  </si>
  <si>
    <t xml:space="preserve">Working at the area for long time affects on operation and maintenance people </t>
  </si>
  <si>
    <t xml:space="preserve">Communicated with technical team </t>
  </si>
  <si>
    <t>Instrument Technician (Shift)</t>
  </si>
  <si>
    <t>One of the Surau fan is not working quite a long time.</t>
  </si>
  <si>
    <t xml:space="preserve">The fan(s) is to circulate the air surrounding. The heat trapped in the surau especially during the dry season. </t>
  </si>
  <si>
    <t>I would like to suggest, do preventive maintenance for all the necessity.</t>
  </si>
  <si>
    <t>Several lamps on the shiploader are currently inoperative.</t>
  </si>
  <si>
    <t>-Reduced visibility for operators and maintenance.
-Difficulty seeing moving parts, walkways, ladders, and transfer points. Increased chance of slips, trips, and falls.</t>
  </si>
  <si>
    <t>Suggestions:
-Install temporary lighting. 
-Restrict night operations in poorly lit zones. 
-Barricade dark areas. 
-Prioritize lamp replacement/repair.
-Conduct pre-use lighting inspection before operation.</t>
  </si>
  <si>
    <t>Several unit areas were found with accumulated residual rainwater due to inadequate drainage.</t>
  </si>
  <si>
    <t>Creating potential slip, trip, and fall hazard.</t>
  </si>
  <si>
    <t>Suggestions:
-Drain and remove all accumulated rainwater immediately. 
-Improve drainage system to prevent water stagnation. 
-Conduct regular housekeeping and area inspections, especially after rainfall. 
-Place warning signage and barricades at affected areas until conditions are safe.</t>
  </si>
  <si>
    <t>An individual was observed on their way to the control room area from site office , without wearing the safety helmet</t>
  </si>
  <si>
    <t>Head injury from falling or moving objects</t>
  </si>
  <si>
    <t>Verbal and safety reminder provided to the individual</t>
  </si>
  <si>
    <t>sr instrument engineer</t>
  </si>
  <si>
    <t>there was bypass job for the damage instrumentation at shiploader2. Prior to that, the team had prepared the bypass form and approved with the related parties</t>
  </si>
  <si>
    <t>if no documentation and proper approval it will violate the LSR. And with the documentation, the OP can prepare future mitigation of the risk</t>
  </si>
  <si>
    <t>Appreciate the team for the action</t>
  </si>
  <si>
    <t>An individuals operating vehicles at excessive speed within the designated car park area</t>
  </si>
  <si>
    <t>Risk of collision with pedestrians &amp; increased likelihood of vehicle-to-vehicle accidents</t>
  </si>
  <si>
    <t>Supervisors/security personnel were informed regarding the incident</t>
  </si>
  <si>
    <t xml:space="preserve">Lot of scarp material workshop outside </t>
  </si>
  <si>
    <t>slip trip fall</t>
  </si>
  <si>
    <t>please romove scrap shift to scarp yard</t>
  </si>
  <si>
    <t xml:space="preserve">rotating technician </t>
  </si>
  <si>
    <t xml:space="preserve">jetty conveyor tailside no space for vehicle parking </t>
  </si>
  <si>
    <t xml:space="preserve">structure damage during turn eletric vehicle </t>
  </si>
  <si>
    <t xml:space="preserve">kindly extend parking area </t>
  </si>
  <si>
    <t>One of my colleague about to go up to cooling water pump using scaffolding with complete safety harness. But he don't have working at height training yet.</t>
  </si>
  <si>
    <t>If this caught by safety officer, this action will result in work suspension and delay in work.</t>
  </si>
  <si>
    <t>Intervene him and ask him not to go up.</t>
  </si>
  <si>
    <t>Elec Technician</t>
  </si>
  <si>
    <t>My colleague intervent my other colleague to not working at height without taking training.</t>
  </si>
  <si>
    <t>Injury</t>
  </si>
  <si>
    <t>Intervent also</t>
  </si>
  <si>
    <t>Water trap on floor</t>
  </si>
  <si>
    <t>Possibility of slip , trip and fall</t>
  </si>
  <si>
    <t>To remain to take extra precaution while wlaking around the area</t>
  </si>
  <si>
    <t>Scaffolding Contractor thrown the scaffolding material to ground</t>
  </si>
  <si>
    <t>Unsafe behavior and can cause incident</t>
  </si>
  <si>
    <t>To remain the to use proper method to shift the material</t>
  </si>
  <si>
    <t xml:space="preserve">Doring replace the motor 1271P013A the Rigger  manual lifting the motor 2nd floor </t>
  </si>
  <si>
    <t xml:space="preserve">Havey moto if fell down may be some one serious injury </t>
  </si>
  <si>
    <t xml:space="preserve">Used carne </t>
  </si>
  <si>
    <t xml:space="preserve">1271P013A During the replaced motor Rigger used scaffolding this scaffolding have red tag </t>
  </si>
  <si>
    <t xml:space="preserve">Falling objects they don't used safety harness </t>
  </si>
  <si>
    <t xml:space="preserve">They waiting the complete the scaffolding and inspection then used </t>
  </si>
  <si>
    <t>No ventilation provided at 8 floors of granulation area</t>
  </si>
  <si>
    <t>People exhausted due to restricted air circulation during maintenance. The temperature raised and the ambient become not convenient during work execution</t>
  </si>
  <si>
    <t>inform to take frequently rest if exhausted</t>
  </si>
  <si>
    <t>oil spillage from Used oil collector</t>
  </si>
  <si>
    <t>Possibly of slip, trip and fall due to slippery area and make the area dirty.</t>
  </si>
  <si>
    <t>Provide temporary barricade</t>
  </si>
  <si>
    <t>After shutdown activities completed, our superior asking us to make a material inspection and consumables checking.</t>
  </si>
  <si>
    <t xml:space="preserve">- Wrong spares on site: you find out too late that gaskets, bolts, or seals don’t fit the equipment 
- Missing stock: critical consumables like welding rods, oxygen, or cleaning solvent run out mid-job 
- Wrong specs used: crew grabs whatever is available, leading to leaks, vibration, or premature failure 
- Rework and delays: equipment gets reassembled with wrong parts and has to be opened again 
- Cost blowout: emergency purchases and courier fees hit the budget hard 
- Safety risk: using degraded, expired, or uncertified materials like slings, gloves, or filters 
- Permit hold-up: job can’t start because material verification is part of PTW closure 
- Lost tools/materials: nobody knows what was left in the unit or taken back to store 
- Audit findings: HSSE and QA flag “poor material control” as a root cause in incident reports 
- Crew frustration: night shift wastes hours hunting for items that should have been checked and staged </t>
  </si>
  <si>
    <t xml:space="preserve">- Use a checklist: list every item, spec, and quantity needed before the job starts 
- Verify against work pack: match gaskets, bolts, valves, and consumables to drawings and MOC 
- Check physical condition: look for damage, corrosion, expiry dates, and valid certificates 
- Stage materials early: move everything to the job location before work starts, not mid-task 
- Account for returns: log what’s used, damaged, or left over so stores stays accurate 
- Involve QA/QC: get inspection sign-off on critical items before they go into the system 
- Label everything: tag materials with tag no., spec, and job reference to avoid mix-ups 
- Control access: keep a responsible person managing issue/return to prevent losses 
- Do joint verification: crew + supervisor + stores do the check together, not solo 
- Update records: close out material logs in CMMS/ERP so next job starts with correct stock 
- Flag shortages early: raise MTO or purchase request as soon as something’s missing, not at T-0 
- Review after job: note what was wrong or missing to fix the process next time </t>
  </si>
  <si>
    <t>Colleague wear complete safety harness while working on scaffolding</t>
  </si>
  <si>
    <t>Great practices</t>
  </si>
  <si>
    <t xml:space="preserve">Senior Rotating Technician </t>
  </si>
  <si>
    <t>Used body harness during doing calibration motor job</t>
  </si>
  <si>
    <t xml:space="preserve">Can falling down from 5 meter </t>
  </si>
  <si>
    <t>Good safety (PPE)</t>
  </si>
  <si>
    <t xml:space="preserve">Shift instrument supervisor </t>
  </si>
  <si>
    <t>Observed that the staircase from Ground Level to Level 1 and Level 2 at Urea Granulation was very slippery, including the handrails, due to excessive urea deposits.</t>
  </si>
  <si>
    <t>If no action is taken, the slippery staircase and handrails may cause personnel to lose footing, resulting in slips, falls, and possible injuries, especially during routine access between levels.</t>
  </si>
  <si>
    <t>Notified the responsible personnel and requested immediate cleaning of the staircase and handrails to remove urea deposits. Also recommended implementing routine housekeeping and inspection to maintain safe and slip-free access between levels.</t>
  </si>
  <si>
    <t>A garden hoe and spade were seen placed between the car parks laying on the ground.</t>
  </si>
  <si>
    <t xml:space="preserve">People could trip on these </t>
  </si>
  <si>
    <t>Farming tools (large blade and shovel) were observed left unattended in the parking lot.</t>
  </si>
  <si>
    <t>Trip and Fall Hazard
Tools left on the ground in the parking lot can cause personnel to trip and fall, leading to injuries such as sprains or fractures.
Injury from Sharp Objects
A blade left unattended may cause:
Cuts or lacerations
Serious injury if stepped on or handled improperly</t>
  </si>
  <si>
    <t>No person was identified in the area to approach.</t>
  </si>
  <si>
    <t>Instrument Techinician</t>
  </si>
  <si>
    <t>Observed unattended shovel and a large farming blade were found left openly on the ground without supervision or proper storage. The tools were located in an area accessible to pedestrians and vehicles.</t>
  </si>
  <si>
    <t>The farming blade was exposed and posed a significant risk of cuts or serious injury. The shovel also created a potential tripping hazard for individuals walking through the parking lot.
This can cause risk of cuts or lacerations from exposed blade, trip and fall hazard caused by tools left on walking path, potential vehicle damage if tools are run over, unsafe worksite housekeeping practices, risk of unauthorized handling by visitors or staff.</t>
  </si>
  <si>
    <t>Ensure all farming tools are properly stored after use.
Implement routine inspections of common and parking areas.
Remind workers of workplace housekeeping and safety procedures.
Store sharp tools with blade covers or inside secured containers.
Install warning signage if maintenance or farming activities are ongoing nearby.</t>
  </si>
  <si>
    <t>Ive seen that my supervisor always before doing any task, he will bring us to do site visits to make plans how do we proceed the task.</t>
  </si>
  <si>
    <t xml:space="preserve">- Missed hazards: you walk into open edges, live lines, or confined spaces nobody warned you about 
- Wrong method used: you start a job with the wrong tools or sequence because you didn’t see the site 
- Underestimated work: task takes 2x longer because access, height, or obstacles weren’t checked 
- Wrong materials ordered: wrong size flanges, bolts, or scaffolding show up on site 
- Permit errors: JSA and PTW get written for the wrong location or conditions, making them useless 
- Rework and delays: you demo or install in the wrong spot and have to redo it 
- Safety system gaps: no barricades, gas testing, or fire watch set up because nobody knew it was needed 
- Crew confusion: everyone does different things because there’s no clear step-by-step plan 
- Higher injury risk: rushing and guessing leads to slips, strains, and dropped objects 
- Equipment damage: you hit buried lines, cable trays, or live equipment you didn’t know existed 
- Client pushback: quality fails inspection because it wasn’t built to actual site conditions 
- Audit findings: HSSE flags “lack of planning” and “inadequate supervision” as root causes </t>
  </si>
  <si>
    <t xml:space="preserve">- Do a walkdown with the crew: let the people doing the job see the actual area and hazards 
- Check access and egress: confirm how to get tools, materials, and people in/out safely 
- Identify live energy: mark electrical, pressure, chemical, and hot surfaces before writing JSA 
- Measure twice: take real dimensions for materials, scaffolding, and clearance instead of guessing 
- Talk to ops/maintenance: ask what changed since last job and what’s hidden behind panels 
- Match method to site: choose the right equipment and steps for the actual space and conditions 
- Write the JSA on site: build controls around real hazards you can see, not office assumptions 
- Confirm permits: make sure PTW matches the location, scope, and controls from the walkdown 
- Check resources: verify you have enough manpower, tools, PPE, and time for the job 
- Plan barricades and signage: decide where to set them before work starts to keep others out 
- Share the plan: brief everyone in TBT so no one starts guessing or doing their own thing 
- Document findings: take photos and notes during visit so you can reference them later 
- Review after execution: note what worked and what didn’t to improve the next plan </t>
  </si>
  <si>
    <t>Instrument O&amp;U Supervisor</t>
  </si>
  <si>
    <t>Hot weather, bring water to the site if working for long period.</t>
  </si>
  <si>
    <t>dehydration , heatstroke</t>
  </si>
  <si>
    <t>to remind people to always bring water to site/working for long period of time especially when exposed to direct sunlight</t>
  </si>
  <si>
    <t>damaged car tire</t>
  </si>
  <si>
    <t>can cause the car loss control and balance, safety also affected especially when driving fast.</t>
  </si>
  <si>
    <t>to always check tire before using the car. to always follow the speed limits when driving. if found damaged to change it immediately.</t>
  </si>
  <si>
    <t>Membuat kebersihan sebelum dan selepas kerja.</t>
  </si>
  <si>
    <t>Mudah terjatuh Dan tergelincir disebab kan paip lebihan.</t>
  </si>
  <si>
    <t>Sentiasa kawasan tempat kerja bersih.</t>
  </si>
  <si>
    <t>Cat urine inside the surau</t>
  </si>
  <si>
    <t>Smell</t>
  </si>
  <si>
    <t>Can install sliding door to prevent cat to enter</t>
  </si>
  <si>
    <t>Good housekeeping &amp; proper materials arrangement</t>
  </si>
  <si>
    <t>Good job &amp; keep it up</t>
  </si>
  <si>
    <t>maintenance technician</t>
  </si>
  <si>
    <t xml:space="preserve">at 1031k002 at motor side going up from monkey leader there is beam nearby when going up </t>
  </si>
  <si>
    <t xml:space="preserve">when going up can hit a beam through head even using helmet still have impact. </t>
  </si>
  <si>
    <t xml:space="preserve">modification needed for the beam </t>
  </si>
  <si>
    <t xml:space="preserve">leave the escape hood at the bicycle instead of wearing or nearby the owner </t>
  </si>
  <si>
    <t xml:space="preserve">violation of ppe </t>
  </si>
  <si>
    <t xml:space="preserve">intervent to make sure escape hood is nearby </t>
  </si>
  <si>
    <t xml:space="preserve">Rotating Lead Engineer </t>
  </si>
  <si>
    <t>A horizontal beam has been installed across the flue gas blower ladder access area. This condition may create a risk of head injury for personnel climbing the ladder to access the motor or drive end bearing during maintenance or operation activities if proper attention is not taken.</t>
  </si>
  <si>
    <t xml:space="preserve">head injury for personnel </t>
  </si>
  <si>
    <t>Inform Operation Team</t>
  </si>
  <si>
    <t>Not wearing gloves when doing hammering to stud bolts</t>
  </si>
  <si>
    <t>can be slippery to hold a hammer</t>
  </si>
  <si>
    <t>Ask to wear impact gloves when hammering stud bolts</t>
  </si>
  <si>
    <t>Elec. lead Engineer</t>
  </si>
  <si>
    <t>improper temporary rigging and pipe support arrangement was identified involving the use of an existing cable tray support beam and chain block anchorage.</t>
  </si>
  <si>
    <t>If no intervention or corrective action is taken regarding the improper temporary rigging and pipe support arrangement, several serious risks and failure scenarios can occur:
Structural overloading of the existing cable tray support beam, which may not be designed for lifting or suspended loads.
Beam deformation, cracking, or complete structural failure.
Collapse or falling of the chain block anchorage point.
Sudden dropping or displacement of the supported pipe/spool.
Damage to adjacent cable trays, electrical cables, or nearby equipment.
Loss of pipe alignment causing flange leakage, joint stress, or piping damage.
Personnel injury or fatality due to falling objects or rigging failure.
Electrical hazards if cable trays or energized cables are impacted.
Secondary incidents such as fire, process upset, or plant shutdown.
Non-compliance with lifting, rigging, and piping support standards and procedures.
Increased dynamic loading and instability due to vibration or movement during operation/work activities.
Potential domino effect causing additional support failures in surrounding structures.</t>
  </si>
  <si>
    <t>immediately identified and communicated to the concerned personnel and work supervisor at the site. The activity was approached in a constructive and safety-focused manner to avoid escalation while ensuring immediate awareness of the hazard.
The following actions/interventions were taken:
Advised the work team to stop using the existing cable tray support beam as a load-bearing anchorage point for the chain block.
Explained that the cable tray support was not designed or verified for lifting or suspended load applications.
Requested immediate reassessment of the temporary support and rigging arrangement.
Recommended involvement of lifting/structural engineering personnel to verify load capacity and safe load path.
Ensured the area remained monitored until corrective action could be implemented.
Promoted compliance with approved lifting and temporary support procedures.</t>
  </si>
  <si>
    <t>Elec. Lead Engineer</t>
  </si>
  <si>
    <t>the cutting of a 1" stack vent pipeline
connected to a gate valve. The line was originally
secured in place, and the permit had been cleared for
the activity.
However, upon cutting the pipeline from the gate valve,
the entire 1" stack vent pipeline fell onto the beam
(pipe rack) nearby.</t>
  </si>
  <si>
    <t>Potential dropped object, property damage
or injury to personnel.</t>
  </si>
  <si>
    <t>1)Near miss condition immediately reported and
escalated for investigation.
2) Scaffold erection took place to cover the affected
areas, Fabrication team carried the dropped line back
to its original position.
3)The clamp that is initially holding the line is then
tightened.</t>
  </si>
  <si>
    <t>Found tools and other items on cooling tower area at CT2B lying on the floor without proper signage and housekeeping.</t>
  </si>
  <si>
    <t>Slip and trip during perform other activity</t>
  </si>
  <si>
    <t>Please do housekeeping and organise the item after done activity</t>
  </si>
  <si>
    <t>Instrument Shift Technician</t>
  </si>
  <si>
    <t xml:space="preserve">The Lime Milk Dosing Unit is dirty. Most of the area is coated with the solidified lime milk. 
Even the sump pit was found full. </t>
  </si>
  <si>
    <t xml:space="preserve">My ppe was smeared with the solidified lime milk during the maintenance work. 
</t>
  </si>
  <si>
    <t xml:space="preserve">Told the area owner about the condition. If there is a cleaning crew, do the cleaning often. </t>
  </si>
  <si>
    <t xml:space="preserve">Sr. static technician </t>
  </si>
  <si>
    <t>one of bfi pick up car was engine running outside of site office without any people inside car</t>
  </si>
  <si>
    <t xml:space="preserve">that's not safe car engine running without any person 
it's can incident or accident or property damage </t>
  </si>
  <si>
    <t xml:space="preserve">There is no people around that car so I switch off engine </t>
  </si>
  <si>
    <t>I observed someone did not wear gloves during executing task.</t>
  </si>
  <si>
    <t>Injury/cuts could occur on the personnel hand</t>
  </si>
  <si>
    <t>I approach him and remind him to wear gloves before performing job. And proceed executing his task.</t>
  </si>
  <si>
    <t>Oil spill ground floor near the stair</t>
  </si>
  <si>
    <t>Clean and rearrange all the drum oil to a seafe place</t>
  </si>
  <si>
    <t>No road mirror at the corner of the product handling bagging storage area</t>
  </si>
  <si>
    <t xml:space="preserve">Unable to see incoming traffic </t>
  </si>
  <si>
    <t>Suggest installing road mirror</t>
  </si>
  <si>
    <t>Rotating Team Lead</t>
  </si>
  <si>
    <t xml:space="preserve">The Permit to Work (PTW) approval process took a very long time during the plant shutdown. It is recommended that the responsible personnel (Permit Holder) arrive at site one or two hours earlier than the execution team to initiate and complete the PTW approval process before the manpower is fully mobilized at site.
This will help ensure the full team can start the required activities as early as possible and minimize waiting time during shutdown execution.
</t>
  </si>
  <si>
    <t>Delay in commencement of shutdown activities due to late PTW approval</t>
  </si>
  <si>
    <t xml:space="preserve">Submit Care Card </t>
  </si>
  <si>
    <t>Observed that the temporary scaffold storage area at Urea Granulation Level 5 and Level 6 was not properly barricaded, which may pose a safety risk to personnel working or passing nearby.</t>
  </si>
  <si>
    <t>If no action is taken, personnel may accidentally enter the scaffold storage area, which could lead to trips, falls, struck-by incidents, or injuries caused by unstable or improperly stored materials.</t>
  </si>
  <si>
    <t>Advised the responsible personnel to install proper barricades and warning signage around the temporary scaffold storage area to prevent unauthorized access and ensure the area is safe for all personnel nearby.</t>
  </si>
  <si>
    <t>Observed lime milk splashes around the lime milk dosing area during rectification work, making the area dirty. If not cleaned regularly, the deposits may harden and become difficult to remove.</t>
  </si>
  <si>
    <t>If no action is taken, the lime milk residue may gradually harden and become more difficult to clean, resulting in poor housekeeping conditions. This can also increase the risk of slips and affect overall workplace cleanliness and safety standards.</t>
  </si>
  <si>
    <t>Informed the responsible personnel about the lime milk splashes and requested immediate cleaning of the affected area. Also suggested implementing regular cleaning and proper housekeeping practices after dosing activities to maintain a clean and safe working environment.</t>
  </si>
  <si>
    <t xml:space="preserve">I am going with my technician i feel Ammonia smell so I stop technician and  asked him can you check any operation people is there and check where the leakage point so betray limited one Ammonia valve gland leakage  so I am waiting there and asked others people go other  way </t>
  </si>
  <si>
    <t xml:space="preserve">If I ignore then the leakage will be increased  </t>
  </si>
  <si>
    <t xml:space="preserve">Good behaviour </t>
  </si>
  <si>
    <t>Doing a general Housekeeping after shutdown activities.</t>
  </si>
  <si>
    <t xml:space="preserve">- Trip and slip hazards: leftover bolts, cables, and debris on the floor cause falls and injuries 
- Lost tools and parts: items get buried under scrap and end up missing or double-ordered 
- Fire risk: oil rags, cardboard, and flammable waste left around can ignite 
- Equipment damage: dirt, metal shavings, and moisture corrode machines and stored spares 
- Wrong material use: crew grabs contaminated or wrong parts because everything’s mixed up 
- Safety system blockage: fire exits, extinguishers, and electrical panels get blocked 
- Audit findings: HSSE flags “poor housekeeping” as a root cause and non-compliance 
- Lower morale: crew wastes time cleaning up someone else’s mess and gets frustrated 
- Slower next job: you lose hours searching and clearing space before work can even start 
- Pest and hygiene issues: food waste and standing water attract pests and create odor </t>
  </si>
  <si>
    <t xml:space="preserve">- Assign responsibility: name a crew member or lead to own housekeeping for each area 
- Clear tools and equipment: return everything to the tool crib or designated storage, check for damage 
- Segregate waste: separate scrap metal, oily rags, chemicals, and general waste for proper disposal 
- Clean work surfaces and floors: sweep, wipe, and degrease to remove oil, metal shavings, and dust 
- Inspect and clear access routes: make sure walkways, exits, and fire equipment are unblocked 
- Check for hazards: remove protruding nails, sharp edges, and trip hazards before leaving 
- Label and store materials: keep spares and consumables in labeled, clean, dry locations 
- Do a joint walkdown: supervisor + crew verify the area is clean before handover 
- Update records: log completion in the shutdown checklist or CMMS so it’s traceable 
- Close out findings: fix small defects or report larger ones so they don’t get forgotten </t>
  </si>
  <si>
    <t>Replacement of old safety valve with new, SV1801008, remove old valve using hand tools and manual handling..</t>
  </si>
  <si>
    <t>During manual handling of valve sued proper coordination between both technicians and replaced properly tightened with new gasket and handover to operation..</t>
  </si>
  <si>
    <t>Good coordination and working techniques...</t>
  </si>
  <si>
    <t>I see concrete cover drain at Trailer park have big gap</t>
  </si>
  <si>
    <t>Bicycle can fall in the gap</t>
  </si>
  <si>
    <t xml:space="preserve">Informed to BFI </t>
  </si>
  <si>
    <t>Urea granules scattered at the ground floor</t>
  </si>
  <si>
    <t>Informed Brudesh to clean the area</t>
  </si>
  <si>
    <t>Lead Instrument Engineer</t>
  </si>
  <si>
    <t>personnel not using ear plug</t>
  </si>
  <si>
    <t>deafness</t>
  </si>
  <si>
    <t>Asked to wear ear plug</t>
  </si>
  <si>
    <t>Almost collide with cyclist when driving (corner from parking near Clinic)</t>
  </si>
  <si>
    <t>Accidents</t>
  </si>
  <si>
    <t>CARE cards. Suggest to improve line of sights as corner blocked by parked car or to be aware when cycling on the opposite road/lane</t>
  </si>
  <si>
    <t>there is hose blocking the staircase</t>
  </si>
  <si>
    <t>someone can trip and fall</t>
  </si>
  <si>
    <t xml:space="preserve">need to do house keeping </t>
  </si>
  <si>
    <t>BRE 12000126</t>
  </si>
  <si>
    <t>Water puddle</t>
  </si>
  <si>
    <t>Raise awareness</t>
  </si>
  <si>
    <t>There are a lot of dirty/oily rags that lying around the floor.</t>
  </si>
  <si>
    <t>People may slip and trip on the oily/dirty rag and cause injury due to fall.</t>
  </si>
  <si>
    <t>I move the dirty rags to the side away from the path.</t>
  </si>
  <si>
    <t xml:space="preserve">Insulation technician </t>
  </si>
  <si>
    <t xml:space="preserve">Carry big object while cycling </t>
  </si>
  <si>
    <t xml:space="preserve">Loose balance and fall from bicycle </t>
  </si>
  <si>
    <t>Intervened him and told him its unsafe can cause injuries</t>
  </si>
  <si>
    <t>Mechanical static</t>
  </si>
  <si>
    <t>I've seen security doing a good check on PPE before entering the plant but only on local employee, when it's comes to expatriate Egyptian, they hesitate or won't ask at all, i see expatriates not using safety glasses entering plant, but security didn't say anything, maybe they shy or too scare with expatriate yeah?</t>
  </si>
  <si>
    <t xml:space="preserve">Double standard </t>
  </si>
  <si>
    <t>Train security to intervene not only local but expatriate not matter what their position and don't be scare, when it comes to local they ask alot, when it's come to expatriate they only nod their head</t>
  </si>
  <si>
    <t>Chemical Storage Area</t>
  </si>
  <si>
    <t xml:space="preserve">Subcontractors install roofing at new chemical store </t>
  </si>
  <si>
    <t xml:space="preserve">Can falling from high </t>
  </si>
  <si>
    <t xml:space="preserve">The used life line and ware full body harness at all time , when they working </t>
  </si>
  <si>
    <t>Observed safe practice: proper use of safety harness during scaffolding erection.</t>
  </si>
  <si>
    <t>Acknowledged and praised the individual for proper use of safety harness during scaffolding erection. Approach was positive and supportive, reinforcing safe work practices and encouraging others to follow.</t>
  </si>
  <si>
    <t>Birds living inside the workshop roof</t>
  </si>
  <si>
    <t>Biohazard</t>
  </si>
  <si>
    <t>Block off access by setting up netting</t>
  </si>
  <si>
    <t>Please make canteen</t>
  </si>
  <si>
    <t>Time wasted on going out to buy food, and fuel wasted. If it was near office area, we save money and time, more time for rest, higher morale, greater productivity, better for both companies.</t>
  </si>
  <si>
    <t>Please, make canteen</t>
  </si>
  <si>
    <t>Unzipping half coverall</t>
  </si>
  <si>
    <t>Intervene to zip coverall</t>
  </si>
  <si>
    <t>Not wearing Safety glass</t>
  </si>
  <si>
    <t>Intervene to wear</t>
  </si>
  <si>
    <t xml:space="preserve">No stone/grating drainage </t>
  </si>
  <si>
    <t>People fall</t>
  </si>
  <si>
    <t>Report to my line supervisor to mention this to client</t>
  </si>
  <si>
    <t>Colleague seems to forgot escape hood before going out to site</t>
  </si>
  <si>
    <t>Intervene and remind</t>
  </si>
  <si>
    <t>Personnel working at platform without body harness. Asked them to hook it up</t>
  </si>
  <si>
    <t>They may fall and get injured</t>
  </si>
  <si>
    <t>Asked to wear.</t>
  </si>
  <si>
    <t>Passing thru barrier while scaffolding was ongoing dismantling</t>
  </si>
  <si>
    <t>Can get injury if any object falling</t>
  </si>
  <si>
    <t xml:space="preserve">Ask him to take another route, not to take short cut </t>
  </si>
  <si>
    <t>Not using glove when installing insulation</t>
  </si>
  <si>
    <t>Finger cut</t>
  </si>
  <si>
    <t>Ask him to use glove</t>
  </si>
  <si>
    <t>Slippery grating</t>
  </si>
  <si>
    <t>Observed that the toilet flush tank at the rest area door 1 was continuously leaking water onto the floor</t>
  </si>
  <si>
    <t>Continuous water leakage can lead to excessive water wastage and increased utility costs. The wet floor also can cause slip and fall hazards for anyone using the restroom.</t>
  </si>
  <si>
    <t>Informed the cleaner team about the leaking toilet tank and advised to report the issue to the supervisor for immediate inspection and repair were necessary to prevent accidents and further water wastage.</t>
  </si>
  <si>
    <t>The toilet at rest area at the very end has a very loud shrieking sound</t>
  </si>
  <si>
    <t>The pipe can burst and cause damages to company asset</t>
  </si>
  <si>
    <t>Inform the respective department regarding this issue</t>
  </si>
  <si>
    <t xml:space="preserve">Mechanical Maintenance support </t>
  </si>
  <si>
    <t xml:space="preserve">Forklift operator transport Materials after finish work from site back to workshop </t>
  </si>
  <si>
    <t>Material can falling when forklift moving</t>
  </si>
  <si>
    <t xml:space="preserve">Forklift operator lock material for falling </t>
  </si>
  <si>
    <t>Most work teams maintained good housekeeping practices by arranging tools and materials properly and cleaning the work area after completing their jobs.</t>
  </si>
  <si>
    <t>* Reduced trip and fall hazards
* Improved work efficiency and safety
* Better working environment
* Positive safety culture among workers</t>
  </si>
  <si>
    <t>* Appreciated the teams for maintaining good housekeeping
* Encouraged workers to continue practicing clean and safe work habits
* Shared the positive observation with other teams as a good example</t>
  </si>
  <si>
    <t xml:space="preserve">Good housekeeping has been done after all the shutdown activities is completed. Tools has been cleaned and return back to its design location and baricade tape has been put for big box to be transfer to its design location by using forklift when its available </t>
  </si>
  <si>
    <t>Without proper housekeeping, site place could be a mess and can cause hazard such as slip, trip and fall.</t>
  </si>
  <si>
    <t>Praise all personal who involved at each job as whenever they finish their activities, they keep all the spare and tool at safe side and proper housekeeping has been done</t>
  </si>
  <si>
    <t>Mech.lead</t>
  </si>
  <si>
    <t>work area is clean and was tidy up after work completion in granulation area, everything was protected in safe area with clean bags.</t>
  </si>
  <si>
    <t xml:space="preserve">slip trip, lost tool </t>
  </si>
  <si>
    <t>Highlighting it</t>
  </si>
  <si>
    <t>Environmental issue</t>
  </si>
  <si>
    <t>electrical shift technician</t>
  </si>
  <si>
    <t>maintenance team cleaned the activity area after finishing their tasks</t>
  </si>
  <si>
    <t>improper housekeeping can cause hazard</t>
  </si>
  <si>
    <t>the action will improved workplace safety</t>
  </si>
  <si>
    <t>Rotating engineer</t>
  </si>
  <si>
    <t>no cover for drainage</t>
  </si>
  <si>
    <t>personnel can fall into drain and get injury</t>
  </si>
  <si>
    <t xml:space="preserve">suggestion to put drainage cover </t>
  </si>
  <si>
    <t>Electrical manager</t>
  </si>
  <si>
    <t>A pipe spool was observed improperly placed on a pallet, may topple as it was un-secured and not covered</t>
  </si>
  <si>
    <t xml:space="preserve">The pipe spool may topple as it was un-secured </t>
  </si>
  <si>
    <t>Confirm team to change position of spool to be horizontal instead of vertical to be more safe.</t>
  </si>
  <si>
    <t xml:space="preserve">Urea static supervisor </t>
  </si>
  <si>
    <t xml:space="preserve">Some empty water bottles lying on urea granulation platform </t>
  </si>
  <si>
    <t>Slip trip hazard</t>
  </si>
  <si>
    <t>I pick empty water bottles and put in trash bin</t>
  </si>
  <si>
    <t>A group of workers continued hot work in an open area without overhead shelter after rain started.</t>
  </si>
  <si>
    <t>* Electric shock risk.
* Slipping and falling hazard.
* Reduced visibility and unsafe working condition.</t>
  </si>
  <si>
    <t>* Stopped the hot work immediately.
* Instructed workers to move to a safe sheltered area.
* Resumed work only after weather and work area became safe.</t>
  </si>
  <si>
    <t>A worker carried tools by hand while climbing a scaffold ladder.</t>
  </si>
  <si>
    <t>* Loss of balance and falling from height.
* Dropped objects striking people below.</t>
  </si>
  <si>
    <t>* Stopped the worker immediately.
* Instructed the worker to use a tool bag or rope for lifting tools.
* Reminded workers to maintain three-point contact while climbing.
* Conducted safety reminder for working at height.</t>
  </si>
  <si>
    <t xml:space="preserve">Bike with back tool trunk was about to slide back of the ramp. </t>
  </si>
  <si>
    <t xml:space="preserve">Falls, injuries for the rider or the surrounding team.  </t>
  </si>
  <si>
    <t xml:space="preserve">Instruct the biker to take care, and to consider proper speeding. </t>
  </si>
  <si>
    <t>Instrumentation Technician O&amp;U</t>
  </si>
  <si>
    <t>There was a step that are not noticeable, when someone passing by the area and he almost fell.</t>
  </si>
  <si>
    <t>can cause injury to the knees.</t>
  </si>
  <si>
    <t>told the person to always be aware when walking and be alert to the surroundings.</t>
  </si>
  <si>
    <t>A person tripped at the wet area for granulation due to uneven surface</t>
  </si>
  <si>
    <t>Remind the person to be aware of their surrounding and to watch where their walking</t>
  </si>
  <si>
    <t xml:space="preserve">clouds of gas detected on level 1 (on top of pump). seems unnoticed by anyone. </t>
  </si>
  <si>
    <t xml:space="preserve">Inhales huge amount of ammonia gas. </t>
  </si>
  <si>
    <t xml:space="preserve">Informed OP to put some barrication around where NH3 detected. </t>
  </si>
  <si>
    <t xml:space="preserve">Workers do welding activities after finished they house keeping area </t>
  </si>
  <si>
    <t xml:space="preserve">If they no house keeping working area can get fire </t>
  </si>
  <si>
    <t>After working finish must good housekeeping working area</t>
  </si>
  <si>
    <t>A person checking their harness and lanyard condition and ensuring the inspection is still valid before wearing it.</t>
  </si>
  <si>
    <t xml:space="preserve">After wearing the harness, their buddy inspected each other for any twisted part and correct them </t>
  </si>
  <si>
    <t xml:space="preserve">RT (Radiation Test) being announced 30minutes before events. Email not properly cascaded to everyone the day before the test. </t>
  </si>
  <si>
    <t>anything to do radiation exposure esp. health issue</t>
  </si>
  <si>
    <t xml:space="preserve">told bfi hse inspector to email rotary any matter regarding any high risk events taking place. </t>
  </si>
  <si>
    <t>A technician was removing bolts without using gloves. His lead technician intervened to remind him to wear gloves.</t>
  </si>
  <si>
    <t>injury caused by pinch point or sharp edges</t>
  </si>
  <si>
    <t>I told him that I agreed with the lead technician's intervention and lent my gloves to the technician for him to proceed with the work.</t>
  </si>
  <si>
    <t>Installation of TV1031031conteol valve using scaffolding lifting frame..</t>
  </si>
  <si>
    <t>Scaffolding lifting frame is very narrow  with limited height, good experienced rigger was working on it for lifting and installation with static technician...did very good job without effecting any other pipe and instrument equipments...</t>
  </si>
  <si>
    <t>I advised scaffolding team to build proper and spacious scaffolding platform as much as possible, appreciated them for this good work in tight shutdown schedules...</t>
  </si>
  <si>
    <t>Torque tightening of flange bolts of PV1851001 manual isolation valve..</t>
  </si>
  <si>
    <t>Proper use of electric enerpak torquing machine, all technicians are using good communication and working skills for using torquing machine with proper coordination...</t>
  </si>
  <si>
    <t xml:space="preserve">Good and proper working behaviour </t>
  </si>
  <si>
    <t>Personnel was seen handling hand drill without using hand gloves</t>
  </si>
  <si>
    <t>They can injure their hands if things goes wrong</t>
  </si>
  <si>
    <t>Stop their work and ask them to use hand gloves before they can start work</t>
  </si>
  <si>
    <t xml:space="preserve">no cover on the drainage </t>
  </si>
  <si>
    <t>car can accidentally plunge into the drainange</t>
  </si>
  <si>
    <t>propose to put drainage cover</t>
  </si>
  <si>
    <t>obstruction to access 1031K002 platform</t>
  </si>
  <si>
    <t>head collision with the obstruction, although personnel wear safety helmet</t>
  </si>
  <si>
    <t>suggestion to relevant parties to remove the obstruction</t>
  </si>
  <si>
    <t>electrical manager</t>
  </si>
  <si>
    <t>No barriers by caution tape for the work area</t>
  </si>
  <si>
    <t>Any one from team inside can enter working area, if any lift may be under risk</t>
  </si>
  <si>
    <t>confirm team to install this caution tape</t>
  </si>
  <si>
    <t>A working personal descending the stairs hastily while the weather at the time was heavy rain and the stairs along with the handrails were wet and slippery</t>
  </si>
  <si>
    <t>Slip, trip and fall that can lead to severe injury and even fatality.</t>
  </si>
  <si>
    <t>Intervene the working personal to descend the stairs slowly while ensuring consistent three-point contact to maximize safety.</t>
  </si>
  <si>
    <t xml:space="preserve">Some binding wire lying on gritting </t>
  </si>
  <si>
    <t xml:space="preserve">Trip hazard </t>
  </si>
  <si>
    <t>I remove binding wire and put in trash bin</t>
  </si>
  <si>
    <t xml:space="preserve">One of the contractor's employees wasn't wearing safety glasses </t>
  </si>
  <si>
    <t xml:space="preserve">Eye injury </t>
  </si>
  <si>
    <t xml:space="preserve">Advised him to wear his glasses </t>
  </si>
  <si>
    <t>Safety harness not hooked while working on scaffolding</t>
  </si>
  <si>
    <t>Fall from height and get injury or fatality</t>
  </si>
  <si>
    <t xml:space="preserve">Directly ask him to hooked everytime work on scaffolding </t>
  </si>
  <si>
    <t>observe operation operating valve wheel with no glove</t>
  </si>
  <si>
    <t>can get cuts or bruises</t>
  </si>
  <si>
    <t>i signal them to use hand glove</t>
  </si>
  <si>
    <t>observe operation standing on pipe support to operate valve wheel</t>
  </si>
  <si>
    <t>slip, trip and fall</t>
  </si>
  <si>
    <t>advice her not to stand on pipe support instead find a stand</t>
  </si>
  <si>
    <t>During valve installation Not wear hand gloves</t>
  </si>
  <si>
    <t xml:space="preserve">Hand injurie </t>
  </si>
  <si>
    <t>Informe to wear hand gloves</t>
  </si>
  <si>
    <t>Electrical shift technician</t>
  </si>
  <si>
    <t>one contractor at ammonia plant not wearing safety glasses</t>
  </si>
  <si>
    <t>non compliance with safety procedure</t>
  </si>
  <si>
    <t>ask him to wear safety glasses</t>
  </si>
  <si>
    <t>Not enough lighting in the workshop area</t>
  </si>
  <si>
    <t xml:space="preserve">With not enough lighting in the workshop area, it is very hard to see </t>
  </si>
  <si>
    <t>Provide better lighting</t>
  </si>
  <si>
    <t>Shift Electrical Technician</t>
  </si>
  <si>
    <t>Radiograhy Test was scheduled to perform At night, but no information was given to BRE shift personnel through Email or messages</t>
  </si>
  <si>
    <t>Exposed to radiotion</t>
  </si>
  <si>
    <t>Very important to share any BFI Alert also to the BRE Personnels working in the plant to prevent unwanted accident or exposure to chemical.</t>
  </si>
  <si>
    <t>A group of workers performed hot work with proper PPE, complete barricading, and warning signs in place according to safety requirements.</t>
  </si>
  <si>
    <t>* Proper use of PPE
* Good work area control and barricading
* Warning signs clearly displayed
* Good compliance with hot work safety procedure</t>
  </si>
  <si>
    <t>Good safety practice prevents accidents.</t>
  </si>
  <si>
    <t>Lead electrical technician</t>
  </si>
  <si>
    <t>I observed that the equipment was properly locked after isolation and clear communication was carried out among the workers before starting the job.</t>
  </si>
  <si>
    <t>If no proper isolation lock and communication are carried out, it may lead to accidental energization, electric shock, serious injury, equipment damage, or fatal accidents.</t>
  </si>
  <si>
    <t xml:space="preserve">This good practice helps prevent accidental energization, miscommunication, and workplace accidents. I praised the team for following the lockout/tagout procedure and maintaining effective communication throughout the work activity. </t>
  </si>
  <si>
    <t>Ensure that bicycles used inside the plant are safe, functional, and suitable for operational use. The inspection aims to prevent accidents, injuries, and property damage caused by defective or unsafe bicycles.</t>
  </si>
  <si>
    <t>- Increased risk of accidents and injuries due to brake failure, tire punctures, loose handlebars, or damaged bicycle components.
- Collision incidents involving pedestrians, vehicles, or plant equipment caused by poor bicycle control.
-Unsafe working environment within the plant, especially in high-traffic operational areas.
- Reduced employee awareness and poor safety culture if inspections are not enforced.
- Increased possibility of near misses and lost-time injuries (LTI).</t>
  </si>
  <si>
    <t>Regular bicycle inspections are considered a good safety practice because they:
- Prevent accidents caused by equipment failure.
- Improve rider safety and bicycle reliability.
- Reduce maintenance costs through early defect detection.
- Ensure compliance with plant safety regulations.
- Promote safety awareness among employees.</t>
  </si>
  <si>
    <t xml:space="preserve">Today on 16" line check valve gasket replacement work all 3 static technicians were found working with full PPE and with their drinking water bottle I suggest them to drink water frequently to avoid dehydration </t>
  </si>
  <si>
    <t>I advised them to drink water frequently don't wait for become thirsty..</t>
  </si>
  <si>
    <t>Good working practice and follow procedure</t>
  </si>
  <si>
    <t>While unbolting of PV1851001 isolation valve, all rigging tools and equipment were deployed and used properly valve secured in proper hanging point..</t>
  </si>
  <si>
    <t>If not secure properly it can fall and damage the property and injury of working technicians</t>
  </si>
  <si>
    <t>Good working environment and safe behaviour not found any wrong practices I just advised them to drink plenty of water during hot and humid environment..</t>
  </si>
  <si>
    <t>3 static technician working on 8" isolation valve gland packing replacement...</t>
  </si>
  <si>
    <t xml:space="preserve">Good working behaviour and use proper lifting tools for lifting valve components </t>
  </si>
  <si>
    <t>Advised them to keep good working behaviour and proper communication between them, drink plenty of water and take care of health with safety ..</t>
  </si>
  <si>
    <t>Personnel not aware that permit for confined space entry require submission of scanned training card with validity of 1 year, especially for fire watcher and 3rd party personnel to perform activity inside confined space.</t>
  </si>
  <si>
    <t>The personnel without any awareness of the requirement may go inside the confined space without valid training card</t>
  </si>
  <si>
    <t>HSSE to officially informed all personnel of the requirement needed prior to issuing any permit or doing any activity.</t>
  </si>
  <si>
    <t>Rigger</t>
  </si>
  <si>
    <t>Saw someone climbing scaffolding by not using harness and not through access way.</t>
  </si>
  <si>
    <t>Fall injury</t>
  </si>
  <si>
    <t>I stop the person from climbing and tell the the person to use harness and enter from access way</t>
  </si>
  <si>
    <t>Beam too closed to monkey ladder</t>
  </si>
  <si>
    <t>The beam obstructs access to the ladder and may cause people using the monkey ladder to hit their heads.</t>
  </si>
  <si>
    <t>Reported to the respective personnel.</t>
  </si>
  <si>
    <t>Worker climbed and worked on scaffolding at height without attaching the safety harness lanyard to a secure anchorage point.</t>
  </si>
  <si>
    <t>* Falling from height
* Serious injury or fatality
* Unsafe working environment
* Violation of safety procedure</t>
  </si>
  <si>
    <t>* Stopped the work immediately
* Instructed the worker to properly hook the safety harness
* Re-checked scaffolding and anchorage point
* Reminded all workers about 100% tie-off requirement while working at height</t>
  </si>
  <si>
    <t>Worker performed cutting/grinding work without proper spark containment, causing sparks to spread outside the work area.</t>
  </si>
  <si>
    <t>* Fire or explosion risk
* Injury to nearby workers
* Damage to equipment and materials</t>
  </si>
  <si>
    <t>* Stopped the work immediately
* Instructed the worker to install proper spark protection
* Checked surrounding area for fire hazards
* Reminded workers to follow hot work safety requirements</t>
  </si>
  <si>
    <t>Workers are doing maintenance activities above and under plate form</t>
  </si>
  <si>
    <t xml:space="preserve">Falling object hazard </t>
  </si>
  <si>
    <t xml:space="preserve">I remind the workers not to stand or work under the platform if above platform workers working and bericate the area under the platform </t>
  </si>
  <si>
    <t>During cutting work on a 1” pipe line, the workers failed to control the pipe after all supports were removed, causing the line to fall sideways. Fortunately, no injury or equipment damage occurred.</t>
  </si>
  <si>
    <t>* Serious injury to nearby workers
* Damage to equipment or piping
* Loss of control during lifting/cutting activity
* Unsafe work environment</t>
  </si>
  <si>
    <t>* Stopped the work immediately.
* Instructed the workers to reinstall temporary support before continuing work.
* Conducted a risk reassessment with the work team.
* Reminded workers to ensure pipe stability before cutting or removing supports.</t>
  </si>
  <si>
    <t xml:space="preserve">Workers are sitting at site without wearing safety glasses </t>
  </si>
  <si>
    <t xml:space="preserve">Any foreign particles can hit there eyes </t>
  </si>
  <si>
    <t>I approach to them and remind them please not remove safety glasses</t>
  </si>
  <si>
    <t xml:space="preserve">Instrumentation Technician O&amp;U </t>
  </si>
  <si>
    <t xml:space="preserve">some areas were not properly barricaded and have signage of no entry. </t>
  </si>
  <si>
    <t>can caused unwanted incidents happened such as falling objects.</t>
  </si>
  <si>
    <t>to remind my colleagues to always be alert of their surroundings and to always make sure the areas are safe for working</t>
  </si>
  <si>
    <t>I observed workers horseplaying in the electrical substation area</t>
  </si>
  <si>
    <t>If no action is taken, it may result in electric shock, serious injury, fire, equipment damage, or fatal accidents.</t>
  </si>
  <si>
    <t>I immediately advised the workers to stop horseplaying and reminded them about the dangers and safety rules in the electrical substation area. I also recommended closer supervision and continuous safety awareness.</t>
  </si>
  <si>
    <t>BFI SPARK, Car Park A (Assembly Point)</t>
  </si>
  <si>
    <t>A car was travelling in opposite direction to the normal traffic flow.</t>
  </si>
  <si>
    <t>It can caused accident and injury to the road users.</t>
  </si>
  <si>
    <t>A discussion was made with the driver and he promised to follow the correct traffic flow.</t>
  </si>
  <si>
    <t>I notice my colleague shoe laces wasnt tie</t>
  </si>
  <si>
    <t>He could slip, trip and fall if nobody do intervention</t>
  </si>
  <si>
    <t>I approach him and intervene him in a respect manner, and he accept my intervention.</t>
  </si>
  <si>
    <t>Instrumentation technician</t>
  </si>
  <si>
    <t>During inspection activity, someone not use proper step leader to enter scaffolding platform.</t>
  </si>
  <si>
    <t xml:space="preserve">Trip &amp; fall </t>
  </si>
  <si>
    <t>Intervention done</t>
  </si>
  <si>
    <t>Some light is dead at Workshop/valve office.</t>
  </si>
  <si>
    <t>Not sufficient light no suitable for reading and writing. Can Eyes  strain</t>
  </si>
  <si>
    <t>Inform responsible and notify supervisor</t>
  </si>
  <si>
    <t>While working in Dry Transformer room, it was found that the room does not have any power (electrical) sockets in it which requires erection of panel and cable extension from the nearby power socket.</t>
  </si>
  <si>
    <t>Working personal will require erection of electrical portable panel and cable extension which increases the risk of hazard for any passerby pedestrian or cyclist personal.</t>
  </si>
  <si>
    <t>Inform the Electrical Supervisor and suggest for an installation and location for the Electrical Socket.</t>
  </si>
  <si>
    <t>During Shutdown ive been working on Night shift. My engineer told me to stay around 15 mins extra for handover task everytime the end of my shift.</t>
  </si>
  <si>
    <t>- Missed hazards: night crew walks into live energy, open holes, or hot surfaces no one warned them about 
- Wrong equipment used: they start work on the wrong line or valve because status wasn’t communicated 
- Double work: night shift repeats tasks already done, wasting time and materials 
- Incomplete isolation: lockout not updated, so someone starts work on energized equipment 
- Lost tools/materials: no one knows what’s missing or where spares were left 
- Permit confusion: PTW gets extended or closed wrong, causing violations or unsafe restarts 
- Incident escalation: small leak or loose bolt from day shift becomes bigger problem overnight 
- Fatigue risk: night crew has to fix issues fast without rest, increasing mistakes 
- Blame game: no record of who did what, so no one owns the problem 
- Safety system gaps: gas detectors, barricades, or fire watch not rechecked at shift change 
- Client complaints: work delays or quality issues show up because nothing was handed over properly 
- Audit findings: HSSE flags “poor shift handover” as a root cause in investigation</t>
  </si>
  <si>
    <t xml:space="preserve">- Do it face-to-face: walk the area together, don’t just rely on notes or WhatsApp 
- Use a handover log: write job status, hazards, isolation points, and what’s next in writing 
- Cover live energy: clearly state what’s isolated, locked, and still energized/hot/pressurized 
- Point out changes: highlight anything new since last handover - leaks, defects, moved barricades 
- Check permits: confirm PTW status, expiry time, and if extension is needed for night shift 
- Account for tools: list what’s in use, missing, or left on site so nothing gets lost 
- Review HSSE controls: gas detectors, fire watch, hole watch, barricades must be verified 
- Flag pending tasks: tell night shift what’s 80% done and what could go wrong if rushed 
- Involve the crew: let incoming and outgoing workers ask questions, don’t just talk at them 
- Document it: both supervisors sign off so responsibility is clear and traceable 
- Keep it short and clear: avoid long stories, stick to hazards, status, and next steps 
- Follow up next shift: ask if anything was missed so you improve the process next time </t>
  </si>
  <si>
    <t>I witnessed my colleague giving out toolbox talk before performing job to our team and contractors</t>
  </si>
  <si>
    <t>Nothing could go wrong, his talk is loud and clear, message is delivered to everyone participating to execute the task.</t>
  </si>
  <si>
    <t>This should be practise regularly by everyone so whoever is involved to perform job, can understand and know what to do during and after the job or even incase of emergency.</t>
  </si>
  <si>
    <t>During the repair work of MOV1831602 , instrument team  needed a scaffold to reach the valve and they were using full body harness and proper PPE for working at hight</t>
  </si>
  <si>
    <t xml:space="preserve">Falling from high location </t>
  </si>
  <si>
    <t xml:space="preserve">Appreciation and support for the good practice </t>
  </si>
  <si>
    <t>Senior engineer emphasized on the correct way of LOTOTO to the technician i.e the use of locks after racking out an equipment.</t>
  </si>
  <si>
    <t>The intervention is done as a reminder to the team that small things can be a lifesaver too, to minimize confusion for SIMOPs activities.</t>
  </si>
  <si>
    <t xml:space="preserve">I agree to his intervention and we talked more about the good practice of LOTOTO. Even if the isolation process can be confusing for other sections, but for Electrical, we have to ensure the safety of the team by practicing the good standards for energy isolation. </t>
  </si>
  <si>
    <t>2 shutdown workers replacing gland packing on NG isolation valve</t>
  </si>
  <si>
    <t xml:space="preserve">They are using all non spark tools with proper safety and PPE good supervision and instruction from engineer and supervisor </t>
  </si>
  <si>
    <t>Positive behaviour and good communication skills with them</t>
  </si>
  <si>
    <t>Senior Static Technician</t>
  </si>
  <si>
    <t>3 static technician working in short shutdown work on 16" plant air line gasket replacement work during work period 1 of them not bring his water bottle....</t>
  </si>
  <si>
    <t>Dehydration can seriously affect important organs like the kidneys and brain. It may lead to confusion, fainting, heat exhaustion, or even heat stroke in very hot conditions. If not treated on time, severe dehydration can become life-threatening. It is recommended to drink plenty of water 💦</t>
  </si>
  <si>
    <t xml:space="preserve">I suggested him to bring water bottle and he bring his water bottle and start drinking when needed </t>
  </si>
  <si>
    <t xml:space="preserve">During SIL proof test of XV1071002A, flare was ignited due to SD job although permit was released. After that situation, it was decided to STOP the jobs related with the valve SIL proof test to prevent further unsafe condition. </t>
  </si>
  <si>
    <t xml:space="preserve">There might be a chance of more incident happen </t>
  </si>
  <si>
    <t>Inform the team to make proper communication with OP. Also inform the OP to make better isolation if the piping still pressurized.</t>
  </si>
  <si>
    <t>Replacement of FV1031002 with new control valve...</t>
  </si>
  <si>
    <t>All different company and craft technicians working together with good communication skills and working behaviour, work performed using forklift for lifting and shifting of control valve with proper arrangements...</t>
  </si>
  <si>
    <t>Advised them to use proper tools and most importantly watch eachother while using hammer for unbolting and tightening because in small space many technicians working with different craft for helping each other...good coordination and behaviour..</t>
  </si>
  <si>
    <t>Instrument Shift Supervisor</t>
  </si>
  <si>
    <t>It was observed that personnel were using a bicycle without obtaining permission from the owner. The bicycle was not assigned for general use and ownership was not verified prior to use.</t>
  </si>
  <si>
    <t>Unauthorized use of personal property may result in damage, potential disputes, disciplinary action, and exposure to liability risks in the event of an accident, while also contributing to an erosion of trust and weakening of the overall workplace safety culture.</t>
  </si>
  <si>
    <t>The personnel involved were advised to stop using the bicycle immediately. A reminder was given on the importance of obtaining proper permission before using personal or company property. Supervisor was informed of the incident.</t>
  </si>
  <si>
    <t>Senior Maintenance Engineer</t>
  </si>
  <si>
    <t>During site visit, found 1 butterfly fly valve laying on the pavement at compressor house maintenance bay area without proper support and signage.</t>
  </si>
  <si>
    <t>Damage to the equipment</t>
  </si>
  <si>
    <t>Inform to Static Team.</t>
  </si>
  <si>
    <t>Syera requesting Scaffolding inspector to inspect the scaffolding the have been erected by their contractor. The scaffolding erection method are wrong and incomplete.</t>
  </si>
  <si>
    <t xml:space="preserve">Scaffold might fail if use by the workers
</t>
  </si>
  <si>
    <t>Inform the contractor that scaffolding erection are not up to standard where clamp position is wrong, no mid rail &amp; top rail. In proper landing/rest platform. Ask them to rectify the scaffolding as per standard before proceed with scaffolding inspection.</t>
  </si>
  <si>
    <t>Contractor's Rest Area</t>
  </si>
  <si>
    <t>broken chair</t>
  </si>
  <si>
    <t xml:space="preserve">fall &amp; injuries </t>
  </si>
  <si>
    <t xml:space="preserve"> Area barricades without any signage for long time </t>
  </si>
  <si>
    <t>people will not ba able to know the reason for barricades which might be ammonia leak.</t>
  </si>
  <si>
    <t xml:space="preserve">Informed operation to put proper signage or remove barricades </t>
  </si>
  <si>
    <t xml:space="preserve">There is no bericate while systems draining </t>
  </si>
  <si>
    <t>There is risk of ammonia gas</t>
  </si>
  <si>
    <t xml:space="preserve">I have remind operation to bericate and and put signage </t>
  </si>
  <si>
    <t>Purging ammonia gas no info regarging this purging,no proper barricade signage</t>
  </si>
  <si>
    <t>Suffocate and difficult to breath</t>
  </si>
  <si>
    <t xml:space="preserve">Wear raspirator or mask </t>
  </si>
  <si>
    <t>Floor algae neer the stair boiler</t>
  </si>
  <si>
    <t>Need to be clean</t>
  </si>
  <si>
    <t>area affected by urea washing was not properly barricaded</t>
  </si>
  <si>
    <t xml:space="preserve">odour or smell of the solution which is mainly ammonia/urea solution may cost health issue such dizzyness. </t>
  </si>
  <si>
    <t xml:space="preserve">inform area authorities. </t>
  </si>
  <si>
    <t>Insulation technician</t>
  </si>
  <si>
    <t>Park bicycle at non parking zone</t>
  </si>
  <si>
    <t>Blocking access for ambulance</t>
  </si>
  <si>
    <t xml:space="preserve">I intervened and told them to park at designated areas </t>
  </si>
  <si>
    <t xml:space="preserve">permit took more than 2 hours to live </t>
  </si>
  <si>
    <t xml:space="preserve">assign more PIP for shutdown </t>
  </si>
  <si>
    <t xml:space="preserve">assign more PIP to sign permits </t>
  </si>
  <si>
    <t>Additional bin or at least Scrap metal bin should be disposable at MSL workshop</t>
  </si>
  <si>
    <t>People, through was anywhere. And metal are heavy can not carry far from work place. A waste started to be build up all arround.</t>
  </si>
  <si>
    <t>Notify supervisor and rise care card concern</t>
  </si>
  <si>
    <t>Operation site supervisor stop all maintenance activities at site and informed all people before urea synthesis draining which will cause ammonia smell</t>
  </si>
  <si>
    <t xml:space="preserve">If not informed people will be exposed to ammonia which is harmful </t>
  </si>
  <si>
    <t xml:space="preserve">Appreciated his intervene and cascaded the information to the team to leave the site untill information from site supervisor that site is safe </t>
  </si>
  <si>
    <t xml:space="preserve">Parking being scrambled by lots of drivers from multiple companies. </t>
  </si>
  <si>
    <t>Can cause car accident or damage to other cars. 
Unavailable parking for the shift personnel which cause disturbance to the shift handover period</t>
  </si>
  <si>
    <t>During shutdown period multiple companies is will be having a lot of vendors and contractors which resulting lots of cars coming for the parking space. 
For these critical period, The shift personnels should be given temporary excuse to park their own car within the company parking area to avoid time or parking discrepancies as to avoid work delay.</t>
  </si>
  <si>
    <t xml:space="preserve">Workers or doing maintenance activities by using proper PPE and bericate and signage </t>
  </si>
  <si>
    <t xml:space="preserve">Doing good job </t>
  </si>
  <si>
    <t>Appreciate  workers</t>
  </si>
  <si>
    <t xml:space="preserve">Shift Instrument supervisor </t>
  </si>
  <si>
    <t>Observed that the Urea Granulation emergency exit door was stuck and difficult to open, which may delay personnel evacuation during an emergency situation.</t>
  </si>
  <si>
    <t>If no action is taken, personnel may face difficulty evacuating during an emergency, which could cause delays, panic, injuries, or serious safety consequences.</t>
  </si>
  <si>
    <t>Reported the issue to the responsible team and advised immediate inspection and repair of the emergency exit door to ensure it can be opened easily and functions properly during emergency situations.</t>
  </si>
  <si>
    <t>Every morning before work started, our team clearly make details job description and hazards for toolbox talk with manpower supports. its clearly good practice need to be done no matter how well you know the work is.</t>
  </si>
  <si>
    <t>Without toolbox talk, other manpower might not know the hazards presence there and without proper instructions, might not do their job in a safe manner</t>
  </si>
  <si>
    <t xml:space="preserve">Encourage all supervisors of any permit to make a clear toolbox talk and highlight all the hazards might occur, and ask if there’s any doubt that is needed for clarification </t>
  </si>
  <si>
    <t xml:space="preserve">Rigger senior Technician </t>
  </si>
  <si>
    <t>lifting activity on going, we see that the lifting team is working very well,</t>
  </si>
  <si>
    <t>We thanked everyone together and encouraged them to work with safety in the same way.</t>
  </si>
  <si>
    <t xml:space="preserve">Safety shows us a good, right path, a way forward safe life </t>
  </si>
  <si>
    <t>2 Static technician working on a pump discharge line for replacement of check valve...</t>
  </si>
  <si>
    <t>They checked proper loto electrical isolation and follow all pre start procedures and activity, used proper PPE and line breaking technique...</t>
  </si>
  <si>
    <t>Senior Electrical Engineer</t>
  </si>
  <si>
    <t>Personnel handling a tools and equipment without wearing safety glove.</t>
  </si>
  <si>
    <t>Cut and Injuries</t>
  </si>
  <si>
    <t>Remind the personnel to always wear safety gloves during such activities</t>
  </si>
  <si>
    <t>Personnel were carrying items while descending the stairs without using the handrail.</t>
  </si>
  <si>
    <t>Slip, trip and fall.</t>
  </si>
  <si>
    <t>Intervene the person to use handrails while ascending or descending a stair.</t>
  </si>
  <si>
    <t>A working engineer intervened a working personal from climbing the scaffolding. Advising the personal to confirm the validity of the scaffolding before performing the task right away.</t>
  </si>
  <si>
    <t>Invalid scaffold can lead to dangerous situations from permit being hold to scaffolding failure lead to severe injuries during fall.</t>
  </si>
  <si>
    <t>Compliment the awareness of the working engineer and spread his intervention to the group for awareness.</t>
  </si>
  <si>
    <t xml:space="preserve">Rotating </t>
  </si>
  <si>
    <t xml:space="preserve">Rain acculturated in the Ammonia pumps skids 
And clashing with the new piping and supports of the project Ammonia vent and drains </t>
  </si>
  <si>
    <t xml:space="preserve">Accessibility constraints for some isolation valves , units 1091 Ground floor </t>
  </si>
  <si>
    <t xml:space="preserve">TA manager has been informed </t>
  </si>
  <si>
    <t>Scaffolder harness and tools laying on the structure under the flare area. Scaffolder were on break time around 03.00 P.M</t>
  </si>
  <si>
    <t>Slip &amp; Trip to others.</t>
  </si>
  <si>
    <t>Relocate all harness and tools to 1 corner to ensure no tripping hazards. Inform to my contractor to ensure during break, all tools must be properly secured to avoid any hazard to other people.</t>
  </si>
  <si>
    <t xml:space="preserve">Rotating and static section manager </t>
  </si>
  <si>
    <t xml:space="preserve">Many blinds flange are left in open position  at site as per operation request 
Frist line maintenance by operation to collect all damage bolts and nuts and inform maintenance team to replace them with new sets to be available once needed </t>
  </si>
  <si>
    <t xml:space="preserve">Wasting material </t>
  </si>
  <si>
    <t xml:space="preserve">Discussing the subject with TA manger </t>
  </si>
  <si>
    <t>Observe, forklift stuck at gravel near sub-station .</t>
  </si>
  <si>
    <t xml:space="preserve">Hazardous </t>
  </si>
  <si>
    <t>Make intervention to forklift operator.</t>
  </si>
  <si>
    <t>Water hole at walk way going to MSL workshop</t>
  </si>
  <si>
    <t>Our safety shoes getting wet inside and cause bad smell</t>
  </si>
  <si>
    <t>To do cement or fill soil</t>
  </si>
  <si>
    <t xml:space="preserve">Instrument Senior Supervisor </t>
  </si>
  <si>
    <t>Safety Park</t>
  </si>
  <si>
    <t>It was observed that emergency drill exercises have not been conducted for a long period of time at the BFI Plant. All workers in the plant area have not recently participated in any emergency drill to refresh their emergency response awareness and roles.</t>
  </si>
  <si>
    <t>Failure to conduct regular emergency drills may result in workers being unfamiliar with evacuation routes and designated assembly points. In the event of an actual emergency, this could lead to delayed or incorrect responses, causing panic, injuries, or potential loss of life. Additionally, poor coordination during incidents such as fire, gas leaks, or chemical spills may occur, increasing overall risk and leading to non‑compliance with company policies and regulatory HSE requirements.</t>
  </si>
  <si>
    <t xml:space="preserve">The observation was reported to the HSE personnel. </t>
  </si>
  <si>
    <t>In the event of an emergency in the plant, where primary communication tools such as walkie-talkies or intrinsically safe mobile phones fail or are damaged, the paging system is the designated alternative communication method to notify the control room. However, awareness among workers on how and when to use the paging system is minimal.</t>
  </si>
  <si>
    <t>Lack of awareness on the correct use of the paging system may result in delayed communication with the control room during emergencies. This could lead to slow emergency response, poor coordination, escalation of the incident, potential injuries, environmental impact, or damage to plant equipment.</t>
  </si>
  <si>
    <t>The observation and discussion was reported to the HSSE personnel. This to enhance emergency communication readiness by conducting regular awareness sessions and briefings on emergency communication procedures, including proper use of the paging system. Install clear instructions and visible signage at paging system locations, incorporate paging system operation into emergency drills and training programs, and ensure the system is routinely tested and maintained for reliability. All plant personnel, including contractors, shall be informed and trained on available backup communication methods to ensure effective communication during emergencies.</t>
  </si>
  <si>
    <t>During we have fit up on our fabrication, i saw my colleague that wanted to do tack weld his helmet is broken without he realising it.</t>
  </si>
  <si>
    <t xml:space="preserve">- Arc eye / flash burn: UV light leaks through cracks and burns your corneas, feels like sand 
- Face and neck burns: sparks, slag, or spatter sneak in through gaps and stick to skin 
- Permanent eye damage: direct arc exposure through holes can cause cataracts long-term 
- Inhaling fumes: broken seal means welding fumes bypass the shield straight to your lungs 
- Reaction to pain: sudden flash makes you jerk and drop torch or fall from height 
- Secondary injuries: you close your eyes from pain and walk into equipment or trip 
- Skin cancer risk: UV leaks hit unprotected skin over weeks of use 
- Non-compliance: HSSE stops the job because PPE doesn’t meet standards, PTW violation 
- No face protection: grinding sparks after welding still hit you, now with no lens 
- Failed audits: client sees broken PPE and flags “poor safety culture” on site 
- Lost time: you stop work with eye injury and need clinic visit, crew short-handed </t>
  </si>
  <si>
    <t>I direct come to him, and tell him . His welding face shield is broken, so i lend him my welding face shield foe a while.</t>
  </si>
  <si>
    <t xml:space="preserve">Static trchnician </t>
  </si>
  <si>
    <t xml:space="preserve">On the way to jetty module no 62 platform open </t>
  </si>
  <si>
    <t xml:space="preserve">Falling objects </t>
  </si>
  <si>
    <t xml:space="preserve">Please inform to workshop maintenance team and install back missing bolts </t>
  </si>
  <si>
    <t>The external roof structure outside the office appears unstable and is at risk of collapsing.</t>
  </si>
  <si>
    <t>the roof structure may collapse and cause serious injury, property damage, or disruption to office operations, especially during strong winds or heavy rain.</t>
  </si>
  <si>
    <t>Recommend immediate inspection by the maintenance and safety team, installation of temporary barricades/restricted access around the affected area, and urgent repair or replacement of the damaged roof structure.</t>
  </si>
  <si>
    <t xml:space="preserve">I observe 2 worker are working in anlayizer using scaffolding they hocked lanyard both pepole hocked both locked same place </t>
  </si>
  <si>
    <t xml:space="preserve">Wrong hocked </t>
  </si>
  <si>
    <t xml:space="preserve">One hocked in one place </t>
  </si>
  <si>
    <t>personnel not wearing gloves when handling tools during dismantling cable glands</t>
  </si>
  <si>
    <t>cut, bruise</t>
  </si>
  <si>
    <t>ask personnel to wear gloves for said activity</t>
  </si>
  <si>
    <t>A worker was observed not wearing the required safety helmet.</t>
  </si>
  <si>
    <t>Failure to take corrective action may increase the risk of head injury and workplace accidents</t>
  </si>
  <si>
    <t>I approached the worker politely and reminded him to wear the safety helmet before continuing work. I also advised the supervisor to monitor PPE compliance regularly.</t>
  </si>
  <si>
    <t>I observed that Valve team is doing hydrotest testing up to 300 bar. Before they started they remind people surrounding that they will start soon . They also provide a proper barricade for certain area so anyone cannot go through the area.</t>
  </si>
  <si>
    <t xml:space="preserve">- People walk in unaware: crew passes through and gets hit by whipping hose or failed flange 
- Fatal water jet: pinhole leak at 3000+ psi can cut through skin, muscle, or bone 
- Flying projectiles: blind flange, gasket, or bolt fails and launches like a bullet 
- Slip hazards: undetected leaks spray water/oil on walkways and cause falls 
- Equipment damage: nearby tools, instruments, or electrical panels get soaked and short out 
- Overpressure blast: pressure not bled before disconnecting = stored energy release 
- Entry during failure: no barricade means emergency team can’t control who enters mid-incident 
- Wrong assumptions: other trades start grinding or hot work next to pressurized line 
- Permit violations: PTW requires hydrotest notification + barricade, so job gets stopped 
- Blame shift: when something happens, no one knew it was live testing = liability mess 
- Panic reaction: sudden bang makes people run into other hazards or restricted zones 
- Regulatory fines: client/HSSE flags “failure to control high-energy work” during audit </t>
  </si>
  <si>
    <t xml:space="preserve">- Check the PTW: confirm "hydrotest" is stated and barricade requirement is signed off 
- Plan the exclusion zone: use pressure calc or SWP to set barricade distance, not just guess 
- Send notice early: announce test date/time in TBT and site WhatsApp/group chat 24hrs before 
- Install hard barricades: use chain, stands, or scaffolding - not just tape that blows away 
- Add proper signage: "DANGER - Hydrotest in Progress", "Keep Out", pressure value, contact no. 
- Sweep the area: walk inside barricade before pressurizing to remove all non-essential crew 
- Assign sentries: post watchmen at access points to stop people during pressure hold 
- Lock access routes: close doors, gates, or ladder access leading into the test zone 
- Cover sensitive gear: protect nearby instruments, panels, or cables from leak spray 
- Log pressure steps: keep communication open so everyone knows when it’s safe vs live 
- Depressurize before entry: confirm 0 psi, drain, and only then remove barricade + signs 
- Share lessons: if someone tried to enter, record it and brief next shift to prevent repeat </t>
  </si>
  <si>
    <t>Unused Electric cable hanging inside workshop</t>
  </si>
  <si>
    <t>If left for long time it my create conflict to other task and may be confused with live wire for different intervener.</t>
  </si>
  <si>
    <t>I intervened to the electrical about the cases.</t>
  </si>
  <si>
    <t>Drink enough water</t>
  </si>
  <si>
    <t xml:space="preserve">Dehydration </t>
  </si>
  <si>
    <t xml:space="preserve">Drink water </t>
  </si>
  <si>
    <t xml:space="preserve">Static urea tecnician </t>
  </si>
  <si>
    <t>Ensure drink a lot of water every now and then to ensure body always hydrated</t>
  </si>
  <si>
    <t xml:space="preserve">Without proper water intake, with current hot weather need to ensure body is hydrate to avoid from heat stroke or dehydration </t>
  </si>
  <si>
    <t xml:space="preserve">Keep on remind colleague to take water break once feel tired during job/activity </t>
  </si>
  <si>
    <t>Poor ligthing at MSL workshop</t>
  </si>
  <si>
    <t>During machining it can damage the workpiece due to poor vision</t>
  </si>
  <si>
    <t>Install more ligthing</t>
  </si>
  <si>
    <t>Suherman bin Masri</t>
  </si>
  <si>
    <t xml:space="preserve">During CCR emergency supply testing found out UPS battery for CCR main door punching card faulty </t>
  </si>
  <si>
    <t>If normal supply down, then main CCR door will open, and will not register anybody who enter the CCR</t>
  </si>
  <si>
    <t>Inform security officer to attend and replace the battery</t>
  </si>
  <si>
    <t xml:space="preserve">Supervisor encourage their team to always keep on hydrate their self during this current hot weather </t>
  </si>
  <si>
    <t>With this hot weather and forest fire nearby plant ongoing, worker can be dehydrated and cause heat stress</t>
  </si>
  <si>
    <t>Praise the supervisor and also keep on reminding each other take water break inbetween task/activities</t>
  </si>
  <si>
    <t>Safety valve SV1801002 replacement work done with new safety valve</t>
  </si>
  <si>
    <t>Small size 1" light weight safety valve removed and installed manually no lifting and rigging team required, the main thing is technician working on it better knows about manual handling techniques and proper working behaviour...</t>
  </si>
  <si>
    <t>Good working behaviour keep it on..</t>
  </si>
  <si>
    <t>A large urea bag was observed in the maintenance area, obstructing access to conveyor 1711H001.</t>
  </si>
  <si>
    <t>The blocked pathway increases the risk of trips, falls, or collisions and Workers may not be Technician to reach conveyor 1711H1 quickly, which can delay maintenance or emergency response.</t>
  </si>
  <si>
    <t>The site supervisor was informed of the need to remove the bag to ensure quick access to the conveyor</t>
  </si>
  <si>
    <t>there is an accident at the parking lot, which caused the driver (i am carpooling) to divert her eyes to the scene.</t>
  </si>
  <si>
    <t>could be distracted and can cause another accident.</t>
  </si>
  <si>
    <t>told the driver to look in front.</t>
  </si>
  <si>
    <t xml:space="preserve">Roof cladding sheet is dangling over South building and is about to fall. </t>
  </si>
  <si>
    <t xml:space="preserve">Falling objects hazard, specially for those who parked their bikes underneath. </t>
  </si>
  <si>
    <t xml:space="preserve">Report to safety team to barricade this area as an immediate action, then send a request st to FM for permanent action to fix this damaged part. </t>
  </si>
  <si>
    <t>Mechanical Engineer</t>
  </si>
  <si>
    <t>The roof edge of the south building (bicycle parking area, between north and south building) can be seen damage and currently hanging/ dangling</t>
  </si>
  <si>
    <t>The hanging plank might fall and injured passenger by or damaged the nearby bicycle or even the air cond fan</t>
  </si>
  <si>
    <t>Alread informed facility management for their immediate action. They already barricade the area</t>
  </si>
  <si>
    <t>open a can of milk with a knife</t>
  </si>
  <si>
    <t>can cause hand injury</t>
  </si>
  <si>
    <t>Tell him to use a proper can opener, not a knife</t>
  </si>
  <si>
    <t>Bicycle with no brake function</t>
  </si>
  <si>
    <t>Can lead to accident</t>
  </si>
  <si>
    <t>Repair the brake and always inspect bicycle before use</t>
  </si>
  <si>
    <t>FM contractor performing scaffolding erection and no barricade was in place during works.</t>
  </si>
  <si>
    <t>Unauthorized entry into the erection area. Falling object and hazard to surround area and people.</t>
  </si>
  <si>
    <t>Stop the work and informed to scaffolding team (Syera) to barricade the work area before continuing with the works.</t>
  </si>
  <si>
    <t>A person accidentally step on a big loose broken brick piece which made her almost trip</t>
  </si>
  <si>
    <t>remind the person to watch where she's going and remove the loose big broken brick piece from the walking path to prevent any slip, trip and fall</t>
  </si>
  <si>
    <t>BFI SPARK Ground Floor (Lobby)</t>
  </si>
  <si>
    <t>A contractor staff using mobile phone while using the staircase.</t>
  </si>
  <si>
    <t>He can be trip and fall on the staircase as he was not focus while using the staircase.</t>
  </si>
  <si>
    <t>A discussion was made and he agreed not to use mobile phone while using the staircase.</t>
  </si>
  <si>
    <t>Currently static team is working on assembling the 12 inch Valve PV1851001. They're working at our workshop area. I've seen that before going back to office, they do housekeeping at our workshop area.</t>
  </si>
  <si>
    <t xml:space="preserve">- Slip, trip, fall hazards: oil spills, offcuts, and cables left on floor take someone down 
- Fire risk: rags with solvent, welding sparks + sawdust, or blocked fire exits 
- Struck-by incidents: tools, materials, or cylinders left unsecured roll or fall 
- Lost tools and time: your crew wastes 30 mins looking for gear buried in their mess 
- Damaged equipment: grinders or machines left dirty clog up or corrode 
- Blocked access: emergency exits, eyewash, or fire extinguishers get boxed in 
- Blame game: when something breaks, everyone points fingers and morale drops 
- HSSE findings: auditors flag “failure to maintain workplace” and you both get written up </t>
  </si>
  <si>
    <t>I approach the senior technician and thank to him. I also told him that i will put this at the care card as a good example. On behalf of workshop team we appreciate from static team to use our workshop by proper housekeeping.</t>
  </si>
  <si>
    <t>Currently hot work team are busy preparing for the upcoming shutdown. To go inside workshop we have 3 entry way to go in the workshop. One of the entry is at the nearby our hot work area. My supervisor block the access way nearby our workplace due to everybody is working with grinders and welding activities. My supervisor worried that any sparks is flying everywhere which is it could be blind spots.</t>
  </si>
  <si>
    <t xml:space="preserve">- Unauthorized entry: people wander in without PPE and get hit by sparks or UV burns 
- Fire ignition: cleaners or other trades bring flammables through and sparks catch them 
- Flash burns to eyes: passerby looks at welding arc without a helmet for 1 second 
- Trip over hoses/cables: hot work setup creates floor hazards others don't expect 
- Drop risk: someone walks under where cutting is happening and gets hit by slag 
- Gas exposure: bystanders breathe in welding fumes, ozone, or purging argon 
- Emergency block: fire team can’t access if untrained people crowd the area 
- Permit violation: HSSE/regulator fines because barricades are a PTW requirement 
- Cross-work conflict: another crew starts grinding next to you and ignites your gas 
- Injury liability: supervisor and company liable if an untrained person gets hurt </t>
  </si>
  <si>
    <t xml:space="preserve">- Plan ahead: check the PTW and mark the barricade zone during the toolbox talk 📋
- Get the right gear: grab proper stands, tape, chains, and “Hot Work” signage before setup 
- Set it wide enough: keep barricades 11m from welding or per your site SWP to catch sparks 
- Use physical barriers: tape sags, so use rigid stands or cones where people might push through 
- Make it visible: add flashing lights or reflective tape if it’s a high-traffic or night shift area 
- Control access: assign a fire watch or spotter to stop people entering during work 
- Check for gaps: walk the full perimeter, no openings where someone could slip in 
- Protect the ground: lay fire blankets over gratings and drains inside the barricade 
- Communicate: tell nearby crews about the barricade and how long hot work will run 
- Inspect before start: confirm barricade is up, signage is clear, and fire extinguishers in place 
- Remove when safe: only take it down after the area is cool and fire watch is complete 
- Lead by example: set your barricade first, others will copy the standard </t>
  </si>
  <si>
    <t>Car Park near Main Gate 1</t>
  </si>
  <si>
    <t>Car incident where it went down into big drainage area beside car park due to over reverse</t>
  </si>
  <si>
    <t>Any personnel onsite may experience same issue if not proper control taken. It can alse lead to injury or LTI</t>
  </si>
  <si>
    <t>Use a more rigid barricade or drainage cover to prevent car from falling inside</t>
  </si>
  <si>
    <t>For the coming shutdown, HSSE department always remind for the Training competency such as Working at heights, Confined space and Fire Watcher training. Not only for our colleagues its also include the supply manpower.</t>
  </si>
  <si>
    <t xml:space="preserve">- Falls from height: workers don’t know harness inspection, anchor points, or rescue plans 
- Confined space deaths: entry without gas testing, ventilation, or attendant knowledge 
- Fire during hot work: untrained fire watch misses smoldering material after welding 
- Wrong equipment use: harness worn wrong, tripod not set up, or gas detector misread 
- Failed rescue: crew can’t retrieve someone from tank/scaffold because no one trained 
- Permit rejection: client/PTW issuer blocks work because training certs are expired 
- Legal liability: company + supervisor liable if incident happens with untrained worker 
- Insurance void: claims rejected because mandatory training wasn’t done 
- Repeated unsafe acts: people guess instead of follow procedures, so hazards repeat 
- Audit findings: regulators flag “training matrix not maintained” during HSSE audit 
- Low confidence: workers feel unsafe and refuse tasks, causing delays and conflict 
- Normalization of risk: “We’ve always done it this way” becomes the standard </t>
  </si>
  <si>
    <t xml:space="preserve">- Keep your certs updated: know your own expiry dates and renew before HSSE chases you 
- Submit copies early: send new certificates to HSSE as soon as you get them, don’t wait 
- Flag expiring coworkers: tell HSSE if your buddy’s Working at Height lapses next month 
- Update manpower lists: supervisors send HSSE current crew lists so training gaps show up 
- Request training in advance: ask for Confined Space or Fire Watcher courses during slow periods 
- Do toolbox refreshers: short 5-min reminders on WAH, CSE basics even if certs are valid 
- Track it on site: put a simple whiteboard with names + training expiry dates in the office 
- Report new hires fast: tell HSSE immediately when new people join so they check competency 
- Give feedback: if training was confusing, tell HSSE so they improve the next session 
- Lead by example: don’t take high-risk jobs if you know your cert expired, even if pressured 
- Use the permit system: check “competent person” box on PTW and confirm names with HSSE 
- Share schedules: let HSSE know upcoming jobs needing specific certs so they can plan training </t>
  </si>
  <si>
    <t>I'd just talk and request for a signage at the HSSE to make a "Temporary Storage Area" for this upcoming shutdown.</t>
  </si>
  <si>
    <t xml:space="preserve">- Wrong items stored: people place flammables next to hot work because it looks like free space 
- Blocked access: emergency exits, eyewash, or fire extinguishers get hidden behind pallets 
- Trip hazards: materials creep into walkways and cause slips/trips 
- Dropped objects: unsecured items stacked too high fall when no one expects storage there 
- Confusion on site: forklift drops new load on top of your tools because area not marked 
- Audit findings: HSSE/client flags "poor material management" during site walk 
- Chemical mixing: incompatibles like acid + caustic stored together with no signage 
- Weather damage: no sign means no one knows to cover it, so materials rust or degrade 
- Fire loading increases: scattered storage creates multiple small fire risks vs 1 controlled zone 
- Blame game: when something goes missing or damaged, no one knows who owns the space 
- Permit violations: hot work or lifting permits fail because temporary storage not defined 
- Delays: crew wastes time hunting materials that got moved because area wasn’t identified </t>
  </si>
  <si>
    <t xml:space="preserve">- Install it right: use proper stands, weatherproof signs, and place at eye level where visible 
- Don’t remove it: never take down a "Temporary Storage" or "Hot Work" sign unless the area is cleared 
- Report damage: tell HSSE/supervisor immediately if signs are faded, broken, or blown away 
- Keep it clear: don’t stack materials in front of signs or let vegetation cover them 
- Follow the sign: store only in marked areas and keep walkways/exits outside the zone 
- Use TBTs: remind crew during toolbox talks what each sign means and why it’s there 
- Add translations: suggest HSSE put Malay/Tagalog/Hindi under English so everyone gets it 
- Replace proactively: if you make a new storage zone, request signage before using it 
- Correct misuse: politely stop coworkers dumping stuff in unsigned areas 
- Check during inspections: add "signage condition" to your daily walk-around checklist 
- Protect from work: use barriers or move signs temporarily during blasting/painting, then put back 
- Give feedback: tell HSSE which signs work well and which spots still need one </t>
  </si>
  <si>
    <t>Work area has minor clutter around walkways</t>
  </si>
  <si>
    <t>implementing a more frequent cleaning schedule to reduce trip hazards</t>
  </si>
  <si>
    <t>Instrumant Technician</t>
  </si>
  <si>
    <t>Tools were observed placed randomly after use.</t>
  </si>
  <si>
    <t>Suggest installing labeled storage racks to ensure tools are easy to locate</t>
  </si>
  <si>
    <t>Proper Use of PPE</t>
  </si>
  <si>
    <t>Demonstrates good safety compliance.</t>
  </si>
  <si>
    <t>I've seen that our engineers prepare and supply extra manpower to assist us to prepare pre-shutdown activities.</t>
  </si>
  <si>
    <t xml:space="preserve">- Fatigue and mistakes: same crew works 12+ hrs and starts missing steps or hazards 
- Shortcuts to keep up: safety steps like barricades, gas tests, or buddy checks get skipped 
- Higher injury risk: tired workers are more likely to slip, strain backs, or mishandle tools 
- Delayed emergency response: not enough people for fire watch, hole watch, and rescue team 
- Missed deadlines: jobs take longer because one person is doing 3 people’s work 
- Poor quality: rushing leads to rework, failed inspections, and client complaints 
- Stress and conflict: crew gets frustrated, arguments start, morale drops 
- Unsafe multitasking: one person runs crane signals while also rigging = high drop risk 
- No proper supervision: supervisor stuck doing the work instead of overseeing safety 
- Permit violations: PTW says “3-man crew” but only 2 on site, so work gets stopped 
- Absenteeism spikes: overworked staff call in sick, making it even worse next day 
- HSSE findings: audit flags “inadequate resources” and “fatigue management failure” </t>
  </si>
  <si>
    <t xml:space="preserve">- Flag it early: tell your supervisor now which jobs will need more people next week 
- Be specific: list tasks needing extra manpower - fire watch, hole watch, riggers, helpers 
- Plan the roles: match skills to jobs so HSSE knows you need certified, not just bodies 
- Share the schedule: give HSSE/Planning your 7-day lookahead so they can arrange support 
- Prep the paperwork: have PTWs, JSA, and training certs ready so new crew can start fast 
- Welcome the help: brief extra manpower on site rules, hazards, and where to find PPE 
- Pair them up: buddy new or borrowed workers with experienced crew for day one 
- Share tools and PPE: make sure spare harnesses, gloves, detectors are available 
- Speak up on TBT: cover fatigue management and ask if anyone feels overloaded 
- Track the hours: monitor overtime so the new plan doesn’t just burn out the extra crew 
- Give feedback: tell supervisor/HSSE if the extra manpower prevented incidents or delays 
- Don’t abuse it: only request what’s needed - helps HSSE justify it next time </t>
  </si>
  <si>
    <t>Clear Emergency Exits</t>
  </si>
  <si>
    <t>Emergency exit routes are clearly marked and free from obstruction, ensuring safe and quick evacuation if needed.</t>
  </si>
  <si>
    <t>Electrical technician</t>
  </si>
  <si>
    <t>Safe practice of using safety harness when working at height for activities of medium voltage motor PM</t>
  </si>
  <si>
    <t>N/a</t>
  </si>
  <si>
    <t>Strongly support of good work practice when working at height which one of the practice is using the readily inspected safety harness</t>
  </si>
  <si>
    <t xml:space="preserve">Taking measurement of gland bolt size and gland tightening of MT1021001 line no 1021251 isolation valve </t>
  </si>
  <si>
    <t>Work done with full safety and requirements of additional PPE like bunker gear and full face shield...</t>
  </si>
  <si>
    <t xml:space="preserve">Safe working behaviour and use of proper PPE </t>
  </si>
  <si>
    <t>Currently we are busy preparing for the upcoming shutdown. So all our colleagues are busy with everyone task. One of my colleague was preparing to cut using oxy acetylene. During he is cutting using the oxyacetylene, the spark directly flying towards the cables and welding machine.</t>
  </si>
  <si>
    <t xml:space="preserve">- Cable insulation fire: molten sparks burn through PVC jacket and start a smoldering fire 
- Electrical short: exposed copper conductors touch once insulation melts, causing arcing 
- Equipment shutdown: tripped breakers or blown fuses kill power to the whole workshop 
- Electric shock risk: damaged live cables can energize metal structures or wet floors 
- Secondary fires: burning cable spreads to nearby oil rags, wood, or gas hoses 
- Explosion hazard: if sparks hit acetylene or oxygen hoses, you get flashback or rupture 
- Data loss: comms or control cables fried means PLC and instrument faults 
- Toxic fumes: burning cable insulation releases corrosive HCl gas 
- Unplanned downtime: whole crew stops while electrician isolates and replaces cables 
- HSSE violation: hot work near unprotected services breaks permit rules and can mean fines </t>
  </si>
  <si>
    <t>During he started the cutting, i directly come near him. Talk to him politely that can he stop the job for a minute and he directly close the gas. So i talk with my other colleague to remove all the cables nearby and take the protable screen to block the sparks is flying. Once we completed i thank him for the understanding and may him start the task.</t>
  </si>
  <si>
    <t>During Corrective Maintenance, stacks of unused bags were found inside the Bulk Hall toward the truck parking area. These stacked bags are creating a safety hazard and are also blocking access to the wall area, preventing the maintenance team from carrying out necessary repair work on the lighting fixtures installed along the Bulk Hall walls.</t>
  </si>
  <si>
    <t>If this condition is not promptly addressed, it may lead to increased safety risks, including tripping, falling, or collision incidents. In addition, the obstruction of the wall area can delay lighting maintenance activities, causing poor lighting conditions to persist and resulting in reduced visibility and unsafe working conditions</t>
  </si>
  <si>
    <t>The recommended corrective actions are to remove and clear all unused bags from the Bulk Hall area and relocate them to a designated storage or disposal location. Furthermore, regular housekeeping inspections should be implemented to ensure that work areas and maintenance access remain unobstructed, supporting a safe working environment and timely maintenance activities.</t>
  </si>
  <si>
    <t xml:space="preserve">No warning marks on the ground at front of the swivel doors at South and North building for ground and first floors. </t>
  </si>
  <si>
    <t xml:space="preserve">Warning marks in front of any doors will remind any one to keep himself away from this marked area to avoid being hit. </t>
  </si>
  <si>
    <t xml:space="preserve">Report to safety team to stick or paint in Red to warn anyone from standing at this marked locations in format of any doors. </t>
  </si>
  <si>
    <t>Passageway from 1711H001 conveyor to Reclaimer Maintenance Bay blocked by a huge beg preventing people from using the passage</t>
  </si>
  <si>
    <t>People passing by there cannot pass through and have to climb over the big bag. If there is an emergency, blocked path may cause difficulty</t>
  </si>
  <si>
    <t>Informed my immediate supervisor to inform operation supervisor to clear out the area</t>
  </si>
  <si>
    <t xml:space="preserve">I observe behind 1201P001 they are welding working but when the finished his job the compressed gas cylinder stand there and leave it </t>
  </si>
  <si>
    <t xml:space="preserve">Compressed cylinder not put all time the high temperature area </t>
  </si>
  <si>
    <t xml:space="preserve">When the job fished or breake time cylinder shift other safe area </t>
  </si>
  <si>
    <t>Senior Static Engineer</t>
  </si>
  <si>
    <t>I have observed painters painting the beams of the fabrication shop shed extension without wearing safety goggles. The beams were located overhead, and they were using paint rollers hooked to long rods to reach them.</t>
  </si>
  <si>
    <t>Painting overhead items without wearing proper eye protection carries potential risk of dripping paint into the eyes of the painter causing eye injury.</t>
  </si>
  <si>
    <t>I intervened the painter informing him about the risk he was exposed to and told him to wear goggles before continuing further with the job.</t>
  </si>
  <si>
    <t>During motor Preventive Maintenance at the Cooling Tower area, a significant number of bolts and nuts were found in severely rusted condition on installed cable tray supporting structures in the south area. This severe corrosion indicates material degradation resulting from continuous exposure to moisture, chemicals, and harsh environmental conditions inherent to Cooling Tower operations.</t>
  </si>
  <si>
    <t xml:space="preserve">If this condition is not promptly addressed, it may lead to a reduction in mechanical strength and fastening integrity, increasing the likelihood of loosening or sudden failure under operational or dynamic loads. </t>
  </si>
  <si>
    <t xml:space="preserve">The recommended corrective actions include conducting a detailed inspection and condition assessment of all bolts and nuts within the Cooling Tower area. Corroded fasteners should be replaced with corrosion resistant materials, such as hot dip galvanized or stainless-steel bolts and nuts. </t>
  </si>
  <si>
    <t>i saw that many contractor always walking around the msl workshop, have one time, one of BRE grinder inside is missing/gone.. high chance someone steal it</t>
  </si>
  <si>
    <t>Equipment easily steal</t>
  </si>
  <si>
    <t>Put camera/CCTV</t>
  </si>
  <si>
    <t>Good practice shown by static technician of correct body posture while lifting</t>
  </si>
  <si>
    <t>Wrong body posture can cause back pain</t>
  </si>
  <si>
    <t xml:space="preserve">Give good comment </t>
  </si>
  <si>
    <t>There is stray cats roaming around the rest area.</t>
  </si>
  <si>
    <t xml:space="preserve"> Inform the hsse personal</t>
  </si>
  <si>
    <t>The cleaner doing their jobs with propper    procedures and maintaining hygiene standards to keep the workplace clean.</t>
  </si>
  <si>
    <t xml:space="preserve">    I appreciate the consistent effort you put into your cleaning duties. You use the right tools and follow proper procedures, ensuring all areas are hygienic and well-organized.</t>
  </si>
  <si>
    <t xml:space="preserve">Housekeeping can help control workplace hazards   </t>
  </si>
  <si>
    <t>Reduced property damage</t>
  </si>
  <si>
    <t xml:space="preserve">The erect scaffolding near 1211P002 i observe they baricate the area and one person stand by to asked go the other ways </t>
  </si>
  <si>
    <t xml:space="preserve">No </t>
  </si>
  <si>
    <t>There is an air hose lying on the ground in a way that obstructs access to the staircase on the ground floor of the jetty building. There is also a water leak</t>
  </si>
  <si>
    <t>Trip and fall accidents: The air hose blocking the path can easily cause someone to trip, leading to injuries. and Slip hazards: The water leak increases the risk of slipping</t>
  </si>
  <si>
    <t>The site supervisor has been informed of the need to remove the air hoses, place them in their designated location, and dry the water.</t>
  </si>
  <si>
    <t>There is An air hose was found lying on the staircase on the second floor in a way that obstructs access to electrical substation 4</t>
  </si>
  <si>
    <t>Trip and fall accidents: The air hose blocking the path can easily cause someone to trip, leading to injuries</t>
  </si>
  <si>
    <t>The site supervisor has been informed of the need to remove the air hoses</t>
  </si>
  <si>
    <t>Cookie jar near printer used for used stapler fastener. Container still have food label.</t>
  </si>
  <si>
    <t>People mistakenly thought it's food as indicated in the label</t>
  </si>
  <si>
    <t>Inform colleagues the danger of mislabeled containers</t>
  </si>
  <si>
    <t xml:space="preserve">Circuit breaker exposed in the open. </t>
  </si>
  <si>
    <t>People can bump easily to the breaker and trip the whole building, and may cause electrocution to the personnel too</t>
  </si>
  <si>
    <t>Remind colleagues on the danger of exposed electrical breaker</t>
  </si>
  <si>
    <t>High Humidity and Mold Growth Due to Condensation</t>
  </si>
  <si>
    <t>* Mold Proliferation
    Rapid spread of mold due to uncontrolled humidity
* Health Concerns
    Possible allergies, respiratory discomfort, and irritation
* Damage to Property
    Deterioration of walls, carpets, and prayer items
* Reduced Comfort
    Unpleasant odour and environment within the surau</t>
  </si>
  <si>
    <t xml:space="preserve">    Routine Cleaning and Inspection
    Regularly check for signs of moisture or mold and clean affected areas promptly</t>
  </si>
  <si>
    <t>Car Park in Front of HSSE Office</t>
  </si>
  <si>
    <t xml:space="preserve">someone fell because of slippery roads </t>
  </si>
  <si>
    <t xml:space="preserve">more people will fall </t>
  </si>
  <si>
    <t xml:space="preserve">monthly cleaning of algaes </t>
  </si>
  <si>
    <t xml:space="preserve">Mechanical Maintenance Supervisor </t>
  </si>
  <si>
    <t xml:space="preserve">1 Fitter grinding materials, have sparkling </t>
  </si>
  <si>
    <t xml:space="preserve">Can get Eyes injury, Fire </t>
  </si>
  <si>
    <t>I stop him , and provide fire protection for him</t>
  </si>
  <si>
    <t>the aircon at female surau was set to 30°C, leaving the room very humid and water droplets formed on the ceiling.</t>
  </si>
  <si>
    <t>leaving the room in that condition will lead to mold infestation, since the place has no ventilation fan, and has carpet flooring.</t>
  </si>
  <si>
    <t>return the temperature back to 22°C.</t>
  </si>
  <si>
    <t>While entering the plant and attempting to scan my security pass at the scanner, the right side mirror of my car lightly touched the scanner’s metal shed.</t>
  </si>
  <si>
    <t>Had the vehicle been moving at a slightly higher speed, the mirror could have been damaged or broken.</t>
  </si>
  <si>
    <t>As a corrective measure, I have committed to exercising greater caution and maintaining a safe distance from the scanner pole to prevent recurrence of such incidents.</t>
  </si>
  <si>
    <t>Ive seen that at the HSSE notice board. HSSE are making safety details with a different language, for everyone from other countries also can understand the message they want to deliver.</t>
  </si>
  <si>
    <t xml:space="preserve">- Misunderstood warnings: workers don’t know what “Hot Work” or “Snake Alert” means 
- Non-compliance: crew skips PPE or steps because they can’t read the rule 
- Higher accident risk: someone misses “Do Not Enter” and walks into a live area 
- Delayed emergency response: foreign workers don’t understand evacuation instructions 
- Wrong first aid: can’t read “Flush eyes 15 min” or poison control steps 
- Training fails: toolbox talks and SWPs don’t stick if written docs are only in one language 
- Exclusion of contractors: short-term crews feel unsafe and won’t report hazards 
- Legal exposure: regulator flags failure to ensure info is “understood by all” 
- Repeated incidents: same mistake happens because the lesson wasn’t translated 
- Poor safety culture: people think HSSE doesn’t care about everyone equally </t>
  </si>
  <si>
    <t xml:space="preserve">- Give HSSE your feedback: tell them the translated notices helped you and your crew 
- Help with translation: volunteer to check wording if you speak Tagalog, Malay, Hindi, etc. 
- Point out gaps: flag signs or SWPs still only in one language to HSSE 
- Read them out loud: cover key translated notices during toolbox talks so everyone hears it 
- Buddy system: pair new workers with someone who speaks their language to explain signs 
- Use visuals: suggest HSSE add pictograms and photos next to text for clarity 
- Post them right: help put translated versions at actual work areas, not just the office 
- Report what works: share stories when a translated sign prevented an incident 
- Respect the effort: don’t joke about the translations, take them seriously 
- Ask for more: request safety videos or briefings in other languages if needed </t>
  </si>
  <si>
    <t>Pump installation to site</t>
  </si>
  <si>
    <t>Follow the - Energy Isolation</t>
  </si>
  <si>
    <t>Varty isolation and zero energy when working on the process or equipment</t>
  </si>
  <si>
    <t>There are algae on the pathway near the Boiler area. The floor is wet and very slippery.</t>
  </si>
  <si>
    <t>Someone may slip and get injured which can cause serious accidents. Overtime the area becomes more dangerous.</t>
  </si>
  <si>
    <t>Inform it to the operation who is in charge of the area to put warning signs or blocked the area around it. Also suggested to do cleaning and fixing the water issue.</t>
  </si>
  <si>
    <t>Suggested to provide GP barrier cream for technicians. This cream will apply at fingers act as another protection / defend other than hand gloves</t>
  </si>
  <si>
    <t xml:space="preserve">As technicians deal with hands-on activities, Grease &amp; oil can be absorb through skin when the glove contaminated </t>
  </si>
  <si>
    <t>Raised care card</t>
  </si>
  <si>
    <t>N2line De-blinding and N2 hose connection, end blind open and install during plant startup ...</t>
  </si>
  <si>
    <t>All static technician working together for plant startup activities while operation requirements did very well and planned manner...</t>
  </si>
  <si>
    <t>Good working behaviour and priority wise controlled work done during plant startup pressure...</t>
  </si>
  <si>
    <t>Pile of cable drum scrab in cable yard</t>
  </si>
  <si>
    <t>this area can be shelter for snake and other poisonous animal.</t>
  </si>
  <si>
    <t>Inform area responsible person to cleared up the scrab.</t>
  </si>
  <si>
    <t>During im doing welding, the welding is to build up some material. During the welding is done, the person is trying to take the material during its still hot. So i stop him and luckily he didnt reach to touch the material.</t>
  </si>
  <si>
    <t xml:space="preserve">- Severe skin burns: metal stays 200-300°C+ for minutes after welding 
- Contact burns through gloves: thin or wet gloves won’t block the heat 
- Transfer burns: heat moves to hands then to face or neck if you instinctively wipe sweat 
- Eye exposure: bright hot metal can reflect UV if you lean in close 
- Sparks or slag popping: trapped slag in weld can flick out when touched 
- Secondary injuries: jerking hand back makes you lose balance or hit equipment 
- Contamination: hot metal melts gloves and sticks to skin, worsening the burn 
- Clothing fire: molten spatter on synthetic sleeves or pockets ignites 
- Infection risk: open burn blisters if you don’t cool and clean it properly 
- Complacency risk: assuming it’s cool because it’s not glowing red anymore </t>
  </si>
  <si>
    <t xml:space="preserve">- Use a verbal stop: call out firmly “STOP, hot!” before they make contact 
- Move between safely: step in from the side, not in front of them, once the welder stops 
- Point, don’t touch: gesture to the weld “That’s still 300°C+, don’t touch” 
- Explain the risk: “It won’t glow but it’ll burn through skin and gloves” 
- Give a safe alternative: “Use the infrared gun or wait 10 mins, I’ll grab a marker” 
- Offer PPE: hand them proper heat-resistant gloves if they need to handle soon 
- Mark the hazard: put a “HOT” tag or chalk mark next to the weld for others 
- Suggest cooling time: “Leave it on the bench, we’ll check after break” 
- Thank them for stopping: “Good catch, appreciate you waiting” 
- Escalate if needed: if they keep trying, stop the job and talk to the supervisor </t>
  </si>
  <si>
    <t>earth cable for 1711S301 screen box JB1 is cut</t>
  </si>
  <si>
    <t>electric shock</t>
  </si>
  <si>
    <t>reported to electrical site team</t>
  </si>
  <si>
    <t>instrument engineer (WS)</t>
  </si>
  <si>
    <t>exposed power circuit breaker switch (main DB)</t>
  </si>
  <si>
    <t>someone accidentally might turn off the breaker/power if lean on it or accidentally hit on</t>
  </si>
  <si>
    <t>make CARE cards</t>
  </si>
  <si>
    <t xml:space="preserve">Garlunsation inside the area have poor housekeeping  for mechanical side </t>
  </si>
  <si>
    <t xml:space="preserve">Poor housekeeping </t>
  </si>
  <si>
    <t xml:space="preserve">Net and cleaned the area and old parts keep it in there place </t>
  </si>
  <si>
    <t>Security personnel remind worker whoever entering the plant to use complete set of PPE, and also remind if any rolling sleeve to be unfold for safety purposes</t>
  </si>
  <si>
    <t>Some worker might forget to bring normal type of PPE such as earplug, or shoelaces not yet been tied properly. With no complete PPE, harm can be occur during routine check or jobs activity people might bypass certain procedures to complete the task given</t>
  </si>
  <si>
    <t>I praise and encourage the security who always remind the worker before entering plant for complete PPE, to keep up the good work and always do the right thing</t>
  </si>
  <si>
    <t>Good cleaning by brudesh crew</t>
  </si>
  <si>
    <t>Poor housekeeping, slippery and can cause corroded on metal</t>
  </si>
  <si>
    <t>Give good comment</t>
  </si>
  <si>
    <t>Good hygiene maintained at male toilet, special thanks to cleaner &amp; users</t>
  </si>
  <si>
    <t>Bacteria could spread</t>
  </si>
  <si>
    <t>Instrument Engineer (WS)</t>
  </si>
  <si>
    <t>Appreciation Lunch organized by Safety. Feels appreciated doing works</t>
  </si>
  <si>
    <t>appreciates and thanks the organizer</t>
  </si>
  <si>
    <t>BFI HSSE Syarqawi hosted appreciation lunch for site personnel</t>
  </si>
  <si>
    <t>n/a</t>
  </si>
  <si>
    <t>Good initiative from BFI HSSE to host such good event. Boost morale and synergy of everyone working on site. Happy birthday Syarqawi :D</t>
  </si>
  <si>
    <t>12000022</t>
  </si>
  <si>
    <t xml:space="preserve">No clear equipment tags in the new lime milk </t>
  </si>
  <si>
    <t>Wrong execution for PM/CM activities</t>
  </si>
  <si>
    <t>It is reported in the walk about tour on 19th March 2026</t>
  </si>
  <si>
    <t>Jetty substation need cleaning</t>
  </si>
  <si>
    <t>Can lead to sliding</t>
  </si>
  <si>
    <t>sent to admin team</t>
  </si>
  <si>
    <t>12000136</t>
  </si>
  <si>
    <t>Product handling no air line</t>
  </si>
  <si>
    <t xml:space="preserve">Lot of urea and dust accumulated equipment </t>
  </si>
  <si>
    <t xml:space="preserve">Please install air line and clean conveyor system </t>
  </si>
  <si>
    <t>12000097</t>
  </si>
  <si>
    <t>Rotating Technician</t>
  </si>
  <si>
    <t>No barricade in that area while the contractor cleaning using water jet in the area.</t>
  </si>
  <si>
    <t xml:space="preserve">accident for people using bicycle falling </t>
  </si>
  <si>
    <t xml:space="preserve">barricade immediately </t>
  </si>
  <si>
    <t xml:space="preserve">slippery floor at the stair </t>
  </si>
  <si>
    <t>slip and trip</t>
  </si>
  <si>
    <t xml:space="preserve">use material grip at the stair </t>
  </si>
  <si>
    <t xml:space="preserve">no ventilation provided at the granulation </t>
  </si>
  <si>
    <t>overheat and fainted</t>
  </si>
  <si>
    <t xml:space="preserve">window provided </t>
  </si>
  <si>
    <t>12000091</t>
  </si>
  <si>
    <t>rotating technician</t>
  </si>
  <si>
    <t xml:space="preserve">colleague sleep thru work time </t>
  </si>
  <si>
    <t>work delay</t>
  </si>
  <si>
    <t>wake him up many times</t>
  </si>
  <si>
    <t>12000063</t>
  </si>
  <si>
    <t>A person not wearing glove when handling paper cutter while working</t>
  </si>
  <si>
    <t>he might have a cut on finger</t>
  </si>
  <si>
    <t>I told him to wear glove and he agree</t>
  </si>
  <si>
    <t>12000125</t>
  </si>
  <si>
    <t>No cover for the drainage</t>
  </si>
  <si>
    <t>Someone can fall and get injured</t>
  </si>
  <si>
    <t>Inform related party</t>
  </si>
  <si>
    <t>On one of the tank, a part of the handrail has no middle guard</t>
  </si>
  <si>
    <t>Fall and die</t>
  </si>
  <si>
    <t>12000126</t>
  </si>
  <si>
    <t>Urea spills</t>
  </si>
  <si>
    <t>12000115</t>
  </si>
  <si>
    <t>I saw someone going to ammonia plant without earmuffs/ earplugs.</t>
  </si>
  <si>
    <t>Hearing problem in long term effects.</t>
  </si>
  <si>
    <t xml:space="preserve">I stopped the person and told the person to use earplugs/earmuff before entering the ammonia plant. </t>
  </si>
  <si>
    <t>12000050</t>
  </si>
  <si>
    <t xml:space="preserve">drainage full waste water coming out </t>
  </si>
  <si>
    <t xml:space="preserve">too bad smell </t>
  </si>
  <si>
    <t xml:space="preserve">kindly inform vaccum tanker cleaning team and remove waste water </t>
  </si>
  <si>
    <t>Pengiran Yusoff bin Pengiran Haji Aji</t>
  </si>
  <si>
    <t>12000098</t>
  </si>
  <si>
    <t>Maintenance foreman</t>
  </si>
  <si>
    <t>Found out one employee cycling with high speed with one hand holding oil sample bottles</t>
  </si>
  <si>
    <t xml:space="preserve">If unbalanced, might fall down from the bucycle and lead to injury to himself. </t>
  </si>
  <si>
    <t xml:space="preserve">Stopped him and advice to slow down when cycling inside the plant  and use proper recycle bag for carrying the oil sample bottle , hang to the bicycle handle. </t>
  </si>
  <si>
    <t>12000064</t>
  </si>
  <si>
    <t xml:space="preserve">Electrical supply for Valve test machine in main mechanical workshop was laying on floor; </t>
  </si>
  <si>
    <t>It can cause cable damage by passing object or people and can cause electrocuted if cable insulation damage and touch to the people pass by.</t>
  </si>
  <si>
    <t>Ask workshop personnel to raise request to secure the cable to related department</t>
  </si>
  <si>
    <t>Dk Noorfaszalenna Pg Zaini</t>
  </si>
  <si>
    <t>12000024</t>
  </si>
  <si>
    <t>The personnel was seen using a torn hand glove while doing their job</t>
  </si>
  <si>
    <t>His hand could attain injury while dealing with tools</t>
  </si>
  <si>
    <t>Stop the personnel and ask thek to get another hand glove</t>
  </si>
  <si>
    <t>12000196</t>
  </si>
  <si>
    <t>Electrical lead engineer</t>
  </si>
  <si>
    <t xml:space="preserve">Second floor urea plant , near FV 1281001 , the grating clamp is loose </t>
  </si>
  <si>
    <t>Trip snd fall hazard</t>
  </si>
  <si>
    <t>Notification in the sap to be created</t>
  </si>
  <si>
    <t>12000137</t>
  </si>
  <si>
    <t xml:space="preserve">I saw the tile flooring in front of surau has already start to expand hence creating an uneven path which is dangerous </t>
  </si>
  <si>
    <t>Somebody can accidentally trip on the uneven path or even worse which is the tile flooring can break because of over expansion</t>
  </si>
  <si>
    <t xml:space="preserve">I have informed the respective discipline regarding this issue </t>
  </si>
  <si>
    <t>12000025</t>
  </si>
  <si>
    <t>A personel doing work wearing a badly worn out gloves</t>
  </si>
  <si>
    <t>He may get hand finger injury</t>
  </si>
  <si>
    <t>Ask him to get a new gloves</t>
  </si>
  <si>
    <t>12000065</t>
  </si>
  <si>
    <t>Team working Under Hot weather.</t>
  </si>
  <si>
    <t>Heat stress or fatigue
Dehydration
Heat exhaustion or heat stroke
Reduced concentration , higher chance of accidents</t>
  </si>
  <si>
    <t>remind them to drink water to keep hydration, Schedule regular rest breaks, Monitor workers for signs of heat stress, to seek shade from the hot weather</t>
  </si>
  <si>
    <t>A personel working on a ladder without a buddy to hold the ladder</t>
  </si>
  <si>
    <t>He may accidentally fall off from the ladder</t>
  </si>
  <si>
    <t>Remind him to have a buddy system when working</t>
  </si>
  <si>
    <t>(TSF1) Rest Area</t>
  </si>
  <si>
    <t>Tidak menguna kasut ketika bejalan d tempat berehat.</t>
  </si>
  <si>
    <t>Kecederaan kaki</t>
  </si>
  <si>
    <t>Berhentikan perkerja tersebut Dan menyuruh memakai kasut untuk keselamatan.</t>
  </si>
  <si>
    <t xml:space="preserve">Jetty head front of CCR no hand rail </t>
  </si>
  <si>
    <t>When open the door some one is passing that way chance for hit</t>
  </si>
  <si>
    <t>Kindly install hand rail front of CCR jetty head</t>
  </si>
  <si>
    <t>MOHAMMAD HALIFF BIN MOHAMMAD ISAMUDDIN</t>
  </si>
  <si>
    <t>Daimun Security Services</t>
  </si>
  <si>
    <t>Security</t>
  </si>
  <si>
    <t>blind spot toward MSL gate to Plant Gate 1</t>
  </si>
  <si>
    <t>drivers not aware of incoming vehicle at the junction</t>
  </si>
  <si>
    <t>reminding drivers to slow down and aware their surrounding</t>
  </si>
  <si>
    <t>Vehicle Entry Gate</t>
  </si>
  <si>
    <t>pedestrian unaware of incoming trailer</t>
  </si>
  <si>
    <t>personnel may contact with vehicle</t>
  </si>
  <si>
    <t>remind both pedestrian and driver to aware their surrounding</t>
  </si>
  <si>
    <t>EHSANNUDIN BIN ABU BAKAR</t>
  </si>
  <si>
    <t>Brudesh Engineering &amp; Management Services</t>
  </si>
  <si>
    <t>Helper</t>
  </si>
  <si>
    <t>Jalan Raya Batu</t>
  </si>
  <si>
    <t>Chipstone and batu terpelanting sangat bahaya</t>
  </si>
  <si>
    <t>Buat jalan raya pit</t>
  </si>
  <si>
    <t>Sangat Bahaya kereta melintas batu terpelanting</t>
  </si>
  <si>
    <t>Buat jalan raya rata</t>
  </si>
  <si>
    <t>Main Gate 2</t>
  </si>
  <si>
    <t>signage no bicycle on the bridge not provided</t>
  </si>
  <si>
    <t xml:space="preserve">violation signage </t>
  </si>
  <si>
    <t>ask the department to print out signage</t>
  </si>
  <si>
    <t>12000041</t>
  </si>
  <si>
    <t>BRE HSE monthly meeting was conducted in the safety park. The area is quite hot and has poor ventilation. An additional portable industrial fan might help a little.</t>
  </si>
  <si>
    <t>Dehydration, fatique, difficult to concentrate and irritation.</t>
  </si>
  <si>
    <t>Report to HSE using the attendance and feedback form</t>
  </si>
  <si>
    <t>12000068</t>
  </si>
  <si>
    <t>Cold drink was given during the BRE HSSE Monthly Meeting</t>
  </si>
  <si>
    <t>This is actually a very good initiative as the weather is very hot.</t>
  </si>
  <si>
    <t>Nothing, this is just a positive practice by BRE HSSE team</t>
  </si>
  <si>
    <t>12000118</t>
  </si>
  <si>
    <t>the pantry faucet was not properly secure and it is currently being secured with the window blinds' rope</t>
  </si>
  <si>
    <t>this faucet needs to be repaired by facility management. it could cause leakage.</t>
  </si>
  <si>
    <t>by informing the facility management regarding this matter and by raising CARE card</t>
  </si>
  <si>
    <t>12000089</t>
  </si>
  <si>
    <t>People rest and Drink during this hot weather, a good practice</t>
  </si>
  <si>
    <t>could cause dehydration or heat stroke</t>
  </si>
  <si>
    <t>just drink and rest and also take your time</t>
  </si>
  <si>
    <t xml:space="preserve">business number 2 isnt flush in the male toilet </t>
  </si>
  <si>
    <t xml:space="preserve">non hygienic </t>
  </si>
  <si>
    <t xml:space="preserve">make signage for always flush after doing any business in the toilet </t>
  </si>
  <si>
    <t>My Team has work safely and adhering safety rules during the month</t>
  </si>
  <si>
    <t xml:space="preserve">Lack of reminder/encouragement can cause complacent in work/personal safety </t>
  </si>
  <si>
    <t>Praise them after the end of the day for being safe</t>
  </si>
  <si>
    <t>12000165</t>
  </si>
  <si>
    <t xml:space="preserve">Senior Rigger technician </t>
  </si>
  <si>
    <t>SV valve lifting time we saw that the entire team was working with complete safety.</t>
  </si>
  <si>
    <t>We thanked everyone for working safely.</t>
  </si>
  <si>
    <t>Working with safety can increase your happiness and that of your family.</t>
  </si>
  <si>
    <t xml:space="preserve">vinod Kumar Verma </t>
  </si>
  <si>
    <t>used rubber hand gloves during taking oil sample</t>
  </si>
  <si>
    <t xml:space="preserve">good action </t>
  </si>
  <si>
    <t>good action /PPE</t>
  </si>
  <si>
    <t>Entry gate security intervened to stop at the bridge and not to pass through with bicycle. But no signboard was there to not use bicycle going thru small fixed bridge</t>
  </si>
  <si>
    <t>positive intervention but need improvement on signboard.</t>
  </si>
  <si>
    <t>Told the security to enforce signboard so people with bicycle will be aware of this rules.</t>
  </si>
  <si>
    <t>Sudesh Kumar Sukumaran</t>
  </si>
  <si>
    <t>12000195</t>
  </si>
  <si>
    <t>Lead Instrumentation Engineer</t>
  </si>
  <si>
    <t xml:space="preserve">Contractor working in hot sun for extended period </t>
  </si>
  <si>
    <t>Heat exhaustion / dehydration</t>
  </si>
  <si>
    <t>Advised on the need to rest in shadows and the need to take water occasionally.</t>
  </si>
  <si>
    <t xml:space="preserve">Found the ptw comply with the safety and rule regulations, ptw in place, tool box talk signed, use correct procedure when working cse and working at height produre. </t>
  </si>
  <si>
    <t xml:space="preserve">Congratulate them for not compmrising the safety rules and regulations. </t>
  </si>
  <si>
    <t xml:space="preserve">Keep up the good practice. </t>
  </si>
  <si>
    <t>12000077</t>
  </si>
  <si>
    <t>Sr. Instrument Engineer</t>
  </si>
  <si>
    <t>No zebra cross crossing from plant main gate to the plant side</t>
  </si>
  <si>
    <t>Less awareness of use vehicle</t>
  </si>
  <si>
    <t>Inform to any one that always aware when crossing the street</t>
  </si>
  <si>
    <t>Attending BRE HSE Safety Meeting</t>
  </si>
  <si>
    <t>It is a good and anticipated Approach as the meeting includes reminder and updates on safety news and also about keeping it safe while working in the plant</t>
  </si>
  <si>
    <t>Mech.Lead</t>
  </si>
  <si>
    <t>house keeping was done in conveyor maintenance area where alot of replacement grease was there</t>
  </si>
  <si>
    <t>slip/trip</t>
  </si>
  <si>
    <t xml:space="preserve">align with the supervisor whom did the housekeeping with the team
</t>
  </si>
  <si>
    <t xml:space="preserve">muhammad azib bin mahmud </t>
  </si>
  <si>
    <t xml:space="preserve">general helper </t>
  </si>
  <si>
    <t>broken road</t>
  </si>
  <si>
    <t>can make the car tyre tear and broken</t>
  </si>
  <si>
    <t xml:space="preserve">need to fix the road </t>
  </si>
  <si>
    <t xml:space="preserve">can make the car tyre tear and broken </t>
  </si>
  <si>
    <t>need to fix the road</t>
  </si>
  <si>
    <t>12000085</t>
  </si>
  <si>
    <t>Lead mechanical technician</t>
  </si>
  <si>
    <t>Wire with no visible warning tape</t>
  </si>
  <si>
    <t>Intervene and remind to mark wire with visible warning tape etc</t>
  </si>
  <si>
    <t>12000153</t>
  </si>
  <si>
    <t xml:space="preserve">Not wearing earplug/earmuff during engine running </t>
  </si>
  <si>
    <t>Can lead to hearing problem</t>
  </si>
  <si>
    <t>Ask to use earplug/earmuff everytime before the engine start running</t>
  </si>
  <si>
    <t>12000066</t>
  </si>
  <si>
    <t>A working personnel was found to be working while having his internal-apparel to be protruding out of his jacket-coverall</t>
  </si>
  <si>
    <t>The internal-shirt can be caught onto the machinery resulting in trip &amp; fall. Consequently, resulted in fatal injury from the head-first hitting nearby equipment during the fall.</t>
  </si>
  <si>
    <t>Intervene and informed of his unsafe condition. Advise him to stay aware of his working environment and how such minor mistake can lead to serious injury.</t>
  </si>
  <si>
    <t>12000029</t>
  </si>
  <si>
    <t>Colleagues forgot to wearing glove while working.</t>
  </si>
  <si>
    <t>Hand injury</t>
  </si>
  <si>
    <t>Approach and told her to use glove.</t>
  </si>
  <si>
    <t>12000043</t>
  </si>
  <si>
    <t xml:space="preserve">We saw that the ammonia flare's firing cable had come loose from the cable tray at the ammonia storage facility. Even though a care card was created last year, these issues have been given no attention.
</t>
  </si>
  <si>
    <t xml:space="preserve">The ammonia flare system is essential to the ammonia system facility. If the firing cord gets damaged and the flare fails, dangerous scenarios could occur.
</t>
  </si>
  <si>
    <t>It is required to properly fix the firing cable and carry out cable dressing.</t>
  </si>
  <si>
    <t xml:space="preserve">On the top floor of boiler A, there is a wind shock with four lights at the top of the pool. The cable for the lights detached away from the cable tray. 
</t>
  </si>
  <si>
    <t xml:space="preserve">A short circuit could result from the cable breaking.
</t>
  </si>
  <si>
    <t xml:space="preserve">The cable must be properly prepared and fastened. </t>
  </si>
  <si>
    <t>12000023</t>
  </si>
  <si>
    <t>a colleague is wearing gloves with holes</t>
  </si>
  <si>
    <t>could cause injury</t>
  </si>
  <si>
    <t>i informed them that they should change the gloves with no holes.</t>
  </si>
  <si>
    <t>Noticed grating clamp missing</t>
  </si>
  <si>
    <t>Create SAP notification</t>
  </si>
  <si>
    <t>8” AL03-1211101-BM57CGMX pipe line is not having cold insulation and water condensation</t>
  </si>
  <si>
    <t>Condensation of water and algae formation on the 1211 P002A motor skid and chance for slipping</t>
  </si>
  <si>
    <t>Notification to be created to do cold insulation</t>
  </si>
  <si>
    <t>12000044</t>
  </si>
  <si>
    <t xml:space="preserve">Lead Electrical Technician </t>
  </si>
  <si>
    <t>very hot due to the weather and heat from the process</t>
  </si>
  <si>
    <t>heat stroke</t>
  </si>
  <si>
    <t xml:space="preserve">drink plenty of water and know our limit when to take rest </t>
  </si>
  <si>
    <t>12000140</t>
  </si>
  <si>
    <t>An individual was observed crossing the roadway without paying attention to the road condition. The individual appeared distracted and did not check for oncoming vehicles before or during the crossing.</t>
  </si>
  <si>
    <t>Risk of collision</t>
  </si>
  <si>
    <t>Advice the person to be remain alert and avoid distractions when crossing roads. Always use designated crossings such as crosswalks.</t>
  </si>
  <si>
    <t>A used spill kit was found not properly disposed of.</t>
  </si>
  <si>
    <t>Potential exposure to hazardous substances from contaminated materials and risk of secondary contamination to surrounding areas.</t>
  </si>
  <si>
    <t>Advice the area owner to ensure all used spill kit materials are disposed of in designated hazardous waste containers.</t>
  </si>
  <si>
    <t>12000035</t>
  </si>
  <si>
    <t>Someone climbing the big pipe in synthesis lvl 3</t>
  </si>
  <si>
    <t>Possible fall</t>
  </si>
  <si>
    <t>Put care card</t>
  </si>
  <si>
    <t>Someone not wearing safety goggle</t>
  </si>
  <si>
    <t>Intervent</t>
  </si>
  <si>
    <t>Muhamad Aqhari bin jamudin</t>
  </si>
  <si>
    <t>12000034</t>
  </si>
  <si>
    <t>Door handle is damage at granulation ground floor</t>
  </si>
  <si>
    <t>Need to repair the door handle with new one before someone might get hurt</t>
  </si>
  <si>
    <t xml:space="preserve">Found cigaratte bud on granulation </t>
  </si>
  <si>
    <t>This violate BFIs LSR</t>
  </si>
  <si>
    <t>Please fo tighten the security on the plant gate to ensure all personnel not bring probihited item</t>
  </si>
  <si>
    <t>The main substation fire alarm room door handle malfunction.</t>
  </si>
  <si>
    <t>Someone could trap inside the room as it is auto close door. It can lead to serious event if the person trapped inside have no communication device available with him to call for help.</t>
  </si>
  <si>
    <t>Report to BFI Facility Management for rectification.</t>
  </si>
  <si>
    <t xml:space="preserve">BFI staff was playing with phone while walking from North Building to South Building </t>
  </si>
  <si>
    <t>he/she could fall into a hole (if there is any) or he/she could accidentally run into / bump into the building column or the wall or whatever obstacles nearby</t>
  </si>
  <si>
    <t>i said "assalamualaikum" (because the person was too focus with the phone" and told the person i will need to CARE Card them for playing their phone while walking. they stopped playing phone and focus walking afterwards</t>
  </si>
  <si>
    <t xml:space="preserve">से rotating technician </t>
  </si>
  <si>
    <t>oilly near pump</t>
  </si>
  <si>
    <t>slip (accident)</t>
  </si>
  <si>
    <t>clean rea and report to owner area</t>
  </si>
  <si>
    <t xml:space="preserve">urea granulation 7 th floor no water line and no fire lines </t>
  </si>
  <si>
    <t xml:space="preserve">if fire very hard to close
only one way step only their for rescue </t>
  </si>
  <si>
    <t>kindly install water lines and fire lines 
need to be install ilft also</t>
  </si>
  <si>
    <t>Sr Instrument Engineer</t>
  </si>
  <si>
    <t>Bare cable of the extension cable</t>
  </si>
  <si>
    <t>Inform the person not to put on the cord until cable repair finished</t>
  </si>
  <si>
    <t xml:space="preserve">1 welder grinding weld joint have spark flying </t>
  </si>
  <si>
    <t xml:space="preserve">Can get eyes injury, or firer </t>
  </si>
  <si>
    <t xml:space="preserve">I stop him and inform him put wall for protection sparking </t>
  </si>
  <si>
    <t xml:space="preserve">Bulk storage near bcr main door can't open </t>
  </si>
  <si>
    <t xml:space="preserve">Almost one years motor damage main door 'when technical team will go for work or shifting materials very hard to open manually </t>
  </si>
  <si>
    <t xml:space="preserve">Kindly install or repair motor and solve the problems </t>
  </si>
  <si>
    <t xml:space="preserve">ammonia water leaked as it wasnt drained properly. </t>
  </si>
  <si>
    <t xml:space="preserve">    Exposure may cause irritation to the eyes, skin, and respiratory system; inhalation can lead to coughing, dizziness, or breathing difficulty</t>
  </si>
  <si>
    <t xml:space="preserve">ensure proper isolation and draining before works start </t>
  </si>
  <si>
    <t>md sahrulizam</t>
  </si>
  <si>
    <t>Rentokil Cleaning Services</t>
  </si>
  <si>
    <t>cleaner</t>
  </si>
  <si>
    <t>cleaner selepas mengunakan alat² bersih seperti baldi mop tidak cuci, air tidak buang (kotor + berbau). alat² bersih tidak di susun rapi.</t>
  </si>
  <si>
    <t>berbau + kotor , pantangan tidak baik.</t>
  </si>
  <si>
    <t>double check, team lead &amp; supervisor check site².</t>
  </si>
  <si>
    <t>12000083</t>
  </si>
  <si>
    <t>No ventilation window available at top level of granulation unit</t>
  </si>
  <si>
    <t>Can cause heat issue or dehydration quickly during maintenance activity</t>
  </si>
  <si>
    <t>Suggest to design windows especially for maintenance activity during granulation wash or opportunity. This window strictly open only when granulation unit stop. This allow air to circulate at granulation unit.</t>
  </si>
  <si>
    <t>Hot, humid and dusty condition inside warehouse. For personnel doing inspection may find not a suitable condition for prolong time. For equipment may easily deteriorate and thus affecting the spare parts quality.</t>
  </si>
  <si>
    <t>Easily dehydrated and may irritate throat. Spare parts easily damaged or worn out.</t>
  </si>
  <si>
    <t>To provide ventilation fan, preferable conditioning area. To keep the area always in close condition.</t>
  </si>
  <si>
    <t>12000059</t>
  </si>
  <si>
    <t xml:space="preserve">Drainage full and water comeout near the building </t>
  </si>
  <si>
    <t xml:space="preserve">Too dirty and bad smell </t>
  </si>
  <si>
    <t>Please inform to vaccucum truck and remove drainage water from storage tank</t>
  </si>
  <si>
    <t>There is no proper place to turn the buggy.when we going to jetty</t>
  </si>
  <si>
    <t>If a 3 meter platform bar is installed at this location, there is no need to incur the expense of repeatedly erecting scaffolding.</t>
  </si>
  <si>
    <t>The company's expenses can be saved, you won't have to spend money repeatedly.</t>
  </si>
  <si>
    <t>Muhammad Nabil bin Haji Misli</t>
  </si>
  <si>
    <t>12000028</t>
  </si>
  <si>
    <t>Hand gloves were torn, colleagues reminded to change and take new gloves from hsse</t>
  </si>
  <si>
    <t>Torn glove unsafe to use during work</t>
  </si>
  <si>
    <t>Went together to hsse office with supervisor to receive new glove as his gloves were also torn. Also thanked him for reminding to wear gloves that are not torn</t>
  </si>
  <si>
    <t>Good electrical cable management while working on a cramped space</t>
  </si>
  <si>
    <t>Trip &amp; fall, damage equipment, arc flash/shorts</t>
  </si>
  <si>
    <t>Keep up the good attitude &amp; discipline</t>
  </si>
  <si>
    <t>Adziezul aqiel bin afendi</t>
  </si>
  <si>
    <t>Foreman</t>
  </si>
  <si>
    <t>I saw the demin area was clean.</t>
  </si>
  <si>
    <t>If not cleaned and poorly housekeeping, the area will become unsafe work site.</t>
  </si>
  <si>
    <t>I approached the workers and thanked them as appreciation for keeping the plant area clean and safe to work.</t>
  </si>
  <si>
    <t>12000141</t>
  </si>
  <si>
    <t xml:space="preserve">Workshop have welding and PWHT of 12” valves </t>
  </si>
  <si>
    <t xml:space="preserve">Valve have hot surface 220’c, welder can injure </t>
  </si>
  <si>
    <t xml:space="preserve">I inform my welder ware complete PPE for welding </t>
  </si>
  <si>
    <t>12000104</t>
  </si>
  <si>
    <t>yusof young</t>
  </si>
  <si>
    <t>my colleague advice me to move out of the way before lifting starts</t>
  </si>
  <si>
    <t>i say thank you and keep it up</t>
  </si>
  <si>
    <t>Static Ammonia Lead Engineer</t>
  </si>
  <si>
    <t>During reviewing weekly schedule , I found there is no activities for preparation for SD May</t>
  </si>
  <si>
    <t>Next week our team will be surprised by activities spare parts collecting from warehouse and tools too.</t>
  </si>
  <si>
    <t>I asked planning team to cancel some activities from next week schedule to add preparation activities of SD May</t>
  </si>
  <si>
    <t>I saw a few workers working at noisy area without wearing earplugs or earmuffs.</t>
  </si>
  <si>
    <t>The noise can lead to ear damage.</t>
  </si>
  <si>
    <t>Firstly, I intervened the workers to stop working. Then, I informed them to wear earmuffs or earplugs as the area they’re working at has loud noise.</t>
  </si>
  <si>
    <t>ABDULLAH EDDIE BUAN BIN ABDULLAH LEMAN</t>
  </si>
  <si>
    <t>SECURITY GUARD</t>
  </si>
  <si>
    <t>Driver Trailer Tidak Membawa EscapeHood Turun DariPada Trailer Dari Parking Trailer Menuju Ke Turnstile Pg2</t>
  </si>
  <si>
    <t>EscapeHood Itu Penting Perlu Dibawa Setiap Masa Walaupun Kemana Jua(DIDALAM SITE) Ditakuti Terjadi Ammonia Leak.</t>
  </si>
  <si>
    <t xml:space="preserve">Menegur Dan Memberi Arahan Untuk Mengambil Escapehood Yang Ditinggalkan Didalam Trailer </t>
  </si>
  <si>
    <t>Md faiz hakim bin md Azim</t>
  </si>
  <si>
    <t>Dsg3879</t>
  </si>
  <si>
    <t>Plant gate 2</t>
  </si>
  <si>
    <t>Trailer Gate 1</t>
  </si>
  <si>
    <t>Laporkan 1 org mpc bawa laju kereta</t>
  </si>
  <si>
    <t>Laporkan 1 org mpc bawa kereta laju</t>
  </si>
  <si>
    <t>Bagi last worning</t>
  </si>
  <si>
    <t>personnel observed step on the scaffold platform without safety harness to grab some tools</t>
  </si>
  <si>
    <t>unstable scaffolding / ladders, collapse of scaffold platform, fall from height, slips &amp; trips</t>
  </si>
  <si>
    <t>approach the personnel to wear the safety harness immediately and explain the consequences of not wearing one though only to grab tools a brief moments</t>
  </si>
  <si>
    <t>Muhamad Aqhari Bin Jamudin</t>
  </si>
  <si>
    <t>Observed personnel not using handglove when start work</t>
  </si>
  <si>
    <t>Pinch point, minor scratch</t>
  </si>
  <si>
    <t>Approach the personnel and tell nicely to wear handglove. He comply.</t>
  </si>
  <si>
    <t>JESSICA MENYIE ANAK KABUARY</t>
  </si>
  <si>
    <t>12000030</t>
  </si>
  <si>
    <t>I found a ladder been place close to the vibrating motor as well lot of items such as woods, metal pole and rope lying around.</t>
  </si>
  <si>
    <t>The ladder can cause disturbance to the vibrating motor and lead to trip. As well the items that lying around can people to trip on it and fall.</t>
  </si>
  <si>
    <t>I push the ladder away from the motor as well the items lying around to the side.</t>
  </si>
  <si>
    <t>Reasonably big stone on bicycle path.</t>
  </si>
  <si>
    <t>Bicycle rider/ pedestrians can fall and get injured</t>
  </si>
  <si>
    <t>Removed the stone.</t>
  </si>
  <si>
    <t>12000106</t>
  </si>
  <si>
    <t>Operator was observed eating at the operator's station where food is not allowed inside the CCR</t>
  </si>
  <si>
    <t>Food droppings may cause harm to wiring and cause animal infestation</t>
  </si>
  <si>
    <t>12000070</t>
  </si>
  <si>
    <t>Hose left on the stairs without proper housekeeping</t>
  </si>
  <si>
    <t>secure the hose to safe area and inform area owner so that can place it at the designated area.</t>
  </si>
  <si>
    <t>12000094</t>
  </si>
  <si>
    <t>Grating for the drain near 1271U100 left slightly open without proper barricade</t>
  </si>
  <si>
    <t>Informed area owner to properly put barricade</t>
  </si>
  <si>
    <t>A person seen in CCR having her PPE sleeve rolled up before exiting the CCR</t>
  </si>
  <si>
    <t>Person is not wearing her jacket properly. She could injury her arm</t>
  </si>
  <si>
    <t>Intervene and advice the person to wear her PPE properly</t>
  </si>
  <si>
    <t xml:space="preserve">Subcontractors install roofing in workshop </t>
  </si>
  <si>
    <t xml:space="preserve">Can get hand injury and cutting disk can flying </t>
  </si>
  <si>
    <t xml:space="preserve">I stop them and inform they install guard at grinding machine </t>
  </si>
  <si>
    <t>Lot of damaged winch rope in jetty head</t>
  </si>
  <si>
    <t xml:space="preserve">Slip trip fall </t>
  </si>
  <si>
    <t>Kindly inform to house keeping team and remove damaged rope from jetty head</t>
  </si>
  <si>
    <t>1200059</t>
  </si>
  <si>
    <t xml:space="preserve">Module no 1 H 20 tail station no air line </t>
  </si>
  <si>
    <t xml:space="preserve">If no air line lot of dust accumulated conveyor system and platform </t>
  </si>
  <si>
    <t xml:space="preserve">Kindly extend air system H20 conveyor </t>
  </si>
  <si>
    <t>12000117</t>
  </si>
  <si>
    <t xml:space="preserve">urea jumbo bags are hindering the walkway around conveyor 1711H001 </t>
  </si>
  <si>
    <t>Access blockage will impact in emergency situations</t>
  </si>
  <si>
    <t>informed PH earlier regarding this</t>
  </si>
  <si>
    <t>Nirmala purbhachhane</t>
  </si>
  <si>
    <t>C-4155</t>
  </si>
  <si>
    <t>BFI SPARK Level 2 (Office Area)</t>
  </si>
  <si>
    <t>I saw and experienced people using the toilet without flushing it after using it and throwing tissues in the toilet hole</t>
  </si>
  <si>
    <t>If not done,it may get clogged.</t>
  </si>
  <si>
    <t>After using the toilet ,we have to check again when we leave the toilet</t>
  </si>
  <si>
    <t>12000148</t>
  </si>
  <si>
    <t>Ive seen that our HSSE send a notice reminder that there is snake behind the Workshop area. He also gave emergency contact number if we see the snake.</t>
  </si>
  <si>
    <t xml:space="preserve">- Surprise encounters: workers step on or near snakes hidden under pallets, pipes, or scrap 
- Bite risk goes up: staff may move materials or reach into dark corners without checking 
- Panic response: someone sees a snake and runs, causing slips, trips, or hitting equipment 
- Wrong first response: untrained workers try to catch or kill it and get bitten 
- Delayed medical help: no reminder means no one knows the snake protocol or nearest antivenom clinic 
- Equipment damage: sudden movement near live machinery while avoiding snake 
- Work stops suddenly: whole crew evacuates, causing unplanned downtime and delays 
- Complacency: new hires or contractors assume area is clear because “no one warned us” 
- Legal/HSSE fallout: incident gets flagged as failure to communicate known site hazards 
- Repeat incidents: if sightings aren’t logged and shared, the snake stays and risk continues </t>
  </si>
  <si>
    <t xml:space="preserve">- Reinforce at toolbox talks: mention the HSSE snake alert again and ask the crew where they’ve seen activity 
- Post it visibly: put the reminder on notice boards, workshop doors, and near material stacks 
- Add it to permits: include “snake check” on hot work permits and JHA for outdoor areas 
- Walk the talk: supervisors do a quick visual check before work starts and show the team how 
- Keep areas tidy: clear pallets, long grass, and scrap so snakes have fewer hiding spots 
- Provide the right tools: snake grabber, long hooks, and sealed bins available for safe relocation 
- Train key people: ensure first aiders know snake bite protocol and nearest hospital with antivenom 
- Report sightings fast: use WhatsApp group or radio to log snake location so others avoid it 
- PPE reminder: boots, long pants, and gloves when working near bushes or storage 
- Feedback to HSSE: tell them the reminder helped, and share photos of hazards you cleared </t>
  </si>
  <si>
    <t>The signboards are not fixed in the right place.</t>
  </si>
  <si>
    <t>The signboard should be placed in the right place so that it does not cause any problems.</t>
  </si>
  <si>
    <t>In some areas we cannot set up a large vehicle (Crane).</t>
  </si>
  <si>
    <t>Abdul Qawiy bin Mutusof</t>
  </si>
  <si>
    <t>General worker</t>
  </si>
  <si>
    <t>Seorang pekerja membuat pengemasan di dalam pallet bin</t>
  </si>
  <si>
    <t>Untidy and hard to find</t>
  </si>
  <si>
    <t>Teamwork</t>
  </si>
  <si>
    <t>Md faizhakim bin md azmi</t>
  </si>
  <si>
    <t>Main gate 2</t>
  </si>
  <si>
    <t>Org luar bawa kereta laju</t>
  </si>
  <si>
    <t>Muhammad Akmal bin arbi</t>
  </si>
  <si>
    <t xml:space="preserve">Security guard </t>
  </si>
  <si>
    <t xml:space="preserve">Street light inda marak Dari mg1 sampai ke secondary assembly point </t>
  </si>
  <si>
    <t xml:space="preserve">Keadaan lampu jalan yang gelap menyebabkan pelbagai masalah Kawasan menjadi tidak selamat kerana mudah berlakunya kemalangan jalan raya dan untuk org awam.Selain itu, ia juga boleh mengundang kegiatan jenayah seperti kecurian dan rompakan kerana kawasan yang gelap memudahkan penjenayah bersembunyi. </t>
  </si>
  <si>
    <t xml:space="preserve">pihak tuan dan puan perlu menjalankan pemeriksaan dan penyelenggaraan berkala terhadap semua lampu jalan. </t>
  </si>
  <si>
    <t xml:space="preserve">AMAL EDAHNADZIRAH </t>
  </si>
  <si>
    <t xml:space="preserve">SECURITY </t>
  </si>
  <si>
    <t>Diluar pos kawalan MG2 jika waktu malam kawasan tersebut gelap tidak ada cahaya lampu jalan.</t>
  </si>
  <si>
    <t xml:space="preserve">Jika tidak ada tindakan ia nya boleh meningkatkan risiko keselamatan seperti penceroboh atau kejadian jenayah. Kesukaran membuat pemantauan Dan risiko kemalangan kerana kurang pancaran cahaya </t>
  </si>
  <si>
    <t>Cadangan agar pihak berkuasa segera ambil tindakan memperbaiki lampu yang rosak atau menyediakan lampu sementara jika process pembaiki mengambil masa yang panjang.</t>
  </si>
  <si>
    <t>Suraini Binti lisa</t>
  </si>
  <si>
    <t>C - 0034</t>
  </si>
  <si>
    <t>Teamlead</t>
  </si>
  <si>
    <t>BFI SPARK Lower Ground Entrance</t>
  </si>
  <si>
    <t>Saya nampak Dan perhatikan  apabila Dua melakukan tugas kerja dia tidak memakai PPE dengan lengkap Dan tangga yang rosak</t>
  </si>
  <si>
    <t xml:space="preserve">Sekiranya tidak mengambil tindakan dia buleh sebarang kecederaan Dan bahaya </t>
  </si>
  <si>
    <t>Saya tegur dia dengan baik..Dan harus memakai PPE yg lengkap Dan tangga yang tidak rosak</t>
  </si>
  <si>
    <t>12000075</t>
  </si>
  <si>
    <t>A personnel found squatting under suspended load while cleaning the valve inlet flange</t>
  </si>
  <si>
    <t>Potential of dropping object due to mechanical failure</t>
  </si>
  <si>
    <t>Made the immediate intervention bu approaching it and explain the potential cause of what could be possibly happen</t>
  </si>
  <si>
    <t>Workshop technical</t>
  </si>
  <si>
    <t>Found personnel not wearing hand protection while working</t>
  </si>
  <si>
    <t>Hand and finger injury</t>
  </si>
  <si>
    <t>Approach the personnel. And discuss about the potential cause</t>
  </si>
  <si>
    <t>Atta Mohamed khalil</t>
  </si>
  <si>
    <t>12000013</t>
  </si>
  <si>
    <t>sharp edges were found on the parking directional signage of (REVERSE PARKING ONLY) in front of north building cause injury to two persons till now</t>
  </si>
  <si>
    <t>These sharp edges can cause injury for people</t>
  </si>
  <si>
    <t>Re-adjust the edges like small parking signs which installed for each position like (Reverse parking for head of maintenance)</t>
  </si>
  <si>
    <t>12000112</t>
  </si>
  <si>
    <t>Few floor platforms ongoing to the jetty head is seen already loose and shown some gap which is dangerous</t>
  </si>
  <si>
    <t>Since the gap can be seen and bottom of the jetty head module is open sea, matter of time the floor platform can be totally damaged and can lead to hazard to fall over to the sea</t>
  </si>
  <si>
    <t>Raise the care card and inform supervisor in-charge for action to be taken</t>
  </si>
  <si>
    <t>The lighting inside the female surau is flickering</t>
  </si>
  <si>
    <t>Eye fatigue and flashes of white light</t>
  </si>
  <si>
    <t>Raise the issue to Facility management</t>
  </si>
  <si>
    <t>12000026</t>
  </si>
  <si>
    <t xml:space="preserve"> I was walking at the hallway, on my way to attend a meeting, when someone suddenly went out of an office and we nearly collided.</t>
  </si>
  <si>
    <t>Thankfully, we managed to stop in time and avoid collision.</t>
  </si>
  <si>
    <t>We apologized to each other. But this incident reminded both of us to be careful when we want to walk out of an office. We need to stop near the door and ensure noone is passing by before taking another step out of the door.</t>
  </si>
  <si>
    <t>12000102</t>
  </si>
  <si>
    <t>Mechanical Static</t>
  </si>
  <si>
    <t>Observed cleaner mop the floor with huge amount of water.</t>
  </si>
  <si>
    <t>Suggested to press more the mop and after done mopping dry the floor and put signage wet floor</t>
  </si>
  <si>
    <t xml:space="preserve">Maxwell Kok Yung Huei </t>
  </si>
  <si>
    <t>12000228</t>
  </si>
  <si>
    <t>RASB (Under Rotary IMC)</t>
  </si>
  <si>
    <t>Project engineer</t>
  </si>
  <si>
    <t xml:space="preserve">I was site visiting Ammonia plant for NH3 vent and drain project when I found a scaffold green tag lying on the floor, I quickly pick it up and give to scaffolding supervisor to inform him that the tag has dropped, he immediately go and put in the proper place. </t>
  </si>
  <si>
    <t>Scaffold become inaccessible leading to loss of productivity.</t>
  </si>
  <si>
    <t xml:space="preserve">I approached him kindly and he agreed </t>
  </si>
  <si>
    <t>Di parking kereta berdekatan MG1 didapati banyak sampah yang bersepah Dan tidak ada penyediaan sampah di tempat parking tersebut.</t>
  </si>
  <si>
    <t>Jika tidak ada tindakan diberikan ia nya boleh menjejaskan kawasan tersebut seperti kawasan berbau akibat banyak sampah , kehadiran haiwan perosak serta risiko kepada pengguna.</t>
  </si>
  <si>
    <t xml:space="preserve">Cadangan saya agar diberikan 1 tong sampah berdekatan paking tersebut Dan membuat tanda amaran tidak boleh membuang sampah merata rata. </t>
  </si>
  <si>
    <t>12000056</t>
  </si>
  <si>
    <t>Technician working for Reformer Burner PM jobs, in safe and good manner…</t>
  </si>
  <si>
    <t>Working using heat resistant gears and take proper ergonomic behaviour, safe work practices observed…</t>
  </si>
  <si>
    <t>Good and safe work done I recommend them to do practice every time better than last time… keep safe working…</t>
  </si>
  <si>
    <t>12000167</t>
  </si>
  <si>
    <t>House Keeping and waste through proper dust pin</t>
  </si>
  <si>
    <t>Environment pollution.</t>
  </si>
  <si>
    <t>Good Practice</t>
  </si>
  <si>
    <t>observe coworker remove burner at reformer following steps by steps</t>
  </si>
  <si>
    <t>accidentally touches hot surfaces</t>
  </si>
  <si>
    <t>tell him good job and keep it up</t>
  </si>
  <si>
    <t>MUHAMMAD ZULHILMI BIN MUHAMMAD SUHAIMI</t>
  </si>
  <si>
    <t>Saya mendapati rakan sekerja saya tidak memakai safety glass semasa membuat perkerjaan housekeeping</t>
  </si>
  <si>
    <t>Boleh menyebabkan mata termasuk habuk dan boleh menyebabkan sakit mata</t>
  </si>
  <si>
    <t>Saya menegur rakan sekerja saya untuk memakai safety glass agar tidak berlakunya insiden . dia menerima teguran tersebut dengan memakai safety glass keselamatan</t>
  </si>
  <si>
    <t>MOHD ARIF BIN ZAINI</t>
  </si>
  <si>
    <t>Genaral worker</t>
  </si>
  <si>
    <t>(TSF2) East Field</t>
  </si>
  <si>
    <t>Kenderaan memandu laju tanpa mengikuti had kelajuan</t>
  </si>
  <si>
    <t>Boleh menyebab kan kemalangan dan berisiko tinggi membahayakan orang di sekitar nya</t>
  </si>
  <si>
    <t xml:space="preserve">Menegur dengan baik dan mematuhi undang undang </t>
  </si>
  <si>
    <t>Md faiz hakim bin md azmi</t>
  </si>
  <si>
    <t>Main gate 1</t>
  </si>
  <si>
    <t xml:space="preserve">Melaporkan company org luar membawa kereta laju </t>
  </si>
  <si>
    <t>Membagi last worning</t>
  </si>
  <si>
    <t>Muhamad Akmal bin arbi</t>
  </si>
  <si>
    <t xml:space="preserve">Security </t>
  </si>
  <si>
    <t>Street light from maingate 2 galap</t>
  </si>
  <si>
    <t>Keadaan lampu jalan yang gelap menyebabkan pelbagai masalah. Kawasan menjadi tidak selamat kerana mudah berlakunya kemalangan jalan raya.</t>
  </si>
  <si>
    <t>pihak tuan dan Puan yg berkuasa tempatan perlu menjalankan pemeriksaan dan penyelenggaraan berkala terhadap semua lampu jalan.</t>
  </si>
  <si>
    <t>Abdul Qawiy Bin Mutusof</t>
  </si>
  <si>
    <t xml:space="preserve">Incorrect manual handling </t>
  </si>
  <si>
    <t>Backpain</t>
  </si>
  <si>
    <t>Menolong mengangkat barang</t>
  </si>
  <si>
    <t>Foremen</t>
  </si>
  <si>
    <t>I saw people working on an erected  scaffoldings inside urea plant, and there were other workers passing by near the scaffolds although there were signage of ‘Working at Heights’.</t>
  </si>
  <si>
    <t>There could be dropped objects and it could injure any passer by.</t>
  </si>
  <si>
    <t>I approached the passer by and advised the person to use alternative walkway as the area was unsafe. I also explained the potential risks of drop objects from working at heights.</t>
  </si>
  <si>
    <t>Mohammad Adib Suimi</t>
  </si>
  <si>
    <t>Security Guard</t>
  </si>
  <si>
    <t>Every employees cooperate with security to check their car including trunks</t>
  </si>
  <si>
    <t>It is for Safeguard company assets</t>
  </si>
  <si>
    <t>Saying thankyou and big smile</t>
  </si>
  <si>
    <t>Elmie Eszualdynn Bin Norddin</t>
  </si>
  <si>
    <t xml:space="preserve">Kesemua kereta yang keluar dari gate main gate 2 memberi kersajam untuk memeriksa kenderaan </t>
  </si>
  <si>
    <t>Jika pemeriksaan terhadap kereta tidak dilakukan akan berlaku perkara yang tidak diingini</t>
  </si>
  <si>
    <t xml:space="preserve">Beterima kasih atas kerjasama mereka untuk memberikan kami meriksa kenderaan </t>
  </si>
  <si>
    <t xml:space="preserve">MUHAMMAD RAFIE NAQIUDDIN BIN RAMLE </t>
  </si>
  <si>
    <t xml:space="preserve">Bicycle didn't organise carefully </t>
  </si>
  <si>
    <t>Boleh menyebabkan bicycle banyak beampaian di sekitar pagar</t>
  </si>
  <si>
    <t>Membuat carecard dan suggest to bfi membelikan stand bicycle supaya mereka senang untuk letak bicycle di sana</t>
  </si>
  <si>
    <t xml:space="preserve">Mohamed Amin Bin Abu Bakar </t>
  </si>
  <si>
    <t xml:space="preserve">Security Guards </t>
  </si>
  <si>
    <t>Pagar keras susah untuk tutup dan buka.</t>
  </si>
  <si>
    <t>Tidak bolek digunakan lagi sekiranya rosak teruk dan boleh penceroboh masuk diwaktu malam.</t>
  </si>
  <si>
    <t xml:space="preserve">Supaya diperbaiki secepat yang mungkin untuk keselamatan orang bekerja dan tempat. </t>
  </si>
  <si>
    <t xml:space="preserve">MUHAMMAD HAIRUL HAYAT BIN MUHAMMAD ARIFFIN </t>
  </si>
  <si>
    <t>Didapati lampu jalan dari kawasan MG1 hingga Secondary dalam keadaan gelap dan tidak berfungsi pada waktu malam</t>
  </si>
  <si>
    <t>Keadaan ini boleh menjejaskan keselamatan pengguna jalan raya serta meningkatkan risiko kemalangan dan kejadian tidak diingini</t>
  </si>
  <si>
    <t>Disarankan agar pihak berkaitan membuat pemeriksaan dan pembaikan lampu jalan tersebut dengan segera bagi memastikan keselamatan dan keselesaan pengguna.</t>
  </si>
  <si>
    <t>Ive seen that one of our manpower doing cutting by grinder. At the spark particles direct towards his body.</t>
  </si>
  <si>
    <t xml:space="preserve">- Burns to skin: hot sparks melt into exposed arms, neck, or legs 
- Clothing fire: sparks catch on loose threads, oily coveralls, or synthetic shirts 
- Eye injury: sparks bounce up under face shield or enter through side gaps 
- Inhalation risk: fine hot particles and metal dust get breathed in 
- Fire hazard: sparks ignite fuel, solvents, or paper in pockets or nearby 
- Secondary burns: molten slag falls into boots, gloves, or sleeves and stays hot 
- Skin contamination: hot zinc or coated metal sparks cause metal fume irritation 
- Distraction injury: flinching from sparks makes the grinder slip or kick back 
- Long term damage: repeated spark exposure scars skin and increases infection risk </t>
  </si>
  <si>
    <t xml:space="preserve">- Approach safely: wait for grinder to stop, get eye contact, don’t surprise them 
- Lead with concern: “Hey bro, those sparks are hitting your shirt, worried you’ll get burned” 
- Point to the hazard: “Saw a few land on your sleeve, they’re over 1000°C” 
- Offer the solution: “Grab the leather apron from the rack, it’ll block them” 
- Explain why: “Cotton burns, leather deflects. Saves you a trip to the clinic” 
- Make it easy: hand them the apron or walk with them to get it 
- Check PPE together: “While we’re at it, sleeves down and gloves good?” 
- Thank them after: “Appreciate you sorting it, keeps us all safe” 
- Follow up: if no apron available, stop the job and escalate to supervisor </t>
  </si>
  <si>
    <t>12000133</t>
  </si>
  <si>
    <t>Senior Instrument Supervisor</t>
  </si>
  <si>
    <t>A worker was observed entering the plant area without wearing required safety glasses.</t>
  </si>
  <si>
    <t>Eye injury due to flying particles, dust, splashes, or chemical exposure</t>
  </si>
  <si>
    <t>The worker was immediately stopped, informed of the plant PPE requirements, and instructed to wear safety glasses before proceeding.</t>
  </si>
  <si>
    <t>124</t>
  </si>
  <si>
    <t>Some of the metal signs found in car parks have sharp edges that can cause deep cuts.</t>
  </si>
  <si>
    <t>The workshop should work on blurring these metal edges.</t>
  </si>
  <si>
    <t xml:space="preserve">staff was descending the stair while using phone. </t>
  </si>
  <si>
    <t>he could slip, trip, and fall</t>
  </si>
  <si>
    <t>told him to stop using the phone or he could fall and die</t>
  </si>
  <si>
    <t>12000122</t>
  </si>
  <si>
    <t>Saw one personnel descending the stairs while holding the rail.</t>
  </si>
  <si>
    <t>Could cause slipping on stairs</t>
  </si>
  <si>
    <t>Approached the person and told him it was good practice to descending the stairs while holding the rail.</t>
  </si>
  <si>
    <t>Muhammad Erffan bin Hairosah</t>
  </si>
  <si>
    <t xml:space="preserve">Rumput Panjang &amp; Jalan Berlopak </t>
  </si>
  <si>
    <t xml:space="preserve">ditakuti ada binatang berbisa jika rumput panjang.. jalan berlopak berlobang bahaya pada kenderaan dan orang ketika melintas, pada manusia boleh boleh tergugur, pada kenderaan rosak pada rim </t>
  </si>
  <si>
    <t>Rumput agar dipotong dan jalan berlobang agar ditambal</t>
  </si>
  <si>
    <t>Security Guards</t>
  </si>
  <si>
    <t>Di sekitar kawasan luar warehouse dalam keadaan barang-barang tidak tersusun dengan rapi.</t>
  </si>
  <si>
    <t>Barang-barang yang berguna akan menjadi rosak dan bertagar.</t>
  </si>
  <si>
    <t>Supaya mereka akan membuat penyusunan barang dengan rapi dan teratur serta membuang bekas-bekas kayu yang rosak.</t>
  </si>
  <si>
    <t>Fathuddin</t>
  </si>
  <si>
    <t>CIC Environmental Services</t>
  </si>
  <si>
    <t>Operator</t>
  </si>
  <si>
    <t>Saw a colleague pick up rubbish that are on the floor</t>
  </si>
  <si>
    <t xml:space="preserve">It's not hygienic if not thrown in the bin properly </t>
  </si>
  <si>
    <t>Ensure to throw the waste properly thrown in the bin not on top of the bin or floor</t>
  </si>
  <si>
    <t>Arol</t>
  </si>
  <si>
    <t>Our HSE Focal cascade on Hot weather which relevant with this season</t>
  </si>
  <si>
    <t>Heat stress can cause harm to ourselves and the team</t>
  </si>
  <si>
    <t xml:space="preserve">Ensure to stay hydrated, drink plenty of water and take a rest when exposed to hot weather </t>
  </si>
  <si>
    <t xml:space="preserve">Muhammad Amir Rashid bin Alihana </t>
  </si>
  <si>
    <t>Perjalan kaki tanpa laluan khas merentas jalan (zebracross) di Plant Gate 2</t>
  </si>
  <si>
    <t xml:space="preserve">Ditakuti Kenderaan yang menguna jalan tidak berwaspada (blindspot) </t>
  </si>
  <si>
    <t>Mencadangkan untuk pihak tertentu memperbaiki keadaan tersebut.</t>
  </si>
  <si>
    <t>SITI NUR QEERYUNNESHA BINTI MICHAL</t>
  </si>
  <si>
    <t xml:space="preserve">Banyak yang masih menaiki basikal ketika melalui jambatan, sdh di tegur tapi durg melawan kerana tiada signage yang mengatakan untuk turun dri basikal . </t>
  </si>
  <si>
    <t>Jika tiada sebarang label/signage org yg melalui jambatan tersebut tidak mahu turun dari basikal. Kerana arahan dari atasan menyatakan untuk turun dari basikal ketika melewati jambatan.</t>
  </si>
  <si>
    <t xml:space="preserve">Cadangan untuk Request label/signage "drop off from Bicycle before Crossing the bridge" Kerana bila ditegur kebanyakan semua melawan. </t>
  </si>
  <si>
    <t xml:space="preserve">Mohammad Hisyam Shahmi Bin Mohammad Hassim </t>
  </si>
  <si>
    <t xml:space="preserve">General worker </t>
  </si>
  <si>
    <t xml:space="preserve">Setiap pagi saya , crew dan supervisor membuat toolbox talk </t>
  </si>
  <si>
    <t xml:space="preserve">Semua mmbgi nasihat yang positif .. terhadaap manaa tempat berbahaya dan mana yang tidak bolih masuk </t>
  </si>
  <si>
    <t xml:space="preserve">Supaya semua crew paham dan berjaga² atas sebarang bahaya </t>
  </si>
  <si>
    <t>Filter cleaning in ammonia plant..</t>
  </si>
  <si>
    <t>Technician doing filter strainer cleaning for 05F008A, filter found properly isolated depressurised and drained… safe to start work..</t>
  </si>
  <si>
    <t>Working safe and good ..</t>
  </si>
  <si>
    <t xml:space="preserve">I saw leaking of condensate under insulation </t>
  </si>
  <si>
    <t>May propagate and create risk and erosion in pipelines</t>
  </si>
  <si>
    <t>I asked planning to add rectification activity next week sooner than what was preliminarily planned</t>
  </si>
  <si>
    <t>End of April</t>
  </si>
  <si>
    <t>Mohd khairul bin mohd daud</t>
  </si>
  <si>
    <t>Site supervisor</t>
  </si>
  <si>
    <t>Ternampak seorang pekerja contractor, megunakan screwdriver untuk megetuk paku pallet. (Wrong tools)</t>
  </si>
  <si>
    <t>Ini boleh menyebabkan kecederaan pada dia, (pinch point)</t>
  </si>
  <si>
    <t>Saya telah menegur pekerja itu, agar mengunakan tools yang di khaskan untuk menukul paku, dan tidak mengunakan tools yang salah.</t>
  </si>
  <si>
    <t>Ternampak 2 orang contractor bermain tolak tolakan, (horse play)</t>
  </si>
  <si>
    <t>Ini boleh menyebabkan seseorang itu terjatuh, (cedera)</t>
  </si>
  <si>
    <t>Saya telah menegur 2 pekerja itu, agar tidak bermain tolak tolakan. Kerana boleh kemunggkinan terjadi ke cederan.</t>
  </si>
  <si>
    <t>Linaa Farhana</t>
  </si>
  <si>
    <t>Site Supervisor / HSE FP</t>
  </si>
  <si>
    <t>Workers were seen sweeping urea residue from the floor without the use of N95 face mask</t>
  </si>
  <si>
    <t>Urea dust can become airborne during sweeping and may irritate the nose, throat, and lungs when inhaled.</t>
  </si>
  <si>
    <t>Immediate intervention was carried out by stopping the activity and advising the workers to use N95 face mask before continuing.</t>
  </si>
  <si>
    <t>Johnathan</t>
  </si>
  <si>
    <t>Someone throw rubbish outside of the bin</t>
  </si>
  <si>
    <t xml:space="preserve">Not a good practice of housekeeping and lack of hygiene </t>
  </si>
  <si>
    <t>I collect and throw it to the bin</t>
  </si>
  <si>
    <t xml:space="preserve">MUHAMMAD NUR FAYADH BIN BASIR </t>
  </si>
  <si>
    <t>3 orang staff dri shift bravo tidak memakai helmet ketika memasuki kawasan site</t>
  </si>
  <si>
    <t>Jika tidak di beri teguran kami boleh di ambil tindakan dari pihak atasan</t>
  </si>
  <si>
    <t>Saya telah menegur untuk memakai helmet malah teguran saya tidak di peduli .</t>
  </si>
  <si>
    <t xml:space="preserve">Melaporkan 3 orang bomba dari shift B yang mana salah satu daripada nya ialah NAZRI menggunakan abusive language (PALUI) selepas di tegur untuk turun tagging di TURNSTILE dan selebihnya mereka (NAZRI , EZZAD &amp; IQMAL) tidak menggunakan FULL PPE (helmet , escapehood ) ketika selesai tagging untuk memasuki site. Sudah di tegur tetapi mereka masih bekaras mau masuk cuma pasal (KAN BALIK) </t>
  </si>
  <si>
    <t xml:space="preserve">Jika tiada tindakan di ambil kejadian ini akan terjadi lagi, dan mungkin durang akan naik kepala. Dan kami boleh di ambil tindakan dari pihak atasan. Kami cuma jalan menjalankan tugas sepertimana yg di arahkan. </t>
  </si>
  <si>
    <t xml:space="preserve">Cadangan saya agar perkara ini di ambil tindakan segera kerana telah melanggar peraturan yg sudah di tetap kan, hal ini pun sudah di maklumkan kepada supervisor dan carecard pun sudah di buat untuk perkara ini. </t>
  </si>
  <si>
    <t>Kawasan untuk melintas dari turnstile tidak ada zebra crossing.</t>
  </si>
  <si>
    <t>Bahaya kepada pejalan kaki yang melintas melalui jalan tersebut kerana ditakuti kenderaan terlepas pandang.</t>
  </si>
  <si>
    <t>Perkara tersebut akan dipantau dari masa ke semasa dan membuat zebra crossing secepat mungkin untuk keselamatan semua.</t>
  </si>
  <si>
    <t>Yeo Pow Min</t>
  </si>
  <si>
    <t>Exceltech</t>
  </si>
  <si>
    <t>General Helper</t>
  </si>
  <si>
    <t>I have observed that worker not wearing earplug at ear protection zone.</t>
  </si>
  <si>
    <t>Not wearing ear plug could damage the ear</t>
  </si>
  <si>
    <t>Intervene him and ask to wear the ear plug immediately before continue his job</t>
  </si>
  <si>
    <t>Muhammad Shahrol Nizam Afiq bin Abdullah Jochny</t>
  </si>
  <si>
    <t>Advance Scaffolder</t>
  </si>
  <si>
    <t>During dismantling activity at Ammonia Compressor House, I observed a colleague carrying materials while going down the staircase and did not hold the handrail.</t>
  </si>
  <si>
    <t>Potential slip, trip and fall hazard.</t>
  </si>
  <si>
    <t>I stopped him and intervene his action not holding the handrail. Hold the handrail with the other hand to maintain 3 point contact.</t>
  </si>
  <si>
    <t>A contractor was performing a task without wearing the Escape Hood and was placed at the bicycle instead of himself.</t>
  </si>
  <si>
    <t>Should there be any leak occurred while performing the task, it can lead to fatality since the hood is not within his vicinity. It can also lead to him being given a Warning Letter when his position was found during Safety Walkabout was performed.</t>
  </si>
  <si>
    <t>Placed his Escape Hood closer to his location and advice him to wear the Escape Hood whenever possible for his safety and warn him of the consequences of not wearing it during leaks.</t>
  </si>
  <si>
    <t>Upon arriving ammonia plant which is noisy area, i noticed my colleague hasn't wear his ear protection.</t>
  </si>
  <si>
    <t xml:space="preserve">Before we go further, i told him to wear his ear protection first before we continue, and he wear them after i told him. </t>
  </si>
  <si>
    <t xml:space="preserve">Ive seen that around our workshop dont have any first aid kit box. </t>
  </si>
  <si>
    <t xml:space="preserve">- Bleeding won’t stop: minor cuts from grinders or sharp metal keep bleeding without gauze 
- Infection risk goes up: dirt or swarf in wounds with no antiseptic wipes 
- Delay in treatment: time wasted running to another building for basic supplies 
- Panic during emergencies: team unsure what to use when someone gets hurt 
- Minor injuries become reportable: a cut needing stitches turns into LTI without quick care 
- Eye injuries get worse: no eyewash or saline for dust, sparks, or chemical splash 
- Burn treatment delayed: no burn gel or cool packs for welding/hot work burns 
- Non-compliance: most HSSE and local regs require accessible first aid in workshops 
- Lower morale: crew feels safety isn’t taken seriously on site </t>
  </si>
  <si>
    <t xml:space="preserve">- Do a quick risk check: list common workshop injuries like cuts, burns, eye splash to size the kit 
- Match kit to hazards: add extra burn dressings for welding, eyewash for grinding, foil blankets if outdoors 
- Mount it where it’s visible: wall bracket near main work area, not locked in an office 
- Signage: add green first aid sign with white cross so everyone can find it fast 
- Assign an owner: make one person responsible for monthly checks and restocking 
- Train the team: toolbox talk on what’s inside, how to use it, and when to call medic 
- Set a checklist: inspect monthly for expiry dates, used items, and broken seals 
- Keep a logbook: record any usage so you know what to replace and spot trends 
- Backup plan: have eyewash station and burn kit if the main kit can’t cover everything </t>
  </si>
  <si>
    <t>Found cigaratte bud lying on the cable tray</t>
  </si>
  <si>
    <t>Personnel have violate LSR</t>
  </si>
  <si>
    <t>Ensure the security on plant gate to check up personnel before entering the plant.</t>
  </si>
  <si>
    <t xml:space="preserve">Found door handle on ground floor of granulation is damage and broken. </t>
  </si>
  <si>
    <t>Could cause pinch point</t>
  </si>
  <si>
    <t>Please change to new door handle</t>
  </si>
  <si>
    <t>No buddy system when changing bulbs using the ladder at the jetty substation</t>
  </si>
  <si>
    <t xml:space="preserve">Fall down </t>
  </si>
  <si>
    <t xml:space="preserve">help him to hold the ladder while changing the bulb and tell him to have a buddy system with your team </t>
  </si>
  <si>
    <t>12000111</t>
  </si>
  <si>
    <t>During ongoing work activities, a water hose was laid across the work area without any signage or barricade in place. The hose was positioned in a walkway.</t>
  </si>
  <si>
    <t>The absence of proper signage or barricading creates a slip, trip, and fall hazard. Personnel may not notice the obstruction in time, increasing the likelihood of injury, especially in wet or low-visibility conditions.</t>
  </si>
  <si>
    <t>Ensure all hoses routed through walkways or work areas are properly managed by installing visible signage and barricades, routing hoses away from pedestrian paths where possible, using hose ramps or covers if crossing walkways is unavoidable, conducting regular site checks to maintain safe conditions.</t>
  </si>
  <si>
    <t xml:space="preserve">Jetty module floor grating clip/bolt loose
</t>
  </si>
  <si>
    <t>Tripping and Losing Balance</t>
  </si>
  <si>
    <t>Ask them to thighten</t>
  </si>
  <si>
    <t>Atta Mohamed Khalil</t>
  </si>
  <si>
    <t>I saw small snake beside south building</t>
  </si>
  <si>
    <t>This snake is dangerous can attack anyone from staff</t>
  </si>
  <si>
    <t>Create care card and wait action from HSSE team</t>
  </si>
  <si>
    <t>Sito Norhafizzah Binti Awang Abdul Talip</t>
  </si>
  <si>
    <t>Tidak ada zebra line since kawasan area plant entrance kontrektor ada yang masuk dan keluar melintas jalan ke dalam site</t>
  </si>
  <si>
    <t xml:space="preserve">Boleh menyebabakan kemalangan apabila mlintas jalan. </t>
  </si>
  <si>
    <t>Mencadang kan untuk dbuat zebra line untuk kesalamatan semua pkerja bawahan Bfi</t>
  </si>
  <si>
    <t>12000038</t>
  </si>
  <si>
    <t>There is no ventilation at granulation tower which resulted in hot temperature and high humidity, potential trap of toxic / hazardous gas and lack of oxygen.</t>
  </si>
  <si>
    <t xml:space="preserve">People who work inside the granulation tower can faint due to hyperthermia. If this happens, good ventilation can cool them off and safe life. Thru ventilation trapped hot air and high humidity can be released out. </t>
  </si>
  <si>
    <t>Engineering change to be done to improve this ventilation issue. At the moment, ensure workers in granulation tower to be hydrated and monitor their condition during working, stop work if instability is obsserved.</t>
  </si>
  <si>
    <t>Lead Electrical Tech</t>
  </si>
  <si>
    <t>too many cat poop</t>
  </si>
  <si>
    <t>smelly and can step on it</t>
  </si>
  <si>
    <t xml:space="preserve">move the cat to better place </t>
  </si>
  <si>
    <t>Saya mendapati rakan sekerja saya mengunakan safety vest ketika sedang menjadi flagman yang menghantar truck thinker</t>
  </si>
  <si>
    <t>.</t>
  </si>
  <si>
    <t>Mengunakan bendera hijau dan merah dapat membantu untuk memgawal trafikagar truck thinker tahu bila masa untuk berhenti atau berjalan.</t>
  </si>
  <si>
    <t xml:space="preserve">Sekumpulan company berehat di kawasan high voltage </t>
  </si>
  <si>
    <t xml:space="preserve">Jika perkara ini di ambil remeh ia nya boleh menyebab kan kemalangan yang serius dan boleh menyebab kan kematian </t>
  </si>
  <si>
    <t>Menegur secara hormat dan memberi papan tanda yang sesuai dengan nya. Dan pantau kawasan kawasan berbahaya</t>
  </si>
  <si>
    <t>Ahnaf</t>
  </si>
  <si>
    <t>Someone throw domestic waste at recycle bin</t>
  </si>
  <si>
    <t xml:space="preserve">Inform HSE Environmental focal and throw it accordingly </t>
  </si>
  <si>
    <t xml:space="preserve">To cascade and remind to the BFI team to throw their waste accordingly </t>
  </si>
  <si>
    <t>Zainurin</t>
  </si>
  <si>
    <t>Saw a colleague wear wrong type of glove during lifting</t>
  </si>
  <si>
    <t>May lead to hand and finger injury</t>
  </si>
  <si>
    <t>Intervene to use the correct gloves</t>
  </si>
  <si>
    <t>Hadri</t>
  </si>
  <si>
    <t xml:space="preserve">People throw some woods and Grass in domestic waste bin. </t>
  </si>
  <si>
    <t xml:space="preserve">It's make the bin heavier and we need to throw it accordingly </t>
  </si>
  <si>
    <t>Should have inform the team on types of bin and waste need to be thrown</t>
  </si>
  <si>
    <t>Muhammad Ezzad Bin Hairosah</t>
  </si>
  <si>
    <t>Security Gurd</t>
  </si>
  <si>
    <t xml:space="preserve">melaporkn 1 orang driver trailer menggunakan phone di dalam site area no pass C 0219 </t>
  </si>
  <si>
    <t>boleh membahayakan keadaan di dalam site terutama tempat yang strict mengenai phone boleh menyebabkan bahaya</t>
  </si>
  <si>
    <t xml:space="preserve">memberi peringatan keras tentang barang barang tegahan semasa di dalam site dan mencatit no pass </t>
  </si>
  <si>
    <t>JALAN / KAWASAN PARKING CONTRACT TIDAK RATA</t>
  </si>
  <si>
    <t>BOLEH MENYEBABKAN KERETA ROSAK</t>
  </si>
  <si>
    <t xml:space="preserve">RATAKAN </t>
  </si>
  <si>
    <t>Contractor carry passenger using bicycle</t>
  </si>
  <si>
    <t>Possibility of tripping hazards</t>
  </si>
  <si>
    <t>Inform contractor no to carry passenger using bicycle</t>
  </si>
  <si>
    <t>Maintenance personal using high pressure air to clean body</t>
  </si>
  <si>
    <t>possibly of flying particles and cause bodies injuries</t>
  </si>
  <si>
    <t>Inform contractor not to use high pressure air to clean the body</t>
  </si>
  <si>
    <t>12000011</t>
  </si>
  <si>
    <t xml:space="preserve">A car travelling in opposite direction at the car park near Spark building. </t>
  </si>
  <si>
    <t>Other vehicle can be on the same lane and it will create danger and can caused accident.</t>
  </si>
  <si>
    <t>Discussion was made and the driver agree to obey the sign board and follow the correct traffic flow accordingly.</t>
  </si>
  <si>
    <t>Not wearing shoes inside office</t>
  </si>
  <si>
    <t>Injuries/image of the company</t>
  </si>
  <si>
    <t>Intervene</t>
  </si>
  <si>
    <t>12000060</t>
  </si>
  <si>
    <t xml:space="preserve">Senior static technician </t>
  </si>
  <si>
    <t xml:space="preserve">When we go for work we found the which is remove insulation that scaffolding platform not housekeeping done </t>
  </si>
  <si>
    <t xml:space="preserve">We should to do housekeeping after any work... That's insulation fly and go to inhale...or slip trip hazard </t>
  </si>
  <si>
    <t xml:space="preserve">As a static work so we clean that insulation from platform and start out static activity </t>
  </si>
  <si>
    <t xml:space="preserve">Person was observed using his phone (texting) while going up the stairs. </t>
  </si>
  <si>
    <t>Slip trip fall hazard</t>
  </si>
  <si>
    <t xml:space="preserve">Asked the person to stop using the phone while going up the stairs. </t>
  </si>
  <si>
    <t>While passing by to inspect the air compressors behind the control valve workshop, I found a medium-sized snake.</t>
  </si>
  <si>
    <t>Controlling the snakes present there and cutting the long grass because there are snakes inside.</t>
  </si>
  <si>
    <t>I simply moved away from the snake's location and informed you.</t>
  </si>
  <si>
    <t>a worker wanted to electrically isolate a motor but there is already an electrical isolation form signed from operations and submitted to electrical team.</t>
  </si>
  <si>
    <t xml:space="preserve">this causes confusion as there is two isolation forms and does not follow the correct procedure as per agreed by operations, safety, and electrical. </t>
  </si>
  <si>
    <t>informed them that there is already an isolation form, and have to double confirm with operations team. Process safety team should also give proper training as the last training for electrical isolation done by them was two years ago.</t>
  </si>
  <si>
    <t>12000163</t>
  </si>
  <si>
    <t xml:space="preserve">I saw a worker using a modified safety harness &amp; does not have a valid inspection tag . </t>
  </si>
  <si>
    <t xml:space="preserve">Equipment failure during a fall
the harness may have weakened stitching, damaged webbing, or altered load points. In a fall, it might snap, tear, or not distribute force properly, leading to severe injury or fatality. and it is non-compliance with safety standards for using uninspected &amp; modified PPE . </t>
  </si>
  <si>
    <t xml:space="preserve">I told them to stop work until their safety harness is confirmed safe to use and has undergone proper inspection with HSSE team with a valid harness inspection tag . </t>
  </si>
  <si>
    <t>Operation damage hoses no proper dispose</t>
  </si>
  <si>
    <t>Possibly of using damage hoses</t>
  </si>
  <si>
    <t>Inform operation to barricade the area and provide signage to fit to use</t>
  </si>
  <si>
    <t>No proper shelter for contractor working at UREA granulation</t>
  </si>
  <si>
    <t>Some of the contractor resting without using the safety helmet while on top there is a structure. Possibly of head injuries in case of hit by the structure</t>
  </si>
  <si>
    <t>To wear safety helmet all the time</t>
  </si>
  <si>
    <t>During the morning meeting, my supervisor explained all the task. And he reminds us to be hydrated every time. He reminds also that the weather has been hot lately.</t>
  </si>
  <si>
    <t xml:space="preserve">- Heat exhaustion: headache, nausea, heavy sweating, muscle cramps, feel faint 
- Heat stroke: sweating stops, skin hot and dry, confusion or collapse, medical emergency 
- Kidney stress: dark urine, low output, higher risk of kidney stones or injury 
- Drop in blood pressure: dizziness when standing, fainting, fall risk increases 
- Reduced focus and slower reaction time, leading to mistakes or incidents 
- Muscle cramps and spasms that lock up hands, legs, or back during work 
- Thicker blood makes the heart work harder, raising strain and chest pain risk 
- Poor judgment: dehydration mimics fatigue, so people ignore other hazards </t>
  </si>
  <si>
    <t xml:space="preserve">- Say thanks right away: “Good shout, I needed that reminder” 
- Drink some water on the spot: action shows you took it seriously 
- Check how you feel: any headache, thirst, or dark urine means you were already behind 
- Refill your bottle: top up so you have water for the next hour 
- Set a simple trigger: drink at each break, or every time radio goes off 
- Offer them water too: return the care and keep you both safe 
- Log it if you’re tracking: some sites count water breaks as leading indicators 
- Pass it on later: remind the next person when you see an empty bottle </t>
  </si>
  <si>
    <t xml:space="preserve">Oil was observed dripping from 1071K001 HP bearing vent weep hole onto instrumentation. </t>
  </si>
  <si>
    <t>Slippery floor, potential fire if contact with ignition source</t>
  </si>
  <si>
    <t>Thank you to Operator who has put oil absorbent to the oil drip location. Already inform maintenance team to put oil collector to contain the drip oil, preventing accumulation on the floor.</t>
  </si>
  <si>
    <t>1 group of maintenance team was replacing SV1091030 for sealing steam. Job was done safety starting from positive isolation, manual handling and lifting using overhead crane.</t>
  </si>
  <si>
    <t>Without correct isolation and depressurizing of the PSV, workers will be exposed to high pressure hot steam and can get injured.</t>
  </si>
  <si>
    <t xml:space="preserve">Ensure work was done as per JSA. </t>
  </si>
  <si>
    <t>Mohammad hardi bin jahar</t>
  </si>
  <si>
    <t>Guard</t>
  </si>
  <si>
    <t>Cadangan untuk membuat tutup longkang di kaawasan mg1</t>
  </si>
  <si>
    <t>Boleh mengakibatkan orang atau kenderaan jatuh ke longkang yang terbuka</t>
  </si>
  <si>
    <t xml:space="preserve">Cadangan saya untuk membuat tutup longkang, sama seperti di BLNG </t>
  </si>
  <si>
    <t xml:space="preserve">Ive seen that our HSSE Officer making a reminder. Regarding working at heights. He mentioned that always use the proper access equipment when working at height and make sure your body harness with double lanyard is properly used and clipped on at all times.
Please do not stand on pipes, handrails, or any unstable surface just to reach the work area, as this can easily lead to a serious fall.
</t>
  </si>
  <si>
    <t xml:space="preserve">- Complacency creeps in: workers skip harness checks or tie off points 
- Risk perception drops: “I’ve done this 100 times” leads to shortcuts 
- Wrong equipment used: damaged harness or wrong lanyard gets picked by accident 
- Missing rescue plan: team doesn’t know what to do if someone falls and hangs 
- New crew unaware: contractors or trainees don’t know site specific fall rules 
- Dropped object controls forgotten: no tool tethers or barricades below 
- Permit gaps: work starts without valid WAH permit or risk assessment 
- Near misses go unreported: small slips ignored until major fall happens 
- Audit findings: client or HSSE flags “lack of safety culture” for no interventions </t>
  </si>
  <si>
    <t xml:space="preserve">• Use proper scaffold / platform / ladder 
• Ensure 100% tie-off to certified anchor points 
• Fully utilise your body harness and double lanyard 
• Avoid unsafe access / shortcuts 
• Follow PTW and site WAH requirements </t>
  </si>
  <si>
    <t>Instruments Supervisor</t>
  </si>
  <si>
    <t>Use proper PPE'S and house keeping</t>
  </si>
  <si>
    <t>Good practice</t>
  </si>
  <si>
    <t>A person is about to perform a maintenance job near waste heat boiler. However, the job requires step ladder or scaffold. The person then stop the job.</t>
  </si>
  <si>
    <t>Intervene and stop the job. Scaffold was then requested to be erected to access the area</t>
  </si>
  <si>
    <t>Last time, during safety inspection at the workshop. They noticed that one of the door hinges almost broken. They convinced us at the workshop to change into a heavy duty hinges.</t>
  </si>
  <si>
    <t xml:space="preserve">- Hinge failure: pins shear or screws pull out, dropping the door suddenly 
- Crushing injury risk if the door falls on feet, hands, or anyone passing by 
- Door sag causes misalignment, so it won’t latch or seal properly 
- Frame damage: wood or metal around hinge screws cracks under excess load 
- Pinch points form as the door drops, trapping fingers during closing 
- Emergency exit blocked if the heavy door jams during evacuation 
- Increased maintenance: constant rehanging, shimming, and hinge replacement 
- Non-compliance with fire door or building code specs for load rated hardware </t>
  </si>
  <si>
    <t xml:space="preserve">- Swap to heavy duty hinges rated for the door’s actual weight and width 
- Increase hinge count: use 4 hinges instead of 3 for doors over 90kg or 2100mm tall 
- Use longer screws that bite into stud/frame, not just the thin jamb 
- Install ball bearing or continuous hinges to handle weight and reduce wear 
- Check frame condition: reinforce with solid backing if wood is soft or cracked 
- Verify fire rating: match hinge material and spec to fire door cert requirements 
- Add door closer with proper sizing so the hinges don’t take closing force 
- Log it in maintenance: schedule periodic checks for sag, screw tightness, and wear </t>
  </si>
  <si>
    <t>Currently we have a big task ongoing, we have to work together with Machining team. During machining team is working on the lathe machine, i am standing Infront of the machine to watch the process of beveling. Then one of my colleague approached me and told me that i am watching it very near and it can cause harm.</t>
  </si>
  <si>
    <t xml:space="preserve">- Struck by flying chips: hot metal shards can hit eyes or skin at high speed 
- Caught in rotating parts: loose clothing, hair, or lanyard gets pulled into chuck 
- Eye injury from coolant mist or swarf even with operator wearing face shield 
- Distract the operator, causing their hand to slip or make a wrong move 
- Hit by workpiece if it comes loose from chuck or between centers 
- Trip hazard: you’re in their workspace and could knock tools or controls 
- Noise and vibration exposure without proper hearing protection for non-operators 
- Breach of safe distance: most JSA/SOP require observers outside yellow line or guard </t>
  </si>
  <si>
    <t xml:space="preserve">- Say thanks immediately: “Appreciate the heads up” shows you value intervention 
- Move back right away to the safe zone or outside the marked line 
- Don’t argue or get defensive: they’re stopping a possible injury, not attacking you 
- Ask where to stand: “Where’s the safe viewing spot?” so you learn for next time 
- Check your PPE: put on safety glasses or face shield if you plan to stay and observe 
- Let the operator focus: avoid questions until the machine is off or at idle 
- Return the favor later: speak up when you see others in a hazard zone 
- Note the lesson: remember safe distances apply to all rotating equipment, not just lathes </t>
  </si>
  <si>
    <t xml:space="preserve">I've seen my colleague has been working of cutting plate by oxy - acetylene at the open space area. His been working on the hot weather more than 30 minutes. So i approach him and ask him to stop the work, take some rest at shelter area and drink water. So he stop the job and take a 5 to 10 mins rest to cool himself down. </t>
  </si>
  <si>
    <t xml:space="preserve">- Heat exhaustion: dizziness, nausea, heavy sweating, and weakness can hit quick 
- Heat stroke: core temp spikes, confusion or collapse, life threatening if untreated 
- Dehydration from sweating out more water than they replace all day 
- Sunburn and UV exposure: skin damage, long term cancer risk from unprotected skin 
- Reduced focus: fatigue causes slips, trips, or mistakes with tools and equipment 
- Hand burns from hot metal, handrails, or equipment left in direct sun 
- Glare issues: strong sunlight hides hazards or blinds operators and drivers 
- PPE compliance drops because workers remove gear to cool down, raising other risks </t>
  </si>
  <si>
    <t xml:space="preserve">- Approach from the front: don’t startle them, make eye contact and stay in their shade if possible 
- Lead with care, not orders: “Bro, it’s roasting out here, I’m worried about you” 
- Point out what you see: “You’re sweating a lot and no shade, are you feeling dizzy?” 
- Offer water first: handing a cold bottle breaks tension and helps immediately 
- Suggest a short break: “Let’s step under cover for 5 minutes, job will still be here” 
- Check their controls: ask if they have a hat, sunscreen, or can rotate with someone else 
- Fix it together: help set up shade, move task to cooler time, or call for extra water 
- Escalate if needed: if they look confused or refuse but show heat stress signs, get supervisor or medic </t>
  </si>
  <si>
    <t>12000113</t>
  </si>
  <si>
    <t>Noticed that someone entering the site without wearing safety glasses.</t>
  </si>
  <si>
    <t>The person could suffer eye injuries from dust, debris, and chemicals. It also increases safety risk and breaks the mandatory life-saving rules.</t>
  </si>
  <si>
    <t>Approached and reminded him to wear his safety glasses before entering. I explained the risk and ensured they put them on before continuing.</t>
  </si>
  <si>
    <t>12000164</t>
  </si>
  <si>
    <t>personeel was observed wearing slippers in the office and outside instead of appropriate closed-toe shoes. The worker was in an environment where proper footwear is required for safety reasons.</t>
  </si>
  <si>
    <t>if interventions has not made it can Increased risk of foot injury from falling objects or sharp items and slippery floors could lead to slips and falls.</t>
  </si>
  <si>
    <t>I do approach that personeel to reminded him about the office footwear policy and informed the personeel about potential safety hazards of wearing slippers then
asked him to change into proper shoes.</t>
  </si>
  <si>
    <t xml:space="preserve">MUHAMMAD ASADULLAH RIZVI </t>
  </si>
  <si>
    <t>12000049</t>
  </si>
  <si>
    <t xml:space="preserve">Saifudin making a shed for chemical  storage during installation  the are using mobile scaffolding this mobile scaffolding are not good for using because the railing is very low </t>
  </si>
  <si>
    <t xml:space="preserve">Falling objection </t>
  </si>
  <si>
    <t xml:space="preserve">Make a good scaffolding </t>
  </si>
  <si>
    <t>naveed bashir</t>
  </si>
  <si>
    <t>12000062</t>
  </si>
  <si>
    <t>Senior Engineer Static</t>
  </si>
  <si>
    <t>During the erection of structural members for a shed near the chemical storage yard in the MSL area by Saifuddin’s workers, it was observed that one triangular truss—already secured with bolts on top of two vertical beams—was struck by the boom of the Palfinger truck being used to lift another truss onto the adjacent beams. The impact caused the erected truss to fall, after its bolted bracket sheared. Fortunately, no workers were present in the area where the truss fell.</t>
  </si>
  <si>
    <t>The falling truss from a height of about 5 meters has a serious potential of inflicting Lost Time Injury or even death to anyone in its path.</t>
  </si>
  <si>
    <t>As I was returning from the plant to my office, I witnessed the incident while walking through the car park near the North Building. After seeing the truss fall, I approached the Saifuddin workers to inquire about what had happened. The Palfinger truck operator explained that he had not realized the boom was interfering with the truss above. He was advised to carry out such activities with full attention, given the serious risk posed by a falling truss. The issue was also highlighted to the facility management team as they were the job owners.</t>
  </si>
  <si>
    <t>AMAL NURUL FAWEDDA RAZALI</t>
  </si>
  <si>
    <t>12000120</t>
  </si>
  <si>
    <t>Observed hoses not properly secured or tidied, and no barricading was in place in the area where the hoses were laid near the staircase</t>
  </si>
  <si>
    <t>Slip, Trip, and Fall Injuries
Loose hoses near a staircase create a serious trip hazard.
This may result in:
Falls on stairs
Sprains, fractures, or head injuries
Potential fatal injury in severe cases
Increased Risk During Emergency Evacuation
In an emergency, obstructed stairways can:
Slow down evacuation
Cause panic or congestion
Lead to multiple people falling
Equipment Damage
Hoses may be:
Stepped on
Crushed or damaged
This could cause leaks or failure when the hose is needed.
Non-Compliance with HSE Requirements
Poor housekeeping and lack of barricading violate:
Workplace safety standards
Company HSE procedures
This may lead to audit findings, penalties, or stop-work orders.
Negative Safety Culture
Leaving hazards unaddressed can:
Encourage unsafe behavior
Reduce awareness and accountability for housekeeping standards</t>
  </si>
  <si>
    <t>I approached the person politely and calmly and immediately highlighted the hazard upon observing hoses not properly tidied near the staircase.
I requested that the hoses be properly arranged and secured to remove the trip hazard.
I ensured the area was temporarily controlled and explained the safety risk, particularly the trip and fall hazard near the staircase.
I emphasized the importance of good housekeeping and barricading, especially in access and escape routes.</t>
  </si>
  <si>
    <t>12000014</t>
  </si>
  <si>
    <t>A snake was seen in the area behind the control valve work shop</t>
  </si>
  <si>
    <t xml:space="preserve">Can bite </t>
  </si>
  <si>
    <t>Hard barriers were properly installed around the worksite area during ongoing activities. The barriers effectively restricted unauthorized access and clearly defined the work zone.</t>
  </si>
  <si>
    <t>keeping reminded personeel to conduct routine checks to ensure barriers remain in place and apply the same good practice to all high-risk work areas also maintain barrier integrity throughout the activity duration.</t>
  </si>
  <si>
    <t>security gurd</t>
  </si>
  <si>
    <t>memandu dengan laju di kawasan speed limit</t>
  </si>
  <si>
    <t>jika tidak ada tindakkan yang di lakukan boleh membahayakn penggunakan jalan raya yang lainnya</t>
  </si>
  <si>
    <t>selalu memberi teguran tentang speed limit di kawasan tersebut</t>
  </si>
  <si>
    <t xml:space="preserve">Module no 78 platform locking bolts open </t>
  </si>
  <si>
    <t xml:space="preserve">This is on the way to jetty </t>
  </si>
  <si>
    <t>Please inform to workshop department and install missing bolts</t>
  </si>
  <si>
    <t xml:space="preserve">This morning, we have a morning meeting regarding what task we have today. So today we need assistance from Forklift. When my supervisor called warehouse team, they can provide us the forklift. Unfortunately there is no flagman. So my supervisor convinced us to join the flagman training for the competency. </t>
  </si>
  <si>
    <t xml:space="preserve">- Wrong hand signals used, so drivers and crane ops misunderstand direction 
- Collision risk goes up: vehicles, loads, or equipment hit people or structures 
- Blind spot accidents happen because untrained flagman misses hazards 
- Communication breakdown with radio terms or whistle signals not standardized 
- You won’t know safe standing positions, putting yourself in line of fire 
- Load swing or dropped object risk increases from poor lifting guidance 
- Legal non-compliance: site and HSSE require certified flagman for lifting/vehicle ops 
- Investigation finds “lack of competence” as root cause if incident occurs </t>
  </si>
  <si>
    <t xml:space="preserve">- Show the gap: list jobs where flagman is used but no one on shift is certified 
- Link to risk: share near misses or site rules that require competent flagman 
- Quote the standard: reference client, HSSE, or local lifting regs for competency 
- Find a course: get dates, cost, and duration from approved training providers 
- Plan coverage: suggest who can cover duties while supervisor attends training 
- Highlight benefits: fewer delays, safer lifts, and compliance during audits 
- Offer to help: prep the training request form or add it to development plans 
- Get HSSE backup: ask safety advisor to endorse why the training matters now </t>
  </si>
  <si>
    <t>wet surface</t>
  </si>
  <si>
    <t>trip and fall if someone stepping on the wet surface</t>
  </si>
  <si>
    <t>clean and remove the water</t>
  </si>
  <si>
    <t xml:space="preserve">One of the workers wasn't wearing safety glasses </t>
  </si>
  <si>
    <t xml:space="preserve">Advised him to put on the glasses </t>
  </si>
  <si>
    <t>A car was left unattended in front of north building entrance early morning with engine running.</t>
  </si>
  <si>
    <t>Accident, injury</t>
  </si>
  <si>
    <t>No intervention was made as the owner's whereabouts are unknown and I am on my way to morning meeting.</t>
  </si>
  <si>
    <t xml:space="preserve">No ventilation system granulation </t>
  </si>
  <si>
    <t xml:space="preserve">Their higher humidity and high temperature </t>
  </si>
  <si>
    <t>If you install ventilation system humidity and temperature will reduce 
This good atmosphere for working 
Machinery temperature will reduce and longer life.</t>
  </si>
  <si>
    <t>Wearing faceshield during grinding</t>
  </si>
  <si>
    <t xml:space="preserve">Can lead to grind disc breakage &amp; flying particles </t>
  </si>
  <si>
    <t xml:space="preserve">Always use face shield during grinding </t>
  </si>
  <si>
    <t xml:space="preserve">MD hafizuddin bin kifli </t>
  </si>
  <si>
    <t>Ketika saya mengiringi fortlift , saya dapat perhatikan pemandunya membawa fortlift tersebut dengan perlahan Dan selamat bagi mengelakan keamalangan seperti telanggar pejalan kaki</t>
  </si>
  <si>
    <t>Contoh yang baik</t>
  </si>
  <si>
    <t>Iyanya adalah contoh yang baik</t>
  </si>
  <si>
    <t>Mohiddin bin md jaafar</t>
  </si>
  <si>
    <t>Someone didn’t use the safetyglass inside the plant</t>
  </si>
  <si>
    <t>Safetyglass was one of ppe need to use before entering the plant</t>
  </si>
  <si>
    <t>Intervent him to use the safetyglass even there are no activity</t>
  </si>
  <si>
    <t>someone using stairs without placing his hand on handrail</t>
  </si>
  <si>
    <t>high risk off accident, trip and fall</t>
  </si>
  <si>
    <t>advice him to use handrails</t>
  </si>
  <si>
    <t xml:space="preserve">DSG3974 ABDUL DANIEL ABDULLAH </t>
  </si>
  <si>
    <t>Trailer Gate 2</t>
  </si>
  <si>
    <t>Bus driver (Pass No: C531, Vehicle Plate: BAL1338) entered TG1 without carrying an escape hood.</t>
  </si>
  <si>
    <t>In case of emergency (e.g., gas release), driver may be exposed to hazardous environment and unable to evacuate safely.</t>
  </si>
  <si>
    <t>Driver was stopped and reminded of mandatory requirement to carry escape hood before entering.Reinforce requirement for all drivers to carry escape hood before site entry and conduct regular checks at gate.</t>
  </si>
  <si>
    <t>Abdul khaliq</t>
  </si>
  <si>
    <t>The outer cover of the escape hood is damaged.</t>
  </si>
  <si>
    <t>Failing to address a damaged outer cover on an escape hood can pose a life-threatening risk in an emergency.</t>
  </si>
  <si>
    <t>Reported the damaged escape hood to my supervisor and provided photos.</t>
  </si>
  <si>
    <t>Presence of stray dogs inside the plant area</t>
  </si>
  <si>
    <t>1.Dog bites or attacks
2.Workers may panic and fall or get injured
3.Possible transmission of diseases (rabies)
4.Disruption to normal operations</t>
  </si>
  <si>
    <t>1st Inform the supervisor or HSE officer immediately and avoid the area until it is safe.
Inform to alert other workers.
Suggestion: Contact animal control or local authorities to remove the dogs</t>
  </si>
  <si>
    <t>oil spill or chemical spill</t>
  </si>
  <si>
    <t>slip trip and fall</t>
  </si>
  <si>
    <t xml:space="preserve">weekly house keeping, keep the area dry or free from urea waste. </t>
  </si>
  <si>
    <t>product handling area from bagging to jetty generally lack of grip tape on staircase, incline surfaces which always wet by urea granules</t>
  </si>
  <si>
    <t>highlight the issue to area authority, suggested weekly cleaning</t>
  </si>
  <si>
    <t>I've seen that HSSE department provided us a proper signage such as "Open grating" &amp; "Scaffolding in progress" . Now our supervisor wanted us to fabricate a portable signboard stand for we can use anywhere.</t>
  </si>
  <si>
    <t xml:space="preserve">- Unaware personnel walk into sparks, slag, or UV flash from welding 
- Flammable vapors or materials brought near, risk of fire or explosion 
- No exclusion zone respected, so bystanders get burns or eye injury 
- Emergency responders arrive without knowing the hazard, delaying action 
- Vehicles or mobile equipment enter the area and hit hoses or cylinders 
- Permit requirements get missed because visual reminder isn’t there 
- Auditors flag it as non-compliance with HSSE and permit-to-work rules 
- False sense of safety leads to PPE not worn by people passing through </t>
  </si>
  <si>
    <t xml:space="preserve">- Include signage in your permit request so it’s issued with the job 
- Use them consistently: set up before work starts, remove when done 
- Place signs where people approach from all sides, not hidden behind gear 
- Keep messages clear and big: “Hot Work Ongoing” with pictogram, no clutter 
- Check sign condition daily: clean, readable, legs stable, not faded 
- Store signs in a known rack so crews can grab them fast for new jobs 
- Report missing or damaged signs so HSSE can replace them quickly 
- Train new hires to respect portable signs the same as fixed ones </t>
  </si>
  <si>
    <t>I've seen that if we are working overtime, the workshop light is not that bright. Most of the task at the workshop need a proper lightings.</t>
  </si>
  <si>
    <t xml:space="preserve">- Trips and slips increase from unseen tools, cables, or oil spills on floor 
- Misuse of machinery because control buttons and labels aren’t visible 
- Quality drops: defects missed during inspection or assembly work 
- Eye strain and fatigue build up, leading to slower and riskier decisions 
- Dropped tools or sharp objects not spotted, causing puncture wounds 
- Wrong material or chemical grabbed due to poor label visibility 
- Near misses and incidents go unreported because people can’t see clearly 
- Non-compliance with HSSE lighting standards during audits or inspections </t>
  </si>
  <si>
    <t xml:space="preserve">- Gather facts first: take lux meter readings and photos of dark areas 
- Link to safety: list near misses or hazards caused by poor visibility 
- Tie it to quality: show rework or defects found after moving parts to bright areas 
- Quote the standard: reference HSSE or local regs for minimum workshop lighting 
- Cost the impact: estimate downtime, injuries, or failed audits from poor light 
- Propose solutions: LED upgrades, task lights, or repositioning fixtures with costs 
- Use existing channels: raise it in safety meetings, stop cards, or HAZID 
- Get allies: ask HSSE, supervisors, and QA to co-sign the request for weight </t>
  </si>
  <si>
    <t>Currently weather are very hot. Some forest at Tutong highway are burning. As advised we are better to keep hydrated.</t>
  </si>
  <si>
    <t xml:space="preserve">- Heat exhaustion or heat stroke risk shoots up, especially in hot worksites 
- Fatigue and dizziness hit, raising chance of trips, falls, or machine errors 
- Slower reaction time means you miss hazards or respond late to alarms 
- Headaches and cramps distract you from focusing on the task 
- Poor judgment calls because dehydration affects thinking and mood 
- Higher accident rate: FMCSA and HSE data link dehydration to more incidents 
- Recovery from injuries slows when your body lacks fluids 
- Failing fitness-to-work if medical checks spot signs of dehydration </t>
  </si>
  <si>
    <t xml:space="preserve">- Lead by example: sip water often so others follow your habit 
- Set up water stations close to work areas, especially for hot jobs 
- Call hydration breaks during toolbox talks and permit briefings 
- Stock coolers with water and electrolytes, not just sugary drinks 
- Remind buddies: “Water check” if you see dry lips or flushed face 
- Track conditions: push more breaks when heat index or humidity climbs 
- Provide insulated bottles so water stays cold all shift 
- Recognize the team when everyone hits hydration targets in hot weather </t>
  </si>
  <si>
    <t>During im on my way to workshop area. I saw someone that not wearing helmet going to rest area nearby workshop. So i intervent him and tell him that even on the way to rest area, you should use proper PPE . Accident can happen anywhere anytime. So he listen to me and take his helmet and escape hoods.</t>
  </si>
  <si>
    <t xml:space="preserve">- That person gets injured: eye, head, or hand damage that PPE would stop 
- You become accountable under "duty of care" if an incident happens 
- Others copy the behavior because non-intervention signals it’s okay 
- Escalates to serious injury or fatality that was preventable 
- HSSE culture weakens: “no one speaks up here” becomes the norm 
- Audit or investigation flags poor safety intervention and leadership 
- Insurance and legal issues arise since hazard was observed but not acted on 
- Team trust drops because crews expect us to look out for each other </t>
  </si>
  <si>
    <t xml:space="preserve">- Use the “care approach”: lead with concern, not blame. “Hey, I want you safe” 
- Get their attention safely: no shouting across machines, approach and make eye contact 
- Be specific: name the missing PPE. “Your safety glasses are off for this grinding job” 
- Explain the why: “Grinding throws sparks that can blind you in a second” 
- Offer a fix: hand them spare PPE or point to the nearest PPE station 
- Stay calm and respectful: keep tone friendly so they don’t get defensive 
- Listen: if PPE is broken or uncomfortable, help log it for replacement 
- Thank them after: “Appreciate it” reinforces the right behavior </t>
  </si>
  <si>
    <t>I've seend that our HSSE will held a HSSE general toolbox meeting each on every month. The purpose of it is to keep us updated the current accident, incident or anything related to HSSE.</t>
  </si>
  <si>
    <t xml:space="preserve">- New site hazards or rule changes don’t get communicated to crews 
- Lessons from incidents and near-misses stay siloed, so mistakes repeat 
- Workers forget key procedures like LOTO, permits, or PPE requirements 
- Complacency builds because safety isn’t regularly reinforced 
- New hires and subcontractors never learn site-specific risks 
- Low engagement with HSSE, so people stop reporting unsafe acts 
- Audits flag non-compliance for lack of documented safety meetings 
- Emergency plans and muster points get forgotten until it’s too late </t>
  </si>
  <si>
    <t xml:space="preserve">- Release your team on time so everyone can attend, no clashes with job start 
- Have your supervisor or lead co-present a topic from your dept’s work 
- Share your incidents, near-misses, or lessons learned for HSSE to discuss 
- Bring questions or hazards your crew spotted so the talk stays relevant 
- Take notes and cascade key points to anyone who missed it 
- Volunteer your work area for live demos or practical examples 
- Follow up after: enforce the controls HSSE highlighted in your zone 
- Give feedback to HSSE on topics you want next month so it helps your team </t>
  </si>
  <si>
    <t>I've observed that our senior technician always giving opportunities to us to do some task which is not critical. Such as welding support or structure and cutting plates using oxy acetylenes.</t>
  </si>
  <si>
    <t xml:space="preserve">- Junior techs never build skills, so competency gaps stay wide 
- Work slows down because only 1-2 people can do critical tasks 
- Mistakes increase when inexperienced staff must step in during emergencies 
- Morale and motivation drop, good people leave for better development 
- Knowledge stays trapped with the senior, creating single-point failure 
- Team culture turns toxic if others feel blocked or micromanaged 
- Future succession planning fails, no one ready to take over roles 
- Safety risk goes up because tasks get rushed by overloaded seniors </t>
  </si>
  <si>
    <t xml:space="preserve">- Ask for tasks clearly: “Can I try this while you coach me?” 
- Prep before the job: read the procedure, get tools ready, ask smart questions 
- Own the outcome: double-check your work and fix mistakes without hiding them 
- Thank your senior and give credit: “Thanks for showing me that step” 
- Share what you learned with other juniors so knowledge spreads 
- Turn up on time and stay focused to show you respect the opportunity 
- Request feedback after: “What can I do better next time?” 
- Step up to mentor new hires once you’re confident, keep the cycle going </t>
  </si>
  <si>
    <t>Every year, we will have have a bicycle inspection. HSSE department will check the conditions of the bicycle such as brakes.</t>
  </si>
  <si>
    <t xml:space="preserve">- Brake failure or worn pads cause inability to stop in time 
- Tire blowouts or cracks from wear, leading to loss of control 
- Loose bolts or cracked frame result in sudden collapse while riding 
- No lights or reflectors missed, so riders aren’t seen at night/poor weather 
- Chain snap or gear slip can throw rider off balance and cause falls 
- Non-compliant bikes stay on site, failing HSSE or client audits 
- Company liability increases if injury happens on defective equipment 
- Riders lose confidence in site safety culture when basic checks skip </t>
  </si>
  <si>
    <t xml:space="preserve">- Check brakes weekly: pads not worn, levers firm, bike stops quick 
- Keep tires pumped to correct PSI and look for cuts, cracks, or bald spots 
- Lube the chain monthly and wipe off grit to prevent rust and snapping 
- Test lights and reflectors before night shifts, replace batteries fast 
- Tighten all bolts: handlebar, seat, wheels, pedals. No rattles allowed 
- Store bikes under shade or covered to protect from sun and rain 
- Report damage immediately and tag out the bike until fixed 
- Join the yearly HSSE inspection and fix defects on the spot </t>
  </si>
  <si>
    <t>I've observed that the inspection team making a separate communication group for us to communicate the critical task we are handling currently.</t>
  </si>
  <si>
    <t xml:space="preserve">- Key updates get missed, like scope change or permit delays 
- Wrong version of drawings or procedures used by different techs 
- Simultaneous work clashes, e.g. hot work near open vessel 
- Isolation/LOTO status not shared, risk of energizing equipment 
- Standby or rescue team not alerted if situation escalates 
- Delays snowball because no one knows who’s waiting on what 
- Incident reporting slows down, lessons not shared to prevent repeats 
- Accountability drops when instructions are verbal only, not tracked </t>
  </si>
  <si>
    <t xml:space="preserve">- Set up the group before the job starts and add all key roles: ops, permit holder, standby, HSSE 
- Name the group clearly with job + location, e.g. “V-101 Entry 16Apr Day Shift” 
- Post a kickoff message: scope, hazards, permit number, and radio channel 
- Share real-time updates: isolations done, hold points, delays, or changes 
- Upload pics of completed steps or tags for visual confirmation 
- Keep chatter focused on the task, move jokes to a different group 
- Confirm critical messages with a “Roger” or “Copy” so sender knows it’s seen 
- Close the loop after: post lessons learned and archive for future jobs </t>
  </si>
  <si>
    <t xml:space="preserve">I observed that my supervisor asked us to fabricate a standing platform for machining team. Due to machining team are using wooden pallet. </t>
  </si>
  <si>
    <t xml:space="preserve">- Not designed for load: pallet can crack or collapse under your weight 
- Uneven, gappy surface causes trips, slips, or ankle twist 
- No guardrails or toe boards, so high risk of falling off the edge 
- Nails and splinters exposed, leading to cuts or puncture wounds 
- Unstable if placed on uneven ground, pallet rocks or tips 
- Fails HSSE and scaffolding standards, triggers audit non-compliance 
- No SWL rating, so you don’t know if it’s safe for person + tools 
- Increases dropped object risk because tools roll through gaps </t>
  </si>
  <si>
    <t xml:space="preserve">- Request approved platforms in your work plan instead of using pallets 
- Share exact height, load, and access needs so fabrication fits the job 
- Stop work and speak up if you see pallets used as platforms 
- Return platforms after use so others can use them, don’t keep them hidden 
- Report damaged platforms early so fab team can repair or replace 
- Include platform requirements in your risk assessment and permit 
- Join trials or give feedback when fab builds new designs, make them better 
- Recognize the fab team’s work in toolbox talks to build safety culture </t>
  </si>
  <si>
    <t xml:space="preserve">This morning, we have a general HSSE meeting lead by General Manager of Maintenance. The topic is basically showing how critical working in oil and gas industry. He is showing that some of the equipment that we are always working on and some small part is not maintenance well. </t>
  </si>
  <si>
    <t xml:space="preserve">- Crews repeat mistakes that already caused fatalities elsewhere 
- Hazard blind spots grow because new threats from global incidents stay unknown 
- Complacency sets in when people think “it won’t happen here” 
- Risk assessments miss real scenarios, so controls are incomplete 
- Management can’t justify upgrades because they lack evidence of industry trends 
- Workers lose trust in HSSE if they hear about incidents from news, not their team 
- Audit findings pile up for poor learning-from-incident practices 
- Emergency response plans stay outdated, not reflecting new failure modes </t>
  </si>
  <si>
    <t xml:space="preserve">- Subscribe HSSE to industry alerts: IOGP, OSHA, Step Change in Safety, NEBOSH 
- Summarize key foreign incidents in toolbox talks with local photos and context 
- Translate takeaways into our procedures: what would we do differently here? 
- Use WhatsApp or safety groups to share 1-page “What Happened / Why It Matters” 
- Invite crews to discuss: “Could this happen on our site?” during pre-job briefs 
- Track actions: log shared lessons in LFI register so nothing gets lost 
- Benchmark our controls against global best practice after each shared case 
- Give credit to the source country and company, builds open learning culture </t>
  </si>
  <si>
    <t>Nurul Nornatasha Binti Abdullah Renit</t>
  </si>
  <si>
    <t>The floor in the women’s toilet was wet and unclean, and there was an unpleasant smell.</t>
  </si>
  <si>
    <t>Risk of slipping, bad smell, and poor cleanliness.</t>
  </si>
  <si>
    <t>Politely informed staff and requested cleaning.</t>
  </si>
  <si>
    <t>Good house keeping has been done by the team after dismantling of scaffolding.</t>
  </si>
  <si>
    <t>Materials lay on the floor can cause slip, trip and fall.</t>
  </si>
  <si>
    <t>Praise the proactive action</t>
  </si>
  <si>
    <t>During gearbox oil change, good practice on the using absorbent pad and cloth to avoid any messy spillage around the area during draining and filling up</t>
  </si>
  <si>
    <t xml:space="preserve">without proper mitigation, oil spilled might occur and maybe the area will be contaminated with oil </t>
  </si>
  <si>
    <t>Encourage and praise the supervisor and team effort in completing the job in safe and good ways</t>
  </si>
  <si>
    <t>Site supervisor/ HSE FP</t>
  </si>
  <si>
    <t>Worker reminded colleague to wear proper PPE before starting work and to take adequate hydration breaks during hot weather</t>
  </si>
  <si>
    <t>The behavior was acknowledged in front of the team to encourage others to follow the same practice.</t>
  </si>
  <si>
    <t>Door handle at TG2 was found loose during inspection.</t>
  </si>
  <si>
    <t>May cause difficulty in opening/closing door, potential injury to user, or failure of door function during operation.</t>
  </si>
  <si>
    <t>Reported the defect for repair and handled the door with caution.
Suggest to tighten or replace the door handle to ensure safe and proper usage.</t>
  </si>
  <si>
    <t xml:space="preserve">Static urea technician </t>
  </si>
  <si>
    <t>Jetty gallery module 62-63 platform has seen a little gap which due to metal platform bend. It is dangerous situation where below of the galley is sea and potential to fall to the sea</t>
  </si>
  <si>
    <t>Anytime the platform may be damage and people or any tools/equipment may fall down to the sea and also cause potential harm to the worker</t>
  </si>
  <si>
    <t>Told the supervisor area owner and raise the care card</t>
  </si>
  <si>
    <t>At the workshop, currently we have pre weld hot treatment. Safety officer was around and noticed that the area is not barricades. The material its self is around 200°c . He told us to barricaded the area so people surrounding are</t>
  </si>
  <si>
    <t xml:space="preserve">- Workers or visitors brush against hot material and get severe burns 
- Dropped tools, paper, or flammable liquids ignite on contact 
- No warning means people walk through and create trip hazards near heat 
- Heat damage to cables, hoses, or PPE left too close 
- Failed safety audit or stop-work order for missing controls 
- Delayed emergency response if someone gets hurt in an unmarked zone 
- Liability for company if injury occurs in an unprotected area </t>
  </si>
  <si>
    <t xml:space="preserve">- Install barricades before the hot work or hazard starts, not after 
- Use clear signage: “Hot Surface 200°C”, “Authorized Only”, with your name/date 
- Do regular checks each shift to fix fallen tape or moved cones 
- Remove barricades immediately when the hazard is gone to avoid “cry wolf” effect 
- Keep spare tape, stands, and signs near high-risk zones for quick setup 
- Stop and challenge anyone crossing or removing barricades unsafely 
- Include barricade status in toolbox talks and handovers 
- Report damaged or missing barricades to your supervisor right away </t>
  </si>
  <si>
    <t>Person going down the stairs and not using the handrail.</t>
  </si>
  <si>
    <t>Slip trip falling</t>
  </si>
  <si>
    <t>Immediately asked the person to hold the handrail.</t>
  </si>
  <si>
    <t>Bus driver answered a phone call while he was driving</t>
  </si>
  <si>
    <t>unawareness of other pedestrian</t>
  </si>
  <si>
    <t>Reminded the driver not to answer his phone while driving</t>
  </si>
  <si>
    <t>Not wearing safety glasses during working.</t>
  </si>
  <si>
    <t xml:space="preserve">He can get eye injuries from dust, flying objects, or chemicals. This can cause serious damage even loss of sight. </t>
  </si>
  <si>
    <t xml:space="preserve">Approach and reminded him to wear his safety glasses at all times and explained the risks. </t>
  </si>
  <si>
    <t>An oil spill was observed on the floor around the compressor house (first floor), creating a slippery surface in the work area. The spill was not immediately contained or marked.</t>
  </si>
  <si>
    <t>The slippery surface presents a slip, trip, and fall hazard to personnel working or passing through the area, which could lead to injuries such as sprains, fractures, or falls.</t>
  </si>
  <si>
    <t>- Clean and remove oil spills immediately using appropriate absorbent materials.
- Place warning signage and/or barricades until the area is fully safe.
- Inspect equipment regularly to prevent leaks.
- Reinforce housekeeping practices and spill response procedures among personnel.</t>
  </si>
  <si>
    <t>Transport driver answering his phone while driving</t>
  </si>
  <si>
    <t xml:space="preserve">Talking on the phone while driving is dangerous, even if the speed of the transport is very low. </t>
  </si>
  <si>
    <t>Approach driver and remind no phone while driving</t>
  </si>
  <si>
    <t>Every morning, our supervisor we will have a meeting. The meeting contain of the job we will do for the day and my supervisor will take 5-10 mins to do tool box talk everyday.</t>
  </si>
  <si>
    <t xml:space="preserve">- Workers miss new hazards specific to today’s task or location 
- Roles and steps stay unclear, causing confusion and rework 
- Safety controls or PPE requirements don’t get communicated 
- Near-misses from past shifts aren’t shared, so mistakes repeat 
- Permit conditions, isolations, or LOTO steps get skipped 
- New team members or subs don’t know site-specific rules 
- Changes in weather, equipment, or scope catch people off guard 
- Low safety culture because no one’s checking in as a team </t>
  </si>
  <si>
    <t xml:space="preserve">- Show up on time and stay engaged, no phones or side talk 
- Share hazards you spotted or near-misses from yesterday 
- Ask questions if any step, control, or PPE isn’t clear 
- Volunteer to lead the talk once in a while to build ownership 
- Keep topics relevant: focus on today’s tasks, weather, and permits 
- Take notes and confirm your role before leaving the group 
- Remind teammates who miss it to get a catch-up brief from the lead 
- Suggest quick topics based on what you see on site </t>
  </si>
  <si>
    <t>Ive seen that our HSSE officer keep on reminding that to do any task must avoid from rushing.</t>
  </si>
  <si>
    <t xml:space="preserve">- Skipped safety steps like PPE checks, LOTO, or permits 
- Higher chance of slips, trips, and hand injuries from poor grip 
- Misread drawings or procedures, leading to rework and delays 
- Dropped tools or materials that hit people or equipment below 
- Poor welds, cuts, or assembly because prep and QC get rushed 
- Near-misses don’t get reported because “no time” 
- Fatigue and stress build up, so mistakes snowball through the day 
- Team morale drops when everyone feels pressured and unsafe </t>
  </si>
  <si>
    <t xml:space="preserve">- Echo the message in toolbox talks: remind teammates “no rush jobs” 📢l
- Lead by example and pace your work safely even under pressure 
- Speak up and stop the job if you see someone rushing unsafely 
- Share near-misses caused by rushing so others learn from them 
- Help plan tasks with realistic time so no one feels forced to hurry 
- Thank the HSSE officer when they intervene to keep people safe 
- Call out good behavior: “Good catch, you took time to do it right” 
- Report scheduling pressure to supervisors so they can adjust workload </t>
  </si>
  <si>
    <t>SV valve installation time team barricade work area fully covered, Rigging tool inspection done, TBT share or signature, housekeeping after work completed, well done,</t>
  </si>
  <si>
    <t>Thanks to the entire team for their good work, I advise you to keep this mindset going.</t>
  </si>
  <si>
    <t>Think safe work safe,</t>
  </si>
  <si>
    <t>Personnel is aware her colleague is not holding the handrail when going down the staircase.</t>
  </si>
  <si>
    <t>I've observed that before static did the manual torquing by hammering, they advice us to wear ear plug or earmuff. Once they will start hammering it will make a loud noise.</t>
  </si>
  <si>
    <t xml:space="preserve">- Permanent hearing loss or tinnitus from long-term noise exposure 
- Can’t hear alarms, forklifts, or crew shout “stop” during emergencies 
- Miscommunication leads to wrong actions or unsafe moves 
- Headaches and fatigue from constant noise stress 
- Failed hearing tests during medicals, may affect your job fit status 
- Legal non-compliance with HSSE regs and possible fines for company 
- Higher risk of accidents because you’re distracted or can’t hear warnings </t>
  </si>
  <si>
    <t xml:space="preserve">- Wear your earplugs or earmuffs before entering the noise zone, every time 
- Keep spare earplugs in your pocket and at sign-in points for teammates 
- Do buddy checks: “Got your earpro?” before starting work 
- Report broken earmuffs or empty dispensers so they get replaced fast 
- Choose the right type: foam plugs for long wear, muffs for very loud tools 
- Put up clear “Hearing Protection Required” signs at entry points 
- Lead by example: supervisors and seniors wear theirs without fail 
- Include noise hazards and earpro in every toolbox talk </t>
  </si>
  <si>
    <t xml:space="preserve">Peter Eddie </t>
  </si>
  <si>
    <t>12000237</t>
  </si>
  <si>
    <t>I observe our team before doing hot work activity we doing good team work doing good preparation before start the job</t>
  </si>
  <si>
    <t>Keep it up the good attitude all the time.</t>
  </si>
  <si>
    <t xml:space="preserve">One of safety valve static team installation using support by care and they take all safety precautions and safely job fone and handover to operation </t>
  </si>
  <si>
    <t xml:space="preserve">There is no any safety bypass </t>
  </si>
  <si>
    <t xml:space="preserve">There is no any problem </t>
  </si>
  <si>
    <t>Muhammad Affendi bin Muhammad Nur Hisyam</t>
  </si>
  <si>
    <t>Observed that my colleague all wearing the mandatory PPE when entering the BFI Plant</t>
  </si>
  <si>
    <t>PPE is mandatory to be worn when entering the plant. Not wearing PPE is a violation to the life rules.</t>
  </si>
  <si>
    <t xml:space="preserve">Praise the positive action </t>
  </si>
  <si>
    <t>General helper</t>
  </si>
  <si>
    <t>My colleague do house keeping after he finish eating and throw the rubbish into a plastic bag.</t>
  </si>
  <si>
    <t>Hygiene issue if rubbish or food leftover did not dispose properly.</t>
  </si>
  <si>
    <t>Encourage the team to keep doing good housekeeping</t>
  </si>
  <si>
    <t>Scaffolding materials (tubes,steel planks, clamps,base plates) were properly organized and neatly stacked in the designated temporary storage area.</t>
  </si>
  <si>
    <t>Maintain this standard consistently across all work areas and share this good practice during toolbox meetings as an example,keeping on maintaining good housekeeping and encouraged to continuation of safe practices.</t>
  </si>
  <si>
    <t>personnel was observed properly using the handrail while ascending/descending the staircase.</t>
  </si>
  <si>
    <t>its giving a good practice for personnel consistently used the handrail when climbing/descending stairs and focused on surroundings and ensured handrail was within reach,its important to emphasize handrail usage in safety briefings during toolbox talk.</t>
  </si>
  <si>
    <t xml:space="preserve">Saya dapat perhatikan rakan sekerja saya sentiasa membuat toolbox talk untuk mengigati kami tentang bahaya nya sekeliling Dan cara mengatasinya </t>
  </si>
  <si>
    <t>12000047</t>
  </si>
  <si>
    <t xml:space="preserve">Water bottle below stairs cooling tower </t>
  </si>
  <si>
    <t xml:space="preserve">Dirty environmental </t>
  </si>
  <si>
    <t xml:space="preserve">Trow the bottle to rubbish </t>
  </si>
  <si>
    <t xml:space="preserve">12000047 </t>
  </si>
  <si>
    <t>1 pce Safety boot below piping line</t>
  </si>
  <si>
    <t>Not good action ( not good for environmental)</t>
  </si>
  <si>
    <t xml:space="preserve">Throw to rubbish </t>
  </si>
  <si>
    <t>I saw algae formation along the water trailing from ammonia pump to walkway.</t>
  </si>
  <si>
    <t>Somebody could slipped, trip and fall. The fall can cause injury to the affected person.</t>
  </si>
  <si>
    <t>I put barrier tape around the algae affected walkway and request workers to waterjet cleaning the walkway to remove algae.</t>
  </si>
  <si>
    <t>Fidaee</t>
  </si>
  <si>
    <t>Found some personal invloved in Lifting but not certified as Rigger ( No Rigging and Slinger Training )</t>
  </si>
  <si>
    <t>Untrained Rigger might get accident or incident</t>
  </si>
  <si>
    <t>Supervisors might not aware of it</t>
  </si>
  <si>
    <t>12000130</t>
  </si>
  <si>
    <t>Observed that the water in all toilets at the site office is yellowish and has an unpleasant odor.</t>
  </si>
  <si>
    <t>May pose health risks, create unpleasant conditions, and make the water unsafe for washing hands and face.</t>
  </si>
  <si>
    <t>Reported the issue to the responsible personnel, advised immediate investigation of the water supply, and recommended providing alternative clean water until the issue is resolved.</t>
  </si>
  <si>
    <t>Today, the weather outside the plant area is very hot (around 42°C), and wearing thick coveralls is uncomfortable for performing work.</t>
  </si>
  <si>
    <t>Prolonged exposure to extreme heat may cause heat stress, dehydration, fatigue, and increase the risk of heat-related illness or accidents.</t>
  </si>
  <si>
    <t>Advised personnel to take regular rest breaks, stay hydrated, and follow heat stress precautions, and recommended adjusting work schedule or providing cooling measures when necessary.</t>
  </si>
  <si>
    <t>Rotating Technician Level 2</t>
  </si>
  <si>
    <t xml:space="preserve">i saw instagram online, people using jeans inside the plan </t>
  </si>
  <si>
    <t>not proper PPE</t>
  </si>
  <si>
    <t>use full ppe</t>
  </si>
  <si>
    <t>my colleague was not wearing seatbelt when driving the car, going out from the parking.</t>
  </si>
  <si>
    <t>informed her to use her seatbelt</t>
  </si>
  <si>
    <t>I observed the cleaner maintaining the cleaning of the toilet.</t>
  </si>
  <si>
    <t xml:space="preserve">- Spread of germs and illnesses like diarrhea, flu, or skin infections 
- Bad odors making the whole workshop unpleasant and unprofessional 
- Slips and falls from wet floors or leaked water 
- Pest problems like flies, cockroaches, or rodents 
- Low morale and complaints from staff and visitors 
- Failed health inspections, fines, or shutdowns </t>
  </si>
  <si>
    <t xml:space="preserve">- Flush after use and wipe the seat if needed 
- Throw paper towels and waste in bins, not on the floor 
- Report leaks, clogs, or empty supplies to the cleaner or supervisor right away 
- Don’t leave personal items or tools on sinks and counters 
- Clean up spills or splashes you make 
- Respect cleaning schedules: avoid using toilets when being cleaned 
- Thank the cleaner and give feedback if something’s missed </t>
  </si>
  <si>
    <t>Ive seen management are now make building garage for bigger trucks.</t>
  </si>
  <si>
    <t xml:space="preserve">- Vehicles parked in work zones create trip hazards and block access 
- Higher risk of collisions with workers, equipment, or structures 
- Tools and parts left exposed to weather, causing rust or damage 
- Oil, fuel, or fluid leaks contaminate the ground and create slip hazards 
- Maintenance gets skipped because there’s no safe, dedicated space 
- Emergency exits or fire lanes get blocked, violating safety regs 
- Theft or vandalism risk increases for vehicles and equipment </t>
  </si>
  <si>
    <t xml:space="preserve">- Report blocked access, leaks, or hazards in vehicle areas ASAP 
- Park only in designated bays and encourage others to do the same 
- Keep walkways and fire lanes clear of tools, parts, and vehicles 
- Do basic housekeeping: clean up spills and dispose of waste properly 
- Log maintenance issues like potholes, poor lighting, or broken barriers 
- Follow signage and procedures for vehicle movement and storage 
- Share ideas in toolbox talks to improve layout or traffic flow 
- Set the example: don’t take shortcuts that create clutter or risks </t>
  </si>
  <si>
    <t>Ive seen that my supervisor is working on for upcoming shutdown. He is doing site visit and planning so that everything went as planned.</t>
  </si>
  <si>
    <t>- Workers unclear on roles, causing confusion and delays 
- Missing equipment or wrong tools on site when needed 
- Higher risk of accidents from unassessed hazards or unsafe methods 
- Overrun on budget due to rework, rush orders, or downtime 
- Non-compliance with permits, safety regs, or client requirements 
- Fatigue and stress from last-minute changes and long hours 
- Damage to equipment, materials, or surrounding structures.</t>
  </si>
  <si>
    <t xml:space="preserve">- Share field updates early: flag missing tools, access issues, or hazards 
- Confirm you understand your role and ask questions before the job starts 
- Do pre-task checks and report equipment defects ahead of time 
- Give realistic time estimates for your part of the work 
- Suggest lessons learned from past jobs to avoid repeat problems 
- Keep your certs and training current so you’re ready when scheduled 
- Communicate changes immediately if site conditions shift 
- Document and return tools/materials so the next plan starts clean </t>
  </si>
  <si>
    <t>During we working at the hot work area, I've got a call from rigging team and told me that one of the manpower working nearby us who is working at heights wearing their full body harness without hooking the hooks. So i come to the manpower and convince the person.</t>
  </si>
  <si>
    <t xml:space="preserve">- Fall won’t be arrested, leading to severe injury or fatality 💥l
- False sense of security makes worker take bigger risks 
- Impact with ground, structures, or equipment below 
- Swing fall injuries if you fall and hit something sideways 
- Legal liability for worker and company under safety regs 
- Emergency rescue plan fails because anchor point was never engaged 
- Sets a bad example, encouraging others to skip clipping in </t>
  </si>
  <si>
    <t xml:space="preserve">- Inspect your harness, lanyard, and anchor points before every use 
- Always clip in 100% of the time with two hooks if moving between anchors 
- Do buddy checks and ask teammates to check your setup too 
- Keep anchor points above you whenever possible to reduce fall distance 
- Never alter, misuse, or lend damaged fall protection gear 
- Close off and barricade the area below to protect others 
- Stop work and speak up if you see unclipped hooks or unsafe behavior 
- Follow the rescue plan and know how to use it before climbing </t>
  </si>
  <si>
    <t>MUHAMMAD MUSTAQEEM BIN SANI</t>
  </si>
  <si>
    <t>saya melaporkan &amp; memastikan semua contractor/bfi harus memakai full ppe sebelum ke site plant BFI. dan paling penting adalah escapehood mesti diadakan di dalam khas ppe sebelum masuk.</t>
  </si>
  <si>
    <t>jika tidak ambil tindakan ataupun ditegur yang tidak membawa ataupun memakai full ppe , harus di tegur untuk mengambil jika tertinggal di dalam kereta ataupun inform supervisor contractor untuk selanjut nya.</t>
  </si>
  <si>
    <t>berbicara secara spontan dan respon secara baik.</t>
  </si>
  <si>
    <t>Electrical workshop looks tidy and neat. Done housekeeping after some activity</t>
  </si>
  <si>
    <t>Messy and not tidy.</t>
  </si>
  <si>
    <t xml:space="preserve">After did some activity, did housekeeping </t>
  </si>
  <si>
    <t>Cable is store on proper area for future use when needed</t>
  </si>
  <si>
    <t>None</t>
  </si>
  <si>
    <t>Good safety practice</t>
  </si>
  <si>
    <t>pushing the gravel/small stone away of the road</t>
  </si>
  <si>
    <t>fall, injury of others if trapped under any car wheel</t>
  </si>
  <si>
    <t>appreciated whom are doing so</t>
  </si>
  <si>
    <t>Observed multiple chemical totes blocking access to the skid at the Offsite &amp; Utilities Water Treatment Plant.</t>
  </si>
  <si>
    <t>Blocked access may cause delays in emergency response, increase trip hazards, and risk chemical spills.</t>
  </si>
  <si>
    <t>Advised personnel to clear the obstruction immediately, explained the safety risks, and recommended maintaining clear access or installing temporary barriers if relocation is not possible.</t>
  </si>
  <si>
    <t>Observed at the bicycle parking area that some personnel bicycles are due for inspection, and some have already passed the inspection due date.</t>
  </si>
  <si>
    <t>Failure to inspect bicycles may result in mechanical failures, increased risk of accidents, and unsafe riding conditions for personnel.</t>
  </si>
  <si>
    <t>Advised bicycle owners to send their bicycles for immediate inspection, informed them of the safety requirement, and recommended setting up a reminder system to ensure inspections are done on time.</t>
  </si>
  <si>
    <t>12000021</t>
  </si>
  <si>
    <t>senior engineer</t>
  </si>
  <si>
    <t>Observed that the area was only partially barricaded during water jet cleaning</t>
  </si>
  <si>
    <t>Nearby personnel exposed to water jet and slip hazard</t>
  </si>
  <si>
    <t>informed the contractor team to provide full barricading until cleaning is completed.</t>
  </si>
  <si>
    <t xml:space="preserve">Ada pekerja berjalan di tempat licin </t>
  </si>
  <si>
    <t xml:space="preserve">Bolih menyebabkan slip,trip and fall </t>
  </si>
  <si>
    <t>Rakan saya menegurnya supaya lebih berhati hati ketika berkerja atau berjalan di kawasan tersebut , dan rakan saya menyimpan signage untuk org yang berjalan atau berkerja di kawasan tersebut mengatauinya</t>
  </si>
  <si>
    <t>Norshaharimie bin shahri</t>
  </si>
  <si>
    <t>Pintu jamban yang tidak dapat digunakan lagi</t>
  </si>
  <si>
    <t>Boleh menyebabkan pintu itu jatuh terkena orang</t>
  </si>
  <si>
    <t>Saya menegur orang itu untuk gantikan pintu jamban itu yang baru</t>
  </si>
  <si>
    <t>Siti jaferiah binti mohd daud</t>
  </si>
  <si>
    <t>Team lead</t>
  </si>
  <si>
    <t>Speed limit</t>
  </si>
  <si>
    <t>Boleh membahayakan org lain</t>
  </si>
  <si>
    <t>Harus mengikuti peraturan yang di berikan</t>
  </si>
  <si>
    <t xml:space="preserve">Urea static station </t>
  </si>
  <si>
    <t xml:space="preserve">Empty water bottle laying on floor of urea synthesis </t>
  </si>
  <si>
    <t xml:space="preserve">Housekeeping </t>
  </si>
  <si>
    <t>I picked The empty bottles and put in trash bins</t>
  </si>
  <si>
    <t>Electrical cable not tidy</t>
  </si>
  <si>
    <t>Trip</t>
  </si>
  <si>
    <t>Advice the person to tidy up the electrical cable</t>
  </si>
  <si>
    <t xml:space="preserve">Not holding handrail while going up in stairs </t>
  </si>
  <si>
    <t xml:space="preserve">Fall injury </t>
  </si>
  <si>
    <t xml:space="preserve">Asked to hold hand rail. </t>
  </si>
  <si>
    <t>12000138</t>
  </si>
  <si>
    <t xml:space="preserve">Personnel on bicycle goes unnecessarily fast while crossing the small bridge near the plant entry gate </t>
  </si>
  <si>
    <t>fall, accident, fall into the ditch, cuts and injuries to body</t>
  </si>
  <si>
    <t xml:space="preserve">Security responsible for plant entry gate has been advised to consistently ask personnel to step down their bicycle and cross the bridge safely </t>
  </si>
  <si>
    <t xml:space="preserve">ceiling on top of office table fell down due to trapped condensate on the gypsum board, eventually it gets heavy and integrity of the ceiling is compromised </t>
  </si>
  <si>
    <t>fall onto personnel when working in office, head injuries, cuts, can go blind , brain damage</t>
  </si>
  <si>
    <t>reported to BFI facilities management to address this issue promptly</t>
  </si>
  <si>
    <t>one of ceiling panel bending down and water sometimes dripping</t>
  </si>
  <si>
    <t>can cause harm to personnel underneath.</t>
  </si>
  <si>
    <t>informed facility management</t>
  </si>
  <si>
    <t>I observed that the flooring on the back end of the hallway has already peeled off and created an uneven flooring which can be dangerous</t>
  </si>
  <si>
    <t>People may accidentally trip on this uneven flooring and injuring themselves</t>
  </si>
  <si>
    <t>Informed respective personnel to address this issue</t>
  </si>
  <si>
    <t>12000177</t>
  </si>
  <si>
    <t>Someone was not wearing gloves</t>
  </si>
  <si>
    <t>He could have cut himself while working or injured his extremities</t>
  </si>
  <si>
    <t>Told him to wear gloves</t>
  </si>
  <si>
    <t>Many birds have died inside the urea bagging area.</t>
  </si>
  <si>
    <t>An unpleasant smell can affect the environment.</t>
  </si>
  <si>
    <t xml:space="preserve">i already inform to product handling supervisor </t>
  </si>
  <si>
    <t>12000155</t>
  </si>
  <si>
    <t>I saw a person working on scaffolding without using harness</t>
  </si>
  <si>
    <t>Can cause fall injury</t>
  </si>
  <si>
    <t>I stop the job, introduce my self and tell my concern to the person doing the job</t>
  </si>
  <si>
    <t>Working while not wearing safety glasses</t>
  </si>
  <si>
    <t>Eye injury, due to dust, debris, or harsh lights</t>
  </si>
  <si>
    <t>Informed the person of the dangers and that they should wear the flasses while doing any job</t>
  </si>
  <si>
    <t>Tool box talk with incomplete signatures</t>
  </si>
  <si>
    <t>Individual who did not sign may not be fully aware of the hazards present during the job and therefore poses a risk to himself</t>
  </si>
  <si>
    <t>Asked them to read and fill in the tbt before working</t>
  </si>
  <si>
    <t>12000010</t>
  </si>
  <si>
    <t xml:space="preserve">I have observed that the TBT ( between operation and maintenance )prior Maintenance start their Job is not done properly 
Not point to specific team but I believe reminder should be sent </t>
  </si>
  <si>
    <t xml:space="preserve">Wrong equipment to be handed over 
Insufficient draining and purging 
Incident which can cause plant partial or completely trip </t>
  </si>
  <si>
    <t xml:space="preserve">Informed my team and lead engineers </t>
  </si>
  <si>
    <t>12000087</t>
  </si>
  <si>
    <t>Employee standing on a rolling office chair to reach top-shelf files.</t>
  </si>
  <si>
    <t>Assisted worker in retrieving a rated step ladder; tagged the shelf to remind others where the ladder is located.</t>
  </si>
  <si>
    <t>Instrumentation Technician</t>
  </si>
  <si>
    <t>Contractor attempting to lift a 20kg crate with a rounded back and straight legs.</t>
  </si>
  <si>
    <t xml:space="preserve">Injured Back </t>
  </si>
  <si>
    <t>Performed a "Team Lift" to move the item; reminded the team of the "Bend the knees, not the back" rule.</t>
  </si>
  <si>
    <t>Senior Rotating Technician</t>
  </si>
  <si>
    <t>1851E101, oil cooler, after handover for maintenance we loosening the flange bolts but found pressure inside in cooling water side..</t>
  </si>
  <si>
    <t>minor injury with water force can be done if not monitored...</t>
  </si>
  <si>
    <t>immediately stopped the unbolting of flange and, suggested operation to check for valve passing or bleeder blocked, ask technician to move away from water flow and wait for proper drain...</t>
  </si>
  <si>
    <t>Asnawi Bin Kariman</t>
  </si>
  <si>
    <t xml:space="preserve">While we were collecting the materials at the main warehouse, we noticed that the operator who helped us with the material issue had been walking on a wooden box between the material racks.
</t>
  </si>
  <si>
    <t xml:space="preserve">This dangerous conduct may result in falls, trips, and injuries. 
</t>
  </si>
  <si>
    <t xml:space="preserve">
These problems can be eliminated with proper material layout in the warehouse.
</t>
  </si>
  <si>
    <t>I saw one contractor working at height without using harness.</t>
  </si>
  <si>
    <t>I stop the job, intervene and told him to use safety harness</t>
  </si>
  <si>
    <t>I saw a contractor working at height with harness but not anchoring the lanyard to a fixed point</t>
  </si>
  <si>
    <t xml:space="preserve">I stop the job and told him to secure the lanyard </t>
  </si>
  <si>
    <t>Urea spill below the conveyors</t>
  </si>
  <si>
    <t>trip/slip/impacting assets</t>
  </si>
  <si>
    <t>communicating with operation team to clear it</t>
  </si>
  <si>
    <t>Rotaring technician</t>
  </si>
  <si>
    <t xml:space="preserve">Individual wearing slippers </t>
  </si>
  <si>
    <t>Individual could trip and fall due to lack of grip, wet or oily surface. Would struggle to escape in case of an emergency evacuation</t>
  </si>
  <si>
    <t>Ask individual to change to shoes ASAP after explaining the possible conditions</t>
  </si>
  <si>
    <t>Mechanical technician</t>
  </si>
  <si>
    <t xml:space="preserve">Algae </t>
  </si>
  <si>
    <t>Clean the algae or put some rocks</t>
  </si>
  <si>
    <t xml:space="preserve">The card punching maintenance sport have i type if they change" \ " they have minimum to hit the base chanel </t>
  </si>
  <si>
    <t xml:space="preserve">Card punching machine closed by car </t>
  </si>
  <si>
    <t>If they little band for up side then they don't hit the base chanal</t>
  </si>
  <si>
    <t>While removing the burners from the primary reformer at ammonia plant for maintenance, the technicians were observed using regular working gloves that are not rated for handling of items having elevated temperature. The rubber on the gloves is observed to smolder when in contact with the hot surface of the burner tube.</t>
  </si>
  <si>
    <t>This has high potential of skin burns at the hands due to failure / smoldering of the glove's fabric.</t>
  </si>
  <si>
    <t>BRE safety team was contacted immediately to arrange for the welding gloves, which were later arranged from the workshop fabrication team. The job continued with the welding gloves.</t>
  </si>
  <si>
    <t xml:space="preserve">Worker was observed performing painting activities without properly wearing safety glasses. </t>
  </si>
  <si>
    <t xml:space="preserve">Eye protection was either not worn or worn incorrectly, exposing eyes to paint splashes which can lead to eye irritation or injury.
</t>
  </si>
  <si>
    <t>-Advised the worker to stop work temporarily and reminded the worker about the importance of proper PPE usage.
-Ensured safety glasses were worn correctly before resuming work.</t>
  </si>
  <si>
    <t>During HSSE officer make a site visit to our workshop, he noticed that one of the contractors work at heights above 1.8m without full body harness. So he stop the work and convince politely the person to use full body harness.</t>
  </si>
  <si>
    <t xml:space="preserve">- Falls from heights leading to serious injuries or fatalities 
- Increased risk of head trauma or spinal cord injuries 
- Potential for crushed limbs or internal injuries 
- Exposure to elements or falling objects 
- Severe legal and financial consequences for company </t>
  </si>
  <si>
    <t xml:space="preserve">- Always wear your own PPE and harness correctly every time 
- Do pre-use inspections and call out damaged gear immediately 
- Speak up and stop work if someone is unclipped or missing PPE 
- Help colleagues with proper fit and buddy checks before climbing 
- Report hazards, near misses, or unsafe conditions to supervisor 
- Attend safety briefings and toolbox talks, then share what you learned 
- Praise teammates when you see them using PPE correctly </t>
  </si>
  <si>
    <t xml:space="preserve">I've seen that HSSE officer is supporting us working at the workshop by printing a proper signage such as full cylinders, empty cylinders, new material and etc. </t>
  </si>
  <si>
    <t xml:space="preserve">- Workers grab empty cylinders by mistake, causing work delays 
- Full cylinders get mishandled or stored incorrectly, risking leaks or explosions 
- Emergency responders can't identify hazards quickly during a fire 
- Increased risk of mixing incompatible gases due to confusion 
- Violations of OSHA/HSE regulations leading to fines or shutdowns </t>
  </si>
  <si>
    <t xml:space="preserve">- Do daily walkthroughs to check signs are visible and undamaged 
- Replace faded, missing, or incorrect cylinder tags immediately 
- Use standard tags like "FULL", "EMPTY", "IN USE" on every cylinder 
- Store full and empty cylinders in separate, clearly marked bays 
- Report damaged signage or unlabeled cylinders to your supervisor 
- Train new team members on the color codes and tag system 
- Lead by example: never leave a cylinder without the right sign </t>
  </si>
  <si>
    <t>Remove safety valve safely</t>
  </si>
  <si>
    <t xml:space="preserve">Isolation valve is minor passing. </t>
  </si>
  <si>
    <t>Isolation valve is minor passing so talk with operation and isolated completely</t>
  </si>
  <si>
    <t>Senior Electrical Shift Engineer</t>
  </si>
  <si>
    <t>North Building 1st Floor printer only can print black and white.</t>
  </si>
  <si>
    <t>Documents or drawings which require to printed in color cannot be printed especially drawing with comments or red mark.</t>
  </si>
  <si>
    <t>Inform BRE IT</t>
  </si>
  <si>
    <t>My colleague reminded me about my unmanaged extension wire in the office.</t>
  </si>
  <si>
    <t>To secure the extension wire properly.</t>
  </si>
  <si>
    <t>Workshop is very clean</t>
  </si>
  <si>
    <t>I told the workshop team they are doimg a good job</t>
  </si>
  <si>
    <t xml:space="preserve">Rotating and Static section manager </t>
  </si>
  <si>
    <t xml:space="preserve">Number of fire sensors need to be increased and distributed in the middle rows @ Primary reformer area </t>
  </si>
  <si>
    <t xml:space="preserve">Missing firing 
Scanner burnt cables </t>
  </si>
  <si>
    <t xml:space="preserve">Raising this Card to HSSE </t>
  </si>
  <si>
    <t xml:space="preserve">Rotating and static Section Manager </t>
  </si>
  <si>
    <t xml:space="preserve">Change request need to be raised for the ventilation required for Primary reformer hot area ( middle rows ) </t>
  </si>
  <si>
    <t xml:space="preserve">Unconventional environmental conditions for work for both operation and maintenance </t>
  </si>
  <si>
    <t xml:space="preserve">Ice jacket can be used during maintenance for Reformer burner PM  and scanners or other hot work required to stay long time in hot environments 
If HSSE can provide it and user based on maintenance team request </t>
  </si>
  <si>
    <t xml:space="preserve">It’s only improvement </t>
  </si>
  <si>
    <t xml:space="preserve">Only raising this card </t>
  </si>
  <si>
    <t>Entire crew wearing full chemical suits, face shields, and respirators during a tank cleaning, despite the 30°C temperature.</t>
  </si>
  <si>
    <t>Boosted morale and highlighted the importance of "Safety over Comfort."</t>
  </si>
  <si>
    <t>Staff member noticed a pallet wrap discarded in a walkway and took the time to pick it up and dispose of it properly.</t>
  </si>
  <si>
    <t>Reduced workplace hazards and promoted a "Clean as you go" culture.</t>
  </si>
  <si>
    <t>Senior technician showing trainee/interns the correct way to test a circuit before starting work, explaining the specific risks of that machine.</t>
  </si>
  <si>
    <t>Accelerated the safety onboarding of the new hire and built team trust.</t>
  </si>
  <si>
    <t>12000103</t>
  </si>
  <si>
    <t xml:space="preserve">colleagues wearing full ppe including safety harness while working at height </t>
  </si>
  <si>
    <t>During the morning meeting, the lead asked open-ended questions like, 'What’s the one thing that could go wrong today?' to get everyone thinking.</t>
  </si>
  <si>
    <t>Increased situational awareness for the entire team.</t>
  </si>
  <si>
    <t xml:space="preserve">colleagues put on earplugs while working near BFW </t>
  </si>
  <si>
    <t>noise</t>
  </si>
  <si>
    <t>Team member set up temporary barriers while changing an overhead light bulb to prevent people from walking under.</t>
  </si>
  <si>
    <t>Prevents "Line of Fire" injuries for bystanders.</t>
  </si>
  <si>
    <t>Replacement of LT1061008, while working at height on scaffolding platform. Technicians are working with required PPE like safety harness and barricade the area..</t>
  </si>
  <si>
    <t xml:space="preserve">Safe work and behaviour </t>
  </si>
  <si>
    <t>Working at heights is one of the LSR and technicians followed properly..</t>
  </si>
  <si>
    <t xml:space="preserve">We observed that the multimeter lead found damaged insulation and exposed copper during routine PM.
</t>
  </si>
  <si>
    <t xml:space="preserve">It was very dangerous for someone to be using the multimeter in that condition. It might result in an electrical shock.
</t>
  </si>
  <si>
    <t xml:space="preserve">
Take out the test lead, fix it, and fasten it with shrinking insulation.
</t>
  </si>
  <si>
    <t xml:space="preserve">Instrument Supervisor </t>
  </si>
  <si>
    <t xml:space="preserve">work at height (scaffolding). using harnesses </t>
  </si>
  <si>
    <t xml:space="preserve">good practice </t>
  </si>
  <si>
    <t>good</t>
  </si>
  <si>
    <t xml:space="preserve">5. We noticed that about four light fitting diffusers were shattered on the front side during the lighting preventive maintenance in the ammonia area. 
</t>
  </si>
  <si>
    <t xml:space="preserve">We feel that this problem is primarily caused by the erection or removal of scaffolding rather than material failure or poor engineering. There are certain lights that are neither horizontal or level.
It may result in a short circuit, a broken tube light, or even property damage.
</t>
  </si>
  <si>
    <t xml:space="preserve">
Before beginning the task, take extra care, pay attention, and bring up this point throughout toolbox meeting.
</t>
  </si>
  <si>
    <t xml:space="preserve">The bottom side of the toilet door at the Nort Building had sharp edges.
</t>
  </si>
  <si>
    <t xml:space="preserve">
When entering or leaving this toilet space, someone could get hurt by the sharp edges.
</t>
  </si>
  <si>
    <t xml:space="preserve">
I used the longnose flyer to fold the sharp edges of some of the toilet doors.
</t>
  </si>
  <si>
    <t>12000128</t>
  </si>
  <si>
    <t>There is lifting and barrier the road so that no one can crossover the line of fire</t>
  </si>
  <si>
    <t>Lifting injury, death</t>
  </si>
  <si>
    <t>Good that there is barrier</t>
  </si>
  <si>
    <t>Flagman escorting HIYAP and forklift</t>
  </si>
  <si>
    <t>Injury or death</t>
  </si>
  <si>
    <t>Good to have flagman escorting them</t>
  </si>
  <si>
    <t xml:space="preserve">Housekeeping done after work exceeding expectations. Individual performed a complete sweep of the floor and surrounding environment exceeding the used workspace, including the workspaces used by other teams. </t>
  </si>
  <si>
    <t xml:space="preserve">Individual practices and promotes good show of workmanship and attention to detail, as well as a commitment to the cleanliness of their work enviroment. </t>
  </si>
  <si>
    <t>Commend the person on their endeavor and insist that their efforts would be seen by those around him as being a positive attitude and an example to be followed</t>
  </si>
  <si>
    <t>The room adjacent to the shower which is used to be clothed or such, is wet due to water from the shower splashing out from the curtain.</t>
  </si>
  <si>
    <t>Individual could slip if they werent aware or careful, regardless if it is when entering or exiting</t>
  </si>
  <si>
    <t>I suggest that the room have a drain added to it or a space for the water to at least flow into the shower area so the water can drain and dry faster. Alternatively, the shower curtain coukd be replaced with a door to prevent leakage at all.</t>
  </si>
  <si>
    <t>Before use scaffolding, he checks validation of the scaffolding</t>
  </si>
  <si>
    <t xml:space="preserve">Person falling </t>
  </si>
  <si>
    <t>saharin bin rotan</t>
  </si>
  <si>
    <t>12000069</t>
  </si>
  <si>
    <t>My colleague park at the designated shift parking area, for day and night duty.</t>
  </si>
  <si>
    <t>Thanks for parking in the designated area, it really helps keep things organized.</t>
  </si>
  <si>
    <t>Barrier tap tidak tersusun rapi</t>
  </si>
  <si>
    <t>Boleh menyebabkan tersangkut di kaki Dan jatuh</t>
  </si>
  <si>
    <t>Menyusun barrier tap itu dengan rapi supaya tidak orang-orang yang melalui kawasan itu tidak jatuh</t>
  </si>
  <si>
    <t>ZAYAR TUN</t>
  </si>
  <si>
    <t>12000168</t>
  </si>
  <si>
    <t>Snr SUPERVISOR</t>
  </si>
  <si>
    <t>Follow the BFI 12 Lifesaving Rules - Energy Isolation before starting the jobs verify isolation &amp; zero energy when working on process or equipment.</t>
  </si>
  <si>
    <t>They have follow &amp; action</t>
  </si>
  <si>
    <t>They are follow &amp; action</t>
  </si>
  <si>
    <t>Good example by welding team during fabrication of pipe. Uses of appropriate PPE</t>
  </si>
  <si>
    <t>Can cause multiple injuries</t>
  </si>
  <si>
    <t>Currently weather is very hot.</t>
  </si>
  <si>
    <t xml:space="preserve">- Heat exhaustion or heatstroke 
- Dehydration and reduced productivity 
- Increased risk of accidents and errors 
- Exacerbation of existing medical conditions 
- Potential for serious long-term health issues </t>
  </si>
  <si>
    <t xml:space="preserve">- Stay hydrated with water and electrolyte-rich drinks 
- Take regular breaks in shaded or air-conditioned areas 
- Wear lightweight, breathable clothing and PPE 
- Monitor yourself and colleagues for heat stress signs 
- Adjust work schedules to avoid peak heat hours </t>
  </si>
  <si>
    <t>Personnel riding bicycle until front of CCR door and parked his/her bicycle beside the CCR door</t>
  </si>
  <si>
    <t>Someone else may come out from CCR and can cause collision lead to injury with the rider.</t>
  </si>
  <si>
    <t>To put bicycle restricted zone signage to prevent people from accessing the area while riding bicycle. This also applicable to the crossing bridge in front of plant access gate.</t>
  </si>
  <si>
    <t>12000154</t>
  </si>
  <si>
    <t>Found unused bicycle tire near to north building entrance.</t>
  </si>
  <si>
    <t>Water ponding and mosquito breeding</t>
  </si>
  <si>
    <t>Inform the team to remove from the area.</t>
  </si>
  <si>
    <t>12000109</t>
  </si>
  <si>
    <t>Personnel not wearing ear protection at high noise area</t>
  </si>
  <si>
    <t>Long exposure can cause hearing damage</t>
  </si>
  <si>
    <t>Tell them to wear ear plugs</t>
  </si>
  <si>
    <t xml:space="preserve">Not wearing gloves especially during inspection of items </t>
  </si>
  <si>
    <t xml:space="preserve">Pinch point, hand injury </t>
  </si>
  <si>
    <t>Advice to use gloves</t>
  </si>
  <si>
    <t>Dogs around parking area</t>
  </si>
  <si>
    <t>One contractor bitten by dogs</t>
  </si>
  <si>
    <t xml:space="preserve">Action should be taken by HSE/Security </t>
  </si>
  <si>
    <t>Driving fast at parking area</t>
  </si>
  <si>
    <t>Told him to follow speed limit</t>
  </si>
  <si>
    <t>BFI SPARK, Car Park B (BFI Parking)</t>
  </si>
  <si>
    <t>Using phone while driving</t>
  </si>
  <si>
    <t xml:space="preserve">Told them not to use phone when driving </t>
  </si>
  <si>
    <t>12000147</t>
  </si>
  <si>
    <t>A contractor was found operating a 4" grinder without the safety guard installed. The activity was immediately stopped, and the individual was informed that operating the grinder without a guard is unsafe.</t>
  </si>
  <si>
    <t>Increased chance of disc shattering causing severe harm</t>
  </si>
  <si>
    <t>Work was stopped on the spot, and the contractor was advised to reinstall the safety guard before resuming work.</t>
  </si>
  <si>
    <t>mechanical rotating technician</t>
  </si>
  <si>
    <t>not wearing helmet inside the warehouse</t>
  </si>
  <si>
    <t>falling objects</t>
  </si>
  <si>
    <t xml:space="preserve">ask them to wear ppe </t>
  </si>
  <si>
    <t xml:space="preserve">No barricade tape on utility point hoses </t>
  </si>
  <si>
    <t xml:space="preserve">Tripping hazard </t>
  </si>
  <si>
    <t>Remind the use of barricade tape when using any hoses</t>
  </si>
  <si>
    <t>Office floor soaking wet due to high humidity</t>
  </si>
  <si>
    <t>Slip</t>
  </si>
  <si>
    <t>Put a note on the whiteboard not to turn off or increasing AC temperature, since this will lead floor in soaking wet</t>
  </si>
  <si>
    <t>Third party contractor are cleaning floor with water jetting without area barricade</t>
  </si>
  <si>
    <t>Should be barrier that area so people know what work and where work going on</t>
  </si>
  <si>
    <t>People awar work location</t>
  </si>
  <si>
    <t>moustafa elsayed abdelwahed ali</t>
  </si>
  <si>
    <t>supervisor</t>
  </si>
  <si>
    <t>In the workshop area, there are no bathrooms, but since there is a water line, it is easy to build a bathroom.</t>
  </si>
  <si>
    <t>A supervisor is attempting to dismantle a device using a screwdriver and the device was hard to open.</t>
  </si>
  <si>
    <t>He could have a hand injury if he kept forcing the device to open and not being mindful with his safety.</t>
  </si>
  <si>
    <t>I reminded him to be careful.</t>
  </si>
  <si>
    <t>Lighting at female surau room is faulty</t>
  </si>
  <si>
    <t>Eye irritation</t>
  </si>
  <si>
    <t>A damaged revolving office chair was observed in the north building static office.</t>
  </si>
  <si>
    <t>The chair wheels were not able to roll any more, and cause a potential of person falling off the chair while trying to move the chair while sitting on it.</t>
  </si>
  <si>
    <t>The damaged chair was removed from the office to avoid anyone using it accidently.</t>
  </si>
  <si>
    <t>Instrument technician working at extremely hot environment at reformer area without breaks.</t>
  </si>
  <si>
    <t xml:space="preserve">Exhaustion and collapse </t>
  </si>
  <si>
    <t>Asked the Technician to take a break and continue</t>
  </si>
  <si>
    <t>Had lighting CM job for lighting inside Bulk Storage. However, at South Side door, to perform lighting CM need scaffolding but are was filled with bags so no access was available</t>
  </si>
  <si>
    <t>Cannot perform job due to no access</t>
  </si>
  <si>
    <t>Already informed operation to clear out the area.</t>
  </si>
  <si>
    <t>12000099</t>
  </si>
  <si>
    <t>A person who drifting using a bicycle</t>
  </si>
  <si>
    <t xml:space="preserve">Could crash each other </t>
  </si>
  <si>
    <t>Approach and told him about the behavior coming to the site</t>
  </si>
  <si>
    <t xml:space="preserve">A driver did not use while driving from the car park. </t>
  </si>
  <si>
    <t xml:space="preserve">The driver can be hurt if accident occurred while driving the car. </t>
  </si>
  <si>
    <t>Discussion had been made with the driver and he agreed to wear the seat belt immediately.</t>
  </si>
  <si>
    <t xml:space="preserve">There are ropes lying around at some part of the bagging building. </t>
  </si>
  <si>
    <t>A person might trip over the rope and fall which can lead to injury.</t>
  </si>
  <si>
    <t>I push aside the rope to the side hoping nobody trip on it.</t>
  </si>
  <si>
    <t>I observed that my supervisor trying to plan for this and next week perfectly. Since we have a heavy &amp; a big task, he ask us to follow his plan so that everything went smoothly.</t>
  </si>
  <si>
    <t xml:space="preserve">- Delays and missed deadlines 
- Increased workload and stress for team members 
- Safety risks and potential accidents 
- Poor resource allocation and wasted resources 
- Burnout and decreased morale </t>
  </si>
  <si>
    <t xml:space="preserve">- Identify and highlight potential risks and consequences 
- Suggest alternative plans or contingency measures 
- Offer expertise and resources to support revised plans 
- Document lessons learned for future projects 
- Provide constructive feedback to improve planning processes </t>
  </si>
  <si>
    <t>NUR ATIQAH AZIQAH BINTI ZAINI</t>
  </si>
  <si>
    <t>12000110</t>
  </si>
  <si>
    <t>Hot weather season</t>
  </si>
  <si>
    <t>Dehydration</t>
  </si>
  <si>
    <t>To remind everyone to stay alert during hot weather. To drink lots of water and bring along if going to site.</t>
  </si>
  <si>
    <t>Assembly Point A</t>
  </si>
  <si>
    <t xml:space="preserve">To implement tap in point for assembly points </t>
  </si>
  <si>
    <t xml:space="preserve">saves time from manual head count </t>
  </si>
  <si>
    <t>give improvement ideas</t>
  </si>
  <si>
    <t>During a site visit, I entered an area with unexpectedly high noise levels. The noise was unbearable and posed a potential risk to hearing.A colleague noticed the situation and immediately offered his spare ear plugs.</t>
  </si>
  <si>
    <t>This proactive action demonstrated strong safety awareness and concern for others. His quick response helped prevent potential harm and ensured compliance with PPE requirements. I am grateful for his support and would like to highlight his positive safety behavior.</t>
  </si>
  <si>
    <t>The ID scanner at the plant entrance was found damaged and partially detached. Based on information gathered, a forklift transporting materials likely struck the scanner while exiting the area.</t>
  </si>
  <si>
    <t>Potential for repeated incidents due to poor equipment positioning</t>
  </si>
  <si>
    <t>It is recommended to relocate the ID scanner to the roadside/curb area instead of positioning it at the center of the road before the entrance. This will reduce the likelihood of impact from moving vehicles, especially forklifts or trucks.
The current positioning creates a high exposure to vehicle movement, which increases the risk of similar incidents occurring in the future.</t>
  </si>
  <si>
    <t>Using trays to keep all loose items during maintenance</t>
  </si>
  <si>
    <t>any loose items such as tools/bolt nuts kept on the ground without proper storage can cause trip hazard or asset loss</t>
  </si>
  <si>
    <t>Personnel were observed practicing good housekeeping in the office by keeping their work area clean, organized. Items were properly stored, walkways were clear, and waste was disposed of appropriately</t>
  </si>
  <si>
    <t>Poor housekeeping may obstruct emergency exits or access to safety equipment. The individual could slip or trip, leading to a fall. And also reduced efficiency and morale in the workplace.</t>
  </si>
  <si>
    <t>I acknowledged and appreciated the personnel’s effort, encouraging them to continue maintaining a safe and tidy workspace. This behavior sets a positive example for others.</t>
  </si>
  <si>
    <t>Wearing open-toed slippers outside the northern office building</t>
  </si>
  <si>
    <t>Feet can be injured when they get stuck on rocks or sharp objects</t>
  </si>
  <si>
    <t xml:space="preserve">Don't wear open-toed slippers </t>
  </si>
  <si>
    <t>North Building Ground Floor Printer cannot be used for quite long time without any rectification.</t>
  </si>
  <si>
    <t>Need to print documents especially JHA somewhere else.</t>
  </si>
  <si>
    <t>Report to BRE IT.</t>
  </si>
  <si>
    <t>Filter cleaning safely done</t>
  </si>
  <si>
    <t>Hot surface.. If no take care you will be harm. 
But people do safely</t>
  </si>
  <si>
    <t>There is no any problem</t>
  </si>
  <si>
    <t>Static Office cleaning</t>
  </si>
  <si>
    <t>Clean all stuff and arrange at good location</t>
  </si>
  <si>
    <t>Arrange table... Stuff and clean all dirty things</t>
  </si>
  <si>
    <t xml:space="preserve">Senior Rigger </t>
  </si>
  <si>
    <t xml:space="preserve">Lifting activity on going all lifting team fallow the proper work procedure </t>
  </si>
  <si>
    <t>We thanked everyone for working with saftey together.</t>
  </si>
  <si>
    <t>By working with safety, we and our families can stay happy.</t>
  </si>
  <si>
    <t>SELVAM RAJAKANNU</t>
  </si>
  <si>
    <t>INSTRUMENT SUPERVISOR</t>
  </si>
  <si>
    <t>Use proper PPE's</t>
  </si>
  <si>
    <t>fall from height</t>
  </si>
  <si>
    <t>Good work for security system to checking people who in out the gate properly</t>
  </si>
  <si>
    <t xml:space="preserve">Good act for safety on site </t>
  </si>
  <si>
    <t xml:space="preserve">checking air condition using ladder </t>
  </si>
  <si>
    <t>good (3-point contact )</t>
  </si>
  <si>
    <t>good practice</t>
  </si>
  <si>
    <t>12000162</t>
  </si>
  <si>
    <t xml:space="preserve">Heavy Equipment Senior Technician </t>
  </si>
  <si>
    <t>Someone use earplugs entering to noisy area (compressor house).</t>
  </si>
  <si>
    <t>On the way to urea granulation from substation, my colleague reminded me to use ear plug or ear muff since it is high noise area.</t>
  </si>
  <si>
    <t>for long time exposure to high noise may damage the ear drum or may not hear very well.</t>
  </si>
  <si>
    <t>Thank you for reminding me using proper ppe for the right area.</t>
  </si>
  <si>
    <t>Using the correct PPE handling grinder when cutting pipes</t>
  </si>
  <si>
    <t>If the grinding disc breaks, the disc will fly into face.</t>
  </si>
  <si>
    <t>Good practice using face shield and all PPE</t>
  </si>
  <si>
    <t>Good communication of forklift operator and store keeper while arranging arrival goods/parts</t>
  </si>
  <si>
    <t xml:space="preserve">Incident could happen if there is no proper communication </t>
  </si>
  <si>
    <t>Norlly bin Nahon</t>
  </si>
  <si>
    <t>General Worker</t>
  </si>
  <si>
    <t>Didn’t use the barrier tape while doing the waterjet activity</t>
  </si>
  <si>
    <t>It may cause people will cross to the waterjet activity area and can cause accident</t>
  </si>
  <si>
    <t xml:space="preserve">Apply the barrier tape then continue the waterjet activity </t>
  </si>
  <si>
    <t>Nurernna Nabilla binti Muhd Rizqi Kifli</t>
  </si>
  <si>
    <t>Mendapati Maintenance Rentokil tidak memakai safety shoes dan full ppe semasa membuat kerja maintenance dan tidak menyedia signboard untuk menandakan kedia membuat kerja di tempat tersebut.</t>
  </si>
  <si>
    <t>Bolih menyebabkan kecelakaan kepada diri sendiri dan orang sekitar tempat keraja kerana tidak adanya signboard.</t>
  </si>
  <si>
    <t>Jikalau dapat sebelum kedia memulakan sesuatu perkerjaan hendaklah di brieffing dulu olih supervisor mereka untuk memperinggati mereka lagi.</t>
  </si>
  <si>
    <t>12000134</t>
  </si>
  <si>
    <t>Slippery floor below conveyor oil from roller conveyor belt</t>
  </si>
  <si>
    <t>Slippery floor..trip and fall..buggey car accident</t>
  </si>
  <si>
    <t>Need cleaning and remove the oil/grease below conveyor belt</t>
  </si>
  <si>
    <t>Many lightings near bulk storage east side in off condition</t>
  </si>
  <si>
    <t xml:space="preserve">The dark area will be danger </t>
  </si>
  <si>
    <t>Inform electrical</t>
  </si>
  <si>
    <t>Electrical cable exposed cut near the toilet maybe due to frass cutting</t>
  </si>
  <si>
    <t>Short circuit and blackout</t>
  </si>
  <si>
    <t>Inform electrical team to secure with black tape</t>
  </si>
  <si>
    <t>NUR RASYIQAH BINTI HAMZAH</t>
  </si>
  <si>
    <t xml:space="preserve">Apa yang saya perhatikan sampah bersepah kawasan parking. </t>
  </si>
  <si>
    <t xml:space="preserve">Tidak selesa di pandang  oleh tetamu yang datang melawat dan contractor yang lain dan kesihatan alam sekitar. </t>
  </si>
  <si>
    <t xml:space="preserve">Saya cadangankan rentokil membuat general cleaning di kawasan parking site setiap hari minggu waktu orang office tidak bekerja. </t>
  </si>
  <si>
    <t xml:space="preserve">MUHAMMAD NURUL AZMIE BIN ANDRU </t>
  </si>
  <si>
    <t xml:space="preserve">SECURITY GUARD </t>
  </si>
  <si>
    <t>Ada diantara pekerja kapal naik ke jetty head</t>
  </si>
  <si>
    <t>Pekerja kapal boleh membuat sesuatu yang tidak di ingini berlaku.</t>
  </si>
  <si>
    <t>Pasang papan tanda tidak boleh turun dari kapal.</t>
  </si>
  <si>
    <t>Saharin Bin Rotan</t>
  </si>
  <si>
    <t xml:space="preserve">My colleague consistently choose the right tools for each task. it show good efficiency and professionalism, it make a big difference in the quality of our work. keep it up... </t>
  </si>
  <si>
    <t>Great job on this task- your choice of right tools really made the work efficient.</t>
  </si>
  <si>
    <t>Nur sofiyyah binti muhammad aminul</t>
  </si>
  <si>
    <t>Kawasan luar main gate 2 gelap</t>
  </si>
  <si>
    <t>Intruder senang betapuk
Wild animal betapuk</t>
  </si>
  <si>
    <t>Intruder can lurk around the end of main gate because theres not enough lampu diluar pagar hujung mg2</t>
  </si>
  <si>
    <t>Lantai carpet mg2 koyak</t>
  </si>
  <si>
    <t>Trip fall or slip</t>
  </si>
  <si>
    <t>Injury to the head or the body</t>
  </si>
  <si>
    <t>Many cats</t>
  </si>
  <si>
    <t>Danger to moving equipment</t>
  </si>
  <si>
    <t>Removed to safe place</t>
  </si>
  <si>
    <t>Instrument techician</t>
  </si>
  <si>
    <t>Some of the lamp not workuing</t>
  </si>
  <si>
    <t xml:space="preserve">Doing maintenance without lamp had to used torchlight andvslow process of maintenance due to less light </t>
  </si>
  <si>
    <t>Report to.PH ops team and electrical team for follow up</t>
  </si>
  <si>
    <t>NURUL IZZATI HANANI BINTI MOHAMMAD YASSINI</t>
  </si>
  <si>
    <t>security guard</t>
  </si>
  <si>
    <t>didapati kawasan tersebut telah kami dapati tidak bersih atas sampah-sampah yang terbiar .</t>
  </si>
  <si>
    <t>dari sisi pandang visitor tidak baik di pandang .</t>
  </si>
  <si>
    <t>menyediakan waste container ( waste hazardous) .</t>
  </si>
  <si>
    <t>12000088</t>
  </si>
  <si>
    <t>INSTRUMENT TECHNICIAN SHIFT</t>
  </si>
  <si>
    <t>The parking lot access road is still unpaved gravel and has not yet been properly surfaced.</t>
  </si>
  <si>
    <t xml:space="preserve">- Paint &amp; Windshields: Loose stones are easily kicked up by tires, leading to chipped paint or cracked windshields for the car driving—and for others nearby. 
​-Underbody Wear: Constant driving on rough stones can damage a car’s suspension &amp; tires over time. </t>
  </si>
  <si>
    <t>Suggestions:
•Pave the road: Replace loose stones with a smooth asphalt or concrete surface. 
•​Flatten the ground: Use a heavy roller machine to press the stones down firmly.</t>
  </si>
  <si>
    <t>Siti Norazirah Binti Tajulashikin</t>
  </si>
  <si>
    <t>Guarding</t>
  </si>
  <si>
    <t>Sampah bekas makanan dan minuman besepah diluar gate dan berhampiran post tg1.</t>
  </si>
  <si>
    <t xml:space="preserve">Jika tidak di tegur kelakuan yang tidak pembersih akan berpanjangan dan menyebabkan sekitar kawasan nampak kotor. </t>
  </si>
  <si>
    <t>Sediakan tong sampah memandang di post tg1 tidak ada bakul sampah untuk membuang sampah. Dan lakukan pembersihan sekali tiap minggu ( hujung minggu )</t>
  </si>
  <si>
    <t>Didapati rumput di kawasan berhampiran pagar telah tumbuh panjang</t>
  </si>
  <si>
    <t>Jika tidak diambil tindakan, rumput yang panjang boleh menyebabkan kawasan menjadi tidak terurus, menjadi tempat pembiakan serangga atau haiwan berbisa</t>
  </si>
  <si>
    <t>memerlukan tindakan pemotongan bagi menjaga kebersihan serta keselamatan kawasan</t>
  </si>
  <si>
    <t>Mechanical Engineer (workshop)</t>
  </si>
  <si>
    <t>This is at the roundabout before the plant. It was observed that a car going to BFI plant did not check the right side and just enter the roundabout, but there was actually a car coming from the right side.</t>
  </si>
  <si>
    <t>Car accident could have occur at the roundabout.</t>
  </si>
  <si>
    <t>Awareness could be raised on road safety, including the proper roundabout usage and the speed limit.</t>
  </si>
  <si>
    <t>We are doing electrical tools inspection. We found out that one of our angle grinder dont have the safety guard. So my supervisor told us to not use the grinder for the meantime until we found new safety guard.</t>
  </si>
  <si>
    <t xml:space="preserve">- Flying sparks or debris can cause eye injuries 
- Exposed disc can shatter and cause cuts 
- Increased risk of serious hand or finger injuries 
- Debris can hit bystanders or nearby equipment 
- Non-compliance with safety regulations </t>
  </si>
  <si>
    <t>We listened to the supervisor, so we separate the angle grinder and we tie barrier tape to make sure that everyone are aware regarding the grinder. We also remind to all of our colleagues who is working under our team regarding the grinder.</t>
  </si>
  <si>
    <t>Mechanical Maintenance supervisor workshop</t>
  </si>
  <si>
    <t>Subcontractors fabricate grating cover water drain at West side Urea Granulation no complete cover all area , have gap</t>
  </si>
  <si>
    <t>We can drop on the grating gap</t>
  </si>
  <si>
    <t>Inform Facility team to continue fabrication close gap</t>
  </si>
  <si>
    <t>Carry rockwool without using gloves and wearing dust mask</t>
  </si>
  <si>
    <t>Can cause irritation and inhale dust of fiber glass</t>
  </si>
  <si>
    <t>Explain to him the danger of not using proper ppe while handling rockwool and he agreed</t>
  </si>
  <si>
    <t>Mechanical Technician</t>
  </si>
  <si>
    <t>Observed personal not wearing earplug/earmuffs.</t>
  </si>
  <si>
    <t>Poor hearing, damaged eardrums.</t>
  </si>
  <si>
    <t>Told him to wear ear plugs to protect your hearing.</t>
  </si>
  <si>
    <t>Observed personal not wearing safety goggle instead hooked it on coverall while in the plant.</t>
  </si>
  <si>
    <t>Dust, flying debris.</t>
  </si>
  <si>
    <t>Inform to wear eye protection at all time.</t>
  </si>
  <si>
    <t xml:space="preserve">Electrical supervisor </t>
  </si>
  <si>
    <t xml:space="preserve">There's no sounder for fire alarm in instrument room and UPS room </t>
  </si>
  <si>
    <t xml:space="preserve">If someone working inside both room they will not hear any emergency </t>
  </si>
  <si>
    <t>Suggest to install sounder inside the room</t>
  </si>
  <si>
    <t xml:space="preserve">Electrical Supervisor </t>
  </si>
  <si>
    <t>CCR UPS room door did not having emergency bar opening.</t>
  </si>
  <si>
    <t>During emergency people have to use normal door handle where it's not safe and can delay to escape</t>
  </si>
  <si>
    <t>Suggest to replace door handle with emergency bar</t>
  </si>
  <si>
    <t>12000027</t>
  </si>
  <si>
    <t>There is a significant accumulation of water at a high level beneath the Passenger and Freight Lift (1731H001)</t>
  </si>
  <si>
    <t>Electrical hazards if water reaches wiring or control panels .and Equipment damage or corrosion of elevator components due to continuous moisture</t>
  </si>
  <si>
    <t>The site supervisor has been notified more than once to take the necessary actions to remove the water, dry the area, and continuously monitor it due to the recurring accumulation of water after each site washing.</t>
  </si>
  <si>
    <t>12000108</t>
  </si>
  <si>
    <t>Scaffolding pipe laying on the grating of the stairs going to belt conveyor 1701H006</t>
  </si>
  <si>
    <t>Slip, trip and possibly fall from height</t>
  </si>
  <si>
    <t>Shifted the pipe to safe location</t>
  </si>
  <si>
    <t>12000093</t>
  </si>
  <si>
    <t>Colleague not holding handrail upon going up stairs</t>
  </si>
  <si>
    <t>Trip and severe fall</t>
  </si>
  <si>
    <t>Intervene to use handrail</t>
  </si>
  <si>
    <t>Mohammad Noorhamdillah Bin zakaria</t>
  </si>
  <si>
    <t>12000081</t>
  </si>
  <si>
    <t>Tap water found loose at pantry</t>
  </si>
  <si>
    <t>Breakage causing water leakage</t>
  </si>
  <si>
    <t>To repair</t>
  </si>
  <si>
    <t>A person using phone while walking</t>
  </si>
  <si>
    <t>Trip, slip and fall</t>
  </si>
  <si>
    <t>Asked the person to stop walking and remind them to no walk and text</t>
  </si>
  <si>
    <t>Slippery floor at ground floor boiler to many algae..trip and fall occur</t>
  </si>
  <si>
    <t>Barracade and put label</t>
  </si>
  <si>
    <t>12000009</t>
  </si>
  <si>
    <t>Project related scaffolding materials are found unattended at Ammonia and O&amp;U plants</t>
  </si>
  <si>
    <t xml:space="preserve">Unproper storage of the material, obstruction for OPS and Maintenance teams, loose objects that may cause injury. </t>
  </si>
  <si>
    <t xml:space="preserve">Report to the Project manager who is responsible for immediate removal or proper organizing their materials with proper barricade and visible signage. </t>
  </si>
  <si>
    <t xml:space="preserve">Urea static technician </t>
  </si>
  <si>
    <t xml:space="preserve">Workers working in utility area by using electric tools electric cable lying on walkway without berricate cable </t>
  </si>
  <si>
    <t>Trip hazard</t>
  </si>
  <si>
    <t>I approach to them and remind them to berricate cable</t>
  </si>
  <si>
    <t>Informed by Syera Personnel; ceiling have plenty of water (from condensation).</t>
  </si>
  <si>
    <t>can cause damage to property and dropped on personnel if ceiling panel/board cannot handle the weight of the water</t>
  </si>
  <si>
    <t>informed Facility Management</t>
  </si>
  <si>
    <t>Slippery stair due tonurea and salty water occur</t>
  </si>
  <si>
    <t>Cleaning need be done</t>
  </si>
  <si>
    <t xml:space="preserve">No grating on the drainage </t>
  </si>
  <si>
    <t>It's near the bicycle lane, someone might fall</t>
  </si>
  <si>
    <t>Inform the related people</t>
  </si>
  <si>
    <t>12000073</t>
  </si>
  <si>
    <t>Uneven tiles from the rest area to the toilet and in front of surau</t>
  </si>
  <si>
    <t>Tripping Hazard</t>
  </si>
  <si>
    <t>Previously was already repaired, but it is still uneven. Maybe the involved department need to do post activity check or follow-up inspection</t>
  </si>
  <si>
    <t>Zidnii ilman bin Asmadi</t>
  </si>
  <si>
    <t xml:space="preserve">Security Guard </t>
  </si>
  <si>
    <t>Jalan Berlopak dan tidak rata</t>
  </si>
  <si>
    <t>boleh menyebabkan kenderaan rosak pada rim, dan pada orang boleh menyebabkan teseliuh jika tersilap langkah</t>
  </si>
  <si>
    <t>cadangan untuk semen ataupun menambal pada tempat yang berlopak.</t>
  </si>
  <si>
    <t>I observed that our HSSE department always reminds us regarding our training regarding daily competent such as Permit to work, working at heights, confined space &amp; etc.</t>
  </si>
  <si>
    <t xml:space="preserve">- Competency gaps might go unnoticed 
- Workers might operate equipment unsafely 
- Increased risk of accidents or injuries 
- Non-compliance with regulatory requirements 
- Potential for serious safety and liability issues </t>
  </si>
  <si>
    <t>The way i support our HSSE department, since everyday we have task. I will talk with my superior regarding the training that HSSE provide. So that i could have maximum of 2 hours of training and will proceed the task when i finish the training.</t>
  </si>
  <si>
    <t>Observed limited waste or bin near ammonia plant.</t>
  </si>
  <si>
    <t>If too much rubbish too far to put at the big waste bin.</t>
  </si>
  <si>
    <t>Suggest to put a few bins nearby.</t>
  </si>
  <si>
    <t>I've seen that some of the manpower/ contractors doesn't have a proper rest shelter. They usually take rest at their personal car.</t>
  </si>
  <si>
    <t xml:space="preserve">- Increased risk of accidents or injuries 
- Exposure to hazards like moving vehicles or equipment 
- Reduced alertness and increased fatigue 
- Potential for heat stress or other health issues 
- Non-compliance with safety protocols </t>
  </si>
  <si>
    <t xml:space="preserve">- Designate specific rest areas away from work zones 
- Ensure areas are shaded, ventilated, and temperature-controlled 
- Provide adequate seating, water, and hygiene facilities 
- Display clear signage and communicate rest area locations 
- Regularly inspect and maintain rest areas </t>
  </si>
  <si>
    <t>Currently away for undergoing Turnaround for other plant this month. Unable to update CareCards number</t>
  </si>
  <si>
    <t>Bad CareCard records</t>
  </si>
  <si>
    <t>Propose to be able to backdate CareCards or accumulate CareCards per year instead of monthly cut-offs.</t>
  </si>
  <si>
    <t>Colleague offer to help lifting object when the other colleague seems to have full hands</t>
  </si>
  <si>
    <t>Back pain, manual handling injuries</t>
  </si>
  <si>
    <t>Compliment the good gesture on assisting colleague to reduce lifting load</t>
  </si>
  <si>
    <t xml:space="preserve">Supervisor Security </t>
  </si>
  <si>
    <t>Fence di bahagian luar external East &amp; West tidak sesuai</t>
  </si>
  <si>
    <t>Dengan Ketinggian pagar fence dan jenis fence ada sekarang .. boleh menyebabkan pencuri mudah menceroboh masuk dari pagar</t>
  </si>
  <si>
    <t>Tukar Fence dengan yang bersesuaian dengan Ketinggian dan Tegap/Legit.</t>
  </si>
  <si>
    <t>Muhammad izaan hakeem bin hazrin</t>
  </si>
  <si>
    <t>DSG4893</t>
  </si>
  <si>
    <t>Menjaga harat benda orang lain dengan berhati hati</t>
  </si>
  <si>
    <t>Jika ada barang jenis jenis yang buleh tidak ada tindakan</t>
  </si>
  <si>
    <t>Mesti ada cadangan untuk mengharaga benda harta orang lain</t>
  </si>
  <si>
    <t>Mohammad sahirol rizam bin kassim</t>
  </si>
  <si>
    <t>Security guard</t>
  </si>
  <si>
    <t>Merbahaya semasa melintas ketika pekerja bfi dan kontraktor berjalan  menyebarang menuju ke kawasan site plant ditakuti kereta tidak berhenti atau memberi laluan</t>
  </si>
  <si>
    <t>Boleh melibatkan kemalangan dan kecederaan kerena kawasan pekerja selalu melintas dan menyebarang</t>
  </si>
  <si>
    <t>Dicadangkan membuat zebra cross/laluan jalan kaki untuk kemudahan kesemua pekerja dan keselamatan semasa melintas menuju ke site plant</t>
  </si>
  <si>
    <t>12000045</t>
  </si>
  <si>
    <t>waste paper</t>
  </si>
  <si>
    <t>improper disposal of recycle waste (i.e paper)</t>
  </si>
  <si>
    <t>suggestion to have paper shredder</t>
  </si>
  <si>
    <t>Intervention done to a person who is texting while walking</t>
  </si>
  <si>
    <t>Praise the individual</t>
  </si>
  <si>
    <t>12000095</t>
  </si>
  <si>
    <t>Dont bring water bottle to site</t>
  </si>
  <si>
    <t>Dehydrated / heat stress</t>
  </si>
  <si>
    <t>Approach the person and suggest to bring water bottle</t>
  </si>
  <si>
    <t>Metal grating not placed back to its original position after washing I presumed</t>
  </si>
  <si>
    <t>people can trip over the grating</t>
  </si>
  <si>
    <t xml:space="preserve">I am not sure who is incharge but I am suggesting to lay down the metal grating back to its original position. I have observed that it remained that way for quite a while. </t>
  </si>
  <si>
    <t>absorbent pads left on the floor near unit 1851</t>
  </si>
  <si>
    <t>Since we are unsure what is the reason for the absorbent pads, people may be unnecessarily exposed to unknown chemical/oil.</t>
  </si>
  <si>
    <t>I am not sure who put it there or person in charge but my suggestion would be for HSSE to remind the workers to do housekeeping- absorbent pads should be cleaned/disposed right after the purpose is done.</t>
  </si>
  <si>
    <t>Buggy for transfortation to the jetty always faulty and low battery and slow the process of maintennace during emergency and daily activity</t>
  </si>
  <si>
    <t>During emergency slow the process..incase someone faint or sick will take some time to go back</t>
  </si>
  <si>
    <t>Need to upgrade and impronvement on this transportation issue</t>
  </si>
  <si>
    <t>Found one personal using torn hand gloves(hole on glove) while working</t>
  </si>
  <si>
    <t xml:space="preserve">If touch  in pinch point might injured his hands. </t>
  </si>
  <si>
    <t xml:space="preserve">Stopped and advise him to have it replace and he agree. </t>
  </si>
  <si>
    <t xml:space="preserve">Not using safety glasses and earplugs when blowing using an air compressor </t>
  </si>
  <si>
    <t>Dust gets into the eyes and damages the ears due to noise</t>
  </si>
  <si>
    <t>advise to use safety glasses and earplugs</t>
  </si>
  <si>
    <t>2 people horse-playing in the room</t>
  </si>
  <si>
    <t xml:space="preserve">Injured </t>
  </si>
  <si>
    <t xml:space="preserve">Intervene the personel and tell them they can get injured </t>
  </si>
  <si>
    <t>Using damaged tools</t>
  </si>
  <si>
    <t>Non-compliance with safety standards</t>
  </si>
  <si>
    <t>Perform regular checks on equipment condition</t>
  </si>
  <si>
    <t xml:space="preserve">Leakage from drains, due to OPS is keep draining to avoid hammering issue. </t>
  </si>
  <si>
    <t xml:space="preserve">Slippery surface due to the water puddle accumulation. </t>
  </si>
  <si>
    <t xml:space="preserve">Studying for installing tray underneath the affected drains with providing a safe route for attaching line to the nearest sewer. </t>
  </si>
  <si>
    <t>A reasonable big stone at the walking area of car park.</t>
  </si>
  <si>
    <t>Trip and fall can happen to our employees</t>
  </si>
  <si>
    <t>I removed the stone to a safe area</t>
  </si>
  <si>
    <t>Attito ali rawy attito</t>
  </si>
  <si>
    <t>Not holding handrails while going up the stairs</t>
  </si>
  <si>
    <t xml:space="preserve">Intervene </t>
  </si>
  <si>
    <t>Not wearing ear muff/plug at noisy area</t>
  </si>
  <si>
    <t>Loss of hearing</t>
  </si>
  <si>
    <t>Water for the dispenser is jot restocked yet</t>
  </si>
  <si>
    <t>Dehydration may occur</t>
  </si>
  <si>
    <t xml:space="preserve">Mechanical technician </t>
  </si>
  <si>
    <t xml:space="preserve">Personal asset damages </t>
  </si>
  <si>
    <t xml:space="preserve">Proper parking and road </t>
  </si>
  <si>
    <t xml:space="preserve">vinod kumar Verma </t>
  </si>
  <si>
    <t xml:space="preserve">senior Rotating Technician </t>
  </si>
  <si>
    <t>water spillage on 1051 area</t>
  </si>
  <si>
    <t>slip and fall</t>
  </si>
  <si>
    <t xml:space="preserve">clean area to avoid accident </t>
  </si>
  <si>
    <t xml:space="preserve">During painting work at the truck loading platform, access to the backside of the guardrail was not achievable. An attempt was made by contractor to use the swing gate with ladder without a safety harness. </t>
  </si>
  <si>
    <t>Fall from height causing serious injury or fatality</t>
  </si>
  <si>
    <t>The attempt was stopped immediately.
Personnel was advised not to proceed.
Explanation was given on safety requirements.</t>
  </si>
  <si>
    <t>personnel carrying tool bag is in poor condition, have holes on the side of bag</t>
  </si>
  <si>
    <t>falling sharp objects from the bag, head injuries, cuts from exposed tools protruding out from the tool bag</t>
  </si>
  <si>
    <t>advise personnel to replace tool bag with new one, and dispose worn out tool bag so that no one else will reuse it</t>
  </si>
  <si>
    <t>12000131</t>
  </si>
  <si>
    <t xml:space="preserve">My supervisor intervene, before climbing monkey ladder use the chin strap. </t>
  </si>
  <si>
    <t xml:space="preserve">My helmet might fall. And might hit the person below. </t>
  </si>
  <si>
    <t>Appreciated my supervisor.</t>
  </si>
  <si>
    <t>Saw personnel forgot to wear his helmet</t>
  </si>
  <si>
    <t>Incompliance to 12 LSR</t>
  </si>
  <si>
    <t>Approached the person and tell him that he forgot to wear his helmet, and returned  to grab his helmet, and he thanked me.</t>
  </si>
  <si>
    <t>12000019</t>
  </si>
  <si>
    <t xml:space="preserve">Utility water hose found leaking water to ground without being used for any application </t>
  </si>
  <si>
    <t xml:space="preserve">Wast of water </t>
  </si>
  <si>
    <t>Informed area supervisor to make sure closing the isolation valve properly , once valve closed leak stopped.</t>
  </si>
  <si>
    <t>subervisor</t>
  </si>
  <si>
    <t>The ground is uneven and there are always spots that make the surface uneven when I drive.</t>
  </si>
  <si>
    <t>Only an asphalt surface can be created</t>
  </si>
  <si>
    <t xml:space="preserve">Congestion inside room which can lead to safety of passerby. </t>
  </si>
  <si>
    <t xml:space="preserve">People make fall and get hurt </t>
  </si>
  <si>
    <t xml:space="preserve">I made it orderly </t>
  </si>
  <si>
    <t>12000031</t>
  </si>
  <si>
    <t>Slightly Slippery handrail surface.</t>
  </si>
  <si>
    <t>Safety support doesn't work properly as intended.</t>
  </si>
  <si>
    <t>Hand gloves increases the grip when holding the handrail and should be worn at all time.</t>
  </si>
  <si>
    <t>Tools shifting in safe manner</t>
  </si>
  <si>
    <t xml:space="preserve">falling object </t>
  </si>
  <si>
    <t>Plastic chair easily broken</t>
  </si>
  <si>
    <t>Fall</t>
  </si>
  <si>
    <t>Removed the broken one</t>
  </si>
  <si>
    <t>I saw a contractor put his hand under load.</t>
  </si>
  <si>
    <t>Hand injury due to pinch point</t>
  </si>
  <si>
    <t>I stop the job and told the contractor to keep his hand away from under the load.</t>
  </si>
  <si>
    <t>Finding someone not use hand gloves during housekeeping activity.</t>
  </si>
  <si>
    <t xml:space="preserve">Pinch point </t>
  </si>
  <si>
    <t xml:space="preserve">Intervention done and must wear mandatory PPE </t>
  </si>
  <si>
    <t>Scaffolding is blocking access route</t>
  </si>
  <si>
    <t>Block of access route</t>
  </si>
  <si>
    <t>Inform the related parties</t>
  </si>
  <si>
    <t>Someone not wearing ear plug/muff</t>
  </si>
  <si>
    <t>Injury on their ear</t>
  </si>
  <si>
    <t>Advise them to wear it</t>
  </si>
  <si>
    <t>On one of the tanks has missing middle section of the barrier</t>
  </si>
  <si>
    <t>It was observed wet floor at the staircase leading to the office.</t>
  </si>
  <si>
    <t>Fall and slip can be happened when personnel using the staircase.</t>
  </si>
  <si>
    <t>Discussion had been ,ade with the responsible cleaner and he agreed to clean and make the floor dry immediately.</t>
  </si>
  <si>
    <t>Rumput panjang
Longkang clogged pathway bebau</t>
  </si>
  <si>
    <t xml:space="preserve">Snakes and intruder easily to lurk around 
Longkang bebau because its saluran aing is blocked by rumput </t>
  </si>
  <si>
    <t>Report carecard</t>
  </si>
  <si>
    <t>Not enough ventilation on Urea Granulation.</t>
  </si>
  <si>
    <t xml:space="preserve">Can lead to exhaustion and dehydration </t>
  </si>
  <si>
    <t>Need more windows or platforms that lead to outside of Urea Granulation</t>
  </si>
  <si>
    <t>Proposal to move the air compressor to an outdoor workshop in an open area that should not be in the workshop workplace</t>
  </si>
  <si>
    <t>when air compressors build up air they are loud noises</t>
  </si>
  <si>
    <t>inform HSE and workshop manager to relocate the outdoor workshop to an open area</t>
  </si>
  <si>
    <t xml:space="preserve">Yam Bahadur magar </t>
  </si>
  <si>
    <t xml:space="preserve">Calnear </t>
  </si>
  <si>
    <t>Suggestions for placing a first aid box in the workshop</t>
  </si>
  <si>
    <t>During an emergency, it is difficult to provide first aid.</t>
  </si>
  <si>
    <t>inform the HSE and workshop managers to create 1 station for first aid</t>
  </si>
  <si>
    <t>One of my colleague give a brilliant idea, to fabricate a portable screen for our Workbench. This portable screen is to avoid spark from grinding to clash between each other.</t>
  </si>
  <si>
    <t xml:space="preserve">- Flying debris can cause eye injuries or cuts 
- Particles can hit bystanders or nearby workers 
- Increased risk of serious injuries or accidents 
- Non-compliance with safety regulations 
- Potential for costly medical and liability issues </t>
  </si>
  <si>
    <t xml:space="preserve">- Shows initiative and proactive safety mindset 
- Reduces risks for grinders and nearby workers 
- Portable screens can be used in various work areas 
- Encourages others to suggest safety improvements 
- Supports a culture of safety innovation </t>
  </si>
  <si>
    <t>need to add more lights inside the workshop work place</t>
  </si>
  <si>
    <t>need to add more lights to the workshop</t>
  </si>
  <si>
    <t>inform hse and workshop manager to add more lights</t>
  </si>
  <si>
    <t>Kenderaan Trailer ketika parking tidak menutup enjin.</t>
  </si>
  <si>
    <t>Bahaya jika terlalu lama kenderaan jika dalam keadaan enjin masih hidup.. boleh terjadi letupan</t>
  </si>
  <si>
    <t>Approach pada kenderaan pemilik dan mengarahkan untuk menutup enjin secara sopan dan jelas, dan pemilik pun mematuhi dan mendengar arahan</t>
  </si>
  <si>
    <t>CHUA KOK HWA</t>
  </si>
  <si>
    <t>RUMPUT PANJANG BERDEKATAN POS MG2</t>
  </si>
  <si>
    <t xml:space="preserve">BOLEH ADA NYA BINATANG SEPERTI ULAR BESARANG DAN BERSEMBUNYI. </t>
  </si>
  <si>
    <t xml:space="preserve">Untuk tindakan ini haruslah RUMPUT PANJANG mesti dipotong secara pendek dan pemotongan rumput harus lah dipotong didalam Dua minggu selkali. </t>
  </si>
  <si>
    <t>Senior Rigger Technician</t>
  </si>
  <si>
    <t xml:space="preserve">Saw a personel assisting his contractor </t>
  </si>
  <si>
    <t>Downtime</t>
  </si>
  <si>
    <t>Approach the personel and tell him that he is doing a good job</t>
  </si>
  <si>
    <t>Lighting in the toilet is too dim. This may affect cleanliness, safety, and user comfort.</t>
  </si>
  <si>
    <t>Increases the risk of slips, trips, and falls</t>
  </si>
  <si>
    <t xml:space="preserve">- </t>
  </si>
  <si>
    <t xml:space="preserve">Safely change motor without any incident and proper housekeeping </t>
  </si>
  <si>
    <t xml:space="preserve">Injuries </t>
  </si>
  <si>
    <t xml:space="preserve">Better prepare and planning </t>
  </si>
  <si>
    <t>Completely clean</t>
  </si>
  <si>
    <t>Great Jobs</t>
  </si>
  <si>
    <t>Workshop team they working at 1801C001 work at hight</t>
  </si>
  <si>
    <t>Falling from hight</t>
  </si>
  <si>
    <t>Workers used full body safety harness, when they working at hight</t>
  </si>
  <si>
    <t>Hot temperature inside granulation plant and while doing activity.</t>
  </si>
  <si>
    <t>Can cause faint if too hot depend on the personnel condition</t>
  </si>
  <si>
    <t>Use portable blower to cool down</t>
  </si>
  <si>
    <t>still waiting for the cold room as discuss in the safety community for urea granulation</t>
  </si>
  <si>
    <t>heat stroke,</t>
  </si>
  <si>
    <t xml:space="preserve">Helping to each other </t>
  </si>
  <si>
    <t xml:space="preserve">All team involve to job site helping to each other, easy or safe work </t>
  </si>
  <si>
    <t>Easy or safe time or quality wirk</t>
  </si>
  <si>
    <t>No enough space for have vehicle (Crane)</t>
  </si>
  <si>
    <t xml:space="preserve">I will absorve need More free place </t>
  </si>
  <si>
    <t xml:space="preserve">Easy vehicle entry </t>
  </si>
  <si>
    <t>bicycle parking area</t>
  </si>
  <si>
    <t>None. only suggestion</t>
  </si>
  <si>
    <t>suggetion to put bicycle pakring area nearby the gate</t>
  </si>
  <si>
    <t>Mohammad Noorhamdillah Bin Zakaria</t>
  </si>
  <si>
    <t>Designated bicycle parking area was at previous plant entry gate close to north building</t>
  </si>
  <si>
    <t>None. Only suggestion</t>
  </si>
  <si>
    <t>Propesed to have designated bicycle parking near to plant entry area/ security check point</t>
  </si>
  <si>
    <t>i forgot to wear safety boots before going to site</t>
  </si>
  <si>
    <t>violations</t>
  </si>
  <si>
    <t>agreed that i made a mistake and thank them</t>
  </si>
  <si>
    <t>HSE proactively inspect our current PPE</t>
  </si>
  <si>
    <t>Some PPE already expired and need to be change. The expired PPE may not safe anymore</t>
  </si>
  <si>
    <t>Give appreciation to HSE team</t>
  </si>
  <si>
    <t xml:space="preserve">Workers working in urea plant for cleaning floor by using proper ppe and barricade and signage </t>
  </si>
  <si>
    <t>I approach to them and appreciate them</t>
  </si>
  <si>
    <t>My paper becomes wet by some kind of oil on the bench surface that seems to be dry.</t>
  </si>
  <si>
    <t xml:space="preserve">Liquid of unknown properties might damage other equipment in one way or another. May not happen immediately but may trigger something else. </t>
  </si>
  <si>
    <t xml:space="preserve">Cleaned up the surface using cotton rag and check for other surfaces affected. </t>
  </si>
  <si>
    <t>Danger to rotating equipment such as motor</t>
  </si>
  <si>
    <t>Relocated to a safe place</t>
  </si>
  <si>
    <t>Found a greasing gun the bicycle parking area</t>
  </si>
  <si>
    <t>Remove the grease gun from the area. Find the department owner of the gun and return it safely</t>
  </si>
  <si>
    <t>Good housekeeping performed by cleaner at pantry</t>
  </si>
  <si>
    <t>Food waste can cause discomfort smell if not dispose</t>
  </si>
  <si>
    <t>One of my colleague didn’t use a impact glove when tightening the water coupling</t>
  </si>
  <si>
    <t>Can cause pinch point or finger injury</t>
  </si>
  <si>
    <t>Stop him and tell him to use the impact gloves before tightening the coupling</t>
  </si>
  <si>
    <t>Saw a wet floor</t>
  </si>
  <si>
    <t xml:space="preserve">Can cause people get slippery </t>
  </si>
  <si>
    <t>Dry the floor with a floor squeegees before people across that area</t>
  </si>
  <si>
    <t>Muhammad Ardie bin Muhammad Fadlie</t>
  </si>
  <si>
    <t>Basic 1 Scaffolder</t>
  </si>
  <si>
    <t>The weather was hot and there is a potential to cause heat stress/dehydration.</t>
  </si>
  <si>
    <t>Heat stress can cause dizziness, fatigue and faint.</t>
  </si>
  <si>
    <t>Advise my colleague to drink a lot of water to keep our body hydrated, also to highlight during the morning TBT.</t>
  </si>
  <si>
    <t>Dambar bahadur roka</t>
  </si>
  <si>
    <t>Cleaner</t>
  </si>
  <si>
    <t>Damaged bicycle not remove from site.</t>
  </si>
  <si>
    <t>Environmental hazard.</t>
  </si>
  <si>
    <t>Inform to bicycle owner to repair or remove from the area.</t>
  </si>
  <si>
    <t>Electrical leader</t>
  </si>
  <si>
    <t>Compressed gas cylinders were stored in an outdoor rack. Seen it was secure with loose chain. One of the cylinders was lowered then the chain itself.
There was no label for empty or full.
No label for it contents.</t>
  </si>
  <si>
    <t>Potential Consequences if No Action Is Taken
1) Cylinder Falling Hazard
The cylinders are secured with a loose chain, which is inadequate.
 Cylinders may fall or tip over.
Consequences:
Serious injury to personnel
Damage to equipment
A pressurized cylinder can become a projectile (“rocket effect”)
2) Fire, Explosion, or Gas Release Risk
Cylinders have no labels indicating contents ❗
 The gas could be:
Flammable
Toxic
Oxidizing
Consequences:
Fire ,Explosion ,Toxic ,exposure
3) Improper Handling and Use
No identification of full or empty cylinders
 Workers may:
Attempt to use an empty cylinder → operational disruption
Use the wrong gas → unsafe condition
4) Incompatible Gas Storage
Unknown contents may lead to mixing incompatible gases
5) Emergency Response Delay
In case of an incident, responders won’t know the gas type
Consequences:
Incorrect firefighting method
Delayed response
Escalation of the incident</t>
  </si>
  <si>
    <t>Immediately highlighted the unsafe condition regarding improperly secured gas cylinders and missing labels.
Ensured the cylinders were temporarily secured properly to prevent falling.
Informed the responsible personnel/supervisor about the issue.
Recommended proper identification of cylinders (Full/Empty and gas content).</t>
  </si>
  <si>
    <t xml:space="preserve">Lack ventilation </t>
  </si>
  <si>
    <t xml:space="preserve">Heat stress </t>
  </si>
  <si>
    <t>Proper ventilation or windows</t>
  </si>
  <si>
    <t>Shift Instrument Technician</t>
  </si>
  <si>
    <t>As soon as we approaching the ammonia area, I noticed my colleague have not put on his earplug.</t>
  </si>
  <si>
    <t>Could get ear discomfort</t>
  </si>
  <si>
    <t>Remind him to put on his earplug before entering the noisy area.</t>
  </si>
  <si>
    <t>Urea granual spill on floor of product handling building floor</t>
  </si>
  <si>
    <t>I informed concern department to clean it</t>
  </si>
  <si>
    <t>Someone not wearing their helmet going into the plant</t>
  </si>
  <si>
    <t>Fall object and injury to head</t>
  </si>
  <si>
    <t xml:space="preserve">Remind them to wear their helmet </t>
  </si>
  <si>
    <t>Someone working not wearing their safely glasses</t>
  </si>
  <si>
    <t>Injury to the eye</t>
  </si>
  <si>
    <t>Remind them to wear it</t>
  </si>
  <si>
    <t>Riding bicycle very fast</t>
  </si>
  <si>
    <t>Can hit someone or equipment during cycling</t>
  </si>
  <si>
    <t>Approach the people told them to slowing down</t>
  </si>
  <si>
    <t>Found steel wire scattered on floor</t>
  </si>
  <si>
    <t>Can cause slip trip and fall to person pass by</t>
  </si>
  <si>
    <t>Pick-up the steel wire and throw it to large waste bin at MSL</t>
  </si>
  <si>
    <t xml:space="preserve">Afnila </t>
  </si>
  <si>
    <t xml:space="preserve">Cleaner </t>
  </si>
  <si>
    <t xml:space="preserve">Buang sampah sembarang </t>
  </si>
  <si>
    <t xml:space="preserve">Pencemaran lingkungan </t>
  </si>
  <si>
    <t xml:space="preserve">Boss tolong jangan buang sampah di sekitar area sini ,buang lh sampah pada tempat yang telah di sediakan </t>
  </si>
  <si>
    <t>During i am doing cutting by oxy - acetylene, im using rubber glove. Then one of my colleague convinced me to change my glove due to it is not suitable for that work. That time i am wearing rubber gloves and i change into welding gloves.</t>
  </si>
  <si>
    <t xml:space="preserve">- Burns or heat injuries to hands 
- Reduced grip and dexterity 
- Gloves might melt or catch fire 
- Inadequate protection from sparks or flames 
- Increased risk of accidents or injuries </t>
  </si>
  <si>
    <t xml:space="preserve">- Shows concern for safety and wellbeing 
- Prevents potential injuries or accidents 
- Demonstrates a proactive safety culture 
- Encourages open communication and feedback 
- Supports a culture of mutual respect and trust </t>
  </si>
  <si>
    <t>Chamdan</t>
  </si>
  <si>
    <t>Laboratory</t>
  </si>
  <si>
    <t>Lampe electrik di pantry laboratory ketip ketip rusak</t>
  </si>
  <si>
    <t>Sebaiknya di ganti baru lampu rusak ketip ketip</t>
  </si>
  <si>
    <t>Lampu keto ketip menimbulkan sakit kepala</t>
  </si>
  <si>
    <t>Mohd Hazirul Azri Bin Zulkefli</t>
  </si>
  <si>
    <t>Bekerja dengan baik, teratur &amp; positif.</t>
  </si>
  <si>
    <t>boleh jadi negatif situations.</t>
  </si>
  <si>
    <t>Memujinya kerana bekerja dengan bagus.</t>
  </si>
  <si>
    <t>MOHD AQIL BIN MOHD ZAINI</t>
  </si>
  <si>
    <t>Cleanner</t>
  </si>
  <si>
    <t>Buang sampah merata-rata</t>
  </si>
  <si>
    <t>Kurang pasti</t>
  </si>
  <si>
    <t xml:space="preserve">Bercakap dgn sopan </t>
  </si>
  <si>
    <t>MUHAMMAD IRSYAD MUIZZUDDIN BIN MAIDIN</t>
  </si>
  <si>
    <t xml:space="preserve">Seseorang yang membuat kerja di site tidak mengunakan full ppe etc , safety boot </t>
  </si>
  <si>
    <t>Seseorang akan tercedera teruk dan mengalami kesakitan yang sangat serius</t>
  </si>
  <si>
    <t>menegur secara baik &amp;profesional, membuat laporan care card</t>
  </si>
  <si>
    <t>Muhammad Nabil iqmal bin Abdullah amin</t>
  </si>
  <si>
    <t>Pembersih di sama melakukan tugas nya dengan baik</t>
  </si>
  <si>
    <t>Saya tidak akan dapat mempelajari skill dari pembersih itu</t>
  </si>
  <si>
    <t>Saya minta dia ajar saya dan beri sokongan ke dia</t>
  </si>
  <si>
    <t>Incorrect CARE Cards reported number</t>
  </si>
  <si>
    <t>Wrong report, incorrect reflection to KPI progress</t>
  </si>
  <si>
    <t>Verify the numbers and previous form submission</t>
  </si>
  <si>
    <t xml:space="preserve">Udik mansur Hidayat </t>
  </si>
  <si>
    <t xml:space="preserve">Ada wastafel dijamban contractor testing area yang sumbat </t>
  </si>
  <si>
    <t>Akan ada air merata 2 keluar pasal lambat masuk dlm paip</t>
  </si>
  <si>
    <t>Aku simpan line plastik Red White n then aku ikat to wastafel agar supaya not using for awhile</t>
  </si>
  <si>
    <t>Elec. leader</t>
  </si>
  <si>
    <t>General housekeeping in the workshop area was observed to be well maintained. This is a positive HSSE practice that should be sustained</t>
  </si>
  <si>
    <t>positive act</t>
  </si>
  <si>
    <t>An unscheduled major housekeeping activity was carried out as instructed by the superior. The objective was to ensure the entire area is maintained in a safe and organized condition. 
All visible issues, including items that were unsightly or posed potential hazards, were identified for removal or rectification.</t>
  </si>
  <si>
    <t>All workshop department personnel collaborated as a team to conduct a thorough cleaning and organization of the area. 
Unnecessary items were removed, and the workspace was properly arranged to improve safety and housekeeping standards.</t>
  </si>
  <si>
    <t>During a site visit to verify the work location for daily tasks, it was found that the information provided was insufficient and inaccurate. Only close-up photos were given, making it difficult to identify the exact location. In addition, the TON number provided was incorrect.
Assistance was sought from the field operator; however, without the correct line number or accurate TON reference, it was not possible to locate the exact work area, as the system covers a large pipeline network.</t>
  </si>
  <si>
    <t>Confusion between planner, engineer, and field operator can lead to errors and lack of coordination.</t>
  </si>
  <si>
    <t>I communicated the issue to the relevant personnel and highlighted the difficulty in identifying the correct work location due to incomplete and inaccurate information.</t>
  </si>
  <si>
    <t>Senior Rigger</t>
  </si>
  <si>
    <t xml:space="preserve">Good Safety work Practice </t>
  </si>
  <si>
    <t>Fallow the all proper PPE or Rigging tool</t>
  </si>
  <si>
    <t xml:space="preserve">I will appreciate to all they are show excellent work Practice </t>
  </si>
  <si>
    <t xml:space="preserve">Technicians were putting a canvas sheet on a grating before opening the equipment's bolts to prevent them from falling to lower floors. </t>
  </si>
  <si>
    <t>Tell him it is a good initiative</t>
  </si>
  <si>
    <t>Dwi prasetyo</t>
  </si>
  <si>
    <t>Teguran baik</t>
  </si>
  <si>
    <t xml:space="preserve">Mengikuti safety kerja </t>
  </si>
  <si>
    <t>Ingin banyak belajar</t>
  </si>
  <si>
    <t>Muhammad ulfi hakimi bin Muhammad abdullah asmawi</t>
  </si>
  <si>
    <t xml:space="preserve">cleaner </t>
  </si>
  <si>
    <t>saya ternampak orang tidur dan main telephone di rest area site office ketika sedang berkerja</t>
  </si>
  <si>
    <t>jika saya tidak memberi teguran, maka mereka akan tetap melakukan hal yang sudah diver peringatan seperti tidak boleh membawa telephone ke dalam plant site</t>
  </si>
  <si>
    <t xml:space="preserve">dengan cara menegur dengan halus atau memberi tahu kepada staff bfi </t>
  </si>
  <si>
    <t>Ernie Saimi</t>
  </si>
  <si>
    <t>Trailer Driver's Toilet</t>
  </si>
  <si>
    <t>Ada tikus hampir dengan Tempat buang Sampah di luar bangunan Scm</t>
  </si>
  <si>
    <t xml:space="preserve">Takut membiak Dan bekeliaran </t>
  </si>
  <si>
    <t>Sudah inform pihak yang berkenan atas perkara yang saya lihat</t>
  </si>
  <si>
    <t xml:space="preserve">MUHAMMAD HAFIZAN BIN MUHAMMAD FAKHRIY </t>
  </si>
  <si>
    <t xml:space="preserve">GENERAL WORKER </t>
  </si>
  <si>
    <t>Saya dapat lihat seorang pemandu "truck loading", memandu trak tersebut dengan cermat, mengikuti had kelajuan yang sesuai ketika memasuki kawasan BFI.</t>
  </si>
  <si>
    <t>Jangan memandu kenderaan yang berat dengan laju kerana boleh boleh membuat kenderaan tersebut jatuh akibat hilang imbangan.</t>
  </si>
  <si>
    <t xml:space="preserve">NO ZEBRA CROSS NEAR TURNSTILE </t>
  </si>
  <si>
    <t>VEHICLE MAY HIT THE WORKER THAT CROSS ROAD</t>
  </si>
  <si>
    <t xml:space="preserve">MAKING A ZEBRA CROSS NEAR TURNSTILE </t>
  </si>
  <si>
    <t xml:space="preserve">Muhammad afif bin Abdullah </t>
  </si>
  <si>
    <t>Apa yang saya nampak rumput belum potong di sekitar mg1</t>
  </si>
  <si>
    <t>Apa sekiranya jadi boleh datang kan binatang bahaya dan tempat tidak kemas</t>
  </si>
  <si>
    <t xml:space="preserve">Cadangan untuk potong </t>
  </si>
  <si>
    <t>Md Airul Zaidey Md Kamis</t>
  </si>
  <si>
    <t>Fire Station</t>
  </si>
  <si>
    <t>Jamban tidak dibersihkan</t>
  </si>
  <si>
    <t xml:space="preserve">Tidak membuat kebersihan </t>
  </si>
  <si>
    <t>Perlu di bersihkan.</t>
  </si>
  <si>
    <t xml:space="preserve">Good communication between rigger and mechanical technician during replacement of hanger 1271S004D </t>
  </si>
  <si>
    <t xml:space="preserve">Good observation </t>
  </si>
  <si>
    <t>Observed 1051F008 area covered by canvas due to hot/rainy weather.</t>
  </si>
  <si>
    <t>Dizziness, fatigue, hydration, slip, trip &amp; fall.</t>
  </si>
  <si>
    <t>Suggest to install roof.</t>
  </si>
  <si>
    <t>Observed contractors walking from car park to MSL workshop area</t>
  </si>
  <si>
    <t>Suggest to have a zebra crossing for proper pedestrian walk to MSL workshop</t>
  </si>
  <si>
    <t>12000105</t>
  </si>
  <si>
    <t>Tech</t>
  </si>
  <si>
    <t>No proper parking for motorcycles user.</t>
  </si>
  <si>
    <t>Small accidents could happen</t>
  </si>
  <si>
    <t xml:space="preserve">Need to have a proper parking for motorcycle area nearby north building without causing problems for car parking. </t>
  </si>
  <si>
    <t>No proper walkway for pedestrian</t>
  </si>
  <si>
    <t>Danger to pedestrian</t>
  </si>
  <si>
    <t>Proposed to have walk way for pedestrian</t>
  </si>
  <si>
    <t xml:space="preserve">wearing close toes slippers or sandals or shoes. </t>
  </si>
  <si>
    <t>can caused injury to the toes if wearing an open toes slipper, such as might hit into something sharp.</t>
  </si>
  <si>
    <t>to remind colleague to always wear closed toes slippers or wearing shoes.</t>
  </si>
  <si>
    <t>The slippery floor sign outside the toilet area is a good practice . It is seen that the cleaning staff is adhering to that. It is a great way to ensure safety in that area</t>
  </si>
  <si>
    <t xml:space="preserve">Slip and fall </t>
  </si>
  <si>
    <t>Maintenance team has activities in site with full PPE</t>
  </si>
  <si>
    <t>If not used PPE will be risk on all team</t>
  </si>
  <si>
    <t xml:space="preserve">Confirm team that is good behavior and thanks for follow up safety rules </t>
  </si>
  <si>
    <t>Colleague going down the ladder passing down tool bags.</t>
  </si>
  <si>
    <t xml:space="preserve">Obstructions to landing area of the ladder, possibly causes slip and trip, losing tools, </t>
  </si>
  <si>
    <t>Received the tool bags and put it somewhere safe.</t>
  </si>
  <si>
    <t>HAMID BIN DRUS</t>
  </si>
  <si>
    <t>saya telah menemui seorang pekerja tidak mengunakan ppe yang lengkap semasa blower di bulk storage 001</t>
  </si>
  <si>
    <t>boleh menyebabkan cedera tangan kepala dan badan semasa memegang nozzle blower dengan pressure yang tinggi</t>
  </si>
  <si>
    <t xml:space="preserve">saya telah menegur seorang pekerja itu untuk memastikan sebelum membuat sesuatu kerja hendak lah memakai ppe yang lengkap </t>
  </si>
  <si>
    <t>Black box server terlalu rendah dan hampir dengan pintu</t>
  </si>
  <si>
    <t xml:space="preserve">Sering kali kena kepala (tehantuk) </t>
  </si>
  <si>
    <t>Mencadangkan untuk mengalihkanya atau menukarnya kepada yg lebih kecil</t>
  </si>
  <si>
    <t>Slamet Saputra</t>
  </si>
  <si>
    <t>Siling gugur</t>
  </si>
  <si>
    <t>Takut menimpa orang yg berada d bawah</t>
  </si>
  <si>
    <t>Lama sudah ku repot sebelum gugur tapi nada orang yg buat/kerjakan.....
Lepas gugur aku bersihkan dan rapikan kembali barang yg berserak</t>
  </si>
  <si>
    <t xml:space="preserve">Kamal sunar </t>
  </si>
  <si>
    <t>Elizabeth mapili</t>
  </si>
  <si>
    <t>all people in the bfi are nice</t>
  </si>
  <si>
    <t>dissapointing</t>
  </si>
  <si>
    <t>asking first</t>
  </si>
  <si>
    <t>Rotating Lead</t>
  </si>
  <si>
    <t>Using a helmet without fastening it properly can be misleading, as it does not provide full protection</t>
  </si>
  <si>
    <t>not provide full personal protection</t>
  </si>
  <si>
    <t xml:space="preserve">Give instructions to my team to always wear helmet strap </t>
  </si>
  <si>
    <t xml:space="preserve">Not Wearing Gloves During Work </t>
  </si>
  <si>
    <t>when Direct contact with sharp edges, tools, or materials can cause serious hand injuries.</t>
  </si>
  <si>
    <t xml:space="preserve">Inform my team to always wear proper hand gloves </t>
  </si>
  <si>
    <t>Bekas botol minuman berisi air thinner.</t>
  </si>
  <si>
    <t>Terminum.</t>
  </si>
  <si>
    <t>Berikan label yang mudah di baca Dan pastikan ia nya Selamat Dari kawasan kerja panas.</t>
  </si>
  <si>
    <t>1 subcontractor worker , he do compact ground level , he not used complete PPE , when he working</t>
  </si>
  <si>
    <t xml:space="preserve">His hand and his eyes can get injury, </t>
  </si>
  <si>
    <t>I stop him and inform , must Have Completed PPE when he working</t>
  </si>
  <si>
    <t>Personnel was walking with her shoelace untied.</t>
  </si>
  <si>
    <t>Tripping hazard</t>
  </si>
  <si>
    <t xml:space="preserve">Remind the person to tie her shoelace properly. </t>
  </si>
  <si>
    <t>My colleague entering noisy area without earplug</t>
  </si>
  <si>
    <t xml:space="preserve">He could feel ear discomfort </t>
  </si>
  <si>
    <t>Remind him not to forget to put on his earplug</t>
  </si>
  <si>
    <t xml:space="preserve">While carrying out work at the truck loading area, I observed that Bay 2 was in an untidy condition. There was a broken chair, tangled rope, and zip tie waste scattered around the platform. 
</t>
  </si>
  <si>
    <t>This could potentially create trip hazards and an unsafe working environment</t>
  </si>
  <si>
    <t>I approached the personnel working in the area and informed them about the housekeeping issue. I shared my concerns regarding the potential hazards and emphasized the importance of maintaining a clean and safe workspace.
The personnel acknowledged the concern and promptly took action to clean and organize the area, restoring it to a safe condition.</t>
  </si>
  <si>
    <t>I observed an individual still using a broken escape hood (broken plastic).</t>
  </si>
  <si>
    <t>Failure to intervene may result in serious injury, fatality, and non-compliance with safety regulations due to inadequate respiratory protection during an ammonia release</t>
  </si>
  <si>
    <t>I approached the individual and informed him that the escape hood was broken. He acknowledged the information with a smile and verbal confirmation</t>
  </si>
  <si>
    <t xml:space="preserve">Some one no use ear Plug at noise area </t>
  </si>
  <si>
    <t>There high noise area maybe in future lose his ear</t>
  </si>
  <si>
    <t xml:space="preserve">I will call them and provide air plug to use </t>
  </si>
  <si>
    <t xml:space="preserve">Heat </t>
  </si>
  <si>
    <t xml:space="preserve">Asset damages </t>
  </si>
  <si>
    <t>Proper parking</t>
  </si>
  <si>
    <t>a group of personnel were crossing the road without care of any incoming car</t>
  </si>
  <si>
    <t>they might be in car's blind spot</t>
  </si>
  <si>
    <t xml:space="preserve">Workers working in ammonia plant using electric tools they not bericate the electric wire that lying in walk way </t>
  </si>
  <si>
    <t>I approach to them and remind them to bericate electric wire that lying on walk way so people walking can be aware</t>
  </si>
  <si>
    <t>A person walking down the stair with an untied shoelace</t>
  </si>
  <si>
    <t>Intervene the person to tie their shoelace</t>
  </si>
  <si>
    <t>Not using helmet inside the workshop during lifting</t>
  </si>
  <si>
    <t>Can hit the head / serious injury</t>
  </si>
  <si>
    <t>Approach the worker told to wear safety helmet</t>
  </si>
  <si>
    <t>MUHAMMAD NUR FAYADH BIN BASIR</t>
  </si>
  <si>
    <t xml:space="preserve">Didapati vehicle sticker inspection expired dari pada company atoll oxygen </t>
  </si>
  <si>
    <t>Menegur dan melarang mereka untuk masuk ke dalam site lalu menyuruh mereka contact supervisor or bfi staff untuk buat pemeriksaan sticker kenderaan sebelum masuk ke dalam site</t>
  </si>
  <si>
    <t>I encountered during the morning meeting that we received task from another department. Oyr engineer told us to wait for the another department to proceed the task. We are only support base on our work related.</t>
  </si>
  <si>
    <t xml:space="preserve">We could:-
- Safety risks for yourself and others 
- Damage to equipment or property 
- Quality issues with the work 
- Liability and disciplinary actions 
- Undermines team trust and workflow </t>
  </si>
  <si>
    <t xml:space="preserve">- Ensures tasks are done safely and correctly 
- Maintains quality and efficiency standards 
- Reduces risks and errors 
- Boosts confidence and accountability 
- Supports professional growth and development </t>
  </si>
  <si>
    <t xml:space="preserve">Wet floor has been notified with signage. this is important to alert passerby on the slippery floor hazards. </t>
  </si>
  <si>
    <t>Slip &amp; fall can happen.</t>
  </si>
  <si>
    <t>One of bfi staff forgit to bring their escaped hood</t>
  </si>
  <si>
    <t>Menegur dan menyuruh mereka mengambil escapedhood yg tertinggal sebelum masuk ke dalam site</t>
  </si>
  <si>
    <t>Nandang Sugianto</t>
  </si>
  <si>
    <t>Clianers</t>
  </si>
  <si>
    <t>BCR - Bagging Control Room</t>
  </si>
  <si>
    <t xml:space="preserve">Saya sebagai pembersih emang tugas kami sehari dan itu kewajiban dan tanggung jawab kami akan tetapi jika lingkungan atau tempat kerja yang kurang sesuai mungkin patut di perbaiki dan di vasilitasi yang saya nampak hari dan sampai sekarang masih di lakukan di area truk loading staff mpc selepas loading dan masuk ke bcr saya nampak coferol sudah kotor terkena urea juga kasut tetrus saja mereka masuk sepatutnya munkin untuk di perbaiki di sediakan tempat untuk mereka bersihkan sebelum masuk bcr misalnya ada di sediakan host air di luar bcr untuk khusus bersihkan coferol atau kasut sebelum masuk bcr dan kami senang membersihkanya area office bcr </t>
  </si>
  <si>
    <t>Sekedar pendapat atau masukan di haruskan karena menyangkut kebersihan dan kesehatan umum</t>
  </si>
  <si>
    <t>Karena vasilitas tidak ada peneguran sopan</t>
  </si>
  <si>
    <t xml:space="preserve">MUKHAMAD RIVALDI MAULANA </t>
  </si>
  <si>
    <t>Saya nampak Dan alami kerjasama dalam bekerja, saling bantu dari teman</t>
  </si>
  <si>
    <t>Di harap berterusan kerjasama Dan saling bantu</t>
  </si>
  <si>
    <t>Muhd aniq haziq bin saipul</t>
  </si>
  <si>
    <t>Security dss</t>
  </si>
  <si>
    <t xml:space="preserve">X01 orang dari bureau veritas terlupa membawa escapehood sebelum masuk dari turnstile plant gate 1 sebelum ke dalam site </t>
  </si>
  <si>
    <t xml:space="preserve">Bila tidak ada tindakan yang dilakukan di antara kami atau dia akan diambil tindakan oleh pihak atasan </t>
  </si>
  <si>
    <t>Saya menyuruh dia mengambil semula escape hood nya di dalam kereta sebelum masuk ke dalam site untuk menghindari kecelakaan yang lain semasa dia bertugas di dalam site seperti Contohnya terjadi nya sebarang kebocoran kimia dalam plant.</t>
  </si>
  <si>
    <t xml:space="preserve">Dewi Herawati </t>
  </si>
  <si>
    <t>Tolong kucing di kondisikan sudah terlalu banyak kucing di area site ofice, kami membersihkan semaksimal mungkin tapi kucing terkadang masuk sampai ke toilet mereka kencing dan berlari lari di sekitar pantry jika pintu tidak tertutup. Tolong di kondisikan kucing tersebut sudah terlalu banyak.</t>
  </si>
  <si>
    <t>Jika tidak ada tindakan maka perkembangan biakan kucing di area ofis akan terlalu banyak dan mengganggu pekerjaan.</t>
  </si>
  <si>
    <t>Tolong kucing di tangkap atau di tempatkan yang semestinya , agar tidak menggangu pekerjaan.</t>
  </si>
  <si>
    <t>Chandra bahadur bhandari</t>
  </si>
  <si>
    <t>Infrom manager</t>
  </si>
  <si>
    <t>Team work</t>
  </si>
  <si>
    <t xml:space="preserve">Muhammad saiful Rafa rafiee bin razali </t>
  </si>
  <si>
    <t>Saling menolong antara Satu Sama lain</t>
  </si>
  <si>
    <t>Asst pipefitter</t>
  </si>
  <si>
    <t>No toolbox brief by any supervisors at all</t>
  </si>
  <si>
    <t>Crew might get lost and confused on daily activities</t>
  </si>
  <si>
    <t>Need a competent supervisors</t>
  </si>
  <si>
    <t xml:space="preserve">Found all personnel working at Lime Milk conveyer using dust mask for cleaning the conveyer as it is full of lime milk powder. </t>
  </si>
  <si>
    <t xml:space="preserve">Good practice carried out. </t>
  </si>
  <si>
    <t xml:space="preserve">Congratute them for the safety peactice they shown. </t>
  </si>
  <si>
    <t xml:space="preserve">Personnel intervened a colleague who has her shoelaces undone. </t>
  </si>
  <si>
    <t>Good intervention</t>
  </si>
  <si>
    <t xml:space="preserve">Housekeeping done by me, supervisor and colleagues inside and outside electrical workshop </t>
  </si>
  <si>
    <t>Good practices</t>
  </si>
  <si>
    <t>Told my supervisor  we need to keep on doing the housekeeping. Good practices</t>
  </si>
  <si>
    <t>Observed the road at car park north building was in bad condition, bumpy road.</t>
  </si>
  <si>
    <t>Dust, car imbalance</t>
  </si>
  <si>
    <t xml:space="preserve">Suggest to proper flatten/cement the road </t>
  </si>
  <si>
    <t>Not to ride bicycle while on the bridge before entering the plant.</t>
  </si>
  <si>
    <t>At least put a signage on the rail telling not to ride bicycle while on the bridge. Notify employees why is the reason.</t>
  </si>
  <si>
    <t>Saw a reasonably big stone on the gravel. It was removed to safe area</t>
  </si>
  <si>
    <t xml:space="preserve">People can trip and fall off. </t>
  </si>
  <si>
    <t>Removed the stone to safe area</t>
  </si>
  <si>
    <t>Daimun security assisting incoming staff for scanning access pass early morning</t>
  </si>
  <si>
    <t xml:space="preserve">Some of bfi staff didn't dropoff from bicycle before crossing the bridge </t>
  </si>
  <si>
    <t>Di takuti terjatuh atau sebarang kemalangan berlaku</t>
  </si>
  <si>
    <t>Menegur mereka supaya turun daripada basikal sebelum melintas jembatan</t>
  </si>
  <si>
    <t xml:space="preserve">Muhd aniq haziq bin saipul </t>
  </si>
  <si>
    <t xml:space="preserve">Security dss </t>
  </si>
  <si>
    <t xml:space="preserve">Mendapati x01 orang dari company syera membawa kenderaan ke dalam msl </t>
  </si>
  <si>
    <t>Saya menegurnya agar membawa kenderaan sendiri ke msl adalah tidak dibenarkan oleh bfi safety kecuali ianya kerita company yang berdaftar di kawasan sana sahaja.</t>
  </si>
  <si>
    <t>Seramai x04 orang dari company rotary tidak mendengar arahan dari kami untuk turun dari basikal sebelum merentasi jembatan plant gate 1</t>
  </si>
  <si>
    <t>Kelakuan ini boleh menyebabkan mereka kecelakaan dan kemalangan basikal yang diingini.</t>
  </si>
  <si>
    <t>Saya memberi Teguran selanjutnya untuk mereka turun dari basikal supaya mereka dpt menerima arahan untuk turun basikal mereka sebelum merentasi jembatan tersebut kerana kelakuan yang mereka buat sebelum itu adalah boleh merbahaya kan mereka dan boleh mengakibatkan kecelakaan basikal.</t>
  </si>
  <si>
    <t>Mohammad Fikri bin Husin</t>
  </si>
  <si>
    <t>I saw a colleague not using the handrail while carrying the scaffold fittings.</t>
  </si>
  <si>
    <t>There is a potential  of slip, trip and fall hazard.</t>
  </si>
  <si>
    <t>I intervene my colleague and advise to hold the handrail with one hand, and the other hand use to carry the fittings and ensure 3 point contact is maintained.</t>
  </si>
  <si>
    <t>Suman rai</t>
  </si>
  <si>
    <t>Clinic</t>
  </si>
  <si>
    <t>clean</t>
  </si>
  <si>
    <t xml:space="preserve">accident </t>
  </si>
  <si>
    <t>Team worke</t>
  </si>
  <si>
    <t>Scaffolding material is slightly blocking access way.</t>
  </si>
  <si>
    <t>Possible trip and fall, injury to body and vehicle</t>
  </si>
  <si>
    <t>Move the material to the proper temporary storage area</t>
  </si>
  <si>
    <t>Working Personnel was unscrewing the equipment without wearing safety glove</t>
  </si>
  <si>
    <t>Finger injuries</t>
  </si>
  <si>
    <t>Intervene and advice the individual to wear his safety gloves as the consequences of losing a finger is more dire than losing a screw.</t>
  </si>
  <si>
    <t>Saw contractor driving fast in the area</t>
  </si>
  <si>
    <t>Immediately approach the driver and tell him not to drive fast. It can cause accident</t>
  </si>
  <si>
    <t>Binding wire scattered with gritting in urea synthesis area</t>
  </si>
  <si>
    <t xml:space="preserve">Water bottle lying on 1st floor of bagging unit </t>
  </si>
  <si>
    <t xml:space="preserve">Slip trip hazard </t>
  </si>
  <si>
    <t>I remove water bottles and put in trash</t>
  </si>
  <si>
    <t>Observed poor housekeeping at toolbox area.</t>
  </si>
  <si>
    <t>Not hygiene, improper tools placement</t>
  </si>
  <si>
    <t>Suggested to clean up the place.</t>
  </si>
  <si>
    <t xml:space="preserve">Lead Technician Electrical </t>
  </si>
  <si>
    <t>I observed a worker standing in an unsafe position while using a ladder. The worker was overreaching to the side and not maintaining three points of contact. The ladder appeared stable, but the body position increased the risk of losing balance and falling.</t>
  </si>
  <si>
    <t>the worker may lose balance and fall from the ladder, which can result in serious injuries such as fractures, head injuries, or even fatal accidents. It may also lead to dropped tools or materials that could injure people below</t>
  </si>
  <si>
    <t>I approached the worker in a polite and respectful manner and pointed out the unsafe ladder position. I explained the risk of falling and reminded them to maintain three points of contact and avoid overreaching. I guided the worker to reposition the ladder properly before continuing the task.
To support good practice, I encouraged following proper ladder safety procedures at all times and staying within the ladder’s side rails. I also suggested regular safety reminders and supervision to reinforce safe behavior.</t>
  </si>
  <si>
    <t>no zebra crossing to enter the TSF1 gate</t>
  </si>
  <si>
    <t>personnel injury</t>
  </si>
  <si>
    <t>proposed to have proper zebra crossing</t>
  </si>
  <si>
    <t>Someone riding bicycle pass by during forklift reverse &amp; loading materials to the Hiab truck.</t>
  </si>
  <si>
    <t xml:space="preserve">Incident will happen &amp; line of fire </t>
  </si>
  <si>
    <t xml:space="preserve">Make intervention to the person </t>
  </si>
  <si>
    <t>Toilets</t>
  </si>
  <si>
    <t>No toilets nearby</t>
  </si>
  <si>
    <t>Provide toilets nearby the workshop area</t>
  </si>
  <si>
    <t>Big trash bin for scrap metal</t>
  </si>
  <si>
    <t>No proper disposal for scrap metal</t>
  </si>
  <si>
    <t>Suggestion to make a legit crossing for pedestrians in front of the plant main gate area</t>
  </si>
  <si>
    <t>This is to ensure the safety of pedestrians walking to tap out of plant.</t>
  </si>
  <si>
    <t>Just a suggestion for HSSE to consider</t>
  </si>
  <si>
    <t xml:space="preserve">I observed that my superior always appreciates all the task we did every week
</t>
  </si>
  <si>
    <t xml:space="preserve">- Morale and motivation take a hit 
- Work environment becomes negative 
- Job satisfaction and engagement suffer 
- Teamwork and collaboration break down 
- Stress and turnover rates increase </t>
  </si>
  <si>
    <t>- Boosts team morale and motivation 
- Encourages a positive work environment 
- Increases job satisfaction and engagement 
- Strengthens teamwork and collaboration 
- Reduces stress and turnover rates</t>
  </si>
  <si>
    <t>Hvac team doing cleaning for the drain blockage for the hvac unit in substation 2. they inform Electrical team before start the activity.</t>
  </si>
  <si>
    <t>We attend and witness the activity. The work was safely execute.</t>
  </si>
  <si>
    <t xml:space="preserve">There’s no grating at surrounding of the bulk storage area. It is maybe a bit of dangerous since the pathway bicycle is near the drainage system </t>
  </si>
  <si>
    <t>With proper barrication and safety standard, it might help increase people from fall in drainage hazard</t>
  </si>
  <si>
    <t>Raise the care card and hoping authorize people will install cover grating on the drainage area</t>
  </si>
  <si>
    <t>Abdul Haziq bin Abdul Hamid</t>
  </si>
  <si>
    <t>Contractors wear eye protection when cutting grass</t>
  </si>
  <si>
    <t>Blindness from small projectile(rocks)</t>
  </si>
  <si>
    <t>Dry vegetation has been observed around car parking area.</t>
  </si>
  <si>
    <t>regular housekeeping and landscaping maintenance to prevent recurrence</t>
  </si>
  <si>
    <t>Observed maintenance team did good housekeeping at toolbox area, all tools in proper place and good condition.</t>
  </si>
  <si>
    <t>Good job.</t>
  </si>
  <si>
    <t xml:space="preserve"> Always perform a tire inspection on BFI trailers when entering and exiting the gate, as tires are prone to picking up stones during transit</t>
  </si>
  <si>
    <t xml:space="preserve">As stones lodged in the tread can become projectiles and damage other vehicles on the road.
</t>
  </si>
  <si>
    <t xml:space="preserve">-Mandatory Pre/Post-Gate Inspections: All BFI trailers must undergo a visual tire check upon entering and exiting the site. 
-Gravel Management: Maintain site entrance and exit paths by sweeping or using rumble strips to reduce the amount of loose gravel collected by tires. </t>
  </si>
  <si>
    <t xml:space="preserve">increasing amounts of potholes </t>
  </si>
  <si>
    <t xml:space="preserve">not good for our private/personal car </t>
  </si>
  <si>
    <t>fix the potholes</t>
  </si>
  <si>
    <t>Good example shown by rotating supervisor of teaching intern regarding how to safely handling tools</t>
  </si>
  <si>
    <t>All maintenance personnel should know how to handling tools before proceed to activity other wise tools may slip from hands</t>
  </si>
  <si>
    <t>The stairs was found in a wet and slippery condition</t>
  </si>
  <si>
    <t>Personnel utilizing the stairs can slip and fall on the stairs that can lead to fatal injury.</t>
  </si>
  <si>
    <t>Request for assistance by the Site Cleaner to mop the stairs and install Slippery / Wet Area signage so working personnel can be aware and remember to hold the stair rail while ascend/descending the staircase.</t>
  </si>
  <si>
    <t xml:space="preserve">Urea granules are lying on floor </t>
  </si>
  <si>
    <t xml:space="preserve">Slip hazard people can slip </t>
  </si>
  <si>
    <t xml:space="preserve">I inform the area owner to clean this area and area owner immediately clean </t>
  </si>
  <si>
    <t>Cleaner tidak ada membersihkan post security dan tidak membuang sampah.</t>
  </si>
  <si>
    <t xml:space="preserve">Tempat dan kawasan kerja tidak selesa bagi security bertugas shift pagi esoknya dan tidak sesuai dipandang oleh bfi atau visitor dan orang lainnya jika tempat kotor dan tidak bersih.  </t>
  </si>
  <si>
    <t xml:space="preserve">Saya menegur cleaner tersebut supaya membersihkan dengan segera. Cleaner menerima teguran dan membuat carecard. </t>
  </si>
  <si>
    <t>AHMAD SYAKIR BIN ALIMIN</t>
  </si>
  <si>
    <t>Rumput panjang di belakang pos, main gate 2.</t>
  </si>
  <si>
    <t xml:space="preserve">Di takuti binatang liar. </t>
  </si>
  <si>
    <t xml:space="preserve">Potong rumput supaya nampak bersih. </t>
  </si>
  <si>
    <t>Mohammad muiz bin hj hazimin</t>
  </si>
  <si>
    <t>Mechenical fitter</t>
  </si>
  <si>
    <t>a very Hot weather.</t>
  </si>
  <si>
    <t>Dehydratation.dizziness</t>
  </si>
  <si>
    <t>Drink a lot of water,take a rest a few minutes</t>
  </si>
  <si>
    <t xml:space="preserve">Muhammad Nurakmal bin Abdullah Jasmi </t>
  </si>
  <si>
    <t>I see a wall-mounted electrical socket outlet that’s partially detached from the wall.</t>
  </si>
  <si>
    <t>1. Electric shock hazard
• The gap may expose internal wiring.
• Anyone touching it especially with wet hands could get shocked.
2. Short circuit / fire risk
• Loose connections can cause sparking.
• Dust buildup inside increases the chance of overheating and fire.
3. Equipment damage
• Devices plugged into a loose socket may receive unstable power.
• This can damage chargers, appliances, or even cause them to fail.
4. Socket may detach completely
• The outlet could come off the wall entirely, exposing live wires.
• This becomes extremely dangerous, especially in a home or workplace.</t>
  </si>
  <si>
    <t>1. Secure and repair
• Have a qualified electrician fix it, this is important.
- They should:
• Reattach and tighten the faceplate properly.
• Check internal wiring for any looseness or damage.
• Replace the socket if the mounting or clips are broken.
2. Clean and maintain
• Clean the surface to remove dust and dirt (after power is off).
• This helps prevent buildup inside the socket.
3. Inspect surrounding condition
• Check if the wall box (inside the wall) is damaged or loose.
• If so, it may need reinforcement or replacement.</t>
  </si>
  <si>
    <t>It was observed that the carpet in the surau is dirty and contains several stains.</t>
  </si>
  <si>
    <t>Hygiene concerns – Dirt and stains can harbor bacteria, fungi, and unpleasant odors, which is not suitable for a prayer area. 
Health risks – Users may be exposed to allergens, dust, or microbes that can cause skin irritation or respiratory issues.
Reduced comfort – An unclean carpet makes the space uncomfortable for worshippers, especially since they sit and place their face on it during prayer. 
Negative perception – It creates a poor impression of cleanliness and maintenance, which is particularly important in a surau environment.</t>
  </si>
  <si>
    <t>-Regular cleaning schedule
Implement routine vacuuming and periodic deep cleaning (e.g., shampooing) to maintain cleanliness. Immediate stain removal.
-Carpet replacement (if necessary)
Replace the carpet if it is heavily stained or worn beyond effective cleaning.
-Clean spills and stains promptly to prevent them from setting and becoming permanent. Use appropriate cleaning products
-Apply suitable, non-harsh cleaning agents that effectively remove dirt while preserving carpet quality.</t>
  </si>
  <si>
    <t>During site entry, a contractor was observed riding a bicycle at speed towards the barrier gate while attempting to scan his ID. 
The contractor did not slow down or stop at the scanner point before the gate.</t>
  </si>
  <si>
    <t>Risk of collision with the barrier gate if access is not granted &amp; Damage to access control equipment</t>
  </si>
  <si>
    <t>Unsafe behavior was corrected on the spot,advised to dismount or slow down and come to a complete stop before scanning the ID at the barrier gate.
The contractor acknowledged the instruction and agreed to comply with the correct procedure.</t>
  </si>
  <si>
    <t>BFI SPARK Level 1 (Technical Office)</t>
  </si>
  <si>
    <t>A staff was seen not holding to the handrail while descending the staircase.</t>
  </si>
  <si>
    <t xml:space="preserve">The person can be injured due to trip and fall. </t>
  </si>
  <si>
    <t>Discussion had been made and he agreed to hold onto the handrail while using staircase.</t>
  </si>
  <si>
    <t>Parking pole was observed in the middle of the roadway. seems to have been displaced/hit.</t>
  </si>
  <si>
    <t>accidents could occur</t>
  </si>
  <si>
    <t>mahmoud fakhry ahmed elnemr</t>
  </si>
  <si>
    <t>lead control system engineer</t>
  </si>
  <si>
    <t>algae grown on ground</t>
  </si>
  <si>
    <t>with rain become slippery</t>
  </si>
  <si>
    <t>issued a care card</t>
  </si>
  <si>
    <t>ground floor is not flat</t>
  </si>
  <si>
    <t>people can get injured</t>
  </si>
  <si>
    <t>stray dogs</t>
  </si>
  <si>
    <t>attack people</t>
  </si>
  <si>
    <t xml:space="preserve">One of my colleagues forgot to use safety googles </t>
  </si>
  <si>
    <t>Debris, accident may cause blindness if working maybe potential flying objects</t>
  </si>
  <si>
    <t xml:space="preserve">Ask him to wear and remind him its important </t>
  </si>
  <si>
    <t>Not using glove while housekeeping tools</t>
  </si>
  <si>
    <t>Micro shard can injured finger</t>
  </si>
  <si>
    <t xml:space="preserve">Tell the worker to wear a glove </t>
  </si>
  <si>
    <t>buddy system observed for new personnel (green helmet) accompanied by personnel with white helmet, performing activities together and not to leave out the new personnel</t>
  </si>
  <si>
    <t>high risk of accidents due to lack of familiarity</t>
  </si>
  <si>
    <t>Continue good practice as a part of our safety culture</t>
  </si>
  <si>
    <t xml:space="preserve"> Valve technician</t>
  </si>
  <si>
    <t>Light flickering and damaged in Workshop (valve and HVAC office)</t>
  </si>
  <si>
    <t>No sufficient light can lead to eye fatigue</t>
  </si>
  <si>
    <t>Inform supervisor about the condition</t>
  </si>
  <si>
    <t>I observed BRE HSSE team doing all our personal protective equipment every 3 months to ensure that the PPE are in a good condition.</t>
  </si>
  <si>
    <t>- PPE might be damaged or worn out, reducing effectiveness 🛠️
- Unnoticed defects could lead to injuries or accidents 🚨
- Non-compliance with safety regulations and standards 📝
- Increased risk of exposure to hazards, like chemicals or noise 🚫
- Potential for costly incidents and downtime 💸</t>
  </si>
  <si>
    <t>- Actively participate in PPE inspections and report any issues 📝
- Use PPE correctly and follow procedures 🛠️
- Encourage colleagues to do the same and report concerns 👊
- Attend training and awareness sessions on PPE usage 🔧
- Provide feedback to HSSE on improving inspection processes 💬</t>
  </si>
  <si>
    <t>1 Subcontract doing opening area , the weather are hot</t>
  </si>
  <si>
    <t xml:space="preserve">The workers can get heating from Sunshine, they can get heat stroke </t>
  </si>
  <si>
    <t xml:space="preserve">I inform them please drink more water, and take break, for reduce body heat </t>
  </si>
  <si>
    <t>There are no zebra cross near turnstile.</t>
  </si>
  <si>
    <t>Maybe some car can accidentally hit the worker that cross road.</t>
  </si>
  <si>
    <t>Make a zebra cross near turnstile.</t>
  </si>
  <si>
    <t>It was found that the water pipeline for the wuduk and toilet areas is not buried underground.</t>
  </si>
  <si>
    <t>Water overheating – Pipes exposed to the sun can make the water uncomfortably hot, especially in a warm climate.
Pipe damage – Exposure to sunlight (UV rays) and weather can cause pipes to crack, weaken, or degrade faster.</t>
  </si>
  <si>
    <t>-Bury the pipeline underground
Install the pipes below ground level at an appropriate depth to protect them from heat, physical damage, and weather exposure.
-Add thermal insulation
Wrap exposed pipes with proper insulation material (e.g., foam or fiberglass) to reduce heat transfer and keep water temperature stable.</t>
  </si>
  <si>
    <t>Observed theres no proper bicycle/ tricycle route to plant.</t>
  </si>
  <si>
    <t>Bumpy road</t>
  </si>
  <si>
    <t>Suggest to make a proper route</t>
  </si>
  <si>
    <t>Good example shown by cleaner for putting signage of wet floor during floor cleaning</t>
  </si>
  <si>
    <t>People could slip at wet surface</t>
  </si>
  <si>
    <t xml:space="preserve">Positive approach </t>
  </si>
  <si>
    <t>saya telah menemui seorang pekerja di luar warehouse merokok dekat kawasan cabin</t>
  </si>
  <si>
    <t xml:space="preserve">boleh membahayakan alam sekitar terbakar di tempat kawasan warehouse </t>
  </si>
  <si>
    <t xml:space="preserve">saya telah menegur seorang pekerja itu agar pergi tempat yang telah disediakan smoking area </t>
  </si>
  <si>
    <t>Muhammad Azroy bin Othman</t>
  </si>
  <si>
    <t>Advanced Scaffolder</t>
  </si>
  <si>
    <t>I have seen someone not wearing safety glass when working on site.</t>
  </si>
  <si>
    <t>Expose to eye injury when not wearing safety glass in the plant</t>
  </si>
  <si>
    <t>I intervened and asked him to wear safety glass to prevent from getting eye injury</t>
  </si>
  <si>
    <t>the staircase slippery</t>
  </si>
  <si>
    <t xml:space="preserve">give or put anti slip sticker on the staircase. </t>
  </si>
  <si>
    <t>Parking cone was on the middle of the road</t>
  </si>
  <si>
    <t>Get into minor accident</t>
  </si>
  <si>
    <t>Ask someone to move away the cone from the road</t>
  </si>
  <si>
    <t>I saw a parking cone is in the middle of the road</t>
  </si>
  <si>
    <t>Damage to vehicles</t>
  </si>
  <si>
    <t xml:space="preserve">One of BFI team going to site without escape mask </t>
  </si>
  <si>
    <t xml:space="preserve">Escape mask is part of ppe , can be dangerous in case of ammonia leak 
</t>
  </si>
  <si>
    <t xml:space="preserve">Informed him to go back to collect from office </t>
  </si>
  <si>
    <t>Elec Eng</t>
  </si>
  <si>
    <t>operation's hose is in the middle of the plant pathway, near the main substation.</t>
  </si>
  <si>
    <t>people could fall and trip due to blocked pathway.</t>
  </si>
  <si>
    <t>need to approach operations to have a proper way to storage.</t>
  </si>
  <si>
    <t>A personel not wearing earplug / earmuff while working at compressor house area</t>
  </si>
  <si>
    <t>May damage ear / hearing loss</t>
  </si>
  <si>
    <t>Wearing earplug/earmuff when working on noisy area. Aware with safety signage</t>
  </si>
  <si>
    <t>During working at a high noise area, a contractor was observed not wearing the required hearing protection (earplugs or earmuffs). 
The task required personnel to remain in the area for a period of time, increasing exposure to excessive noise levels.</t>
  </si>
  <si>
    <t>Risk of hearing damage or long-term hearing loss</t>
  </si>
  <si>
    <t>The contractor was immediately informed of the PPE requirement. An extra set of earplugs was provided to ensure he could continue work safely. 
The contractor acknowledged the instruction and complied by wearing the provided hearing protection.</t>
  </si>
  <si>
    <t>Stairs got wet due to raining</t>
  </si>
  <si>
    <t>Could cause slip and fall</t>
  </si>
  <si>
    <t>Approached cleaner to help mopped the stairs</t>
  </si>
  <si>
    <t>pillar cone (orange white marking) was in the middle of the road obstructing vehicle to pass through safely</t>
  </si>
  <si>
    <t>damage to vehicles or accidents</t>
  </si>
  <si>
    <t xml:space="preserve">the parking cone was then put aside by one of the security member </t>
  </si>
  <si>
    <t>A staff had been observed wearing slipper in the office which create injury to his foot.</t>
  </si>
  <si>
    <t xml:space="preserve">The person can injured his leg and this is not following the recent memo on the directive not to wear slippers at the office. </t>
  </si>
  <si>
    <t>Discussion had been made and the person immediately  change and wearing proper shoes.</t>
  </si>
  <si>
    <t>bolts coming from ground</t>
  </si>
  <si>
    <t>can damage care tyres</t>
  </si>
  <si>
    <t xml:space="preserve">Binding wire scattered on gritting creating unsafe conditions </t>
  </si>
  <si>
    <t>Tripping hazard people can trip due to this</t>
  </si>
  <si>
    <t>I remove this wire and put in trash</t>
  </si>
  <si>
    <t>not bringing escape hood before entering site</t>
  </si>
  <si>
    <t xml:space="preserve">violations or incase of ammonia leak emergencies </t>
  </si>
  <si>
    <t>remind to bring escape hood along</t>
  </si>
  <si>
    <t>Someone pass by during hiab reverse.</t>
  </si>
  <si>
    <t xml:space="preserve">Line of fire and incident happened </t>
  </si>
  <si>
    <t xml:space="preserve">Take intervention to the person </t>
  </si>
  <si>
    <t>The safety cone (white orange rod) that usually near parking is unsually moved into the middle of car path and its kind of distracting.</t>
  </si>
  <si>
    <t xml:space="preserve">Its in the middle of the path might cause minor accident if the driver is not aware </t>
  </si>
  <si>
    <t>MD Fidaee bin Ismail</t>
  </si>
  <si>
    <t>TBT were explained clearly</t>
  </si>
  <si>
    <t>Crew might get lost what to do incase of anything</t>
  </si>
  <si>
    <t>Keep it up for Rotary HSE officer for giving out TBT before entering the plant.</t>
  </si>
  <si>
    <t>My teammates always give biscuits every morning, to make sure we always take our breakfast.</t>
  </si>
  <si>
    <t xml:space="preserve">
- You might feel slate or lack energy 💔
- Concentration and focus could be affected 🧠
- Metabolism might slow down 🐌
- You might overeat later in the day 🍔</t>
  </si>
  <si>
    <t xml:space="preserve">
- Boosts energy and focus 💪
- Supports weight management ⚖️
- Improves overall health and wellbeing 🌟
- Enhances productivity and performance 📈</t>
  </si>
  <si>
    <t>A personnel reminded another to wear an ear plug due to high noise at the area</t>
  </si>
  <si>
    <t>Its not an instant effect, but if expose to high noises most of the time, personnel could get a hearing problem.</t>
  </si>
  <si>
    <t>The personnel kindly reminded the other personnel to wear their ear plug/muff  to protect their hearing at the compressor unit area</t>
  </si>
  <si>
    <t>Screen Corrective maintenance job in granulation</t>
  </si>
  <si>
    <t>All technicians are working with full PPE and proper hydration practice. Drinking water on time and good work done with safety and procedure..</t>
  </si>
  <si>
    <t>Safe work practices and good understanding between all of them</t>
  </si>
  <si>
    <t>Valve Repair Tech Workshop</t>
  </si>
  <si>
    <t>Open space parking</t>
  </si>
  <si>
    <t>Increase wear on motor vehicles</t>
  </si>
  <si>
    <t>Please build roofing on the car spaces</t>
  </si>
  <si>
    <t>No canteen</t>
  </si>
  <si>
    <t>Hungry staffs</t>
  </si>
  <si>
    <t xml:space="preserve">Please build a canteen, similar to like last turnaround </t>
  </si>
  <si>
    <t>Workers are doing floor cleaning by using full PPE and baricate and signage</t>
  </si>
  <si>
    <t>I approach to them and apriciate them</t>
  </si>
  <si>
    <t>The janitor deserve a compliment for keeping the office clean and tidy from time to time</t>
  </si>
  <si>
    <t>Uneasy feelings, uncomfortable.</t>
  </si>
  <si>
    <t>Their commitment to work should set a standard for everyone to follow</t>
  </si>
  <si>
    <t>1271S00A We were doing an emergency task. At that time, we had to stop at the Granulation top for a long time. It felt very bad to stay there for a long time.</t>
  </si>
  <si>
    <t>It was a bit uncomfortable to breathe there because there was no fresh air in the atmosphere.</t>
  </si>
  <si>
    <t>If they are made to exit on the platform, then workers can go out and rest for a few minutes during work, and in case of an emergency, the rescue team can also use that place.</t>
  </si>
  <si>
    <t>All technician working with full safety compliance during urea granulation screen maintenance jobs</t>
  </si>
  <si>
    <t xml:space="preserve">safe working behaviour </t>
  </si>
  <si>
    <t>Drinking lots of water and work carefully in humid environment</t>
  </si>
  <si>
    <t>People not alert surrounding during working</t>
  </si>
  <si>
    <t>Can hit something that cannot see</t>
  </si>
  <si>
    <t>Approach the people said they need to focus more</t>
  </si>
  <si>
    <t>memerlukan tindakan pemotongan bagi menjaga kebersihan serta keselamatan kawasan.</t>
  </si>
  <si>
    <t>When working at the area I do my hazard hunt and noticed 4 grating clamps are not tied when I saw it immediately tight the grating clamps</t>
  </si>
  <si>
    <t>Possibly the hanging grating clamps can cause drop and the grating may moving because of loosen grating clamps.</t>
  </si>
  <si>
    <t>I secured it my myself immediately..</t>
  </si>
  <si>
    <t>Md Nur Hidayat Hj Md Daud</t>
  </si>
  <si>
    <t>Fitter</t>
  </si>
  <si>
    <t>Loose object ,( bolt and nut ).</t>
  </si>
  <si>
    <t>Falling object</t>
  </si>
  <si>
    <t>Take and put somewhere secure.</t>
  </si>
  <si>
    <t>Currently Brunei Weather is very hot.</t>
  </si>
  <si>
    <t xml:space="preserve">
- Dehydration and heat exhaustion risks increase
- Productivity and focus may decrease
- Heat-related illnesses like heatstroke can occur
</t>
  </si>
  <si>
    <t xml:space="preserve">With the hot weather please do take extra precautions:
- Stay well hydrated 
- Take short breaks in shaded areas
- Watch for signs of heat stress such as dizziness, headache, fatigue
- Look out for each other </t>
  </si>
  <si>
    <t>Old</t>
  </si>
  <si>
    <t>Catss were seen roaming the area between the CCR and the O&amp;U plants near the cable trays.</t>
  </si>
  <si>
    <t>the cats could reproduce and cause harm to equipments on site</t>
  </si>
  <si>
    <t>stray animals control needs to be established.</t>
  </si>
  <si>
    <t>ELECTRICAL SUPERVISOR</t>
  </si>
  <si>
    <t>There is a urea spill on the ground next to Conveyor 1271H13</t>
  </si>
  <si>
    <t>Urea on the ground can make the surface slippery, increasing the likelihood of accidents.</t>
  </si>
  <si>
    <t>The site supervisor has been notified of the need to remove the urea, and it is currently being removed</t>
  </si>
  <si>
    <t xml:space="preserve">RE &amp; SE Manager </t>
  </si>
  <si>
    <t>Rubber hose at ammoni Cooling pumps needs to be attended  and secured by operation</t>
  </si>
  <si>
    <t xml:space="preserve">Hose damage , possible leakage </t>
  </si>
  <si>
    <t xml:space="preserve">Sharing  the observation with operation  </t>
  </si>
  <si>
    <t xml:space="preserve">RE &amp; SE Section Manager </t>
  </si>
  <si>
    <t>Product spillage near to Bucket elevator 1271 H002 AB 
Need to be attended</t>
  </si>
  <si>
    <t xml:space="preserve">Slipping can happened to anyone in the area </t>
  </si>
  <si>
    <t xml:space="preserve">Sharing observation with operation </t>
  </si>
  <si>
    <t xml:space="preserve">Bolts , blinds and nuts found under the Stairs of the Electrical  Main substation </t>
  </si>
  <si>
    <t xml:space="preserve">Material can be damaged without proper reservation </t>
  </si>
  <si>
    <t xml:space="preserve">Sharing information with Static team to do the required housekeeping </t>
  </si>
  <si>
    <t xml:space="preserve">Manager </t>
  </si>
  <si>
    <t xml:space="preserve">1271 K003
Hous keeping is  required
Bolts , nuts found under the fan skid </t>
  </si>
  <si>
    <t xml:space="preserve">Material damaged or lost without proper reservation </t>
  </si>
  <si>
    <t xml:space="preserve">Information shared with static team </t>
  </si>
  <si>
    <t xml:space="preserve">Insulation to be installed and scaffolding to be removed for 1291 P001 A </t>
  </si>
  <si>
    <t xml:space="preserve">Unsafe condition for the operation team </t>
  </si>
  <si>
    <t xml:space="preserve">Information shared with Workshop team </t>
  </si>
  <si>
    <t>Slippery near 1091 ammonia pump</t>
  </si>
  <si>
    <t xml:space="preserve">Remind colleague to stay alert about the area. </t>
  </si>
  <si>
    <t>asnawi bin kariman</t>
  </si>
  <si>
    <t>While we were collecting the materials at the main warehouse, we noticed that the operator who helped us with the material issue had been walking on a wooden box between the material racks.</t>
  </si>
  <si>
    <t xml:space="preserve">This dangerous conduct may result in falls, trips, and injuries. </t>
  </si>
  <si>
    <t>These problems can be eliminated with proper material layout in the warehouse.</t>
  </si>
  <si>
    <t>A temporary storage area was found to have poor housekeeping conditions. The canvas materials were not properly arranged or secured, resulting in a cluttered and untidy environment.</t>
  </si>
  <si>
    <t>Increased risk of trips and falls due to scattered materials</t>
  </si>
  <si>
    <t>The personnel responsible for the area were informed immediately regarding the housekeeping issue. They acknowledged the concern and took prompt action to reorganize and properly manage the canvas materials</t>
  </si>
  <si>
    <t>Observed personal not holding handrail while using the staircase</t>
  </si>
  <si>
    <t>Slip, trip &amp; fall</t>
  </si>
  <si>
    <t>Told him to hold the handrail</t>
  </si>
  <si>
    <t>Uneven surface. while carrying heavy load the Forklift struggle at workshop entry. It is forced to go upward.</t>
  </si>
  <si>
    <t>Especially raining time the entry turned to a slippery surface and distabilized the load. Risk of fall</t>
  </si>
  <si>
    <t>Inform supervisor about the fact</t>
  </si>
  <si>
    <t>Saw 1 personel trying to carry a box which is almost 15 kg</t>
  </si>
  <si>
    <t>Back pain</t>
  </si>
  <si>
    <t>Immediately assist to carry the box (Buddy system)</t>
  </si>
  <si>
    <t>Algae on the road</t>
  </si>
  <si>
    <t>Mahmoud fakhry ahmed elnemr</t>
  </si>
  <si>
    <t>people could get injured or fell</t>
  </si>
  <si>
    <t>The Stair and handrail are slippery. Especially during rain.</t>
  </si>
  <si>
    <t>Suggest to put grip tape on every step. To minimise the slip. 
For the time being, grip the handrail tightly.</t>
  </si>
  <si>
    <t>roop sharp edges at stair</t>
  </si>
  <si>
    <t>Hands cut</t>
  </si>
  <si>
    <t>Install rubber or safety rubber at the sharp edges</t>
  </si>
  <si>
    <t>Someone driving then hit the barrier at parking lot.</t>
  </si>
  <si>
    <t xml:space="preserve">Incident will happen again </t>
  </si>
  <si>
    <t>Shorcut work / not use the right tools</t>
  </si>
  <si>
    <t>Can be fatal injury and damage the equipment</t>
  </si>
  <si>
    <t>Approach the person and told them to use the right tools</t>
  </si>
  <si>
    <t>Intervene intern for not using ear protection</t>
  </si>
  <si>
    <t>Temporary deaf</t>
  </si>
  <si>
    <t>I approach gently and told him to put ear plug within high noise area</t>
  </si>
  <si>
    <t>Proactive attitude displayed by technicians on bringing the interns for intern activity/give lesson on plant maintenance activity</t>
  </si>
  <si>
    <t>appreciate the positive attitude</t>
  </si>
  <si>
    <t>Isolate electrical lighting panel before working on CM work</t>
  </si>
  <si>
    <t>Positive action</t>
  </si>
  <si>
    <t>Good approach</t>
  </si>
  <si>
    <t>Use of safety harness while working at scaffolding platform to replace lighting.</t>
  </si>
  <si>
    <t xml:space="preserve">Positive action </t>
  </si>
  <si>
    <t xml:space="preserve">Jalan raya batu </t>
  </si>
  <si>
    <t>batu terpelanting kaca kereta pecah</t>
  </si>
  <si>
    <t>pit jalan raya</t>
  </si>
  <si>
    <t>Jalan raya batu and pasir</t>
  </si>
  <si>
    <t>Habuk dan batu terpelanting bahaya</t>
  </si>
  <si>
    <t>Pit jalan raya jadi rata</t>
  </si>
  <si>
    <t>Electrical supervisor</t>
  </si>
  <si>
    <t>We observed that the multimeter lead found damaged insulation and exposed copper during routine PM.</t>
  </si>
  <si>
    <t>It was very dangerous for someone to be using the multimeter in that condition. It might result in an electrical shock.</t>
  </si>
  <si>
    <t>Take out the test lead, fix it, and fasten it with shrinking insulation.</t>
  </si>
  <si>
    <t>Colleague forgot to wear Safety Goggles and Safety boots before going to site</t>
  </si>
  <si>
    <t>Wasted time going to entrance when rejected by Security or can cause harms to him/herself if somehow not rejected by Security</t>
  </si>
  <si>
    <t>Remind him/her of full PPEs before going out of office</t>
  </si>
  <si>
    <t>Md fidaee bin ismail</t>
  </si>
  <si>
    <t>Housekeeping are properly in place.</t>
  </si>
  <si>
    <t>Might slip trip and fall</t>
  </si>
  <si>
    <t>Good job to all parties who involved in the activities.</t>
  </si>
  <si>
    <t>Adit dermawan</t>
  </si>
  <si>
    <t>Site Office's Pantry</t>
  </si>
  <si>
    <t>Tempat selalu bersih</t>
  </si>
  <si>
    <t>Tidak boleh</t>
  </si>
  <si>
    <t xml:space="preserve">Harus selalu dibersihkan, supaya nampak rapih. </t>
  </si>
  <si>
    <t>Ketika sedang berkerja di Gate 1 West, saya dapati rakan sekerja saya sedang menyapu lantai yang penuh dengan dawai untuk menghindari orang lain dari kecederaan kaki ketika mereka menginjaknya.</t>
  </si>
  <si>
    <t>Pastikan sampah-sarap di buang dengan betul bagi menjaga kebersihan dan keselamatan diri kita serta orang lain.</t>
  </si>
  <si>
    <t>12000084</t>
  </si>
  <si>
    <t>PPE inspection by BRE HSE team</t>
  </si>
  <si>
    <t xml:space="preserve">good practice to check if any of our PPE is expired and/or damaged, and should be replaced immediately to ensure safety when doing work. </t>
  </si>
  <si>
    <t>1200128</t>
  </si>
  <si>
    <t>People cutting grass, no barrier or signage</t>
  </si>
  <si>
    <t>Unknown projectiles hits personnel, blind, injury</t>
  </si>
  <si>
    <t>Good that to have supervision that can ask them to stop work whenever someone crossing but lack of indication</t>
  </si>
  <si>
    <t>Saya ternampak dawai yang tidak di gunakan dan di biarkan begitu sahaja</t>
  </si>
  <si>
    <t>Boleh membahayakan orang lain yang berjalan di kawasan itu</t>
  </si>
  <si>
    <t>Saya memberi salam kepada orang itu dan memberitahu kepada orang itu untuk membuang dawai itu</t>
  </si>
  <si>
    <t>Some lighting fixtures have broken glass covers in the truck loading area</t>
  </si>
  <si>
    <t xml:space="preserve">
Risk of cuts and injuries: Due to broken glass shards on the ground or falling.
Risk of slips and falls: If glass is scattered in the movement area.
Risk of falling objects: Remaining glass pieces may fall from the fixture onto workers or drivers.
Poor lighting: Leading to reduced visibility and an increased likelihood of accidents during loading.
Electrical hazard: If wires or internal components of the fixture are exposed.</t>
  </si>
  <si>
    <t>When investigating the cause of the damaged lighting fixtures, it was found that they were broken due to trucks colliding with them. The damaged fixtures have been replaced, and the site supervisor has been informed of the need to ensure that drivers avoid hitting the lighting fixtures.</t>
  </si>
  <si>
    <t>Masdirino bin Suradi</t>
  </si>
  <si>
    <t>not hold hand rail during going down stairs</t>
  </si>
  <si>
    <t>ask him to hold hand rail and he say thank you for intervene</t>
  </si>
  <si>
    <t>using bicycle but very fast</t>
  </si>
  <si>
    <t>can cause accident if loss control</t>
  </si>
  <si>
    <t>ask him to use bicycle properly and no need to rush even though if its urgent situation</t>
  </si>
  <si>
    <t>The main entrance door of control area not closed properly.</t>
  </si>
  <si>
    <t>can cause over pressure inside the area released can cause if any gas leak or blast happen, the fume leak can enter inside the area.</t>
  </si>
  <si>
    <t>Ask the cleaner on duty to double check the door if it's not closed properly</t>
  </si>
  <si>
    <t>A personel riding bicycle without hold on the handle</t>
  </si>
  <si>
    <t>Accident might happen and injury</t>
  </si>
  <si>
    <t>Stop them and ask them to hold the handle while cycling</t>
  </si>
  <si>
    <t>Expired chain block was hanging at gantry.</t>
  </si>
  <si>
    <t>Equipment not inspected might be not fit to use.</t>
  </si>
  <si>
    <t>Inform rigging team to remove from the area and replaced with certified tools.</t>
  </si>
  <si>
    <t xml:space="preserve">HVAC Technician </t>
  </si>
  <si>
    <t>Back side door from Instrument rack room door is open not closed properly, suspect someone open the door but not closed properly and the door is not main entrance its emergency door.</t>
  </si>
  <si>
    <t>can harm people inside the ccr room because the door is blast proof and the building is blast proof, but if the door is not close useless the building and the door are blast proof.</t>
  </si>
  <si>
    <t>Recommend put tagging machine so can track people not closed the door properly and take action.</t>
  </si>
  <si>
    <t>A personel shoe lace not tied</t>
  </si>
  <si>
    <t>They may slip trip and fall</t>
  </si>
  <si>
    <t>ask to tie his shoe lace and check all ppe before start work</t>
  </si>
  <si>
    <t>A personel not using a proper tools</t>
  </si>
  <si>
    <t>Injury and accident might happen</t>
  </si>
  <si>
    <t>Use a proper tools to do the job</t>
  </si>
  <si>
    <t>the workplace is flooded due to the heavy rain</t>
  </si>
  <si>
    <t>- Electrical hazards and safety risks
- Damage to equipment and property
- Disruption to business operations
- Potential health hazards from water contamination</t>
  </si>
  <si>
    <t>- Switching off power to affected areas to prevent electrical hazards 🔌
- Moving equipment and important documents to higher ground
- Setting up barriers to contain the floodwater 🚧
- Arranging for professional water removal and disinfection services 💧</t>
  </si>
  <si>
    <t>Cooling tower fan was not braked, eventhough scaffolding was already erected inside, however no one was working yet. The entry point should be taped for no entry and blades brake should have been activated at all times.</t>
  </si>
  <si>
    <t>Dangerous to work as fan blades rotating. Also entry point was not taped for no entry.</t>
  </si>
  <si>
    <t>Suggest to tape entry point so no one can enter and brake the fan blades even when nobody is around</t>
  </si>
  <si>
    <t>Forklifts operator doing work without flagman</t>
  </si>
  <si>
    <t xml:space="preserve">Can caused accidents and harm the properties or human. </t>
  </si>
  <si>
    <t>Reported to the supervisor that the work should be stopped if there is no flagman as it is dangerous.</t>
  </si>
  <si>
    <t>Me and my colleague on our way to noisy area which is in NH3 area, i noticed my colleague has not put on his ear protection yet.</t>
  </si>
  <si>
    <t>Before we entering the area, i told him to use the ear protection first.</t>
  </si>
  <si>
    <t>Unused and damaged gantry have signage and barricaded.</t>
  </si>
  <si>
    <t>Unauthorized used.</t>
  </si>
  <si>
    <t>None, good work practice.</t>
  </si>
  <si>
    <t>Rigging Store</t>
  </si>
  <si>
    <t>Rigging tools are sorted and arranged in rigging container</t>
  </si>
  <si>
    <t xml:space="preserve">Slip &amp; trip </t>
  </si>
  <si>
    <t>Informed the rigging team to continue keeping the area in good condition,</t>
  </si>
  <si>
    <t>cleaner mop the floor and put signage wet on the floor</t>
  </si>
  <si>
    <t>slip trip and fall if there's no signage</t>
  </si>
  <si>
    <t>give him positive feedback and he say thank you</t>
  </si>
  <si>
    <t>No shade for vehicles</t>
  </si>
  <si>
    <t>Damage to paint</t>
  </si>
  <si>
    <t>A personel do proper housekeeping after doing pm work</t>
  </si>
  <si>
    <t>Tools may lost, work area is dirty if not do housekeeping</t>
  </si>
  <si>
    <t>Remind buddy to do housekeeping after work is done</t>
  </si>
  <si>
    <t>Contactor cleaning aircond with complete PPE and buddy system</t>
  </si>
  <si>
    <t>if theres no buddy system can cause slip trip and fall</t>
  </si>
  <si>
    <t>the contractor says thank you for intervening and ask them to secure the area from unexpected event.</t>
  </si>
  <si>
    <t>removal of slag, dirt , and cutting residues</t>
  </si>
  <si>
    <t>supervisor informing</t>
  </si>
  <si>
    <t>Uneven road surface</t>
  </si>
  <si>
    <t>Insufficient lighting</t>
  </si>
  <si>
    <t>Difficult to work with not enough lighting</t>
  </si>
  <si>
    <t>Rubbish bin full of tissue at female prayer room since yesterday</t>
  </si>
  <si>
    <t xml:space="preserve">Poor hygiene </t>
  </si>
  <si>
    <t xml:space="preserve">Suggest to clear out the rubbish bin daily. </t>
  </si>
  <si>
    <t>HSSE Department conducted a Personal Protective Equipment (PPE) inspection. The purpose of the inspection was to ensure all PPE is in good condition, compliant with safety standards, and suitable for use.</t>
  </si>
  <si>
    <t>Non-compliance with safety regulations</t>
  </si>
  <si>
    <t>I would like to express appreciation to the HSSE Department for conducting the PPE inspection and reinforcing safety awareness among all personnel</t>
  </si>
  <si>
    <t xml:space="preserve">I saw one of my team didn't wear safety glass during cleaning rusty part by using chipping hammer.
</t>
  </si>
  <si>
    <t>Foreign object can enter to his eye</t>
  </si>
  <si>
    <t>I stop his work and asked him to where's his safety glass and tell him to wear it</t>
  </si>
  <si>
    <t xml:space="preserve">It has been observed that potholes are present and commonly occurring along the road area within the parking zone. </t>
  </si>
  <si>
    <t>These road surface defects pose potential hazards to both vehicles and pedestrians.</t>
  </si>
  <si>
    <t>It is recommended that management consider a more permanent solution other than Inefficient use of resources and cost due to frequent rework</t>
  </si>
  <si>
    <t>My superior always make 1 work order every week for general housekeeping before weekends</t>
  </si>
  <si>
    <t>- Accidents and injuries from tripping hazards or blocked exits 🚨
- Lost or damaged tools and equipment 🛠️
- Reduced productivity and efficiency 🐌
- Potential fire hazards from clutter and dust 🔥</t>
  </si>
  <si>
    <t>To support, I'll make sure to clean up after each task and encourage teammates to do the same. Let's keep it safe and smooth</t>
  </si>
  <si>
    <t>The flooring in the cafeteria has worn down and at the door the flooring has already peeled off</t>
  </si>
  <si>
    <t>People may trip and injure themselves if not careful</t>
  </si>
  <si>
    <t>Inform respective personal regarding this unsafe condition</t>
  </si>
  <si>
    <t xml:space="preserve">Senior Rotating technician </t>
  </si>
  <si>
    <t>Used leather gloves during hot working</t>
  </si>
  <si>
    <t>Hand can burn</t>
  </si>
  <si>
    <t>Good PPE</t>
  </si>
  <si>
    <t>Siti Norhafizzah Binti Awang Abdul Talip</t>
  </si>
  <si>
    <t>Tidak ada zebra crossing</t>
  </si>
  <si>
    <t>Boleh menyebabkan kemalangan</t>
  </si>
  <si>
    <t>Di buat kan zebra crossing untuk mengelakkn kemalangan bgi orang yang berjalan kaki untuk mlintas jalan</t>
  </si>
  <si>
    <t>Muhammad nur fitr bin haji muhammad suniwadi</t>
  </si>
  <si>
    <t>Genaral helper</t>
  </si>
  <si>
    <t>Aga Urang berproses</t>
  </si>
  <si>
    <t>Diganggu kerja mereka</t>
  </si>
  <si>
    <t>Check area dulu</t>
  </si>
  <si>
    <t>people working at height with proper ppe &amp; safety harness</t>
  </si>
  <si>
    <t xml:space="preserve">keep it up &amp; good </t>
  </si>
  <si>
    <t>Difficulties for big crane to enter the gate because of the tag in and out machine in the middle of the road</t>
  </si>
  <si>
    <t xml:space="preserve">Time wasted </t>
  </si>
  <si>
    <t xml:space="preserve">Put the machine at the side of the road not in the middle </t>
  </si>
  <si>
    <t>Mohammad Noorhamdillah bin zakaria</t>
  </si>
  <si>
    <t>Unavailabilty of bicycle tire pumping station</t>
  </si>
  <si>
    <t xml:space="preserve">None. Just giving as suggestion </t>
  </si>
  <si>
    <t>Suggestion to provide dedicated bicycle tire air pumping station</t>
  </si>
  <si>
    <t>BRE safety officer remind me to change my safety helmet after found out it is already expired.</t>
  </si>
  <si>
    <t>No quarantee on the safety helmet integrity to protect the wearer.</t>
  </si>
  <si>
    <t>To replace the safety helmet.</t>
  </si>
  <si>
    <t>Donny Irwan anak Lamit</t>
  </si>
  <si>
    <t>Basic 2 Scaffolder</t>
  </si>
  <si>
    <t>I have observed that a person was not wearing impact glove while carrying material</t>
  </si>
  <si>
    <t>He could expose from injury such as pinch point injury</t>
  </si>
  <si>
    <t>I approached him and intervened why he did not wear the gloves. Immediately he get his gloves and wear it.</t>
  </si>
  <si>
    <t>Worker on scaffolding without properly attaching safety harness to anchor point.</t>
  </si>
  <si>
    <t>Risk of falling from height leading to serious injury or fatality.</t>
  </si>
  <si>
    <t>Advised worker to properly attach harness before continuing work.</t>
  </si>
  <si>
    <t>Bicycle not arrange properly when leaving site after working hours.</t>
  </si>
  <si>
    <t>Obstruction to pedestrian access.</t>
  </si>
  <si>
    <t>Inform to technicians arrange the bicycle before leaving site every day.</t>
  </si>
  <si>
    <t>Unused/ damage bicycle does not remove from site</t>
  </si>
  <si>
    <t>Environmental hazards</t>
  </si>
  <si>
    <t>Informed to the team to remove any damage/unused bicycle from site.</t>
  </si>
  <si>
    <t>the waste management bin at the ammonia mid-end was at the wrong location</t>
  </si>
  <si>
    <t>the waste management bin should be returned to its designated location</t>
  </si>
  <si>
    <t>informed the operation there to move back the waste bin to its designated location</t>
  </si>
  <si>
    <t>No proper housekeeping inside one of the offices.</t>
  </si>
  <si>
    <t xml:space="preserve">blocking the entryway, causing fall and trips. </t>
  </si>
  <si>
    <t>Approach the office owner to do housekeeping of their items.</t>
  </si>
  <si>
    <t>the flooring at the ammonia mid-end is slippery</t>
  </si>
  <si>
    <t>anyone who isnt aware of their surrounding could slip, trip, and fall, and injured, or worst, fatal (as it is nearby the pumps area)</t>
  </si>
  <si>
    <t xml:space="preserve">informed the operation to clean the algae </t>
  </si>
  <si>
    <t>the grating at the ammonia back-end was not properly cut</t>
  </si>
  <si>
    <t>anyone going to trip and fall</t>
  </si>
  <si>
    <t>i dont know who to inform this matter to, but HSE was already informed regarding this.</t>
  </si>
  <si>
    <t>a contractor did not wear safety goggles</t>
  </si>
  <si>
    <t>dust could enter, or could irritate the eyes. can cause eyes injury</t>
  </si>
  <si>
    <t>approached the contractor and told him to wear the safety goggles.</t>
  </si>
  <si>
    <t>the black hose was not properly placed and secured at ammonia mid-end</t>
  </si>
  <si>
    <t>anyone could slip, trip, and fall</t>
  </si>
  <si>
    <t>informed the operation to properly secure the black hose</t>
  </si>
  <si>
    <t>electrical super visor</t>
  </si>
  <si>
    <t xml:space="preserve">There are scrap urea bags at the end of the urea store, obstructing access to the lighting fixtures for maintenance.
</t>
  </si>
  <si>
    <t>This area has become poorly lit and the inability to carry out maintenance there leads to a lack of clear vision, which may cause collisions and slipping</t>
  </si>
  <si>
    <t>The shift supervisor was informed to remove the bags from the place to enable maintenance work</t>
  </si>
  <si>
    <t xml:space="preserve">Damage was found to the 1851EL01.15.3-E09 light fitting diffuser. 
</t>
  </si>
  <si>
    <t xml:space="preserve">Since it was on the first floor of the compressor, it was dangerous. Fire can be caused by any gas or flammable gas in this location.
</t>
  </si>
  <si>
    <t xml:space="preserve">A new diffuser has been installed in its place. 20067764 is the work order number.
</t>
  </si>
  <si>
    <t xml:space="preserve">The cover lock on the ex-proof light fitting near the ammonia compressor was discovered to be damaged.
</t>
  </si>
  <si>
    <t xml:space="preserve">If the Ex-light fitting cover is unable to close correctly, the Ex-certification failed. 
</t>
  </si>
  <si>
    <t xml:space="preserve">Replace the entire fitting unit. The work order is 20067764
</t>
  </si>
  <si>
    <t xml:space="preserve">electrical supervisor </t>
  </si>
  <si>
    <t>The caravan belonging to the electrical department has a large crack in the floor inside, and it is collapsing downward.</t>
  </si>
  <si>
    <t>Falling or tripping hazards and Injury to personnel</t>
  </si>
  <si>
    <t>Facility Maintenance has been notified to take the necessary action to repair and replace the caravan floor</t>
  </si>
  <si>
    <t>Wet floor identified in the male toilet.</t>
  </si>
  <si>
    <t>It can create slipping and fall hazards to the people who are using the toilet.</t>
  </si>
  <si>
    <t>Immediately, the cleaner had been called and request them to clean and makes the floor dry.</t>
  </si>
  <si>
    <t xml:space="preserve">someone not wearing safety goggles </t>
  </si>
  <si>
    <t>eyes injury might happen</t>
  </si>
  <si>
    <t>always reminds people surrounding about PPE</t>
  </si>
  <si>
    <t>Water hole walk way going to MSL Workshop</t>
  </si>
  <si>
    <t>Safety shoes absorb water casusing bad smell</t>
  </si>
  <si>
    <t xml:space="preserve">To fill sand </t>
  </si>
  <si>
    <t>A personnel forgot to bring his escape hood when entering the plant</t>
  </si>
  <si>
    <t>He might be suspended from entering the plant. Also, if there is any emergency requiring to evacuate using the escape hood, his survivability chances is low</t>
  </si>
  <si>
    <t>I told him to pickup and bring his escape hood immediately</t>
  </si>
  <si>
    <t>Most of the stairs at the jetty head were found to be slippery due to moisture contamination from urea</t>
  </si>
  <si>
    <t>-Increased risk of slips, trips, and falls, which could result in injuries ranging from minor bruises to serious fractures or head injuries.
- Reduced worker stability when working.</t>
  </si>
  <si>
    <t>-Provided routine cleaning
-Give signage of slippery area.</t>
  </si>
  <si>
    <t>A personnel forgot to wear safety gloves when doing pm</t>
  </si>
  <si>
    <t>High chances to get finger/hand injury</t>
  </si>
  <si>
    <t>Ask them to wear safety gloves</t>
  </si>
  <si>
    <t>A personel bringing ladder on a three wheeler without securing it</t>
  </si>
  <si>
    <t xml:space="preserve">Might fall off from the three wheeler and hit someone </t>
  </si>
  <si>
    <t>Ask them to secure it properly or bring it on foot</t>
  </si>
  <si>
    <t>A personel fall from a broken chair</t>
  </si>
  <si>
    <t>Can lead to back injury</t>
  </si>
  <si>
    <t>Ask them to always check the chair before sitting down</t>
  </si>
  <si>
    <t>Floor tiles lifting/bulging in front of the surau walkway. Causes uneven surface and gaps between tiles.</t>
  </si>
  <si>
    <t>Trip and fall hazard can cause injury to workers. It may crack or break further.</t>
  </si>
  <si>
    <t>Reported to supervisor, warned the others to avoid the area and requested repair of affected tiles.</t>
  </si>
  <si>
    <t>Unused or damage cupboard door self-standing in the hallway.</t>
  </si>
  <si>
    <t>The door topples and hit people</t>
  </si>
  <si>
    <t>Inform FM to remove the unused materials from the area.</t>
  </si>
  <si>
    <t>Bicycle was spot on motorcycle parking spot area</t>
  </si>
  <si>
    <t>Obstruction for motorcyclist to park motorcycle</t>
  </si>
  <si>
    <t>Communicate and discuss with the owners of the situation.</t>
  </si>
  <si>
    <t>In the primary reformer. Heat can be felt even from a distance when approaching the primary reformer.</t>
  </si>
  <si>
    <t>Risk of burns to the expose body parts due to high temperature.
Potential heat stress or fatigue affecting workers alertness.</t>
  </si>
  <si>
    <t>Communicated the hazard clearly during toolbox talk and before approaching and entering the primary reformer.
Immediately reminded team members working nearby to stay alert and maintain safe distance from hot surfaces.</t>
  </si>
  <si>
    <t xml:space="preserve">Stagnant water at 1071U100 </t>
  </si>
  <si>
    <t>Suggest to perform dewatering on regular basis</t>
  </si>
  <si>
    <t>Saw one person went out from the CCR without his escape hood</t>
  </si>
  <si>
    <t>Incompliance to LSR</t>
  </si>
  <si>
    <t>Approached the person and told him that he forgot his escape hood. He thanked me and returned back to grab his escape hood.</t>
  </si>
  <si>
    <t xml:space="preserve">operation tools (to open/close the manual valve) was placed on the ground. </t>
  </si>
  <si>
    <t>the tools could go missing and taken by other people</t>
  </si>
  <si>
    <t>informed the operation to properly keep the tools</t>
  </si>
  <si>
    <t xml:space="preserve">Housekeeping at rigging store and surrounding </t>
  </si>
  <si>
    <t>Injury can be caused.</t>
  </si>
  <si>
    <t>Have a few pot holes need to be fixed</t>
  </si>
  <si>
    <t>Damage to cars and bicycles</t>
  </si>
  <si>
    <t>Colleague forgot to wear gloves upon starting work, so I immediately advised and reminded the person to wear gloves</t>
  </si>
  <si>
    <t>Maybe slippery hands from urea, or cut when carrying or using tools</t>
  </si>
  <si>
    <t>Immediately reminded and advised to wear gloves during working at site</t>
  </si>
  <si>
    <t>Not holding hand rails when climbing up or down the stairs, was reminded by colleagues</t>
  </si>
  <si>
    <t>Slip, trip or fall</t>
  </si>
  <si>
    <t>Thanked individual for the reminder of using the handrails when climbing up or down the stairs</t>
  </si>
  <si>
    <t>Mechanical Engineer  (Workshop)</t>
  </si>
  <si>
    <t>Observed that the female surau dust bin was overflowing with trash</t>
  </si>
  <si>
    <t>Unkept/ unhygienic condition</t>
  </si>
  <si>
    <t xml:space="preserve">To assign cleaner to clear the dustbin as it seems like it was not cleared for a long time. </t>
  </si>
  <si>
    <t>Mechanical Engineer (Workshop)</t>
  </si>
  <si>
    <t>the ablution area, water can be seen mostly stagnant, very little flow going outside (after use)</t>
  </si>
  <si>
    <t>No major impact at the moment, as it can still go out, but takes longer.</t>
  </si>
  <si>
    <t>Suggestion to improve the water flowing outside the area</t>
  </si>
  <si>
    <t>Machinist Senior Technician</t>
  </si>
  <si>
    <t>Poor lighting</t>
  </si>
  <si>
    <t>Vision problem</t>
  </si>
  <si>
    <t>Inform immediate supervisor</t>
  </si>
  <si>
    <t>Housekeeping after working. Damage tubes thrown at designated waste bin</t>
  </si>
  <si>
    <t>My team working safely for the month  of March 2026</t>
  </si>
  <si>
    <t>Can become complacent in safety without frequent encouragement and remainder</t>
  </si>
  <si>
    <t>I praised my team and encourage them to keep on being safe</t>
  </si>
  <si>
    <t>My team working safely for the month of February 2026</t>
  </si>
  <si>
    <t>My team working safely for the month of January 2026</t>
  </si>
  <si>
    <t>I praised my team and encourage them to keep on being safe praised my team and encourage them to keep on being safe</t>
  </si>
  <si>
    <t>My Team remind me to wear my escape hood before entering the plant</t>
  </si>
  <si>
    <t>Praise them after the end of the day for being proactive in safety</t>
  </si>
  <si>
    <t>The cable cellar in Substation 2 and Substation 3 have no access.</t>
  </si>
  <si>
    <t>Should there is an occurance of unwanted event that require access, entrance to area will delay the rectification work.</t>
  </si>
  <si>
    <t xml:space="preserve">Notify supervisors and raise care card </t>
  </si>
  <si>
    <t>Using of portable ventilation to reduce hotness inside granulation during working.</t>
  </si>
  <si>
    <t xml:space="preserve">Too much heat during working can cause dizzyness or blackout for personnel. </t>
  </si>
  <si>
    <t>Colleague looking very tired and spaced out after working, might be due to hit weather, asked to take a break and rehydrate</t>
  </si>
  <si>
    <t>Heat stress, fatigue</t>
  </si>
  <si>
    <t>Asked to take a break and rest before continuing the work. Once feeling better, continue work slowly and safely</t>
  </si>
  <si>
    <t>Tank Area full of bird poops</t>
  </si>
  <si>
    <t xml:space="preserve">Dirty and hard to walk </t>
  </si>
  <si>
    <t>Give feedback</t>
  </si>
  <si>
    <t>A large number of cats and kittens were observed roaming around the plant site office area. Cat feces were found in several locations, creating an unpleasant odor and an unsanitary environment.</t>
  </si>
  <si>
    <t>The presence of animals and animal waste in the office area poses health and hygiene risks, including potential transmission of bacteria, parasites, and allergens. The foul odor creates an uncomfortable working environment that can negatively affect staff morale and productivity. Uncontrolled animals may also cause scratches, bites, or allergic reactions, and can enter office spaces leading to damage to equipment, documents, or electrical cables. If left unmanaged, the situation may encourage further breeding, worsening the problem over time.</t>
  </si>
  <si>
    <t xml:space="preserve">Informed the safety personnel regarding the finding so that corrective action can be taken </t>
  </si>
  <si>
    <t>Workers are required to walk long distances within the plant to access different work areas due to the lack of provided quality bicycles. This results in inefficient movement, increased fatigue, and operational hazards within the plant.</t>
  </si>
  <si>
    <t>Prolonged walking over long distances can lead to fatigue, which reduces alertness and increases the risk of human error and accidents. Slow mobility may cause delayed response times during operational or emergency situations. Continuous physical strain can also result in minor injuries, stress, or health issues, negatively affecting productivity. If inefficient working conditions persist, this may lead to reduced morale and job satisfaction among workers.</t>
  </si>
  <si>
    <t>The company should provide quality, well‑maintained bicycles to support worker movement within the plant.</t>
  </si>
  <si>
    <t>Not enough company bicycles for everyone. Bicycles parked in open areas under rain causes rusted chains, broken parts, and general damage due to weather.</t>
  </si>
  <si>
    <t xml:space="preserve">Injuries from unsafe bicycles. Delays moving between work areas. Carrying heavy loads like spareparts and toolbags become difficult. </t>
  </si>
  <si>
    <t>Reported to supervisor about damaged bicycles and shortage. Suggested company provide more bicycles and a maintenance program.</t>
  </si>
  <si>
    <t xml:space="preserve">Senior Rigger Technician </t>
  </si>
  <si>
    <t>There is no exit point for emergency/working time break.</t>
  </si>
  <si>
    <t>Working for long hours is not safe.</t>
  </si>
  <si>
    <t xml:space="preserve"> this area, some platforms have been built to take exit ,or use for emergency Rescue team,</t>
  </si>
  <si>
    <t>The middle fan in surau is faulty</t>
  </si>
  <si>
    <t>The people that are praying cannot focus as it is very hot during the day</t>
  </si>
  <si>
    <t>Inform respective personal regarding this issue</t>
  </si>
  <si>
    <t>Using rubber gloves and face mask during repair chemical pump</t>
  </si>
  <si>
    <t xml:space="preserve">Good action to avoid splash chemicals </t>
  </si>
  <si>
    <t xml:space="preserve">Good action </t>
  </si>
  <si>
    <t>some of the aircond in the office not funtion properly</t>
  </si>
  <si>
    <t>already raise the issue to our boss</t>
  </si>
  <si>
    <t>Working Personnel tend to complain fatigue and scorching heat while working on the Ammonia Cooling Tower.</t>
  </si>
  <si>
    <t>Potentially suffer fatal injuries such as heat stroke</t>
  </si>
  <si>
    <t>Inform Safety Officers regarding the issue of working on Ammonia Cooling Tower and suggest to provide a shaded-area for working personnel to rest in between jobs.</t>
  </si>
  <si>
    <t>Observed a worker who took the initiative to stop the activity due to SIMOPS conditions. The worker informed the supervisor and proactively inquired about relocating to another area to avoid potential collisions or interference with other company operations.</t>
  </si>
  <si>
    <t>Increased risk of collision between different work activities or companies operating in the same area.</t>
  </si>
  <si>
    <t>I encouraged this behavior as a good safety practice and highlighted it as a positive example to others. Promoting Stop Work Authority and clear communication helps strengthen overall safety culture.</t>
  </si>
  <si>
    <t>Maintenance of personnel bicycle</t>
  </si>
  <si>
    <t>Bicycle can reduce the time to reach certain plant area, if bicycle is poorly maintaince due to limited resources to repair, then walking is only option which take long time</t>
  </si>
  <si>
    <t>Suggestion to have dedicated bicycle workshop</t>
  </si>
  <si>
    <t>rotating tech</t>
  </si>
  <si>
    <t>mens toilet is smelly cause not everybody have good hygiene</t>
  </si>
  <si>
    <t>headache through all of the smells</t>
  </si>
  <si>
    <t>provide more air freshener please</t>
  </si>
  <si>
    <t>Muhammad nur fitri bin haji muhammad suniwadi</t>
  </si>
  <si>
    <t>Cewaca panas</t>
  </si>
  <si>
    <t>Pengsan,
 And heat stress</t>
  </si>
  <si>
    <t>Bawa berlimbu dah minum air secukup nya</t>
  </si>
  <si>
    <t>Observed individuals walking while using their mobile phones.</t>
  </si>
  <si>
    <t>Increased risk of collisions with other pedestrians, vehicles, or objects.</t>
  </si>
  <si>
    <t>I approached the individuals and advised them to stop using their mobile phones while walking</t>
  </si>
  <si>
    <t>Rotary</t>
  </si>
  <si>
    <t>Mengangkat beban yang berat tanpa mengunakan teknik yg betul.(Lifting heavy weights without using the correct technique.)</t>
  </si>
  <si>
    <t>Back injury/ back pain</t>
  </si>
  <si>
    <t>Stop the work, ensure he doing right position and right technique when manual lifting.</t>
  </si>
  <si>
    <t>Found some vehicles are exceeding the speed limit when exiting vechical entry gate.</t>
  </si>
  <si>
    <t>Accidents and collisions – Higher speeds reduce reaction time and increase stopping distance, making crashes more likely.
Loss of vehicle control – Especially on curves, wet roads, or uneven surfaces.</t>
  </si>
  <si>
    <t>Suggestion:
-Provide speed cameras
-Engineering controls: Speed bumps, rumble strips, and chicanes</t>
  </si>
  <si>
    <t>Found out personnel didn’t used handrail while ascending the staircase.</t>
  </si>
  <si>
    <t>Not holding on handrails while ascending/descending the staircase can cause fall/slip/trip.</t>
  </si>
  <si>
    <t>Do intervention and advise the personnel to hold the handrails while ascending/descending the staircase to prevent from fall/slip/trip.</t>
  </si>
  <si>
    <t>Damaged pantry flooring cracks and uneven surface.</t>
  </si>
  <si>
    <t>can cause slip, trip, and fall hazards incident.</t>
  </si>
  <si>
    <t>Requested repair of damaged flooring. Repetitive issue</t>
  </si>
  <si>
    <t>The staircase becomes slippery during rainy days, posing a significant safety hazard.</t>
  </si>
  <si>
    <t>High risk of slips and falls, which could result in injuries. This could lead to potential liability issues and decreased safety for everyone using the staircase.</t>
  </si>
  <si>
    <t>Proposed the installation of anti-slip tape on the staircase. This solution aims to provide better traction and reduce the risk of slipping.</t>
  </si>
  <si>
    <t>Front door hinges are broken. Door cannot close properly.</t>
  </si>
  <si>
    <t>Can causes security risk like unauthorized access to other people. Also dust, animals, or pests can enter.</t>
  </si>
  <si>
    <t>safety and security risks and requested immediate repair of the hinges.</t>
  </si>
  <si>
    <t>Found out personnel parked his bicycle on the access route even through a signage already in place.</t>
  </si>
  <si>
    <t>Obstructions on access routes can lead to serious injuries, emergency delays, and major safety failures</t>
  </si>
  <si>
    <t>Do intervention and advise the personnel to park his bicycle on designated parking area.</t>
  </si>
  <si>
    <t>bulk storage top conveyor drive side no doors to go out</t>
  </si>
  <si>
    <t>if working long time very hard dust humidity etc...</t>
  </si>
  <si>
    <t xml:space="preserve">kindly provide door top conveyor drive head </t>
  </si>
  <si>
    <t>A personnel were observed practicing good housekeeping in the office by keeping their work area clean, organized, and free from clutter. Items were properly stored, walkways were clear, and waste was disposed of appropriately.</t>
  </si>
  <si>
    <t xml:space="preserve">Wall Fan inside the surau is not working </t>
  </si>
  <si>
    <t xml:space="preserve">Causes discomfort during performing prayers </t>
  </si>
  <si>
    <t xml:space="preserve">Reported the issue to replace the wall fan </t>
  </si>
  <si>
    <t>Cats and kittens in rest area and a lot of cat feces present</t>
  </si>
  <si>
    <t>Unhygienic dirty area, bad smell, food contamination, more cats.</t>
  </si>
  <si>
    <t>Advised no feeding, cleaned area (including feces), reported to supervisor, suggested control measures.</t>
  </si>
  <si>
    <t xml:space="preserve">Holding a tool while biking through Urea synthesis corridor. </t>
  </si>
  <si>
    <t xml:space="preserve">No control of the body key and may be fallen down which may cause injury. </t>
  </si>
  <si>
    <t xml:space="preserve">Stopped him and advised to refrain from doing this action, further informed to his SV. </t>
  </si>
  <si>
    <t xml:space="preserve">Unpaved roads to the site office. </t>
  </si>
  <si>
    <t xml:space="preserve">Damage for the property, vehicles. </t>
  </si>
  <si>
    <t xml:space="preserve">Request pavement for the car route tothe site offices. </t>
  </si>
  <si>
    <t>Mechanical rotating</t>
  </si>
  <si>
    <t>No wearing helmet during working inside workshop</t>
  </si>
  <si>
    <t>Injured</t>
  </si>
  <si>
    <t>Talk to the person</t>
  </si>
  <si>
    <t xml:space="preserve">No fire and water line 7 th floor </t>
  </si>
  <si>
    <t>if something happened like fire there no fire lines</t>
  </si>
  <si>
    <t xml:space="preserve">kindly install fire lines </t>
  </si>
  <si>
    <t>Poor Housekeeping near the water dispenser (slippery floor)</t>
  </si>
  <si>
    <t>Slip due to slippery floor</t>
  </si>
  <si>
    <t>Clean the floor instantly to prevent any incident.</t>
  </si>
  <si>
    <t>Mohammad syukri bin safri</t>
  </si>
  <si>
    <t>12000036</t>
  </si>
  <si>
    <t>Slippery floor</t>
  </si>
  <si>
    <t>May cause slip</t>
  </si>
  <si>
    <t>Inform operation about the condition of the floor</t>
  </si>
  <si>
    <t>Vegetation growth at car park area</t>
  </si>
  <si>
    <t>Slip trip hazard. May obstruct the parking area</t>
  </si>
  <si>
    <t>Proposed to relevant parties to remove the vegetation</t>
  </si>
  <si>
    <t xml:space="preserve">First floor , near the elevator entrance , one of the grating clamp is loose . </t>
  </si>
  <si>
    <t xml:space="preserve">Trip and fall </t>
  </si>
  <si>
    <t>Care card created . notification ( work order) to be created in sap .</t>
  </si>
  <si>
    <t>ABDUL HAZIQ BIN ABDUL HAMID</t>
  </si>
  <si>
    <t>Cement the road</t>
  </si>
  <si>
    <t>Waste of money to relevel the ground every 3-6 months</t>
  </si>
  <si>
    <t>Abdul haziq bin abdul hamid</t>
  </si>
  <si>
    <t>Cement the road please</t>
  </si>
  <si>
    <t xml:space="preserve">Speed up of wear of personal land vehicles </t>
  </si>
  <si>
    <t>Always used ear plugs during test run diesel engine pump</t>
  </si>
  <si>
    <t xml:space="preserve">Good for hearing </t>
  </si>
  <si>
    <t xml:space="preserve">Good action and good PPE during working </t>
  </si>
  <si>
    <t>Uncomfortable</t>
  </si>
  <si>
    <t>Even out the road</t>
  </si>
  <si>
    <t>Need more lighting in the workshop area</t>
  </si>
  <si>
    <t>Difficult to see properly</t>
  </si>
  <si>
    <t>Provide toilet for workshop area</t>
  </si>
  <si>
    <t>Toilets is far away from workshop area</t>
  </si>
  <si>
    <t>Closer access to toilets</t>
  </si>
  <si>
    <t>Saharin bin rotan</t>
  </si>
  <si>
    <t>Need animal control at the rest area, there's too many cats going around.</t>
  </si>
  <si>
    <t>The cats keeps breeding</t>
  </si>
  <si>
    <t>Inform with hsse in the area</t>
  </si>
  <si>
    <t>The cleaner approach for office cleaning was in good manner before doing the cleaning</t>
  </si>
  <si>
    <t xml:space="preserve">  </t>
  </si>
  <si>
    <t>Greet the cleaner and encourage them for their good work</t>
  </si>
  <si>
    <t>Full PPE compliance observed.</t>
  </si>
  <si>
    <t>Recognized</t>
  </si>
  <si>
    <t>Maintain standard.</t>
  </si>
  <si>
    <t>Bicycle Parking need to be arrange according to avoid congested parking bicycle.</t>
  </si>
  <si>
    <t xml:space="preserve">No proper Bicycle arrangement </t>
  </si>
  <si>
    <t>To raise this issue to improve the Bicycle parking area.</t>
  </si>
  <si>
    <t xml:space="preserve">security properly check id card who enter &amp; exit to the plant </t>
  </si>
  <si>
    <t xml:space="preserve">it is a good act to make sure people who entering plant with valid id card </t>
  </si>
  <si>
    <t>Personnel Use handrail when decend staircase</t>
  </si>
  <si>
    <t>Slip and fall</t>
  </si>
  <si>
    <t xml:space="preserve">Remined by colleague to use hand rails </t>
  </si>
  <si>
    <t>Na</t>
  </si>
  <si>
    <t>Uneven road condition at parking area</t>
  </si>
  <si>
    <t>Damage to personnel car and person riding bicycle can get injured</t>
  </si>
  <si>
    <t>Suggestion to convert to asphalt road</t>
  </si>
  <si>
    <t>Housekeeping before, during after work</t>
  </si>
  <si>
    <t xml:space="preserve">Reminded ourselves, to always practice housekeeping </t>
  </si>
  <si>
    <t>Proper tools arrangement</t>
  </si>
  <si>
    <t>Nothing</t>
  </si>
  <si>
    <t>Commending the great tools arrangement.</t>
  </si>
  <si>
    <t xml:space="preserve">Site supervisor </t>
  </si>
  <si>
    <t>I saw a worker riding a bicycle who almost fell when stopping to scan his ID pass. He appeared unstable while trying to stop and balance the bicycle.</t>
  </si>
  <si>
    <t>The worker may eventually fall, leading to injuries such as cuts, fractures, or head injury.</t>
  </si>
  <si>
    <t>I approached the worker immediately after observing the situation and advised him to stop the bicycle completely and ensure both feet are firmly on the ground before scanning his ID pass.</t>
  </si>
  <si>
    <t>No Hearing protection</t>
  </si>
  <si>
    <t>Hearing loss</t>
  </si>
  <si>
    <t>I informed to use air plug.</t>
  </si>
  <si>
    <t xml:space="preserve">Water leaking from pipes, and drop on concrete </t>
  </si>
  <si>
    <t xml:space="preserve">We can slippery, when we walk on concrete floor </t>
  </si>
  <si>
    <t>We repair the leaking point on pipe spool for close leak</t>
  </si>
  <si>
    <t>A cleaner was backing up while carrying a broom and did not realize that a person was positioned directly behind them</t>
  </si>
  <si>
    <t>Incident where the individual was at risk of being struck by a cleaning equipment</t>
  </si>
  <si>
    <t>The cleaner was reminded to check their surroundings before moving backward. Reminded about situational awareness and safe movement procedures in shared spaces.</t>
  </si>
  <si>
    <t>An individual was observed riding a bicycle while attempting to shake hands with another person.</t>
  </si>
  <si>
    <t>This action could resulted in a loss of full control of the bicycle, creating a hazardous situation and increasing the risk of collision or fall.</t>
  </si>
  <si>
    <t>A reminder was issued regarding safe bicycle operation and maintaining control at all times.</t>
  </si>
  <si>
    <t>An individual was observed walking barefoot within the site office area</t>
  </si>
  <si>
    <t>This behavior is considered unsafe as it exposes the individual to potential hazards such as sharp objects, slips, or other workplace-related risks.</t>
  </si>
  <si>
    <t>Individual was instructed to wear appropriate footwear immediately. A reminder was given regarding mandatory personal protective equipment (PPE) requirements.</t>
  </si>
  <si>
    <t xml:space="preserve">Keeping carton boxes inside the office. </t>
  </si>
  <si>
    <t xml:space="preserve">Carton boxes are considered combustible material that may lead to fire if left in improper place or near to electrical sockets. </t>
  </si>
  <si>
    <t xml:space="preserve">Advised that o keep those items at the warehouse or at theeir workplace. </t>
  </si>
  <si>
    <t>Nitrogen Area</t>
  </si>
  <si>
    <t>Found kitten on N2 compressor area</t>
  </si>
  <si>
    <t>As per ISO can't animals on site area</t>
  </si>
  <si>
    <t>Info to operator as per owner area</t>
  </si>
  <si>
    <t>Wokshop Technician</t>
  </si>
  <si>
    <t>Floor cleaning activity but no signage in place</t>
  </si>
  <si>
    <t>Talk to the PIC to put Slip floor signage</t>
  </si>
  <si>
    <t>people entering to site through the vehicle entrance due to using bicycle is not a safe act.</t>
  </si>
  <si>
    <t xml:space="preserve">the vehicle entry for plant is not the proper entry for small bicycles as they have to tag-in right at the middle of the road. bicycles in the middle of the road can cause accident if the driver cannot see the small bicycles. </t>
  </si>
  <si>
    <t>open back the old entrance until there is modification for bicycle entrance on the new plant entrance.</t>
  </si>
  <si>
    <t>I saw one of our team scaffolding not hooked properly his lanyard while working at height</t>
  </si>
  <si>
    <t xml:space="preserve">he can fall from height &amp; cause injury </t>
  </si>
  <si>
    <t xml:space="preserve">I stop him &amp; scaffolding erection activities immediately &amp; do intervention . he agreed with the intervention  </t>
  </si>
  <si>
    <t xml:space="preserve">Wet floor due to condensation </t>
  </si>
  <si>
    <t>Switch on the aircond to stabilized the temperature inside the room</t>
  </si>
  <si>
    <t>Slippery floor near to nitrogen compressor</t>
  </si>
  <si>
    <t>Slip hazard causing personnel injury</t>
  </si>
  <si>
    <t>Suggest to clean the floor and remove the algae</t>
  </si>
  <si>
    <t>12000121</t>
  </si>
  <si>
    <t xml:space="preserve">a personnel found not wearing ear protectors </t>
  </si>
  <si>
    <t>could lead to hearing loss</t>
  </si>
  <si>
    <t>stopped the personnel and told him to wear ear protection</t>
  </si>
  <si>
    <t>Electrical Lead Technician</t>
  </si>
  <si>
    <t>Wearing full approriate safety gear while working at height</t>
  </si>
  <si>
    <t xml:space="preserve">Saw a personnel was wearing appropriate safety gear while working at height i.e safety harness. </t>
  </si>
  <si>
    <t>scaffolder do daily inspection of their safety harness before &amp; after use it</t>
  </si>
  <si>
    <t>That is a good and proper practice to inspect every day before and after use to ensure that the safety harness is free from any damage.</t>
  </si>
  <si>
    <t>Senior scaffolder</t>
  </si>
  <si>
    <t>That is good behavior as it involves conducting inspections each time a person is about to enter the site to prevent anyone from bringing prohibited items.</t>
  </si>
  <si>
    <t>keep it up &amp; very good</t>
  </si>
  <si>
    <t>md hafizuddin bin kifli</t>
  </si>
  <si>
    <t>general worker</t>
  </si>
  <si>
    <t xml:space="preserve">saya melihat kawan saya menaiki tangga sambil memegang handrail </t>
  </si>
  <si>
    <t xml:space="preserve">iyanya boleh menyebabkan kecederaan </t>
  </si>
  <si>
    <t>saya memuji kawan saya kerana melakukan perbuatan yang baik</t>
  </si>
  <si>
    <t>Security check personnel and asking if bring any prohibited item before entering plant</t>
  </si>
  <si>
    <t>Good safety practice to ensure all rules must be followe when entering plant</t>
  </si>
  <si>
    <t xml:space="preserve">Observed personnel closed the door when entering the bulk storage. </t>
  </si>
  <si>
    <t>Possibility animal like bird to entering the storage which can affect the urea granule quality.</t>
  </si>
  <si>
    <t>Uneven gravel surface</t>
  </si>
  <si>
    <t>Possible to cause tripping</t>
  </si>
  <si>
    <t>Avoid walking on uneven surface and potholes</t>
  </si>
  <si>
    <t>Algae observed around the urea cooling water pumps area.</t>
  </si>
  <si>
    <t>risk of slips and falls.</t>
  </si>
  <si>
    <t>Informed area operator to coordinate with the housekeeping team.</t>
  </si>
  <si>
    <t>Not using glove when perform a job</t>
  </si>
  <si>
    <t xml:space="preserve">Can lead to hand cut/injury </t>
  </si>
  <si>
    <t>Ask to use glove everytime before peform a job</t>
  </si>
  <si>
    <t>Faulty light at some area.</t>
  </si>
  <si>
    <t>Low visibility can lead to mistakes, trips or falls, and increased risk of injury or equipment damage.</t>
  </si>
  <si>
    <t>reported faulty lighting to the responsible person.</t>
  </si>
  <si>
    <t>The car park road in bad condition</t>
  </si>
  <si>
    <t>Could damage car and assets</t>
  </si>
  <si>
    <t xml:space="preserve">Need to fix the road, most of the times have algae(could cause slip trip and fall), uneven road. </t>
  </si>
  <si>
    <t>The stairs is wet due to raining</t>
  </si>
  <si>
    <t>Someone could fall due to slippery surface</t>
  </si>
  <si>
    <t>Asked help from cleaner to mopped the stairs as soon as the rain stopped.</t>
  </si>
  <si>
    <t>Using proper tools while doing maintenance activity</t>
  </si>
  <si>
    <t>Using wrong or damaged tools can cause injury, equipment damage, and unsafe work conditions.</t>
  </si>
  <si>
    <t>praise him6</t>
  </si>
  <si>
    <t>Noticed a member overextending their back while trying to reach a valve</t>
  </si>
  <si>
    <t>Prevent a musculoskeletal strain</t>
  </si>
  <si>
    <t>Stopped the task briefly to bring in a proper platform, allowing the work to be done at chest level</t>
  </si>
  <si>
    <t>Lack ventilation</t>
  </si>
  <si>
    <t>Fainting and heat stress</t>
  </si>
  <si>
    <t xml:space="preserve">Proper window or ventilation </t>
  </si>
  <si>
    <t>12000114</t>
  </si>
  <si>
    <t xml:space="preserve">Proper road and parking </t>
  </si>
  <si>
    <t>For Filter strainer cleaning use all PPE and tools in good condition, working with good coordination and understanding..</t>
  </si>
  <si>
    <t xml:space="preserve">Work done normally in given time safe work procedure </t>
  </si>
  <si>
    <t xml:space="preserve">Safe work practices </t>
  </si>
  <si>
    <t>Found one personnel forgot to wear his helmet on his way out from CCR.</t>
  </si>
  <si>
    <t>Approached the person and told him that he didn't wear his helmet, and he turned back and thanked me for reminding him.</t>
  </si>
  <si>
    <t>I noticed a person at the plant wearing several accessories, including a ring, a bracelet, and a watch.</t>
  </si>
  <si>
    <t>Entanglement in Machinery: Accessories may become trapped in moving machine parts, potentially leading to severe injuries such as lacerations, broken bones, or even amputations.
Electrical Risks: Metal accessories can act as conductors, raising the likelihood of electric shock when working around energized electrical equipment.</t>
  </si>
  <si>
    <t>Implement a Clear Dress Code and Safety Policy: Ban the use of jewelry and accessories in areas with moving machinery, electrical risks, or clean environments. 
Ensure these guidelines are clearly communicated during employee onboarding and regular safety briefings.
Use Signage and Reminders: Place clear, visible notices at entrances and high-risk areas to remind workers to remove all jewelry before entering.</t>
  </si>
  <si>
    <t>All technicians were working in full PPE, and drinking water available at location for us we drink water adequate..</t>
  </si>
  <si>
    <t xml:space="preserve">Safe working procedures </t>
  </si>
  <si>
    <t>1891D262B - Lime milk powder scattered on the floor and structures.</t>
  </si>
  <si>
    <t>Dust can be blown away by wind and potential inhalation. Bad for health.</t>
  </si>
  <si>
    <t>To perform frequent housekeeping. The scattered dust was due to manual powder top up to 1891D262A/B, caused by rotary conveyor malfunction. To make good the rotary conveyor.</t>
  </si>
  <si>
    <t>mechanical rotating</t>
  </si>
  <si>
    <t>not wearing gloves while working</t>
  </si>
  <si>
    <t>cuts , wounds</t>
  </si>
  <si>
    <t xml:space="preserve">ask to wear gloves immediately </t>
  </si>
  <si>
    <t>Too dark</t>
  </si>
  <si>
    <t>Lights in the office cannot be turned on due to power trip</t>
  </si>
  <si>
    <t>Eye stain</t>
  </si>
  <si>
    <t>Informed facility management</t>
  </si>
  <si>
    <t xml:space="preserve">A part of devices use to scare off bird have fallen to the ground floor. This whole device are attached at the rail of stair above located at the infront of bulk storage. </t>
  </si>
  <si>
    <t>The items might fallen from the height to people underneath. And this can cause injury.</t>
  </si>
  <si>
    <t>Inform to operator regarding the item that have fallen to the ground.</t>
  </si>
  <si>
    <t>There are pile of broken bikes blocking the path right infront of BCR.</t>
  </si>
  <si>
    <t xml:space="preserve">People can trip and fall. </t>
  </si>
  <si>
    <t>Inform the operator to remove the broken bike from blocking the path. And move it another area.</t>
  </si>
  <si>
    <t>New lime milk project has no tagging</t>
  </si>
  <si>
    <t>reported to HSE</t>
  </si>
  <si>
    <t>The storage for urea bags is insufficient; therefore, bulk storage arrangements are required to ensure proper handling.</t>
  </si>
  <si>
    <t>Safety hazards: Overcrowded or poorly organized storage increases the risk of bag collapse, manual handling injuries, and restricted access to emergency routes.
Operational inefficiency: Limited space can disrupt workflow, slow downloading/unloading activities, and create bottlenecks in inventory movement.
Inventory loss and damage: Increased likelihood of torn bags, spillage, and contamination, resulting in financial losses.</t>
  </si>
  <si>
    <t>Actions Taken to Address the Problem
I conducted a review of the current storage conditions and identified that the capacity for urea bag storage was insufficient. I highlighted the associated risks, including product deterioration, safety hazards, and operational inefficiencies. Initial steps were taken to improve housekeeping, reorganize the existing storage layout, and ensure proper stacking practices to minimize immediate risks.
Approach to Intervention
I communicated the issue to the relevant supervisor/management in a professional and constructive manner, supported by observations and risk implications. The discussion focused on safety, product quality, and operational impact to emphasize the importance of timely intervention. I also proposed practical solutions to facilitate decision-making.
Support for Good Practice
I promote adherence to proper storage standards by encouraging safe stacking methods, maintaining clear access routes, and ensuring regular inspection of storage conditions. I also support good housekeeping practices and awareness among team members to sustain a safe and organized working environment.
Recommendations
It is recommended to implement bulk storage solutions, such as the use of silos or designated bulk storage areas, to increase capacity and improve efficiency. Additionally, optimizing warehouse layout, introducing palletization where applicable, and establishing clear storage procedures will help enhance safety, maintain product quality, and support long-term operational effectiveness.</t>
  </si>
  <si>
    <t>Some broken/damaged tools were observed within the area. For which the presence of such tools may pose safety risks and reflect poor housekeeping practices.</t>
  </si>
  <si>
    <t>Increased risk of injury: Defective tools can fail during use, causing cuts, impacts, or other accidents to personnel.
Unsafe working conditions: Damaged tools left in the area may create trip or puncture hazards, especially in high-traffic zones.
Reduced work efficiency: Workers may experience delays or improper task execution due to unreliable tools.
Equipment damage: Using faulty tools can lead to damage of equipment or materials being handled.
Poor safety culture: Allowing damaged tools to remain in use or in the workplace may signal a lack of accountability and weaken adherence to safety standards.
Regulatory and compliance risks: Failure to maintain tools in safe working condition may result in non-compliance with workplace safety requirements.</t>
  </si>
  <si>
    <t>Actions Taken to Address the Problem
I identified the presence of broken and damaged tools within the work area and assessed the potential safety risks associated with their use and storage. Immediate action was taken to segregate the defective tools to prevent further use and to improve housekeeping conditions. The area was organized to ensure only serviceable tools remained accessible.
Approach to Intervention
I approached the responsible personnel/supervisor in a respectful and constructive manner, clearly explaining the safety risks and potential consequences of retaining damaged tools. The discussion was supported by practical examples and focused on promoting a safer and more efficient working environment. I also encouraged prompt corrective action.
Support for Good Practice
I reinforced the importance of regular tool inspection, proper storage, and immediate reporting of defective equipment. I support good housekeeping practices by promoting a clean, organized, and hazard-free work area, as well as encouraging team awareness and accountability.
Recommendations
It is recommended to implement a routine inspection and maintenance program for tools, along with a clear process for tagging and removing damaged items from service. Providing designated storage areas and ensuring proper disposal or repair of defective tools will further enhance safety, improve efficiency, and maintain good workplace standards.</t>
  </si>
  <si>
    <t>Surau door need to adjust.</t>
  </si>
  <si>
    <t>When the door is being push open, it can hit the person behind that door</t>
  </si>
  <si>
    <t>The door need to be adjust pull open instead of push open.</t>
  </si>
  <si>
    <t>Urea waste bags were found underneath Distribution panel 1711ES01-JB4</t>
  </si>
  <si>
    <t>“They obstruct easy access to the panel for connection or maintenance work and pose a slipping hazard</t>
  </si>
  <si>
    <t>The site supervisor was informed and stated that the bags will be removed</t>
  </si>
  <si>
    <t>forgot to wear safety boots before going to site</t>
  </si>
  <si>
    <t xml:space="preserve">remind to change footwear </t>
  </si>
  <si>
    <t>Wild dog</t>
  </si>
  <si>
    <t>Chasing people ,bite people can do serious injury</t>
  </si>
  <si>
    <t>Tell hsse to deal with wild dog</t>
  </si>
  <si>
    <t>Urea Granules were clustered on the road way near granulation stack</t>
  </si>
  <si>
    <t>Wet and slippery road. If it rains can go through the drain and cause environmental pollution.</t>
  </si>
  <si>
    <t>Not long after seen the granules on the road, contractor from urea site came with shovels and trash bag to clean the area. Really appreciate this fast action from them.</t>
  </si>
  <si>
    <t>I saw spillage of urea infront of the urea synthesis.</t>
  </si>
  <si>
    <t>I saw the worker have taken immediate action of cleaning the urea spillage.</t>
  </si>
  <si>
    <t>I admire the fast action taken to do the cleaning from the worker instead of waiting report from other people.</t>
  </si>
  <si>
    <t>I saw a pile of roller for conveyor belt outside of bulk storage that place at non- designated storage area.</t>
  </si>
  <si>
    <t>There are no signage or any barrier indicate that it is temporary storage area for the rollers. People might accidently trip on the rollers.</t>
  </si>
  <si>
    <t>Inform to the owner and operator regarding the roller that place at non-designated storage area.</t>
  </si>
  <si>
    <t>Fast response to rectify the power trip issue</t>
  </si>
  <si>
    <t>Eye strain</t>
  </si>
  <si>
    <t>Praise their fast and efficient response</t>
  </si>
  <si>
    <t>Need a Shower</t>
  </si>
  <si>
    <t>For comfortable after work do shower to decrease overheat</t>
  </si>
  <si>
    <t>Make a shower</t>
  </si>
  <si>
    <t>Dogs lingering</t>
  </si>
  <si>
    <t>Dog bite</t>
  </si>
  <si>
    <t xml:space="preserve">Give feedback </t>
  </si>
  <si>
    <t>Assembly Point B</t>
  </si>
  <si>
    <t>I have noticed a significant decrease in how often safety drills are conducted in the workplace.</t>
  </si>
  <si>
    <t>Failure to conduct regular safety drills can result in inadequate preparedness during emergencies. This may lead to slower response times, a higher risk of injuries or damage, and increased complacency among employees. Furthermore, without consistent drills, employees may not retain essential safety procedures or recognize potential hazards, ultimately compromising overall workplace safety.</t>
  </si>
  <si>
    <t>Suggestion:
Increase the Frequency of Safety Drills: Conduct drills regularly and include a range of emergency scenarios to keep employees prepared.
Provide Comprehensive Training: Offer ongoing safety training to reinforce procedures and ensure all employees understand emergency protocols.
Evaluate and Monitor Effectiveness: Regularly review the effectiveness of drills and training through feedback and performance assessments, and make improvements where necessary.
Promote a Safety Culture: Encourage active participation in safety initiatives, hazard reporting, and continuous awareness to build a proactive safety mindset across the workforce.</t>
  </si>
  <si>
    <t>Found a hand tool with cracked handle</t>
  </si>
  <si>
    <t>Could have caused a laceration or electric shock</t>
  </si>
  <si>
    <t xml:space="preserve">Approach and prevented a colleague from using a faulty tool </t>
  </si>
  <si>
    <t>Too many potholes on the road</t>
  </si>
  <si>
    <t>Could lead to flooding due to the potholes and damages to personnel vehicles</t>
  </si>
  <si>
    <t>Fill in the potholes and flatten the road</t>
  </si>
  <si>
    <t xml:space="preserve">Found flagman not using green vest while guiding forklift to transport material to MSL workshop area. </t>
  </si>
  <si>
    <t>The flagman should aware the consequences of other road user especially cyclist as they are not aware as he is the flagman to recognise during the activity.</t>
  </si>
  <si>
    <t xml:space="preserve">Stopped and advise him to use the green vest to identify he is the flagman and control the route by handsignal to other to know the route is safe for others to use and when the vehicle is manouver correctly the right path and route. </t>
  </si>
  <si>
    <t>Rotating technician level 1</t>
  </si>
  <si>
    <t>water botel near ammonia tank</t>
  </si>
  <si>
    <t xml:space="preserve">Bad habit and also don't know what liquid inside the bottle </t>
  </si>
  <si>
    <t>Throw to waste 🗑 bin</t>
  </si>
  <si>
    <t>The floor at the platform for the urea cooling water pumps is collecting water and has accumulated too much algae.</t>
  </si>
  <si>
    <t xml:space="preserve">This can cause people to slip and or fall, causing injury. </t>
  </si>
  <si>
    <t>I have informed operations team that the floor is covered in algae in the hopes that they can rectify the issue</t>
  </si>
  <si>
    <t>Someone was about to start handling material without gloves.</t>
  </si>
  <si>
    <t>They could cut themselves or cause long term chemical based damage to ther extremities</t>
  </si>
  <si>
    <t>I informed them that they shoukd wear gloves prior to doing any work.</t>
  </si>
  <si>
    <t>Used membrane of 1901 RO Unit are kept at site. This will cause access restriction and potential slip and fall.</t>
  </si>
  <si>
    <t>This will cause access restriction and potential slip and fall.</t>
  </si>
  <si>
    <t>Propose the used spare parts to be disposed / remove from site.</t>
  </si>
  <si>
    <t>Someone was wearing slippers while walking inside the north building</t>
  </si>
  <si>
    <t>During an emergency, they would not be able to evacuate in a safe and timely manner, endangering themselves and others in the process</t>
  </si>
  <si>
    <t>Informed the person that they were not wearing proper clothing, at least shoes or only slippers during taking wudhu time.</t>
  </si>
  <si>
    <t>1901U400 - Damage perspex are kept at site.</t>
  </si>
  <si>
    <t>Damage perspex has sharp edges. Potential cut.</t>
  </si>
  <si>
    <t>Proposed to remove the damage perspex from site. Replace with good one.</t>
  </si>
  <si>
    <t>1901U400 - used gloves, temporary support are seen scattered at the skid.</t>
  </si>
  <si>
    <t>Promote slip and fall hazard</t>
  </si>
  <si>
    <t>To perform housekeeping</t>
  </si>
  <si>
    <t>1891P018A/B - damage trolley is kept at site.</t>
  </si>
  <si>
    <t xml:space="preserve">Trolley is unusable. </t>
  </si>
  <si>
    <t xml:space="preserve">To remove damage trolley from site. </t>
  </si>
  <si>
    <t>1561Z121 - a pail of water was left at site, probably already for a long time.</t>
  </si>
  <si>
    <t>Stagnant water promotes breeding of mosquito.</t>
  </si>
  <si>
    <t>To perform housekeeping. Pail to be kept upside down if not in used.</t>
  </si>
  <si>
    <t>A worker was wearing worn out safety shoes - worn outsole texture and already has hole.</t>
  </si>
  <si>
    <t>Promote slip, trip and fall. If stepping on chemicals, chemical can sip into shoes and injure feet.</t>
  </si>
  <si>
    <t xml:space="preserve">While waiting for new shoes, worker is adviced to avoid slippery and chemical area. </t>
  </si>
  <si>
    <t>1851U100 - Oil dripped from vent and accumulated on the floor.</t>
  </si>
  <si>
    <t>Cause slippery floor, promote slip, trip and fall</t>
  </si>
  <si>
    <t>To perform regular housekeeping while issue of oil dripping to be resolved.</t>
  </si>
  <si>
    <t>1091P003B - unused ladder is kept at the side of pump, not at its correct place.</t>
  </si>
  <si>
    <t>Restrict access, promote trip and fall hazard</t>
  </si>
  <si>
    <t>To remove the ladder and kept at correct place.</t>
  </si>
  <si>
    <t>1011K001 - vegetation growth at NG pipe insulation.</t>
  </si>
  <si>
    <t>Potential pipe damage and cause gas leak</t>
  </si>
  <si>
    <t>The vegetation was at elevated area. Proposed to open insulation and remove the vegetation</t>
  </si>
  <si>
    <t>TI1810104 - Hot water (process condensate) continuous dripping from insulation</t>
  </si>
  <si>
    <t>Potential pipe leak, potential to deteriorate.</t>
  </si>
  <si>
    <t>Inform Area Operator for further checking.</t>
  </si>
  <si>
    <t>Floir grating between module 62-63 is loose</t>
  </si>
  <si>
    <t>May create hole in modules, unable to go to jetty or back</t>
  </si>
  <si>
    <t>Made care card. Hopefully grating will be repaired.</t>
  </si>
  <si>
    <t xml:space="preserve">Some chemical pails observed during Safety Walk today without labels and MSDS
Under decanter </t>
  </si>
  <si>
    <t xml:space="preserve">Misusing and handling the wrong material  </t>
  </si>
  <si>
    <t xml:space="preserve">Raising this care card </t>
  </si>
  <si>
    <t>Someone riding bicycle speeding at site.</t>
  </si>
  <si>
    <t xml:space="preserve">Incident can happen </t>
  </si>
  <si>
    <t>Make intervention to the person, no speeding at site</t>
  </si>
  <si>
    <t>Poor housekeeping in the work area</t>
  </si>
  <si>
    <t>Trips, slips, or falls</t>
  </si>
  <si>
    <t>I immediately cleared the walkway by removing scattered tools/materials.</t>
  </si>
  <si>
    <t>Inadequate lighting at the workplace</t>
  </si>
  <si>
    <t>Increased chance of wrong operations or unsafe movements</t>
  </si>
  <si>
    <t>I reported the inadequate lighting to the responsible team and requested for repair/replacement.</t>
  </si>
  <si>
    <t xml:space="preserve">Dusty environment </t>
  </si>
  <si>
    <t>poor air quality, difficulty in breathing</t>
  </si>
  <si>
    <t xml:space="preserve">wear face mask </t>
  </si>
  <si>
    <t>Surplus container leak and flood damage</t>
  </si>
  <si>
    <t>Possibility of slip and trip hazard due to damage floor and slippery</t>
  </si>
  <si>
    <t>Applied temporary rubber mat to prevent from trip hazard</t>
  </si>
  <si>
    <t>Pedestrians crossing the road to MSL area without observing surrounding</t>
  </si>
  <si>
    <t>Possibility of coalition hazards</t>
  </si>
  <si>
    <t>Inform pedestrian to aware surroundings before crossing the road.</t>
  </si>
  <si>
    <t>Car speeding at main road</t>
  </si>
  <si>
    <t>Inform security to advise driver not to speeding</t>
  </si>
  <si>
    <t>Not bringing escape hood</t>
  </si>
  <si>
    <t>Escape hood is needed if any ammonia leakage</t>
  </si>
  <si>
    <t>Tell him to take escape hood before entering plant</t>
  </si>
  <si>
    <t xml:space="preserve">One of the room experienced black out </t>
  </si>
  <si>
    <t>Can cause eye injury if prolong use in the dark</t>
  </si>
  <si>
    <t>Saw some contractor doing scaffolding at night.</t>
  </si>
  <si>
    <t xml:space="preserve">Provide light in order to see clearly. </t>
  </si>
  <si>
    <t>Dust</t>
  </si>
  <si>
    <t xml:space="preserve">Proper parking </t>
  </si>
  <si>
    <t>PI1901136 - Air hose was kept at open non-shed area.</t>
  </si>
  <si>
    <t>Air hose will deteriorate faster when continuous expose to UV. May break when in use.</t>
  </si>
  <si>
    <t>Hose to keep at proper shed area.</t>
  </si>
  <si>
    <t>1031K001 - Used gaskets was left at blower skid.</t>
  </si>
  <si>
    <t>General housekeeping issue</t>
  </si>
  <si>
    <t>Proposed to remove / dispose the gaskets from site</t>
  </si>
  <si>
    <t>1061R001 - 2 PCs end flanges was left at the area.</t>
  </si>
  <si>
    <t>Improper housekeeping. End flange can get damage.</t>
  </si>
  <si>
    <t>Propose to perform housekeeping, to keep the end flanges at the correct place.</t>
  </si>
  <si>
    <t>Drinking water bottle &amp; bags on staircase</t>
  </si>
  <si>
    <t>Poor houskeeping</t>
  </si>
  <si>
    <t>Ensure good housekeeping</t>
  </si>
  <si>
    <t xml:space="preserve">PM job for greasing &amp; inspection, RE team follow by Operation safety.  </t>
  </si>
  <si>
    <t>They are very good</t>
  </si>
  <si>
    <t xml:space="preserve">Safety studies have been performed </t>
  </si>
  <si>
    <t>strict rules enforcing mandatory PPE to be worn all the time when entering warehouse area</t>
  </si>
  <si>
    <t>falling objects, slip trip fall</t>
  </si>
  <si>
    <t>Safety awareness and safety minded culture for every employee</t>
  </si>
  <si>
    <t>Workshop floor dusty and cause of blockage to AC system</t>
  </si>
  <si>
    <t>Damage to the AC system and unhealthy to employee working inside the mechanical workshop</t>
  </si>
  <si>
    <t xml:space="preserve">Inform employee to use dust mask during workshop housekeeping </t>
  </si>
  <si>
    <t>No power supply to Mechanical Surplus material container</t>
  </si>
  <si>
    <t>Possibility slip and trip hazard due to insufficient light</t>
  </si>
  <si>
    <t>provide temporary lamp</t>
  </si>
  <si>
    <t xml:space="preserve">A group of worker were pushing cart of scaffolding items together. </t>
  </si>
  <si>
    <t>I admire with their teamwork while pushing the heavy cart. They have good number of people to push the cart. They have two people each side to check and give the direction.</t>
  </si>
  <si>
    <t>I can take it as good example in term of team work.</t>
  </si>
  <si>
    <t xml:space="preserve">Face mask respirator was foun hanging on the piping in unit 89 . Should be stored in a proper way. </t>
  </si>
  <si>
    <t>Contamination or damage of the mask</t>
  </si>
  <si>
    <t xml:space="preserve">removal of old grease over equipment </t>
  </si>
  <si>
    <t>slip</t>
  </si>
  <si>
    <t>informing operators and supervisors</t>
  </si>
  <si>
    <t xml:space="preserve">Every time after maintenance at plant, part of housekeeping, personnel need to wash hands </t>
  </si>
  <si>
    <t>None, just for personnel convenience</t>
  </si>
  <si>
    <t>Suggestion to have place inside the plant where personnel can wash hands</t>
  </si>
  <si>
    <t>observe my co worker telling me to stay out of the line of fire when dismantle a valve</t>
  </si>
  <si>
    <t>inside valve might have steam even though already drain and may cause heat</t>
  </si>
  <si>
    <t>Guard for coupling of jetty conveyor motor not properly locked</t>
  </si>
  <si>
    <t>Guard may open and expose dangerous rotating equipment</t>
  </si>
  <si>
    <t>Informed supervisor to inform relevant team</t>
  </si>
  <si>
    <t>No lighting protection for safety park building</t>
  </si>
  <si>
    <t>Lightening can affect people</t>
  </si>
  <si>
    <t>Reported</t>
  </si>
  <si>
    <t>1031 k002 bheem installed touching the head not enough hight</t>
  </si>
  <si>
    <t xml:space="preserve">bheem installed near the walk way not enough hight </t>
  </si>
  <si>
    <t>plese modify and provide proper hight</t>
  </si>
  <si>
    <t xml:space="preserve">Water coming out from Vending machine </t>
  </si>
  <si>
    <t>Possible to slip</t>
  </si>
  <si>
    <t xml:space="preserve">Need to repair this vending machine </t>
  </si>
  <si>
    <t xml:space="preserve">Found out one personnel cycling with broken bicycle pedal with sharp protuding shaft at the end. </t>
  </si>
  <si>
    <t xml:space="preserve">If he used to cycle fast and with sudden brake and fall, might lead to injury to his foot even with his safety shoes on due to sharp shaft edges. </t>
  </si>
  <si>
    <t xml:space="preserve">Stopped and advise him to have it replace with new one and he agreed. </t>
  </si>
  <si>
    <t>Sr. Static Technician</t>
  </si>
  <si>
    <t>Cycle park very close to car at car parking</t>
  </si>
  <si>
    <t xml:space="preserve">Property damage.. Car can hit cycle. </t>
  </si>
  <si>
    <t xml:space="preserve">I did find the person who park cycle in just behind the car parking. 
I just make it away so cannot damage any property. 
Please give tell in safety talk about this. </t>
  </si>
  <si>
    <t>An employee observed descending the staircase without holding the handrail, increasing the risk of slipping or falling.</t>
  </si>
  <si>
    <t>Not holding the handrail may lead to loss of balance and falls, causing injuries such as sprains or fractures.</t>
  </si>
  <si>
    <t>Approached the employee politely and reminded them to always hold the handrail while using the stairs. Provided a brief explanation of the slip/fall risk.</t>
  </si>
  <si>
    <t xml:space="preserve">Heavy equipment operator </t>
  </si>
  <si>
    <t xml:space="preserve">Finding someone not use safety goggle went entering to plant </t>
  </si>
  <si>
    <t xml:space="preserve">Cause injured </t>
  </si>
  <si>
    <t>Intervention to him, mandatory PPE must be worn</t>
  </si>
  <si>
    <t xml:space="preserve">Workshop </t>
  </si>
  <si>
    <t>A personnel found not wearing safety gloves while working (repair)</t>
  </si>
  <si>
    <t>Can cause hands injury</t>
  </si>
  <si>
    <t>Performed intervention safely. The personnel immediately realise potential of getting harm</t>
  </si>
  <si>
    <t>Observed a person who was fasting showing signs of fatigue and low energy.</t>
  </si>
  <si>
    <t>It may lead to dizziness, fainting, and unsafe working conditions.</t>
  </si>
  <si>
    <t>Advised the person to rest, moved them to a cool area, and monitored their Condition.</t>
  </si>
  <si>
    <t>observe co worker look tired during fasting hours</t>
  </si>
  <si>
    <t>faint or heat stroke</t>
  </si>
  <si>
    <t>tell him to take rest</t>
  </si>
  <si>
    <t>Someone was not wearing gloves during performing job</t>
  </si>
  <si>
    <t>Injuries could occur</t>
  </si>
  <si>
    <t>Approach the personnel and remind them to wear gloves before performing job</t>
  </si>
  <si>
    <t>Lack of emergency drill at site</t>
  </si>
  <si>
    <t>People may forgot especially for dedicated personnel in charge for emergency drill. Also depending on the site situation, the procedure may vary for each session and this could further help to identify and improve for each drilling session.</t>
  </si>
  <si>
    <t>Recommend to perform emergency drill either quarterly or bi-annually, to make sure that all site personnel to be always in ready mode for any emergency drill trigger.</t>
  </si>
  <si>
    <t>Site canteen no available for everyday requirement while on-site</t>
  </si>
  <si>
    <t xml:space="preserve">Promotes worker productivity: A canteen provides a comfortable and convenient space for workers to take their lunch break, improving morale and productivity. Workers are less likely to take extended breaks or leave the site to find food
Supports worker health: Eating a healthy and nutritious meal is essential for maintaining the energy levels and health of workers, reducing the risk of accidents and injuries caused by fatigue or hunger. 
Improves worker retention: Providing welfare facilities such as a canteen can help improve worker satisfaction and retention.
Enhances the company’s reputation: Providing welfare facilities such as a canteen can help enhance the reputation of the company. </t>
  </si>
  <si>
    <t>Suggestion to allocate canteen at suitable area and location, recommended at the parking area nearby firefighter rest area.</t>
  </si>
  <si>
    <t>During the BRE weekly meeting, which is conducted in front of the entire BRE Maintenance Department, speakers are required to raise their voices so everyone can clearly hear the message being delivered.</t>
  </si>
  <si>
    <t>This can place significant strain on the throat, especially during Ramadhan.</t>
  </si>
  <si>
    <t>It would be more effective to use a portable megaphone for such open-area meetings involving a larger audience. Intervention was done through feedback form.</t>
  </si>
  <si>
    <t xml:space="preserve">Rotating and Static Manager </t>
  </si>
  <si>
    <t xml:space="preserve">No observation , to remind all Muslim colleague about the effect of dehydration during fasting hours , need to send Memo  </t>
  </si>
  <si>
    <t xml:space="preserve">Lost of concentration , headache </t>
  </si>
  <si>
    <t xml:space="preserve">Remind my team </t>
  </si>
  <si>
    <t>Car parks that are not paved with cement or concrete</t>
  </si>
  <si>
    <t>Can lead to vehicle damage over time</t>
  </si>
  <si>
    <t>Reported the issue via care card</t>
  </si>
  <si>
    <t>Lack of shading in the car park</t>
  </si>
  <si>
    <t>Can lead to vehicle damage over time due to prolonged exposure to sunlight and heat</t>
  </si>
  <si>
    <t>I addressed the issue by raising care card</t>
  </si>
  <si>
    <t>Gloves fell to the ground and was called by colleague and returned back</t>
  </si>
  <si>
    <t>Not able to perform job without gloves, and will have to find new gloves back in office, will tire out before starting job especially during this fasting season</t>
  </si>
  <si>
    <t>Appreciated and thank the person that helped. Created this care card to appreciate the good practice</t>
  </si>
  <si>
    <t>Gathered for BRE safety meeting</t>
  </si>
  <si>
    <t>The meeting made today is really good as it acted as reminder and information sharing for all us working in the BFI plant site to always be safe in every activity.</t>
  </si>
  <si>
    <t xml:space="preserve">my colleagues were wearing complete PPE during maintenance job. </t>
  </si>
  <si>
    <t xml:space="preserve">cuts </t>
  </si>
  <si>
    <t>Duty cars follow the allowed speed</t>
  </si>
  <si>
    <t>Positive</t>
  </si>
  <si>
    <t>urea granulation need to be install ventilation</t>
  </si>
  <si>
    <t>no ventilation high humidity and temperature</t>
  </si>
  <si>
    <t>install ventilation and industrial fan</t>
  </si>
  <si>
    <t>drainage always full and waste came out</t>
  </si>
  <si>
    <t>water alwayas over flow</t>
  </si>
  <si>
    <t>clean drainge use vaccum tanker</t>
  </si>
  <si>
    <t>Peter Eddie anak sami</t>
  </si>
  <si>
    <t>I observe one guy during doing Hot work activity using full PPE .</t>
  </si>
  <si>
    <t>If he not using the right PPE doing work hot . flying partical, hot surface  and fume can causes harm to him self.</t>
  </si>
  <si>
    <t>Keep it up the good safety mindset all the time</t>
  </si>
  <si>
    <t>Difficult to climb at pump 1211p002AB</t>
  </si>
  <si>
    <t xml:space="preserve">Slip and trip </t>
  </si>
  <si>
    <t xml:space="preserve">Please provide stair or portable ladder to climb at pump </t>
  </si>
  <si>
    <t xml:space="preserve">Proper housekeeping after completing the work while maintaining the tools and fixtures in one container near by the work location. </t>
  </si>
  <si>
    <t>Flying objects and trips</t>
  </si>
  <si>
    <t xml:space="preserve">Appreciated their work and report to their SV to maintain this action. </t>
  </si>
  <si>
    <t xml:space="preserve">Technician was observed wearing full required PPE (helmet, safety glasses, gloves, and FR coverall) </t>
  </si>
  <si>
    <t>Acknowledged the technician for proper PPE usage and reminded the team to consistently follow PPE requirements at all times.</t>
  </si>
  <si>
    <t xml:space="preserve">Technician performed proper isolation and lock-out/tag-out (LOTO) before starting work on equipment </t>
  </si>
  <si>
    <t>Promoted continuous adherence to safety procedures</t>
  </si>
  <si>
    <t>Observed our third party contractor keep properly housekeeping and arrangements of scaffolding materials at temporary storage area.</t>
  </si>
  <si>
    <t>To avoiding of Scattered scaffolding temporary storage area.</t>
  </si>
  <si>
    <t>To keeping on this attitude &amp; situation in good practice always reminder our team regarding properly housekeeping and arrangements of materials all the time whenever before,during &amp; after activities on site.</t>
  </si>
  <si>
    <t>I had found out some of our third party contractor wearing PPE 'coverall' not in good condition(wear&amp;tear).</t>
  </si>
  <si>
    <t>I do intervention that personal who wearing torn coverall and asking them to do replacement to their company and avoid them from entering plant area.</t>
  </si>
  <si>
    <t>Using ear plug when entering area with loud noises.</t>
  </si>
  <si>
    <t>Hearing damage</t>
  </si>
  <si>
    <t>Use ear plug or ear muff</t>
  </si>
  <si>
    <t>Some technicians were working onsite while the ammonia scape hood is far away from them as they are away from Ammonia plant</t>
  </si>
  <si>
    <t>There were may have smell could come from Ammonia plant so Thay might inhail and got injured</t>
  </si>
  <si>
    <t>I advised technicians to pick up the escape hoods to be safe</t>
  </si>
  <si>
    <t>Safety meeting conducted by HSE team</t>
  </si>
  <si>
    <t>Good practices and reminder for employee</t>
  </si>
  <si>
    <t>Working longer time under exposure sunlight at site can cause dehydration.</t>
  </si>
  <si>
    <t xml:space="preserve">Heat Stroke / fatigue </t>
  </si>
  <si>
    <t>To have break between working time and to stay at shaded area to prevent heat stroke.</t>
  </si>
  <si>
    <t>I saw a line of hose that is used for draining clogged up drains, lying on the floor. During that time, it was not connected or used to drain anything.</t>
  </si>
  <si>
    <t>People can trip over the hose, especially at night.</t>
  </si>
  <si>
    <t>I am unsure who is incharge of the hose but my suggestion would be to put it aside safely so people won't trip over it when not in use.</t>
  </si>
  <si>
    <t xml:space="preserve">md hafizuddin bin kifli </t>
  </si>
  <si>
    <t xml:space="preserve">saya melihat kenderaan berat memandu dengan perlahan dan mengikuti speed limit yang di tetap kan </t>
  </si>
  <si>
    <t xml:space="preserve">jika tidak mengikuti speed limit boleh mendatangkan kemalangan </t>
  </si>
  <si>
    <t>ini adalah contoh yang baik</t>
  </si>
  <si>
    <t>One of the security personnel on duty have blocked a contractor from entering the plant because he was rolling up his sleeves.</t>
  </si>
  <si>
    <t>Violation of BFI safety</t>
  </si>
  <si>
    <t>Give compliment to the security personnel on duty.</t>
  </si>
  <si>
    <t xml:space="preserve">Grinding activity </t>
  </si>
  <si>
    <t>Eye injury from flying partical</t>
  </si>
  <si>
    <t>Do intervention to Stop the work, ask that person pointing the spark grinder to other direction.</t>
  </si>
  <si>
    <t>Excessive gaps between concrete slabs</t>
  </si>
  <si>
    <t>Possibility of tripped hazard to the pedestrian and cyclist</t>
  </si>
  <si>
    <t>Inform employee to take extra precautions while using the road.</t>
  </si>
  <si>
    <t>It was observed that an individual was not wearing safety gloves and had lowered their safety goggles while performing work.</t>
  </si>
  <si>
    <t>Hand injuries: Cuts, abrasions, burns, or chemical exposure due to lack of glove protection.
Eye injuries: Dust, sparks, or chemical splashes can easily enter the eyes if goggles are not properly worn.
Reduced reaction time: Without proper PPE, even minor accidents can escalate into serious injuries.</t>
  </si>
  <si>
    <t>Upon observing a worker performing tasks without safety gloves and with their goggles lowered, I intervened by instructing the individual to wear the gloves and adjust the goggles properly. I explained the potential risks of hand and eye injuries, and the worker complied before continuing their work</t>
  </si>
  <si>
    <t>A person using the stair not holding the handrail</t>
  </si>
  <si>
    <t>remind the person to hold the handrail</t>
  </si>
  <si>
    <t xml:space="preserve">This already inform before but still no action has been taken. There’s a one jumbo urea bag fell down from the pilled stack of urea bag which is pretty dangerous to the people and surroundings. </t>
  </si>
  <si>
    <t>Since the stack of jumbo bag filled of urea at maintenance bay some not properly balanced, at any time the bag can fall to the ground which may hit the people working around that area or any equipment near there</t>
  </si>
  <si>
    <t>Previously has inform the supervisor area owner and hope there’s an action will be going on for everyone safety</t>
  </si>
  <si>
    <t>The site supervisor has been informed to take the necessary action to remove the water and dry the area. and he has been notified of the need to implement a solution to prevent water leakage from occurring again.”</t>
  </si>
  <si>
    <t>Wet staircase observed near the production area creating a slip hazard for workers using the stairs.</t>
  </si>
  <si>
    <t>Workers may slip on the wet steps and fall down the staircase.</t>
  </si>
  <si>
    <t>I notified the team about the unsafe condition and advised them to keep on holding handrail full time while using the staircase and watch your ownself step.</t>
  </si>
  <si>
    <t>Below Passenger Lift for Bagging Building is filled with water</t>
  </si>
  <si>
    <t>Metals may corrode, rubber stopper damaged and elevator may become unsafe to use</t>
  </si>
  <si>
    <t>Asked operation to drain water</t>
  </si>
  <si>
    <t>Personnel are not holding the handrail when going up the stairs</t>
  </si>
  <si>
    <t>Slip, trip, falling potential</t>
  </si>
  <si>
    <t>Remind the personnel to hold the handrail</t>
  </si>
  <si>
    <t>Someone texting with mobile phone will walking.</t>
  </si>
  <si>
    <t>Intervention to the person, not texted with mobile phone will walking.</t>
  </si>
  <si>
    <t>No warning sign is displayed around the hose area. The hose is laid across / present in the walkway or work zone without any visible signage to alert personnel.</t>
  </si>
  <si>
    <t>This creates a potential trip hazard, which could lead to slips, trips, and falls.</t>
  </si>
  <si>
    <t>- Install clear and visible warning signage (e.g., “Caution: Hose on Ground” or “Trip Hazard”).
- Use hose ramps or covers if the hose crosses walkways.
- Ensure proper housekeeping and routing of hoses away from pedestrian paths.</t>
  </si>
  <si>
    <t>Broken wooden pallet with nail spikes exposed.</t>
  </si>
  <si>
    <t>Can cause cut injury if accidentally step on it</t>
  </si>
  <si>
    <t>Initiatively removed nails and secure the wooden pallet (designated area)</t>
  </si>
  <si>
    <t>There are water accumulated creating pool under the passenger &amp; freight lift. There also pile of rubbish &amp; dead bird floating on the water.</t>
  </si>
  <si>
    <t>Unsafe condition for us to do our annual Preventive maintenance and can make us sick from contact with water while working.</t>
  </si>
  <si>
    <t>We already operation team regarding pool of water under the lift. They started to drain water from under the lift.</t>
  </si>
  <si>
    <t>It was observed that one personnel almost slipped and fell due to the slippery condition of the site office staircase.</t>
  </si>
  <si>
    <t>If no action is taken, the slippery staircase may cause a person to slip and fall, resulting in injuries such as sprains, fractures, or head injury.</t>
  </si>
  <si>
    <t>I informed the personnel and housekeeping team about the slippery condition, ensured immediate cleaning and drying of the staircase, and recommended placing warning signage and implementing regular inspection to prevent recurrence.</t>
  </si>
  <si>
    <t>Slippery floor/grating</t>
  </si>
  <si>
    <t>Raise awareness to ops</t>
  </si>
  <si>
    <t>HIAB truck entering to site with escort (flagman).</t>
  </si>
  <si>
    <t>Valve repair techn</t>
  </si>
  <si>
    <t>Technician working on valve and tightening bolt by using extension pipe.</t>
  </si>
  <si>
    <t>While using long wrench make sure use right size of spanner and pay more attention to the direction of force. If pipe snap or slips can lead to serious injuries</t>
  </si>
  <si>
    <t>Wearing proper glove/Select right tools/ Proper posture. Finally control the force</t>
  </si>
  <si>
    <t xml:space="preserve">They are working very active </t>
  </si>
  <si>
    <t>Identify all hazards associated with job stage</t>
  </si>
  <si>
    <t>Follow their lead</t>
  </si>
  <si>
    <t>Observed our third party contractor wearing full mandatory PPE while entering worksite area,Great commitment to safety.</t>
  </si>
  <si>
    <t>Good practice to our third party contractor which is keep reminding their teammates use of proper mandatory PPE before entering the plant area.</t>
  </si>
  <si>
    <t>Observed the office workspace kept clean and organized. Walkways were clear of obstacles, reducing trip hazards.</t>
  </si>
  <si>
    <t>I supported good housekeeping by keeping my desk tidy, ensuring walkways were clear, and reporting any spills immediately to maintain a safe office environment.</t>
  </si>
  <si>
    <t>A person reminded other personnel to hold the handrail when going up the stairs</t>
  </si>
  <si>
    <t>Appreciated the person's reminder</t>
  </si>
  <si>
    <t xml:space="preserve">A person reminded a colleague to hold the handrail while using the stair </t>
  </si>
  <si>
    <t>Thanks the person for reminding</t>
  </si>
  <si>
    <t>Valve Repair Tech</t>
  </si>
  <si>
    <t xml:space="preserve">Contractors cutting grass using proper face protection </t>
  </si>
  <si>
    <t>Blindness from flying rocks</t>
  </si>
  <si>
    <t>Use of safety harness while replacing lighting at the corner of cooling tower area</t>
  </si>
  <si>
    <t>Buddy system implemented during replace lighting. Before proceed working, my colleague asked for my help to hold the ladder.</t>
  </si>
  <si>
    <t>Positive actions</t>
  </si>
  <si>
    <t>Asnie bin idris</t>
  </si>
  <si>
    <t xml:space="preserve">Diesel engine technician </t>
  </si>
  <si>
    <t>Using the ladder during air conditioning service in the North building</t>
  </si>
  <si>
    <t>Fall down</t>
  </si>
  <si>
    <t>They use the buddy system which is good practice</t>
  </si>
  <si>
    <t xml:space="preserve">Good communication </t>
  </si>
  <si>
    <t>Granulation exit door found door knob broken</t>
  </si>
  <si>
    <t xml:space="preserve">in case of emergency, there will be restricted way to exit because the door not able to open from inside </t>
  </si>
  <si>
    <t>To put metal plate to prevent the door from suddenly lock.</t>
  </si>
  <si>
    <t>Eye shower not properly working</t>
  </si>
  <si>
    <t>Possibility of an accident due to eye shower not working during emergency</t>
  </si>
  <si>
    <t>To inform operation to be aware in case of emergency and find alternative eye shower during emergency</t>
  </si>
  <si>
    <t>Water tap on first toilet is leaking and spilled lot of water on ground</t>
  </si>
  <si>
    <t>That create slippery surface</t>
  </si>
  <si>
    <t>Action made is to report the issue as quick us possible to responsible. with photo as evidence</t>
  </si>
  <si>
    <t>Technicians</t>
  </si>
  <si>
    <t>Module grating loose and unstable</t>
  </si>
  <si>
    <t xml:space="preserve">Can lead to accident or fall </t>
  </si>
  <si>
    <t>Inform to area owner</t>
  </si>
  <si>
    <t>lead control systems engineer</t>
  </si>
  <si>
    <t>stray dogs in parking area</t>
  </si>
  <si>
    <t>people could be bitten</t>
  </si>
  <si>
    <t>Colleague delay activity due to unsafe activity area because of ongoing lifting activity.</t>
  </si>
  <si>
    <t>unsafe work area</t>
  </si>
  <si>
    <t>good practise</t>
  </si>
  <si>
    <t>Rope was block the access way and not put on proper place after using</t>
  </si>
  <si>
    <t>Can lead to slip trip fall</t>
  </si>
  <si>
    <t>Ask the team to put on proper place/housekeeping everytime after use</t>
  </si>
  <si>
    <t>didnt wear handgloves while working</t>
  </si>
  <si>
    <t>cuts and wounds</t>
  </si>
  <si>
    <t xml:space="preserve">ask to wear immediately </t>
  </si>
  <si>
    <t>Bicycle chain fell off when riding</t>
  </si>
  <si>
    <t>Fall and trip</t>
  </si>
  <si>
    <t>Intercept and approach and told the person that he should aware of his bicycle condition</t>
  </si>
  <si>
    <t>Maintrnance Foreman</t>
  </si>
  <si>
    <t>Found correct oil tray and absorbent pad used while draining oil for oil replacement of oil for PM activity</t>
  </si>
  <si>
    <t xml:space="preserve">Approach them and congratulate them for adhere to safety for any oil spillage while doing the PM's </t>
  </si>
  <si>
    <t xml:space="preserve">Congratulate them and tell them carry on with the good safety procedure. </t>
  </si>
  <si>
    <t>Flagman give hand signal to forklift operator.</t>
  </si>
  <si>
    <t xml:space="preserve">Good practice &amp; good communication </t>
  </si>
  <si>
    <t xml:space="preserve">Supervisor give break time during hot sunny day during ramadhan month. </t>
  </si>
  <si>
    <t xml:space="preserve">Can cause dehydration if workers continue working, especially to whoever fasting. </t>
  </si>
  <si>
    <t xml:space="preserve">give appreciation to the supervisor </t>
  </si>
  <si>
    <t>Workers wearing full PPE even in rest area</t>
  </si>
  <si>
    <t xml:space="preserve">appreaciation to the workers for good behaviour even not required. </t>
  </si>
  <si>
    <t>Good proper housekeeping of construction material in the new site office building construction</t>
  </si>
  <si>
    <t>Appreciation to the workers and supervisor</t>
  </si>
  <si>
    <t>someone very tired</t>
  </si>
  <si>
    <t>could pass out</t>
  </si>
  <si>
    <t>drink water or eat sahur</t>
  </si>
  <si>
    <t>I have been seen our third party contractor properly doing housekeeping and securing all scaffolding materials at temporary storage materials.</t>
  </si>
  <si>
    <t>Always giving a reminder to our contractor on early morning during toolbox talk before start any activities on site,its good practice to every personnel for them refreshing knowledge regarding present hazard on they worksite area.</t>
  </si>
  <si>
    <t xml:space="preserve">Too many Potholes </t>
  </si>
  <si>
    <t xml:space="preserve">Damaging personal car
</t>
  </si>
  <si>
    <t>Repair the road</t>
  </si>
  <si>
    <t>Good housekeeping by the cleaner staff</t>
  </si>
  <si>
    <t>Congratulate them.</t>
  </si>
  <si>
    <t>Damage buggy and buggy parts at side jetty module</t>
  </si>
  <si>
    <t>Poor house keeping</t>
  </si>
  <si>
    <t>Ask them to house keeping and remove the damage buggy from jetty modules</t>
  </si>
  <si>
    <t xml:space="preserve">Waste of money to level the ground, could save money ONCE only when cement it, not level it every 3-6 months </t>
  </si>
  <si>
    <t>Please cement it</t>
  </si>
  <si>
    <t>Used/new roller on the floor already housekeeping</t>
  </si>
  <si>
    <t>Inform them to house keeping everytime after finish work</t>
  </si>
  <si>
    <t xml:space="preserve">Scaffolding tube already secure on the rack </t>
  </si>
  <si>
    <t>Can lead to accident on the module way due to the scaffold tubing on the module way</t>
  </si>
  <si>
    <t>Ask the scaffolder team to housekeeping and secure the tubing on rack</t>
  </si>
  <si>
    <t>Proper barrier put in place for temporary storage</t>
  </si>
  <si>
    <t>May cause slip trip fall</t>
  </si>
  <si>
    <t>Installation of valve using by carne.. taking all safety precautions and finish very safely installation.</t>
  </si>
  <si>
    <t xml:space="preserve">Safely done job </t>
  </si>
  <si>
    <t>During working inside ammonia plant, I smelled ammonia at the area we are working at.</t>
  </si>
  <si>
    <t>Exposure to ammonia can cause mild injury such as irritation of eyes, nose, throat, coughing and watery eyes.</t>
  </si>
  <si>
    <t xml:space="preserve">I instantly informed supervisor and people under my supervision to stop work and change location immediately. </t>
  </si>
  <si>
    <t>fire fighting office (before HSSE Office) cable on the floor not covered.</t>
  </si>
  <si>
    <t>someone can get electric shock</t>
  </si>
  <si>
    <t>put proper cover on the cable</t>
  </si>
  <si>
    <t xml:space="preserve">Lack of reminder/encouragement can cause complacent in work/personal safety 
</t>
  </si>
  <si>
    <t>Observed that a contractor left the escape hood behind while performing work at the ammonia compressor house. He mentioned that it is difficult to hang the escape hood on his coverall, so he sometimes leaves it aside. After completing the job, he retrieves it and hangs it back on his coverall.</t>
  </si>
  <si>
    <t>If no action is taken, the contractor may not have immediate access to the escape hood during an ammonia leak, leading to potential exposure to toxic gas, serious injury, or fatality.</t>
  </si>
  <si>
    <t>I approached the contractor and reminded him on the importance of keeping the escape hood with him at all times, advised on proper wearing method, and suggested providing a more practical holder or attachment to ensure compliance with safety requirements.</t>
  </si>
  <si>
    <t>Long grass inside PSS4</t>
  </si>
  <si>
    <t>Snakes can hide inside</t>
  </si>
  <si>
    <t>Reported to admin</t>
  </si>
  <si>
    <t>Long grass inside PSS3</t>
  </si>
  <si>
    <t>Long grass inside PSS2</t>
  </si>
  <si>
    <t>Fire alarm system not connected to repeater panel</t>
  </si>
  <si>
    <t>In case of fire alarm out of working hours, only local alarm will be activated</t>
  </si>
  <si>
    <t>Sent report to project team</t>
  </si>
  <si>
    <t>Safety boots in use were observed to be in poor condition, with visible damage such as worn-out soles/tears, reducing their protective effectiveness.</t>
  </si>
  <si>
    <t>Risk of foot injury from falling objects or impact
Reduced slip resistance leading to slips and falls
Exposure to sharp objects, chemicals, or electrical hazards
Non-compliance with PPE safety standards</t>
  </si>
  <si>
    <t>he individual was advised to replace the damaged safety boots immediately. The defective PPE was removed from use and replaced with serviceable footwear before continuing work.</t>
  </si>
  <si>
    <t>Accumulated urea throughout the floors and on the equipment</t>
  </si>
  <si>
    <t>Damage to asset; slip, trip and fall</t>
  </si>
  <si>
    <t>Perform housekeeping</t>
  </si>
  <si>
    <t xml:space="preserve">Someone use staircase holding handrail </t>
  </si>
  <si>
    <t>There was a discussion of tasks required to be performed on 09th Level. The weather was very hot, and it was in Ramadhan (Fasting Month).</t>
  </si>
  <si>
    <t>Severe Dehydration, Faint and Stroke / Fatal Injuries</t>
  </si>
  <si>
    <t>Advice colleagues to be aware of self-condition while climbing the stairs in Granulation building. Take breaks between stairs to manage fatigue and should the individual requires to quench his / her thirst while still remain in Granulation building, it will be best for them to do so.</t>
  </si>
  <si>
    <t>Found when working for maintenance at CT, the floor found with water and algae nearby</t>
  </si>
  <si>
    <t xml:space="preserve">Might slip, trip and fall due to the slippery conditions. </t>
  </si>
  <si>
    <t xml:space="preserve">Inform the area operation who is on duty that day to inform his superior to have it clean by their 3rd party contractor. </t>
  </si>
  <si>
    <t>There are a number of damaged batteries for the tricycle in the tricycle parking area.</t>
  </si>
  <si>
    <t>Damaged batteries may overheat or short-circuit. and Improper storage in a parking area may cause falls or injuries</t>
  </si>
  <si>
    <t>The site supervisor has been notified of the need Remove damaged batteries immediately to a designated safe area. and Keep them away from heat and direct sunlight.</t>
  </si>
  <si>
    <t>A damaged coverall was observed on an employee, with visible tears/holes reducing its effectiveness as protective clothing.</t>
  </si>
  <si>
    <t>Reduced protection against chemical, heat, or mechanical exposure
Increased risk of skin injury or contamination
Failure to meet PPE safety standards
Potential escalation of minor exposure into serious injury</t>
  </si>
  <si>
    <t>The individual was advised to stop using the damaged coverall and replace it with a serviceable one.</t>
  </si>
  <si>
    <t>jaosoa Francklin</t>
  </si>
  <si>
    <t>At Valve testing area is hazardous place while testing is on going outside of the test machine.</t>
  </si>
  <si>
    <t>No mater Gas or liquid, High pressure fluid is potential risque of projection. So anyone works surrounding or either just pass by must be aware of the danger</t>
  </si>
  <si>
    <t>Committed to install signage of High pressure testing. Action completed</t>
  </si>
  <si>
    <t xml:space="preserve">Proper roads and parking </t>
  </si>
  <si>
    <t>senior Engineer</t>
  </si>
  <si>
    <t>Water spillage was observed from the pump.</t>
  </si>
  <si>
    <t>Spillage can lead to slips and trips.</t>
  </si>
  <si>
    <t>Leakage was reduced by adjusting the pump gland packing with a valid PTW and using all required PPE</t>
  </si>
  <si>
    <t>House keeping  mechanicals workshop area</t>
  </si>
  <si>
    <t>Slip trip</t>
  </si>
  <si>
    <t xml:space="preserve">House keeping </t>
  </si>
  <si>
    <t>The cleaner cleans the floor using a wet mop</t>
  </si>
  <si>
    <t>trip, slip and fall</t>
  </si>
  <si>
    <t xml:space="preserve">Good always using the signies </t>
  </si>
  <si>
    <t>There are no bathrooms.</t>
  </si>
  <si>
    <t>Construction of bathrooms next to the workshop area</t>
  </si>
  <si>
    <t>It was observed that an individual was standing on a handrail while performing work</t>
  </si>
  <si>
    <t>Fall hazard: Handrails are not designed to support a person’s weight. Standing on them can easily lead to slips, falls, or loss of balance.
Head and body injuries: A fall from height could result in fractures, head trauma, or even fatal injuries.
Dropped tools/materials: Tools or materials could fall and injure others working below.
Unsafe practices normalized: Other workers may copy the behavior, thinking it’s acceptable.
Repeated incidents: Without correction, the likelihood of recurring accidents increases.
Chronic injuries: Even minor falls can lead to long-term musculoskeletal problems.
Regulatory violations: Safety authorities may penalize the company for unsafe work practices.
Financial costs: Medical expenses, compensation claims, and lost productivity from injured workers.
Reputation damage: Unsafe practices harm the company’s image and employee trust in workplace safety.</t>
  </si>
  <si>
    <t>Upon observing a worker standing on a handrail while performing work, I intervened by instructing the individual to step down immediately. I explained the potential risks of falling and injury and directed the worker to use proper access equipment. The worker complied and began looking for a stool or ladder to continue their job safely</t>
  </si>
  <si>
    <t>Dirty and wet toilet without signages</t>
  </si>
  <si>
    <t xml:space="preserve">Slip and fall, and unhygienic place  </t>
  </si>
  <si>
    <t>Call cleaner to put signage if area is wet and slippery</t>
  </si>
  <si>
    <t>No proper housekeeping for boxes of spare parts stored in office.</t>
  </si>
  <si>
    <t>tripping hazard</t>
  </si>
  <si>
    <t>advice to move the boxes away from walkways and store properly in cabinets</t>
  </si>
  <si>
    <t>Good management on storing equipement on temporary area with signage</t>
  </si>
  <si>
    <t>Personnel using ear plug on loud area</t>
  </si>
  <si>
    <t>Damage eardrum</t>
  </si>
  <si>
    <t xml:space="preserve">Good practice from maintenance and operation team while mechanically isolating and draining acid dosing pump with regards to the remainder ng acid inside the piping </t>
  </si>
  <si>
    <t xml:space="preserve">Remaining acid can be spilled and harm people working in the area </t>
  </si>
  <si>
    <t xml:space="preserve">Called for TBT and reminded the team about the risk of remaining acid and how to collect and dispose , then appreciated the team performance and awareness for this risk </t>
  </si>
  <si>
    <t xml:space="preserve">senior Engineer </t>
  </si>
  <si>
    <t>Hoses are laid down on the ground floor without any barricade tape</t>
  </si>
  <si>
    <t>Hoses should be properly identified and secured with barricade tape, and removed after the work is completed</t>
  </si>
  <si>
    <t>informed area operator</t>
  </si>
  <si>
    <t>unsatisfied co worker</t>
  </si>
  <si>
    <t>could be a fight</t>
  </si>
  <si>
    <t>make a event where we can fight 1 by 1</t>
  </si>
  <si>
    <t>Always check the year and conditions of PPE certification before entering the work site and starting activities</t>
  </si>
  <si>
    <t>Before the accident, the PPE was in good condition</t>
  </si>
  <si>
    <t>Always do checking PPE</t>
  </si>
  <si>
    <t>It has been identified that the air conditioning system in the instrument office has not yet undergone servicing.</t>
  </si>
  <si>
    <t>If no action is taken, the air conditioner may malfunction, reduce comfort, affect equipment performance, and increase maintenance costs.</t>
  </si>
  <si>
    <t>Schedule regular preventive maintenance and keep service records to ensure proper functioning.</t>
  </si>
  <si>
    <t>saw my co worker perform job on hot surfaces safely and wear a heat resistance glove</t>
  </si>
  <si>
    <t>tell him to keep up the good work</t>
  </si>
  <si>
    <t>While dismantling the discharge spool of 1901P421A/B (H2SO4 dosing pump) for repair, the technicians were observed wearing all the required PPEs for acid handling, i.e. the chemical suit, neoprene gloves and the face shield.</t>
  </si>
  <si>
    <t>Not wearing any of the required PPEs may result into severe injury due to contact with H2SO4 in the line.</t>
  </si>
  <si>
    <t>The technicians were appreciated about the use of all required PPEs for the job despite the hot weather.</t>
  </si>
  <si>
    <t>Elecyrical Engineer</t>
  </si>
  <si>
    <t>Avoiding pushing ourselves too much physically during Fasting month, and focus on your physical condition.</t>
  </si>
  <si>
    <t>Cases of dehydration are higher during fasting month, which will cause other sort of health issue.</t>
  </si>
  <si>
    <t>Know your limit and stay away from hot areas as much as possible. Prioritize your health first, but not forget the others.</t>
  </si>
  <si>
    <t>Nur Atiqah Aziqah Binti Zaini</t>
  </si>
  <si>
    <t>This person driving too fast at 30km/hr and they should slow down when passing through zebra crossing for pedestrians.</t>
  </si>
  <si>
    <t>can cause serious injury if there were pedestrians present during the time of the event.</t>
  </si>
  <si>
    <t>Confront this person after parking car at the parking area and told him to be cautious and always beware for the road sign. Reminding this person to always follow rules.</t>
  </si>
  <si>
    <t xml:space="preserve">Urea jumbo bags are taking up space in the maintenance bay; some has fallen from the stack and is nearby the belt conveyor. </t>
  </si>
  <si>
    <t xml:space="preserve">Obstruction of path and minimizing the space for maintenance activities. </t>
  </si>
  <si>
    <t xml:space="preserve">Suggestion to dispose the urea as it is piling up </t>
  </si>
  <si>
    <t>Insulation materials with cladding removed for maintenance but kept in the access way between pumps .</t>
  </si>
  <si>
    <t>Restrictions for people movement incase fast action required and also can cause flip &amp; trip</t>
  </si>
  <si>
    <t>Informed area authority to contact the contractor to move to another place more safer</t>
  </si>
  <si>
    <t>Tech static</t>
  </si>
  <si>
    <t>A personnel did not wearing gloves and safety glass</t>
  </si>
  <si>
    <t>Minor injury could occur</t>
  </si>
  <si>
    <t>Approach him and manage to remind him everytime doing task in site</t>
  </si>
  <si>
    <t>driving over speed limit before the main gate.</t>
  </si>
  <si>
    <t>car accidents.</t>
  </si>
  <si>
    <t>remind him not to drive fast and follow the speed limit.</t>
  </si>
  <si>
    <t>Someone climbing stair while not holding the rail</t>
  </si>
  <si>
    <t>Might fall</t>
  </si>
  <si>
    <t>Tell him or her</t>
  </si>
  <si>
    <t>Seen many stray dogs near gate</t>
  </si>
  <si>
    <t>Dog biting/attack on personnel</t>
  </si>
  <si>
    <t>Raise awareness to colleague on danger of dog bites i.e. rabies infection, etc.</t>
  </si>
  <si>
    <t xml:space="preserve">Hose is on the ground floor where it is not being monitored or supervised </t>
  </si>
  <si>
    <t>Trip and fall, injury</t>
  </si>
  <si>
    <t>Ask them to use some kind of signage or barrier, or ask someone to supervise</t>
  </si>
  <si>
    <t>While arranging new valve for replacement of passing vent for 1051F008B in the material container, some material was placed just in the passageway.</t>
  </si>
  <si>
    <t>The scattered material was creating tripping hazard while walking inside the container, resulting into an injury potential.</t>
  </si>
  <si>
    <t>The scattered material was removed from the passageway and kept at the material racks.</t>
  </si>
  <si>
    <t>Srinivas rachakonda</t>
  </si>
  <si>
    <t>QA/QC</t>
  </si>
  <si>
    <t xml:space="preserve">I saw one of my guy ,It is good fallowing safety at site </t>
  </si>
  <si>
    <t xml:space="preserve">If not intervention he don’t know the what cause his personal </t>
  </si>
  <si>
    <t xml:space="preserve">I told him to what is the cause of if not fallow the safety rules </t>
  </si>
  <si>
    <t>HVAC insulation cladding edges were properly folded with no sharp edges exposed.</t>
  </si>
  <si>
    <t>The exposed sharp edges on the HVAC insulation cladding may cause cuts or laceration injuries to maintenance personnel or workers working near the equipment. This may lead to medical treatment cases, lost work time, or infection if the wound is serious. In addition, it can create an unsafe working environment and increase the risk of workplace accidents.</t>
  </si>
  <si>
    <t>Continue implementing proper installation of HVAC insulation by ensuring all cladding edges are folded and secured to eliminate sharp edges. Regular inspections should be conducted to maintain this standard. Workers should also be reminded to follow safe installation practices during maintenance activities.</t>
  </si>
  <si>
    <t>Too many cats</t>
  </si>
  <si>
    <t>No pets allow at site as per BFI prohibited items inside the plant</t>
  </si>
  <si>
    <t>Removed the cat from the plant to a proper place..before anything happen to the plant causing cat to enter any machinery equipment</t>
  </si>
  <si>
    <t>The office is clean and potential hazards identified.</t>
  </si>
  <si>
    <t>Potential tripping hazards to the staff in the office.</t>
  </si>
  <si>
    <t>Encourage colleagues to keep the office safe and clean.</t>
  </si>
  <si>
    <t>Observed plant cleaner putting barricade. So others cannot enter / crossing while they're doing water jetting</t>
  </si>
  <si>
    <t>Splashing and flying chip / debris</t>
  </si>
  <si>
    <t>co worker remind another to wear full ppe on warehouse</t>
  </si>
  <si>
    <t xml:space="preserve">drop object </t>
  </si>
  <si>
    <t>It is advisable to have at least one vendor who can provide bicycle repair services for the plant.</t>
  </si>
  <si>
    <t>Safety Risks: Delayed or insufficient repairs may jeopardize the safety of bicycle users, raising the risk of accidents or injuries.
Increased Costs: Emergency or unscheduled repairs can be more expensive than routine maintenance carried out by a dependable vendor.
Lower Productivity: Employees who depend on bicycles for movement within the plant may face delays, which can affect overall productivity.
Equipment Wear and Tear: Inadequate maintenance can accelerate bicycle deterioration, resulting in more frequent replacements and higher capital costs.</t>
  </si>
  <si>
    <t>Suggestion;
-Set Up a Service Agreement: Identify and engage a dependable vendor to deliver timely and routine bicycle maintenance and repair services.
-Adopt Preventive Maintenance Practices: Plan regular inspections and maintenance activities to minimize the risk of unexpected breakdowns.
-Establish Emergency Repair Procedures: Define clear processes for handling urgent repairs, including arranging temporary transportation alternatives if bicycles become unavailable.</t>
  </si>
  <si>
    <t>not wearing safety glasses while using bicycle</t>
  </si>
  <si>
    <t>dust enter eye</t>
  </si>
  <si>
    <t>use safety glass</t>
  </si>
  <si>
    <t>Slipery stair</t>
  </si>
  <si>
    <t xml:space="preserve">Put anti slipery </t>
  </si>
  <si>
    <t xml:space="preserve">Used handrail to go up and down </t>
  </si>
  <si>
    <t xml:space="preserve">Some of area in the plant is inadequate lighting. </t>
  </si>
  <si>
    <t xml:space="preserve">Slip, trip and fall or bump head onto something. </t>
  </si>
  <si>
    <t>Always be vigilant and bring torchlight to see the way clearly.
Already informed the electrical team on this issue.</t>
  </si>
  <si>
    <t>Instrumentation engineer</t>
  </si>
  <si>
    <t>Seen colleague driving fast in parking lot (more than 20kmph). Dangerous</t>
  </si>
  <si>
    <t>Car accident towards asset or personnel</t>
  </si>
  <si>
    <t>Approach colleague to drive slowly and safely next time</t>
  </si>
  <si>
    <t>cleaner asking permission before entering the office room before cleaning.</t>
  </si>
  <si>
    <t>If he enter without permission can distract and interfere ongoing work.</t>
  </si>
  <si>
    <t>give him permission if the office is clear or no permission if theres on going activity like meeting but let him know when he can enter and do his task.</t>
  </si>
  <si>
    <t>Hydration during hot weather</t>
  </si>
  <si>
    <t>Reminding to keep hydrated during hot weather</t>
  </si>
  <si>
    <t>Uneven flooring at Jetty Module 27</t>
  </si>
  <si>
    <t>May prone to accident</t>
  </si>
  <si>
    <t>Need to be check and rectified</t>
  </si>
  <si>
    <t>Uneven Flooring at Module 33</t>
  </si>
  <si>
    <t>May cause accident</t>
  </si>
  <si>
    <t>Need to check the floor condition, ride slowly when using the bicycle or cart</t>
  </si>
  <si>
    <t>Technicians working onsite during raining , the surrounding were slippery</t>
  </si>
  <si>
    <t>The technicians could slipped and fall down</t>
  </si>
  <si>
    <t>I told them to wait until the rain stopped then can continue the work even continue next day</t>
  </si>
  <si>
    <t xml:space="preserve">Not holding the handrail may lead to loss of balance and falls, causing injuries such as sprains or fractures. </t>
  </si>
  <si>
    <t>High-level noise observed in the Ammonia compressor house area caused by machinery,exceeding safe noise levels.</t>
  </si>
  <si>
    <t>Prolonged exposure to high noise levels may cause hearing loss, stress, or reduced concentration, increasing the risk of accidents.</t>
  </si>
  <si>
    <t>Informed employees about the high noise hazard and advised them to use hearing protection immediately when exposed to any high level noise area.</t>
  </si>
  <si>
    <t>A lighting failure was observed in the work area, resulting in insufficient illumination. The affected area is poorly lit, creating an unsafe working environment.</t>
  </si>
  <si>
    <t>Increased risk of slips, trips, and falls
Poor visibility leading to incorrect tool or equipment use
Higher likelihood of accidents or collisions
Reduced ability to identify hazards or warning signs</t>
  </si>
  <si>
    <t>The area was identified and reported to maintenance for corrective action. Work in the affected zone was restricted where necessary until adequate lighting was restored.</t>
  </si>
  <si>
    <t>Urea Rotating Engineer</t>
  </si>
  <si>
    <t>No display board or information especially for 3rd party contractor for map showing important location like chemical yard, warehouse, waste field location, safety shower, etc.</t>
  </si>
  <si>
    <t>Unaware of the exact location</t>
  </si>
  <si>
    <t>To display it on noticeboard especially and the parking area</t>
  </si>
  <si>
    <t>Pantry cabinet and tables were clean and organized after use invoke good housekeeping and hygiene.</t>
  </si>
  <si>
    <t>Continue regular cleaning and ensure all spills are immediately attended to and be remind all staff to keep pantry organized after use.</t>
  </si>
  <si>
    <t>Damages to cars, due to small rock chips and maybe possible window chip/small cracks</t>
  </si>
  <si>
    <t>Please cement</t>
  </si>
  <si>
    <t>A proactive manager giving talks and advices before performing job</t>
  </si>
  <si>
    <t>Nothing can go wrong, instead it should be implemented this kind of positive behaviour for all individual in a positive manner.</t>
  </si>
  <si>
    <t>Spread the positivity</t>
  </si>
  <si>
    <t xml:space="preserve">Maintenance workshop supervisor </t>
  </si>
  <si>
    <t xml:space="preserve">Near pump 1901P005A have water on the ground </t>
  </si>
  <si>
    <t xml:space="preserve">When we working this area , we can slipped </t>
  </si>
  <si>
    <t>We must remove water out and clean area</t>
  </si>
  <si>
    <t>Appreciation to site operator for their support during maintenance activities in term of equipment readiness</t>
  </si>
  <si>
    <t>Help to expedite maintenance activities</t>
  </si>
  <si>
    <t>No PPE requirement display board &amp; 12 LSR display board at the new entrance location to the plant</t>
  </si>
  <si>
    <t>As daily reminder to personnel entering the plant</t>
  </si>
  <si>
    <t>To relocate PPE requirement board &amp; 12 LSR board at the new entrance location to the plant from the old entrance area</t>
  </si>
  <si>
    <t>Proper housekeeping has been done after 2-shift team done complete the following job at urea</t>
  </si>
  <si>
    <t>Tools can be loss and without proper housekeeping, slip trip and fall could occur which potentially can lead to incident</t>
  </si>
  <si>
    <t xml:space="preserve">Encourage and highlight all team involved with proper housekeeping, and always keep up the good work and stay vigilant </t>
  </si>
  <si>
    <t>Always maintain equipment and make sure to always use the correct tools before carrying out repair activities.</t>
  </si>
  <si>
    <t>Damage equipment and downtime during urgent activities</t>
  </si>
  <si>
    <t>Conduct daily and weekly checks on equipment and tools</t>
  </si>
  <si>
    <t>collegue fully prepared before maintenance activity. Example complete tools, drawing, toolbox talk, understood SOP.</t>
  </si>
  <si>
    <t>delay work, improper tools usage.</t>
  </si>
  <si>
    <t>praising him and ensure the good practice habit for the future.</t>
  </si>
  <si>
    <t>Insulation Technician</t>
  </si>
  <si>
    <t>A single worker attempting to carry two large rolls of insulation up a narrow staircase.</t>
  </si>
  <si>
    <t>Back strain or obscured vision leading to a fall.</t>
  </si>
  <si>
    <t>I offered to help carry the load</t>
  </si>
  <si>
    <t>A scaffold platform at 3 meters height missing toeboards on the outer edge.</t>
  </si>
  <si>
    <t>Tools or materials falling off the platform and striking workers or equipment below.</t>
  </si>
  <si>
    <t>I cordoned off the area below and asked the lead scaffolder to install the missing boards immediately.</t>
  </si>
  <si>
    <t>A subcontractor starting to climb a scaffold that had a 'Yellow' tag (Incomplete) or no Scafftag at all.</t>
  </si>
  <si>
    <t>Using an unstable or unfinished structure that hasn't been signed off by a competent person.</t>
  </si>
  <si>
    <t>I blocked the access ladder and informed the supervisor.</t>
  </si>
  <si>
    <t>A worker wearing safety glasses on top of their head because they were "fogging up" while cutting insulation.</t>
  </si>
  <si>
    <t>High-speed debris or dust entering the eyes, causing permanent sight loss.</t>
  </si>
  <si>
    <t>I approached the worker and provided anti-fog spray.</t>
  </si>
  <si>
    <t>Maint Mech Technician</t>
  </si>
  <si>
    <t>not wearing earplug or earmuff in loud or compressor area</t>
  </si>
  <si>
    <t>damaged your hearing</t>
  </si>
  <si>
    <t>wear earplug or earmuff immediately</t>
  </si>
  <si>
    <t xml:space="preserve">Loose insulation fibres were observed scattered around the area, posing potential housekeeping and inhalation hazards. (area 1021E005) </t>
  </si>
  <si>
    <t>posing potential housekeeping and inhalation hazards.</t>
  </si>
  <si>
    <t>proper housekeeping</t>
  </si>
  <si>
    <t xml:space="preserve">Some broken/damaged tools were observed within the area. </t>
  </si>
  <si>
    <t>For which the presence of such tools may pose safety risks and reflect poor housekeeping practices.</t>
  </si>
  <si>
    <t xml:space="preserve">Confirm all teams to check and collect any tools like this from site </t>
  </si>
  <si>
    <t>Someone forgot to complete their ppe</t>
  </si>
  <si>
    <t xml:space="preserve">Approach the personnel and remind to wear complete ppe </t>
  </si>
  <si>
    <t xml:space="preserve">1271T024 the base has been carried </t>
  </si>
  <si>
    <t xml:space="preserve">Damage the equipment </t>
  </si>
  <si>
    <t xml:space="preserve">Clean and paint </t>
  </si>
  <si>
    <t>Emergency Exit are constantly blocked by locked gate</t>
  </si>
  <si>
    <t xml:space="preserve">in case of emergency, emergency exit is useless. everyone have to exit through the entrance </t>
  </si>
  <si>
    <t xml:space="preserve">reminded hse about the potential hazard. </t>
  </si>
  <si>
    <t xml:space="preserve">During fasting month any job would be a challenging one. With the screen cartridge replacement ongoing on granulation, dehydration are on factor need to be highlighted. Alhamdulillah all went well and able to execute task smoothly with proper communication and break. want to appreciate all departments involved including operations team to ensure task went well and smoothly </t>
  </si>
  <si>
    <t>Fatigue easily can be happen and without proper communication for rest/break, one can suffer from dehydration which lead to fainted or worse</t>
  </si>
  <si>
    <t>Ensure team is alligned with the tasks and always have a break in-between during the job. Communication is also the key in order to complete the job in a safe way manner</t>
  </si>
  <si>
    <t>Waste of money leveling the ground with rocks and sand, within 3 months it will be the same as before</t>
  </si>
  <si>
    <t>An individual was observed performing electrical work in full compliance with safety procedures, including the use of appropriate Personal Protective Equipment (PPE) and adherence to established electrical safety protocols.</t>
  </si>
  <si>
    <t xml:space="preserve">notified the individual properly isolated the power and used the correct PPE and insulated tools, which reflects good electrical safety practice. Encourage continuation. </t>
  </si>
  <si>
    <t>It was during Ramadhan and as we all know, fatigue management is very important during this month. I applaude my supervisor for knowing the limitation of the team to finish the work safely.</t>
  </si>
  <si>
    <t>If there is no fatigue management during Ramadhan, it can cause injury or health issues.</t>
  </si>
  <si>
    <t>I encouraged the team to work safely and not to push themselves too hard just to finish to work. I assure the team we can always continue the work on other days if it is not urgent. Everyone's safety is very important.</t>
  </si>
  <si>
    <t xml:space="preserve">I saw people lifting urea bags for dumping activity. They were using buddy system for lifting the bags to dump into the IBC tank. </t>
  </si>
  <si>
    <t>Without buddy system, it can cause spine injury.</t>
  </si>
  <si>
    <t xml:space="preserve">A technician was holding his tools while riding his bicycle. </t>
  </si>
  <si>
    <t xml:space="preserve">He might loose the control and fall down, that would cause injuries. </t>
  </si>
  <si>
    <t xml:space="preserve">Gave an advice to have one backpack tool bag instead. Report to his SV, and shared it with raising a care card. </t>
  </si>
  <si>
    <t>Lime milk accumulated and covering motor name plat</t>
  </si>
  <si>
    <t xml:space="preserve">Wrong identification of Motor during LOTO </t>
  </si>
  <si>
    <t xml:space="preserve">Near miss investigation has been conducted </t>
  </si>
  <si>
    <t xml:space="preserve">Repeated acid leakage from Neutralization until 1901 </t>
  </si>
  <si>
    <t xml:space="preserve">Injured to personal </t>
  </si>
  <si>
    <t xml:space="preserve">Warranty defect raised to change material and MOC has been approved </t>
  </si>
  <si>
    <t>A worker cutting glass-wool insulation without a respirator</t>
  </si>
  <si>
    <t>inhalation of fibers causing lung irritation</t>
  </si>
  <si>
    <t>I support the good practice by ensuring masks are always available at the point of work.</t>
  </si>
  <si>
    <t>A person lifting boxes in with improper posture</t>
  </si>
  <si>
    <t>Back injury</t>
  </si>
  <si>
    <t>Reminded the person to proper posture for lifting</t>
  </si>
  <si>
    <t>Boxes seen placed near the entrance of the office</t>
  </si>
  <si>
    <t>Told them to move the boxes somewhere else so that others won't slip, trip or fall because of the box</t>
  </si>
  <si>
    <t>Found one contractor not wearing ear protection at loud noise area</t>
  </si>
  <si>
    <t>Temporary hearing loss</t>
  </si>
  <si>
    <t xml:space="preserve">Approached and kindly asked the contractor to wear ear protection </t>
  </si>
  <si>
    <t>The sharp edges that were found before at HVAC area were fully repaired and covered with proper protective equipment.</t>
  </si>
  <si>
    <t>Can cause injury to body especially face and hand. Since its already fixed, it is safe to work around the area.</t>
  </si>
  <si>
    <t>told my colleague the sharp edges were already repaired, and we can proceed doing job there. and to remind other people to follow these behaviors if encounter something like this in the future.</t>
  </si>
  <si>
    <t xml:space="preserve">DE technician </t>
  </si>
  <si>
    <t>using proper barriers and signies when parking trucks on the shoulder of the road when transferring chemicals</t>
  </si>
  <si>
    <t>accidents and dangers to people around</t>
  </si>
  <si>
    <t xml:space="preserve">correct chemical arrangement and correct skid </t>
  </si>
  <si>
    <t>Chemical spill</t>
  </si>
  <si>
    <t>Say good practice</t>
  </si>
  <si>
    <t>Currently BRE doesn’t provide additional LCD display</t>
  </si>
  <si>
    <t>The small display on the laptop can reduce eyes healthiness</t>
  </si>
  <si>
    <t xml:space="preserve">Inform to IT </t>
  </si>
  <si>
    <t>one small conveyor roll got loose and kept on grating</t>
  </si>
  <si>
    <t>slip, trip</t>
  </si>
  <si>
    <t>communicated with the supervisor to prepare its  installation back in the nearest opportunity</t>
  </si>
  <si>
    <t>mech maint technician</t>
  </si>
  <si>
    <t xml:space="preserve">unit 1201u100 there is algae </t>
  </si>
  <si>
    <t>slippery can falling or trip.</t>
  </si>
  <si>
    <t>clean the algae immediately.</t>
  </si>
  <si>
    <t>Water leak from ceiling</t>
  </si>
  <si>
    <t>water dripped on personnel or worse, ceiling collapse if situation worsen</t>
  </si>
  <si>
    <t>informed facilities management team and HR (26th February)</t>
  </si>
  <si>
    <t>One of the employees wasn't wearing ear plugs in the compressor house .</t>
  </si>
  <si>
    <t xml:space="preserve">Hearing deficiencies </t>
  </si>
  <si>
    <t>Notified him</t>
  </si>
  <si>
    <t>As per inspection of the Bulk Bag Unloader that the motor did not have a tag number visible which may lead to difficulties in equipment identification and maintenance tracking. This punch item for this project and not covered till now</t>
  </si>
  <si>
    <t>It is recommended that a proper tag number be installed and clearly displayed on the motor. to support operation team and maintenance team during any maintenance or operation the unit.</t>
  </si>
  <si>
    <t>Confirm project team again to install missing lable</t>
  </si>
  <si>
    <t>It was noted that the speed limit detection system along the access road is not operational.</t>
  </si>
  <si>
    <t>Drivers may unintentionally exceed the speed limit, raising the likelihood of vehicle collisions or accidents.</t>
  </si>
  <si>
    <t>Suggestion: Coordinate with maintenance personnel or the system vendor to diagnose the issue and restore the speed detection system to full functionality.</t>
  </si>
  <si>
    <t>I do observed of our third party contractor doing properly housekeeping on site before start and after complete any scaffolding activities.</t>
  </si>
  <si>
    <t>Slip,trip and fall can be happen when there is no properly housekeeping and materials arrangements on work place area.</t>
  </si>
  <si>
    <t>I did highlighted regards this positive act on morning talkboox talk to maintain and keeping our scaffolder team doing housekeeping before start and after complete any scaffolding activities to ensure workplace minimize from present hazard.</t>
  </si>
  <si>
    <t>Sign board on wet floor. Good practice by cleaner</t>
  </si>
  <si>
    <t>Reminding colleague tonuse three point contact when using ladder</t>
  </si>
  <si>
    <t>By reminding of three point contact when using ladder</t>
  </si>
  <si>
    <t>Observe one contractor doing rigging on their own without any support</t>
  </si>
  <si>
    <t>No buddy system</t>
  </si>
  <si>
    <t>Immediately assist him
In order to do the job safely</t>
  </si>
  <si>
    <t xml:space="preserve">Personal Injury or equipment damage </t>
  </si>
  <si>
    <t xml:space="preserve">The replacement of the process air compressor governor actuator, all safety precautions were taken and job completed safely. </t>
  </si>
  <si>
    <t xml:space="preserve">Might fall on top of someones head or hit a personnel head upon traveling </t>
  </si>
  <si>
    <t xml:space="preserve">Exit Door 3A, Exit label is loose and hanging </t>
  </si>
  <si>
    <t>May cause accident or damage to the bicycle's or Cart's tyres</t>
  </si>
  <si>
    <t>Uneven Flooring near Jetty Module 13</t>
  </si>
  <si>
    <t xml:space="preserve">We have task for repair leaking steam line, but operator not draining steam </t>
  </si>
  <si>
    <t xml:space="preserve">When we start repairing, steam can make injuries </t>
  </si>
  <si>
    <t>We inform Operators, to do draining steam in the pipe spool until finished 
No stream inside pipe spool , we can start the task</t>
  </si>
  <si>
    <t>Lead Instrument Shift Technician</t>
  </si>
  <si>
    <t>An individual was observed handling tools without wearing protective glove in work environment where hand protection is required</t>
  </si>
  <si>
    <t>Cuts, puncture injuries and etc...</t>
  </si>
  <si>
    <t>Advice the person immediately to wear gloves to prevent unwanted injury during handling tools</t>
  </si>
  <si>
    <t xml:space="preserve">My Team has work safely and adhering safety rules during the month
</t>
  </si>
  <si>
    <t>Not wearing ear muffs/plugs at noisy area</t>
  </si>
  <si>
    <t>Intervene to wear ear muffs/plugs</t>
  </si>
  <si>
    <t xml:space="preserve">Not zipping coverall </t>
  </si>
  <si>
    <t>Intervene to zip the coverall</t>
  </si>
  <si>
    <t>Going down the stairs not holding handrails</t>
  </si>
  <si>
    <t>Intervene to hold handrails</t>
  </si>
  <si>
    <t>Not wearing safety glasses on site</t>
  </si>
  <si>
    <t>It may cause severe burns, injuries due to high pressure and potential fire or explosion hazards.</t>
  </si>
  <si>
    <t>A leak was observed from a pressurized pipeline carrying hot gas</t>
  </si>
  <si>
    <t>Saw left over food eaten by contractors and did not do any house keeping</t>
  </si>
  <si>
    <t>Food poisoning, bad odour</t>
  </si>
  <si>
    <t>Dispose the left over food and close down the desk in order no other subcons can eat and leave the food on the table</t>
  </si>
  <si>
    <t>Hold handrill when decend staircase</t>
  </si>
  <si>
    <t>Fall and slip</t>
  </si>
  <si>
    <t>For the safety of our team, it is strongly recommended that any employee returning from a long flight should not drive long distances immediately upon arrival. Adequate rest must be taken before resuming driving duties.
Long-haul travel can cause fatigue and reduced alertness. Driving while tired significantly increases the risk of falling asleep at the wheel, which may lead to serious accidents and potential harm to the driver and accompanying colleagues</t>
  </si>
  <si>
    <t xml:space="preserve">Inform my team </t>
  </si>
  <si>
    <t>serious accidents and potential harm</t>
  </si>
  <si>
    <t>Lead Engineer</t>
  </si>
  <si>
    <t>It has been noticed that most of the safety helmets currently in use were manufactured more than five years ago. As a precautionary safety measure, it is recommended to conduct an inspection of each helmet to assess its condition.
Safety helmets may degrade over time due to exposure to sunlight, heat, chemicals, and general wear and tear. Therefore, any helmet showing signs of damage, brittleness, cracks, faded shell, or worn suspension system should be replaced immediately.
Based on the inspection results, helmets that exceed the manufacturer’s recommended service life or do not meet safety standards should be replaced with new ones to ensure continued protection for all personnel.</t>
  </si>
  <si>
    <t>Inform Concerned Team</t>
  </si>
  <si>
    <t>Cannot ensure continued protection for all personnel</t>
  </si>
  <si>
    <t>The east side of the workshop area is currently unmanaged. Bushes and tall grass have started growing, and stagnant areas may be present. An increasing number of mosquitoes have been observed in this area.</t>
  </si>
  <si>
    <t>Increased mosquito breeding may expose workers to diseases</t>
  </si>
  <si>
    <t>Immediate Grass Cutting &amp; Bush Clearing</t>
  </si>
  <si>
    <t>A group of individuals was observed descending a staircase in an orderly manner while holding the handrail for support.</t>
  </si>
  <si>
    <t>Slips, trips, or falls due to uneven steps.</t>
  </si>
  <si>
    <t xml:space="preserve">Praised them for their action of safe work practice &amp; continue encouraging use of handrails at all times </t>
  </si>
  <si>
    <t>I highlighted the importance of waste disposal.</t>
  </si>
  <si>
    <t>Improper disposal of waste could lead to unclean around plant area. Additionally, for chemical and toxic waste, it can affect the environment if not properly disposed.</t>
  </si>
  <si>
    <t xml:space="preserve">During TBT and sometimes during work, I emphasised the importance of proper waste management and remind people under my supervision on the different colour code for which type of waste. </t>
  </si>
  <si>
    <t xml:space="preserve">Air conditioner for NG13 (north building, ground floor) need repair. </t>
  </si>
  <si>
    <t>No air ventilation as there is no Fan in the room</t>
  </si>
  <si>
    <t>Already reported to Facility management</t>
  </si>
  <si>
    <t>rotating supervisor</t>
  </si>
  <si>
    <t>cycling too fast</t>
  </si>
  <si>
    <t>injuries</t>
  </si>
  <si>
    <t>intervene to slow down as the ground have potholes</t>
  </si>
  <si>
    <t>not putting up a barricade tape during their work because there's potential of unauthorized entry because the workplace will be busy</t>
  </si>
  <si>
    <t>intervene and see the guy putting up boundary tape</t>
  </si>
  <si>
    <t xml:space="preserve">as this guy going out of the building to go to site i noticed he didnt bring safety hood </t>
  </si>
  <si>
    <t>intervene and remind him to bring safety hood</t>
  </si>
  <si>
    <t xml:space="preserve">They are following BFI lifesaving Rules (Energy Isolation) </t>
  </si>
  <si>
    <t>Confirm isolation and complete power outage when working on energized systems. Continue to work.</t>
  </si>
  <si>
    <t>This goo practice needs to be followed.</t>
  </si>
  <si>
    <t xml:space="preserve">Manager  </t>
  </si>
  <si>
    <t xml:space="preserve">Frequency of House keeping at lime milk transfer area need to increased </t>
  </si>
  <si>
    <t xml:space="preserve">Equipment name plate identification can’t be achieved </t>
  </si>
  <si>
    <t xml:space="preserve">Information shared with BRE - HSSE team </t>
  </si>
  <si>
    <t>At 1891U260 Ca(OH)2 Preparation and Dosing Unit, it was observed that lime milk powder scattered at bottom of 1891D261 storage vessel, covering structures and rotary conveyor unit. (1891H261A/B, 1891H262A/B).</t>
  </si>
  <si>
    <t xml:space="preserve">The powder covers equipment labelling and tagging, causing poor visibility and possibility of safety issue due to incorrect equipment isolation and maintenance activities.  </t>
  </si>
  <si>
    <t>Since presence of this powder is unavoidable, it is recommended for Area Owner (operation) to perform frequent housekeeping. Frequency of housekeeping will be as need basis.</t>
  </si>
  <si>
    <t>Personal Protective Equipment was found improperly stored in a non-designated area.</t>
  </si>
  <si>
    <t>Recommend relocating all PPE to proper designated storage area and ensure proper organization. Conduct routine checks to maintain compliance</t>
  </si>
  <si>
    <t>notify with BFI or possibly contractors</t>
  </si>
  <si>
    <t>During the fasting month, try to prevent dehydration and have a good fatique management.</t>
  </si>
  <si>
    <t xml:space="preserve">Might passed out, dehydrate. </t>
  </si>
  <si>
    <t>Keep it steady on doing each task. Have a good rest afterwards.</t>
  </si>
  <si>
    <t xml:space="preserve">Flooded workshop </t>
  </si>
  <si>
    <t xml:space="preserve">Electric shock </t>
  </si>
  <si>
    <t xml:space="preserve">Right department should take action </t>
  </si>
  <si>
    <t>Old heat exchanger after the TA2025 is laying boxed inside the process unit</t>
  </si>
  <si>
    <t xml:space="preserve">trip, gets damaged, </t>
  </si>
  <si>
    <t>planned to transfer it by coordination with planning and WS</t>
  </si>
  <si>
    <t xml:space="preserve">Toolbox carried out before work start and signed, with PTW display on site the work area with JHA attached as well as the MSDS for the activity. </t>
  </si>
  <si>
    <t xml:space="preserve">Positive Act. </t>
  </si>
  <si>
    <t xml:space="preserve">Congratulate them for the safety shown as a standard procedure for any job carried out. </t>
  </si>
  <si>
    <t xml:space="preserve">Good practice shown by cleaner. Put warning signage when the floor are wet &amp; slippery </t>
  </si>
  <si>
    <t>If no warning signage, others are at high risk to fall due to slippery surfaces</t>
  </si>
  <si>
    <t xml:space="preserve">Good practice shown by cleaner, he put warning signage when the floor are wet &amp; slippery </t>
  </si>
  <si>
    <t>Others at high risk of falling down due to no proper signage</t>
  </si>
  <si>
    <t>Good placement of scaffolding with barrier tape &amp; signage. The area also nice and neat</t>
  </si>
  <si>
    <t xml:space="preserve">Proper signage placed by cleaner during mopping the floor </t>
  </si>
  <si>
    <t>If no signage, people are not aware and at risk of falling / trip</t>
  </si>
  <si>
    <t>Proper signage placed by cleaner during mopping / floor cleaning</t>
  </si>
  <si>
    <t>Good housekeeping. Tools and equipment nicely arranged</t>
  </si>
  <si>
    <t>Valve Tech</t>
  </si>
  <si>
    <t>During rush time. acces to wash room ground floor require bit attention. While opening Main door pay attention cause you may get conflict if someone suddenly opening the first toilet door too.</t>
  </si>
  <si>
    <t>I have seen people bumped on to it. and it can be painfull.</t>
  </si>
  <si>
    <t>Think the opening orientation should be modified. But for since everyone we try to be carefull.</t>
  </si>
  <si>
    <t>A worker was noted to have taken off their helmet while resting inside the granulation area.</t>
  </si>
  <si>
    <t>Head injuries: Falling objects, accidental bumps, or contact with machinery can cause serious trauma without helmet protection.
Exposure to dust or particles: Granulation processes often generate fine dust that can irritate the scalp, eyes, or respiratory system.
Unexpected hazards: Even while “resting,” sudden movements of equipment or materials can pose danger.</t>
  </si>
  <si>
    <t>Upon observing a worker who had removed their helmet while resting inside the granulation area, I intervened by reminding them that helmets must be worn at all times in this zone. I explained the potential risks of head injury and exposure to hazards and instructed the worker to put the helmet back on immediately. The worker complied.</t>
  </si>
  <si>
    <t>heavy rain which cause rain puddles on the road</t>
  </si>
  <si>
    <t>slippery roads can lead to injury</t>
  </si>
  <si>
    <t>barricade the area</t>
  </si>
  <si>
    <t>Surrounding of the bulk storage drainage does not have a proper grating. As its drainage a bit bigger and the bicycle pathway is right beside the drain system, which cause a potential harm to the worker near there</t>
  </si>
  <si>
    <t>There’s a chance of people walk by or cyclist fall to the drain system which can cause harm and injury</t>
  </si>
  <si>
    <t>Raise this care card in order to hope action will be taken from the relevant department</t>
  </si>
  <si>
    <t>An individual was struggling to operate effectively due to hot weather and fasting.</t>
  </si>
  <si>
    <t>The individual can suffer severe dehydration</t>
  </si>
  <si>
    <t>Intervene and advice the individual to take rest between work time to avoid fatigue and severe thirst. Should the fasting is unsustainable, advice to drink to avoid severe dehydration.</t>
  </si>
  <si>
    <t>Employee kept work area clean, removed debris immediately, and ensured walkways were clear.</t>
  </si>
  <si>
    <t>Highlighted accident prevention (slips/trips/falls)</t>
  </si>
  <si>
    <t>A personnel did a good job by reminding another employee of their missing safety helmet which they accidentally left in the bus</t>
  </si>
  <si>
    <t>It is a good example that should be practiced by everyone especially those who working at the site plant to remind each other to have complete PPE</t>
  </si>
  <si>
    <t>The boiler area looks like its missing the windsocks</t>
  </si>
  <si>
    <t>Flooded area when going to warehouse</t>
  </si>
  <si>
    <t>As the area is flooded, it is unsafe due to unable to see the ground (muddy water) and also area might become slipper and cause trip</t>
  </si>
  <si>
    <t>As a suggestion, to provide a proper walkway to access the warehouse area.</t>
  </si>
  <si>
    <t>During office relocation, the manpower shows proper and safe way of lifting all the heavy items.</t>
  </si>
  <si>
    <t>Highlighted to them that they are doing a great job and thanked them for their assistance</t>
  </si>
  <si>
    <t>Observed brudesh crew conducted water jetting activity with proper ppe</t>
  </si>
  <si>
    <t>With proper ppe, can minimize the risk</t>
  </si>
  <si>
    <t>Care card</t>
  </si>
  <si>
    <t>Surrounding area to be in muddy condition</t>
  </si>
  <si>
    <t>Can cause slippery hazard to passerby</t>
  </si>
  <si>
    <t>To apply the surrounding area with gravel stones</t>
  </si>
  <si>
    <t xml:space="preserve">Instrument technician </t>
  </si>
  <si>
    <t>slip and trip that can causs injury</t>
  </si>
  <si>
    <t xml:space="preserve">advice nearby operator to do floor cleaning </t>
  </si>
  <si>
    <t>found decomposed birds on the top floors</t>
  </si>
  <si>
    <t xml:space="preserve">airborne diseases due to biological decomposition. </t>
  </si>
  <si>
    <t>informed the area authority</t>
  </si>
  <si>
    <t>Suggesting to create a monthly safety day to appreciate personnels that submitted care card the most and the best care card.</t>
  </si>
  <si>
    <t>This suggestion can motivate others and everyone will stay vigilant towards safety. Especially technician and contractors</t>
  </si>
  <si>
    <t>Create care card</t>
  </si>
  <si>
    <t xml:space="preserve">Good act shown by security(Daimun). Assisting HSSE team to maintain top level security </t>
  </si>
  <si>
    <t>Plant could be breached by outsider</t>
  </si>
  <si>
    <t>Some vehicle seen to be speeding above 60km/h especially 3rd party contractor personal vehicle</t>
  </si>
  <si>
    <t>Can cause collision incident, if not near miss</t>
  </si>
  <si>
    <t>To circulate notice / reminder to 3rd party contractor of the speed limit should be follow</t>
  </si>
  <si>
    <t>Buggy transportation to be limited</t>
  </si>
  <si>
    <t>Any emergency work cannot be perform if no transportation available to jetty side</t>
  </si>
  <si>
    <t>Recommend to have a buggy backup incase one of it dont have battery</t>
  </si>
  <si>
    <t>co worker manual handling a filter with correct posture and form</t>
  </si>
  <si>
    <t>back injuries</t>
  </si>
  <si>
    <t xml:space="preserve">danger of stray dog </t>
  </si>
  <si>
    <t>stray dog can bite causing bacteria</t>
  </si>
  <si>
    <t>suggestion to remove the dogs from BFI plant</t>
  </si>
  <si>
    <t>There’s a report of Fermenite worker got bitten by an aggressive dog at the car park area. The worker got injured and need to bring to the hospital for further treatment</t>
  </si>
  <si>
    <t>This is not the first time this case of an aggressive dog attack or injured a worker at BFI plant area</t>
  </si>
  <si>
    <t>HSE should make an awareness on how to eliminate the potential harm that cause by the dog, or call Pet Control in order to handle the aggressive dog at BFI area</t>
  </si>
  <si>
    <t xml:space="preserve">Lamp pole at Vehicle gate obstructed with heavy equipment </t>
  </si>
  <si>
    <t>Restricted space for vehicle to enter to the plant and possibility of hitting the lamp pole</t>
  </si>
  <si>
    <t>Inform security to be carefull and inform the driver to take extra precautions while entering the plant</t>
  </si>
  <si>
    <t>pedestrian crossing from TSF1 gate to the main car park</t>
  </si>
  <si>
    <t>people cross the road dangerously</t>
  </si>
  <si>
    <t>suggestion to have proper zebra crossing</t>
  </si>
  <si>
    <t>many potholes on the car park/road</t>
  </si>
  <si>
    <t>potholes can lead to injury and car damage</t>
  </si>
  <si>
    <t>suggestion to improve the road/car park quality</t>
  </si>
  <si>
    <t xml:space="preserve">Good example shown by static team. Working as team and work with safety compliance to ensure everyone is okay including asset and environment </t>
  </si>
  <si>
    <t>While cleaning and greasing of tie-rods of cooling tower risers expansion bellows using the manlift, the technician was observed wearing the harness and keep hooking it with the manlift handrail throughout the job.</t>
  </si>
  <si>
    <t>Not hooking the harness carries the risk of accidental fall from the manlift while at height.</t>
  </si>
  <si>
    <t>The personnel were appreciated for hooking up the harness during the job.</t>
  </si>
  <si>
    <t>The individual was slowly removing the bolts from an equipment. However, the bolts has no safe area for placement and potentially fall to the below levels.</t>
  </si>
  <si>
    <t>Screws and bolts can fall to the below level and cause injury to another working personnel</t>
  </si>
  <si>
    <t>Provide the working personnel with a tray for him to place his screws and bolts safely</t>
  </si>
  <si>
    <t>While I went to the warehouse for inspection of received spares, I observed the contractual labor persons opening the material boxes without wearing the safety gloves.</t>
  </si>
  <si>
    <t>There is a risk of injury while opening the wooden boxes with bear hands, from the wood itself or from the nails inside the wood.</t>
  </si>
  <si>
    <t>The contractor persons were informed to wear the safety gloves before continuing further with dismantling.</t>
  </si>
  <si>
    <t>Employee identified and reported a spill/unsafe condition immediately.</t>
  </si>
  <si>
    <t>Highlighted impact (accident prevention)</t>
  </si>
  <si>
    <t>complete job safely without any minor incidents</t>
  </si>
  <si>
    <t xml:space="preserve">Contractor shifting the maintenance ofices not wearing proper PPE </t>
  </si>
  <si>
    <t xml:space="preserve">People Injury </t>
  </si>
  <si>
    <t xml:space="preserve">Asked to put on the gloves </t>
  </si>
  <si>
    <t xml:space="preserve">Found one personnel carrying one hand oil pump, the other hand carrying oil 20l galloon going up the cooling tower. </t>
  </si>
  <si>
    <t xml:space="preserve">He might slip, tripand fall that might lead to injury to himself. </t>
  </si>
  <si>
    <t xml:space="preserve">Stopped him and advise to have his collague to help him and to use one hand to hols the hand rail while going up the stair. </t>
  </si>
  <si>
    <t xml:space="preserve">Critical activity has been done on hanger replacement of main screen, with proper communication with rigging and scaffolding team </t>
  </si>
  <si>
    <t>Mistakes might happen which can lead to an accident</t>
  </si>
  <si>
    <t>Praise with all the the member involved and encourage to keep up all the good work</t>
  </si>
  <si>
    <t>Maintenances personal not installed Padlock to LCS during maintenance activity</t>
  </si>
  <si>
    <t>Possibility of incident during maintenance and violate to safety procedure</t>
  </si>
  <si>
    <t>Remain maintenance personal to installed padlock prior to start activity.</t>
  </si>
  <si>
    <t>Excessive gap between the concrete slab at Container truck parking</t>
  </si>
  <si>
    <t>Possibility tripping hazard to the cyclist and pedestrian due to excessive gaps between the concrete slabs</t>
  </si>
  <si>
    <t>Inform safety to take quick action to rectify the issue</t>
  </si>
  <si>
    <t>Rubbish is everywhere, plastic bottles, wrapper etc, in the shiploading area</t>
  </si>
  <si>
    <t>The trash could fall to the sea</t>
  </si>
  <si>
    <t xml:space="preserve">Cleaned up the area </t>
  </si>
  <si>
    <t>Very good teamwork and communication in order to execute critical job on replacing hanger of the main screen at granulation. scaffolding, rigging and static team able to finish the job in a safe manner</t>
  </si>
  <si>
    <t xml:space="preserve">Mistake can happen due to lack of communication which can lead to incident </t>
  </si>
  <si>
    <t>Praise the team where all involved team do calm and safest way during execute the job</t>
  </si>
  <si>
    <t>Water station for workshop people improved and moved away from dirt. Currently it is clean and at an easy acces.</t>
  </si>
  <si>
    <t xml:space="preserve">Ultimately, people can become contaminated if dirt continuous builds up. And may be we don’t serve that purpose. That can stressed out us due to lack of water. </t>
  </si>
  <si>
    <t>Action was taken after safety walkdown and committment from discussion</t>
  </si>
  <si>
    <t>The filled jumbo bag fell and is in close proximity to the conveyor 1711H001. It is also blocking the pathway, limiting the access to the conveyor drive.</t>
  </si>
  <si>
    <t>Blocked pathway</t>
  </si>
  <si>
    <t xml:space="preserve">Remove the fallen jumbo bag, and possibly all the jumbo bags as the area are for maintenance, not for urea storage. </t>
  </si>
  <si>
    <t>Not zipping coverall</t>
  </si>
  <si>
    <t>Instrument Supervisor O&amp;U</t>
  </si>
  <si>
    <t>transparent colour hose near the road was not tape with colour/warnings that cause it invisible with the naked eyes</t>
  </si>
  <si>
    <t xml:space="preserve">can cause trip slip and fall for walkers and those who ride bicycle </t>
  </si>
  <si>
    <t>tell operations team to put barricade or tape with different colour so people can see and avoid it.</t>
  </si>
  <si>
    <t xml:space="preserve">Fire alarm room is also a place to store items </t>
  </si>
  <si>
    <t>It can cause slip or trip.</t>
  </si>
  <si>
    <t>Items need to be rearranged properly</t>
  </si>
  <si>
    <t>Personal asset damage</t>
  </si>
  <si>
    <t>Proper road</t>
  </si>
  <si>
    <t xml:space="preserve">Scan machine in the middle of the road </t>
  </si>
  <si>
    <t>Heavy vehicles not fit to enter</t>
  </si>
  <si>
    <t>Put the machine beside the road</t>
  </si>
  <si>
    <t>Ceiling tile loose cause condensation damage</t>
  </si>
  <si>
    <t>Ceiling tile or gibson board fell down at someone below</t>
  </si>
  <si>
    <t>Report this to environment or someone responsible for the building</t>
  </si>
  <si>
    <t>The door handle at the fire alarm room downstairs is damaged</t>
  </si>
  <si>
    <t>The door cannot be opened from inside.</t>
  </si>
  <si>
    <t>Change the door handle if possible</t>
  </si>
  <si>
    <t>my chinese friend give me angpao during work $1</t>
  </si>
  <si>
    <t>no money</t>
  </si>
  <si>
    <t>should have give me $10</t>
  </si>
  <si>
    <t>A trolley on site was found damaged with one wheel missing.
Using a damaged trolley may result in unstable handling, increasing the risk of injury or material damage</t>
  </si>
  <si>
    <t>Recommend for repair or to be removed from the area to ensure safe operation</t>
  </si>
  <si>
    <t>Transparent hose that was on the road was not label or put barricade around it.</t>
  </si>
  <si>
    <t>can cause trip, fall and injury for the walker and bicyclist.</t>
  </si>
  <si>
    <t>told operation team to put barricade and cover the transparent hose with colored tape or change the hose colour.</t>
  </si>
  <si>
    <t>maint mech technician</t>
  </si>
  <si>
    <t>speeding while people still parking</t>
  </si>
  <si>
    <t xml:space="preserve">car accident </t>
  </si>
  <si>
    <t xml:space="preserve">be aware to inform all employee to be patient </t>
  </si>
  <si>
    <t>Instrument Eng</t>
  </si>
  <si>
    <t>Colleague reminded of line of fire, awareness of LOF due to hydro test activities in workshop</t>
  </si>
  <si>
    <t>During hydrotest, flanges or small fittings could burst out due to improper tightening or fitment, high chances of injuries to person</t>
  </si>
  <si>
    <t>personnel reminded everyone of LOF during the activity , place a blast barrier in case of sudden failures</t>
  </si>
  <si>
    <t xml:space="preserve">Going up the stairs not holding handrails </t>
  </si>
  <si>
    <t>Intervene and to hold handrail</t>
  </si>
  <si>
    <t>not wearing safety glass while on site</t>
  </si>
  <si>
    <t>stop and intervene remind to wear glass</t>
  </si>
  <si>
    <t>not going down from bicycle at the bridge</t>
  </si>
  <si>
    <t>stop and intervene remind to go down from bicycle next time</t>
  </si>
  <si>
    <t>Someone working at height, climbing the monkey ladder not fastening their helmet strap.</t>
  </si>
  <si>
    <t>Helmet can fall off during climbing.</t>
  </si>
  <si>
    <t xml:space="preserve">told this person to always fasten their helmet strap once they enter the site. </t>
  </si>
  <si>
    <t>Personnel try to climb scaffolding without safety harness.</t>
  </si>
  <si>
    <t>Potential to fall from above when working at height</t>
  </si>
  <si>
    <t>Intervene him not to climb without safety harness as it part of mandatory ppe when working at height</t>
  </si>
  <si>
    <t>It was observed that an individual was not wearing safety gloves while performing work.</t>
  </si>
  <si>
    <t>Cuts and punctures from sharp tools, machinery, or materials.
Chemical burns or skin irritation from direct contact with hazardous substances.
Thermal injuries such as burns from heat or frostbite from extreme cold.
Crushing or impact injuries from handling heavy or moving equipment</t>
  </si>
  <si>
    <t xml:space="preserve">Upon observing a worker performing tasks without safety gloves, I immediately intervened by instructing the individual to stop work until proper PPE was worn. I provided the necessary gloves and explained the potential risks of continuing without them. The worker complied and continue doing work. </t>
  </si>
  <si>
    <t>Unseen barrier</t>
  </si>
  <si>
    <t xml:space="preserve">Electric shocks </t>
  </si>
  <si>
    <t>Saw a contractor walking behind machineries and not watching the sign</t>
  </si>
  <si>
    <t>Accident/ fatality will happen</t>
  </si>
  <si>
    <t>Immediate stop the contractor and explain to him.</t>
  </si>
  <si>
    <t>The 1201MT02 cooling water line they make a patefrom for opening and closing the valve this ladle drication is not good because they are blocking the area</t>
  </si>
  <si>
    <t xml:space="preserve">They are center of corridor other ladle is good </t>
  </si>
  <si>
    <t xml:space="preserve">The change the darication </t>
  </si>
  <si>
    <t>Slippery floor,algae accumulation</t>
  </si>
  <si>
    <t>Most of the time i removed and put my escape hood near my toolbag during doing the task. Especially when the task area is tight. 
My supervisor remind me to bring the escape hood, as it is one of our ppe in BFI Plant.</t>
  </si>
  <si>
    <t xml:space="preserve">I might get disciplinary action for leaving my escape hood behind. </t>
  </si>
  <si>
    <t xml:space="preserve">Always remember to check ppe before and after every task. </t>
  </si>
  <si>
    <t>observe my co worker work non stop during ramadhan</t>
  </si>
  <si>
    <t>heat stroke or faint</t>
  </si>
  <si>
    <t>tell him to slow down and take a few minutes of rest before continue</t>
  </si>
  <si>
    <t>During site supervision, I ensure people under my site have complete PPE before start work.</t>
  </si>
  <si>
    <t xml:space="preserve">Without complete PPE, it will increase the risk of potential injury or impact on the affected person if there’s any accident. </t>
  </si>
  <si>
    <t xml:space="preserve">I highlighted the importance of wearing complete PPE and the potential risks during TBT. </t>
  </si>
  <si>
    <t>Observation: tubing(Air supply) pass across Door without attach or clamp.</t>
  </si>
  <si>
    <t>It can tripped someone over and might cause injury too.</t>
  </si>
  <si>
    <t>Report the issue to supervisor and action has been taken since.</t>
  </si>
  <si>
    <t>Instrument eng.</t>
  </si>
  <si>
    <t xml:space="preserve">small stainless steel tubing on top of cabinet fell down </t>
  </si>
  <si>
    <t>head injuries, cuts, bruises</t>
  </si>
  <si>
    <t>practice good housekeeping, any loose items to be secured properly</t>
  </si>
  <si>
    <t>a personnel carrying a box with one hand while the other hand steering the bicycle</t>
  </si>
  <si>
    <t>road bike accident, slip and fall, damage to assets</t>
  </si>
  <si>
    <t>approach the personnel to advise using a tricycle meant for carrying items.</t>
  </si>
  <si>
    <t>Poor Ventilation</t>
  </si>
  <si>
    <t>can cause hazard to breathings.</t>
  </si>
  <si>
    <t>Reminds the team to take air breaks often when working inside the bulk storage.</t>
  </si>
  <si>
    <t xml:space="preserve">Sharp edge, eye level position from the insulation located at HVAC </t>
  </si>
  <si>
    <t>cuts and injury to face.</t>
  </si>
  <si>
    <t>remind people to becareful when doing job there or passing through it.</t>
  </si>
  <si>
    <t>Using non-ex-proof phone to make a call while working in Plant</t>
  </si>
  <si>
    <t>Risk of explosion in an explosive zone/area</t>
  </si>
  <si>
    <t>Reminded the person it is not allowed to use a non-ex proof phone inside Plant</t>
  </si>
  <si>
    <t>Working personnel was found to life to be lifting a heavy material in a wrong posture</t>
  </si>
  <si>
    <t>The individual can severely injure his back due to bad posture from lifting. It can lead to sciatica or even paralysis from spinal injury.</t>
  </si>
  <si>
    <t xml:space="preserve">Intervene and inform to either improve his posture or request assistance to carry the heavy load. </t>
  </si>
  <si>
    <t>Rocks on the road</t>
  </si>
  <si>
    <t>Property damages</t>
  </si>
  <si>
    <t>Snr Supervisor</t>
  </si>
  <si>
    <t>Rotating team with Vendor 1861K101 N2 compressor's oil &amp; oil filters replacement by last week</t>
  </si>
  <si>
    <t xml:space="preserve">All team members have safe working condition for equipment and personnel.    </t>
  </si>
  <si>
    <t>Their actions are recognized.</t>
  </si>
  <si>
    <t>someone give space for new arrival for prayer</t>
  </si>
  <si>
    <t>no psace</t>
  </si>
  <si>
    <t>give space</t>
  </si>
  <si>
    <t xml:space="preserve">We have confined space task for repair damage inside 1271K001 </t>
  </si>
  <si>
    <t xml:space="preserve">Inside 1271K001 , very dark, when we working can get injuries </t>
  </si>
  <si>
    <t>We provide lighting, ventilation and 
Gas check by Bomba before we go in to work</t>
  </si>
  <si>
    <t xml:space="preserve">flammable container </t>
  </si>
  <si>
    <t>Catch fire</t>
  </si>
  <si>
    <t>Secure to safe place</t>
  </si>
  <si>
    <t>Slippery floor surface and stair due to urea.</t>
  </si>
  <si>
    <t>This condition creates a potential slip and falls hazard for personnel traversing the area. This can cause minor injuries such as bruises, strains or moderate injuries such as head trauma or other serious injuries.</t>
  </si>
  <si>
    <t>Warning signage: Immediately place a warning sign. and prompt cleanup: Implement procedures for immediate cleanup of any urea on the floor.</t>
  </si>
  <si>
    <t>valve technician</t>
  </si>
  <si>
    <t>Since inside workshop we're using Mobile Gantry as lifting equipment the floor must be leveled. unfortunately that's not the cases.</t>
  </si>
  <si>
    <t>We have to pay more attention while moving the equipment cause the load can swing and fall.</t>
  </si>
  <si>
    <t>At that time. We have report it to supervisor and informed about the risk of obstacle</t>
  </si>
  <si>
    <t>Working at height but not wearing harness.</t>
  </si>
  <si>
    <t>falling from height can cause injury such as broken bones.</t>
  </si>
  <si>
    <t>Stop the work, stop the person and told this person to wear harness.</t>
  </si>
  <si>
    <t xml:space="preserve">1291P001 static  people are workings in bypass line.i observed the mechanical loto have there </t>
  </si>
  <si>
    <t xml:space="preserve">Goof </t>
  </si>
  <si>
    <t>Senior Mechanical Engineer (Workshop - Mech)</t>
  </si>
  <si>
    <t>Workshop Porta cabin air conditioner is not working</t>
  </si>
  <si>
    <t>Hot and stuffy environment as there is no other ventilation</t>
  </si>
  <si>
    <t>Already reported to facility management</t>
  </si>
  <si>
    <t xml:space="preserve">3 dogs were seen roaming around the road in between boiler 1 and unit 1901 around 8 am </t>
  </si>
  <si>
    <t xml:space="preserve">Distracted by the dogs as they bark or worse, disease transmission once it bites </t>
  </si>
  <si>
    <t xml:space="preserve">Barricade installed using a thin white rope. not barrier tape </t>
  </si>
  <si>
    <t>The barricade is located directly in front of the ramp at the middle staircase of the compressor house. This area is frequently used by personnel riding bicycles. The thin white rope is not clearly visible and may not be noticed in time. Personnel who are unaware of the barricade could collide with it and potentially fall from their bicycles.</t>
  </si>
  <si>
    <t>Install rigid barricades or cones at the ramp entrance to physically block access.</t>
  </si>
  <si>
    <t xml:space="preserve">Rusty scaffolding at site with green lable </t>
  </si>
  <si>
    <t xml:space="preserve">Not proper practice, scaffolding can collapse and injured people </t>
  </si>
  <si>
    <t xml:space="preserve">Informed operation to arrange with w.shop to replace </t>
  </si>
  <si>
    <t xml:space="preserve">PTW opening was delayed for up to two hours because no PIP was available as both of the Safety Officers attended Safety Walk about </t>
  </si>
  <si>
    <t xml:space="preserve">work delayed </t>
  </si>
  <si>
    <t>Assign a backup or standby PIP to cover absences, leave, or multiple permits</t>
  </si>
  <si>
    <t>Instrument Technician O&amp;U</t>
  </si>
  <si>
    <t>Sharp edge from the insulation at the walkway. of HVAC.</t>
  </si>
  <si>
    <t>can caused cut and injury to face.</t>
  </si>
  <si>
    <t>told operation/mechanical team to fix the insulation or cover or fix the insulation with proper</t>
  </si>
  <si>
    <t>Barrier tape appears overstretched, resulting in reduced visibility of the barrier.</t>
  </si>
  <si>
    <t>People may not notice the barrier and accidentally cross into a restricted are, Safety risks increase (injury, contamination, or damage to equipment/area)</t>
  </si>
  <si>
    <t>Do not overstretch barrier tape during installation</t>
  </si>
  <si>
    <t>there is damage grating nearby unit 1231p001</t>
  </si>
  <si>
    <t>bicycle can trip the grating</t>
  </si>
  <si>
    <t>repair the grating immediately</t>
  </si>
  <si>
    <t xml:space="preserve">Personal property damage </t>
  </si>
  <si>
    <t>Water bottle cut off and used for different perpose</t>
  </si>
  <si>
    <t>Can lead to an abuse of items and wrong use of property</t>
  </si>
  <si>
    <t>Action camed from safety officier who remind employee not to use improvised tools</t>
  </si>
  <si>
    <t>should also celebrate chinese new year for the chinese employe like raya</t>
  </si>
  <si>
    <t>would be like bias</t>
  </si>
  <si>
    <t>celebrate chinese year</t>
  </si>
  <si>
    <t>Reminding to hold hand rails going up cooling tower</t>
  </si>
  <si>
    <t>An individual was observed working in ammonia plant  without wearing safety glasses.</t>
  </si>
  <si>
    <t>Flying debris, dust, or particles causing eye injuries</t>
  </si>
  <si>
    <t xml:space="preserve">Advice the individual to wear the safety glass immediately to prevent unwanted potential eye related injury. </t>
  </si>
  <si>
    <t xml:space="preserve">Workshop supervisor </t>
  </si>
  <si>
    <t>Lifting team to do install Fan motor cover</t>
  </si>
  <si>
    <t>No barricade around working area , have another team working near area</t>
  </si>
  <si>
    <t>I inform Lifting team , put barricade around working area</t>
  </si>
  <si>
    <t>Using stairs not holding handrails</t>
  </si>
  <si>
    <t>Observed slippery surface around the cooling tower base due to water accumulation and algae formation. The floor surface is wet and has visible slimy buildup, creating a slip hazard for personnel accessing pumps and equipment.</t>
  </si>
  <si>
    <t>Potential Consequences:
- Slip, trip, and fall injuries
- Possible fractures or head injury
- Increased risk of electrical hazard due to nearby motors/panels
- Equipment corrosion and structural damage
- Possible regulatory non-compliance</t>
  </si>
  <si>
    <t xml:space="preserve">
- Clean and remove algae buildup.
- Improve drainage around cooling tower base.
- Apply anti-slip coating or install grating.
- Inspect for leaks causing water accumulation.
- Include area in routine maintenance checklist.</t>
  </si>
  <si>
    <t xml:space="preserve">HSSE  to advice all employees in BFI and BRE to use Medical face mask N95 when symptoms is observed in the workplace </t>
  </si>
  <si>
    <t xml:space="preserve">Infection can be spreed between the team , and effect the personal health and wellbeing and the manpower availability </t>
  </si>
  <si>
    <t xml:space="preserve">Just personally advice some individuals colleagues </t>
  </si>
  <si>
    <t>An individual demonstrated proactive safety behavior by reminding a colleague to bring their escape hood after noticing they had almost forgotten it</t>
  </si>
  <si>
    <t>Inhalation of toxic gases or smoke &amp; Reduced ability to evacuate safely</t>
  </si>
  <si>
    <t>Praised the individual for being proactive, reminding to bring an escape hood is an excellent example of positive safety behavior.</t>
  </si>
  <si>
    <t>Observed a task involving high pressure lines where the worker standing directly in front of the valve</t>
  </si>
  <si>
    <t>Reduced the risk of injury in the event of a sudden pressure release or leak</t>
  </si>
  <si>
    <t>Adjusted body position from the line of fire and verified that eye protection properly fitted</t>
  </si>
  <si>
    <t>Heavy vehicle crossing trench grating cover and cause it to damage.</t>
  </si>
  <si>
    <t>Possibility of vehicle to stuck into trench</t>
  </si>
  <si>
    <t>inform driver not to cross the grating or provide a proper cover to prevent grating for damage. It's also recommended to install warning sign of heavy vehicle not to cross the grating or provide a proper cover (Driver need to provide)</t>
  </si>
  <si>
    <t>technician</t>
  </si>
  <si>
    <t>Observed an individual performing site activities without wearing gloves.</t>
  </si>
  <si>
    <t xml:space="preserve">1. Increased risk of injury
Cuts, abrasions, punctures, burns, or chemical exposure to hands. Higher chance of infection from open wounds. Reduced grip → dropped tools or materials causing secondary injuries
2. Escalation of unsafe behavior
Normalizes non-compliance with PPE requirements. Creates a weak safety culture on site.
3. More severe incidents later
Minor injury today can become a serious or recordable incident later. Small issues go uncorrected until they result in lost-time injuries.
4. Legal and compliance consequences
Violations of site safety rules, company policies, or regulations. Potential citations, fines, or audit findings. Increased liability in case of an accident. </t>
  </si>
  <si>
    <t>Immediate corrective action
Remind the individual to wear appropriate gloves before continuing work. Stop the task temporarily until proper PPE is worn. Reinforce PPE requirements.
Re-brief workers on mandatory PPE during toolbox talks. Clarify when and why gloves are required for specific tasks. Ensure availability of PPE.
Check that suitable gloves are readily available on site.
Provide task-specific gloves to improve compliance and comfort. Supervisors to monitor PPE compliance more closely. 
Encourage workers to remind each other about PPE (peer-to-peer intervention).
Recognize and acknowledge correct PPE use.</t>
  </si>
  <si>
    <t xml:space="preserve">Technician was holding tools while riding his bike. </t>
  </si>
  <si>
    <t xml:space="preserve">Loss of the control while riding which might have led to getting injurred if he would have fell down. </t>
  </si>
  <si>
    <t xml:space="preserve">Stopped him at site, and advice not to recur this action again. Report to his SV. </t>
  </si>
  <si>
    <t>Senior rotating technician</t>
  </si>
  <si>
    <t xml:space="preserve">Found out working table not doing housekeeping,rags, tools,measuring tools, wasteoil scattered around after work completed dismantling gearbox. </t>
  </si>
  <si>
    <t xml:space="preserve">Measuring tools might be lost, slip, trip and fall , oil spillage to floor. </t>
  </si>
  <si>
    <t xml:space="preserve">Initiative to have it housekeeping by ourselves and advise the one to assign the activity for housekeeping after and each work activity, to have it done before off back to office. </t>
  </si>
  <si>
    <t>Not wearing ear plug or ear cover</t>
  </si>
  <si>
    <t>can deafening ears</t>
  </si>
  <si>
    <t>ask to use some ear plugs and ask to stay away from high noise area if do not have the ear plug</t>
  </si>
  <si>
    <t>During work activity in the Nitrogen area, the floor was observed to be slippery. The slippery condition may be due to condensation, water accumulation, or nitrogen-related frost formation. This creates a potential slip and fall hazard for employees and contractors working in or passing through the area.</t>
  </si>
  <si>
    <t>- Slips, trips, and falls
- Sprains, fractures, or other injuries
- Reduced reaction time in an emergency situation</t>
  </si>
  <si>
    <t>- Informed area personnel and supervisor
- Restricted access to the affected area
- Placed warning signage/cones to alert others
- Cleaned/dried the surface where possible</t>
  </si>
  <si>
    <t>Housekeeping after work site activity</t>
  </si>
  <si>
    <t>Failure to implement housekeeping interventions may result in increased safety hazards, injuries, operational delays, regulatory non-compliance, and potential environmental and reputational damage.</t>
  </si>
  <si>
    <t>Good practice is supported through routine housekeeping procedures, clear allocation of responsibilities, continuous supervision, worker awareness, and regular site inspections to ensure work areas are maintained in a safe and orderly condition.</t>
  </si>
  <si>
    <t>worn out safety boots</t>
  </si>
  <si>
    <t>Increases the chances to cause incident.</t>
  </si>
  <si>
    <t>Ask to request new boots.</t>
  </si>
  <si>
    <t xml:space="preserve">Binding steel wire lying on gritting plate forn </t>
  </si>
  <si>
    <t>I remove this binding steel wire and put in trash</t>
  </si>
  <si>
    <t>Installing Air line across the door. Line is not fully on the floor and constitute a tripping hazard.</t>
  </si>
  <si>
    <t>If any one ever tripped over the line may fall down and get injured.</t>
  </si>
  <si>
    <t>Inform the responsible and supervisor about it.</t>
  </si>
  <si>
    <t>Someone not using proper tools when doing maintenance work.</t>
  </si>
  <si>
    <t>Can caused damaged to the equipment or materials.</t>
  </si>
  <si>
    <t>stop the person, stop the work and told this person to use proper tools.</t>
  </si>
  <si>
    <t>The pathway to parking area near north building is very bad with many potholes that causes uneven pavement.</t>
  </si>
  <si>
    <t>It can cause lose of control and vehicle damage</t>
  </si>
  <si>
    <t>The path should be maintained as early as possible</t>
  </si>
  <si>
    <t xml:space="preserve">The speed display at the road to main gate need to be fixed </t>
  </si>
  <si>
    <t xml:space="preserve">Speeding while driving </t>
  </si>
  <si>
    <t>Just to raise this care card</t>
  </si>
  <si>
    <t>Mechanical Lead</t>
  </si>
  <si>
    <t>1 Jumbo bag is fallen in the maintenance bay at the end of the conveyor 1711H001 tunnel and blocking the walkway around the conveyor and touching its structure</t>
  </si>
  <si>
    <t>walkway is blocked, personnel maybe trapped then return again the tunnel</t>
  </si>
  <si>
    <t xml:space="preserve">informed the operation </t>
  </si>
  <si>
    <t>Light fixture is off, bulbs failed</t>
  </si>
  <si>
    <t>dark walkway beside the tripper car</t>
  </si>
  <si>
    <t xml:space="preserve">Informed electrical representative </t>
  </si>
  <si>
    <t xml:space="preserve">Inst tech </t>
  </si>
  <si>
    <t xml:space="preserve">A colleague fall from his bike because of the blue hose - this is the fifth person ive seen falling because of the same hose at the same place. </t>
  </si>
  <si>
    <t xml:space="preserve">more injuries </t>
  </si>
  <si>
    <t xml:space="preserve">construct / build a ramp over the hose. </t>
  </si>
  <si>
    <t xml:space="preserve">Saw a personnel using her phone and walking at the same time at the road heading towards CCR with safety goggles in her hand. </t>
  </si>
  <si>
    <t>She's unaware of her surroundings near the drainage and might not be able to see incoming vehicle.</t>
  </si>
  <si>
    <t xml:space="preserve">N/A. Personnel is too far to be intervened. </t>
  </si>
  <si>
    <t xml:space="preserve">Operations personnel were seen eating lunch in CCR where food should not be eaten in CCR unless pantry. </t>
  </si>
  <si>
    <t xml:space="preserve">Food residues might drop and cause pest issues. </t>
  </si>
  <si>
    <t xml:space="preserve">Suggestion to use the pantry for the right purpose. </t>
  </si>
  <si>
    <t>Observed a worker handling a job without wearing gloves</t>
  </si>
  <si>
    <t>Hand Injuries: Cuts, abrasions, punctures, or crush injuries from sharp tools, machinery, or materials.
Chemical Exposure: Direct contact with hazardous substances can cause burns, irritation, or long-term health issues.
Thermal Hazards: Burns from hot surfaces, sparks, or extreme cold.
Biological Risks: Exposure to bacteria, fungi, or other contaminants if handling waste or organic material.
Reduced Productivity: Injuries can lead to downtime, medical treatment, and lost work hours.</t>
  </si>
  <si>
    <t>Approached the worker in a non-confrontational manner to avoid defensiveness. Highlighted that wearing gloves is for their own protection, not just a rule.</t>
  </si>
  <si>
    <t>Slippery algae build up</t>
  </si>
  <si>
    <t>Aware others</t>
  </si>
  <si>
    <t>co worker wear full ppe when performing duty.</t>
  </si>
  <si>
    <t>hand injury or eye injury</t>
  </si>
  <si>
    <t>commended him for following 12 life saving rule</t>
  </si>
  <si>
    <t>personnel safety glass looks washed out</t>
  </si>
  <si>
    <t>poor visibility that might lead to serious injuries like trip and fall</t>
  </si>
  <si>
    <t xml:space="preserve">stopped the personnel and pointed out the safety glasses seems washed out. </t>
  </si>
  <si>
    <t>After activity completion, all technician performed housekeeping and cleaned up spilled grease on ground</t>
  </si>
  <si>
    <t>The place was messed up and dirty during task. can lead to slippery surface and hiden hazard</t>
  </si>
  <si>
    <t>Action is just to congrats them for the best practice and keep such safety culture</t>
  </si>
  <si>
    <t xml:space="preserve">Fabricator Lv2 </t>
  </si>
  <si>
    <t>Observed one worker descending the monkey ladder while a second worker attempted to descend at the same time</t>
  </si>
  <si>
    <t>risk of collision, overloading, and fall.</t>
  </si>
  <si>
    <t>The activity was stopped immediately, and the second worker was instructed to wait until the ladder was clear
Only one worker is permitted on the monkey ladder at any given time</t>
  </si>
  <si>
    <t>It was observed that the flame scanner was scattered on the floor, posing a potential trip hazard to personnel</t>
  </si>
  <si>
    <t>can cause trip and fall incidents</t>
  </si>
  <si>
    <t>Remove the flame scanner from the floor and place it in a properly secured and designated location</t>
  </si>
  <si>
    <t xml:space="preserve">The car driver do klick in and click out by him self while holding the car break , and have to get closer to the card scanner to scan, which may cause accident by hitting the gate or loos control if the car </t>
  </si>
  <si>
    <t xml:space="preserve">which may cause accident by hitting the gate or loos control if the car </t>
  </si>
  <si>
    <t xml:space="preserve">Rais this notification, talk to management </t>
  </si>
  <si>
    <t>Right department should take action</t>
  </si>
  <si>
    <t>saw co worker going down stair not holding hand rail</t>
  </si>
  <si>
    <t>intervene him that he can slip if not holding handrail</t>
  </si>
  <si>
    <t xml:space="preserve">I found technicians handling use old tools at site </t>
  </si>
  <si>
    <t>Using old tools may hurt their hands and may lead to injury</t>
  </si>
  <si>
    <t>I asked them to change by new ones to safe their hands</t>
  </si>
  <si>
    <t xml:space="preserve">Good alertness and awareness </t>
  </si>
  <si>
    <t>Observed maintenance team working with proper PPE.</t>
  </si>
  <si>
    <t>Observed personal cleaning tools in good condition.</t>
  </si>
  <si>
    <t>Tools in good condition.</t>
  </si>
  <si>
    <t>Fluorescent light tubes (not sure new or old) were found laying on the platform without its cover box and exposed to the atmosphere.</t>
  </si>
  <si>
    <t>The stacks were laying at the corner, people could accidentally step on it.</t>
  </si>
  <si>
    <t>Dispose the lamps if it is old one. Reminder to do housekeeping after changing the lamps.</t>
  </si>
  <si>
    <t>Someone working without using gloves.</t>
  </si>
  <si>
    <t>Can cause cut or wounds from sharp edges</t>
  </si>
  <si>
    <t>went to the person and ask him to wear gloves.</t>
  </si>
  <si>
    <t>no proper housekeeping after doing maintenance.</t>
  </si>
  <si>
    <t xml:space="preserve">can cause slip, trip and fall incidents </t>
  </si>
  <si>
    <t>told them to ensure proper cleaning and housekeeping at all times and must not allow rubbish or tools to be scattered in the work area</t>
  </si>
  <si>
    <t>It was observed that proper tools were not used during maintenance, which could compromise safety and equipment integrity</t>
  </si>
  <si>
    <t>Tools slipping or breaking can cause accidents to the worker or nearby personnel</t>
  </si>
  <si>
    <t>Ensure that all personnel are trained to select and use the correct tools for each maintenance task</t>
  </si>
  <si>
    <t>No proper storage for new oil at MSL area. Currently temporary storage provides and having difficulty to use folk lift to shift the drums</t>
  </si>
  <si>
    <t>Possibility of oil spillage and unproper oil inventory due to no proper control</t>
  </si>
  <si>
    <t>Temporary prove oil spillage bucket to prevent incase of oil spillage and regularly housekeeping</t>
  </si>
  <si>
    <t>Possibly trip hazard and congested area inside the workshop</t>
  </si>
  <si>
    <t>maintain good housekeeping after work is completed</t>
  </si>
  <si>
    <t>appreciated for ensuring the work area is clean and safe after completing tasks.</t>
  </si>
  <si>
    <t>Employee used correct lifting technique (bent knees, straight back) and asked for assistance with heavy load.</t>
  </si>
  <si>
    <t>Recognized correct technique</t>
  </si>
  <si>
    <t xml:space="preserve">Bumpy road for Cars along to Parking area. </t>
  </si>
  <si>
    <t>A lot of bumps and u paved roads that may lead to spillages, incidents and oversight/distraction</t>
  </si>
  <si>
    <t xml:space="preserve">Provide a prompt compaction and paving to the whole road where Cars, bicycles move at this area. </t>
  </si>
  <si>
    <t xml:space="preserve">Workers working near lime unit using electrical equipment electrical cable lying on walk way with out bericate </t>
  </si>
  <si>
    <t>I approach to them and ask them to bericate the cable and make secure as much as they can to avoid any trip hazard</t>
  </si>
  <si>
    <t>can cause slip and fall incidents</t>
  </si>
  <si>
    <t>Advised people to take extra care while working in the area because of the slippery condition</t>
  </si>
  <si>
    <t xml:space="preserve">Garinulation around floor poor housekeeping </t>
  </si>
  <si>
    <t>Unable to see incoming traffic at the road corner that is nearby the product handling storage area</t>
  </si>
  <si>
    <t>Traffic Collision</t>
  </si>
  <si>
    <t>Install Traffic Mirror</t>
  </si>
  <si>
    <t xml:space="preserve">Good housekeeping from the team after maintenance activities </t>
  </si>
  <si>
    <t xml:space="preserve">Workshop will be missy and risky </t>
  </si>
  <si>
    <t xml:space="preserve">Appreciate the team commitment to housekeeping </t>
  </si>
  <si>
    <t>Blue pipe on the ground</t>
  </si>
  <si>
    <t>Good communication within maintenance and operation side during completed the job</t>
  </si>
  <si>
    <t>without proper and clear communication, line may be still not yet isolated while performing job and can lead to danger</t>
  </si>
  <si>
    <t>praise the communication within the team and highlight the toolbox talk on the day</t>
  </si>
  <si>
    <t xml:space="preserve">Workers working on scaffolding at urea plant pipe rack area without bericate area </t>
  </si>
  <si>
    <t>I approach to them and ask them to bericate area</t>
  </si>
  <si>
    <t>An individual was walking down the stairs without holding on the rail and was talking on the phone</t>
  </si>
  <si>
    <t>Slip, Trip &amp; Fall can lead to fatal injuries and paralysis.</t>
  </si>
  <si>
    <t>Intervene the individual and ask him to hold the rail while descending the stairs and continue his phone call once he reaches the ground.</t>
  </si>
  <si>
    <t>Individuals praying in the surau are experiencing discomfort due to the lack of air conditioning</t>
  </si>
  <si>
    <t>This may lead to heat-related and exhausted issues.</t>
  </si>
  <si>
    <t>Consider installing an air conditioning unit in the surau to improve comfort for its users.</t>
  </si>
  <si>
    <t xml:space="preserve">Jetty conveyor walkway floor on section 67-68 A side open </t>
  </si>
  <si>
    <t>People can fall down to the sea.</t>
  </si>
  <si>
    <t>Inform Safety officer and responsible area operator to barricade the area</t>
  </si>
  <si>
    <t>Jetty conveyor walkway floor on section 70-71 A side open</t>
  </si>
  <si>
    <t>People can fall down to the sea if crossing this area</t>
  </si>
  <si>
    <t>Jetty conveyor walkway floor on section 71-72 A side open</t>
  </si>
  <si>
    <t>Jetty conveyor walkway floor on section 72-73 A side open</t>
  </si>
  <si>
    <t>A personnel fell due to broken chair</t>
  </si>
  <si>
    <t>Another people might get hurt if no changes made</t>
  </si>
  <si>
    <t>Chairs provided should be replaced to better ones as quite few more people actually had the accident (fell) due to its easily broken state.</t>
  </si>
  <si>
    <t>Found personnel not using hand rail while using staircase while both hands carrying toola and oil container for PM job activity at flocullator</t>
  </si>
  <si>
    <t>Might slip, trip and fall and might lead to injury to himself</t>
  </si>
  <si>
    <t xml:space="preserve">Sropped and advise him to get buddy system while carrying items and only one hand to carry and the other hand holding the hand rail. </t>
  </si>
  <si>
    <t xml:space="preserve">Urea spillage on 1st floor causing slip hazard </t>
  </si>
  <si>
    <t xml:space="preserve">It's slip hazard people can slip while walking </t>
  </si>
  <si>
    <t>I inform area owner clean this area</t>
  </si>
  <si>
    <t xml:space="preserve">During  cleaning the ground at ammonia plant using high pressure pump , area barricaded properly and safety measures were taken. </t>
  </si>
  <si>
    <t xml:space="preserve">Injury </t>
  </si>
  <si>
    <t xml:space="preserve">Appreciate it </t>
  </si>
  <si>
    <t>Personnel were reminded to always wear green rubber gloves when working with chemicals</t>
  </si>
  <si>
    <t>Chemical burns, skin irritation, or rashes</t>
  </si>
  <si>
    <t>Reinforced the rule that green rubber gloves must always be worn when handling chemicals</t>
  </si>
  <si>
    <t>I saw operation Trainees at site without ear muffs at Ammonia plant</t>
  </si>
  <si>
    <t xml:space="preserve">This is considered unsafe because of noise at this location may hurt their ears or  hearing ability </t>
  </si>
  <si>
    <t>I provided them ear plugs as temporary solution until they can bring their ear muffs</t>
  </si>
  <si>
    <t>Very good job has been done by the Brudesh team that is working on cleaning the granulation ground floor, where usually urea spillage occur most time around the area</t>
  </si>
  <si>
    <t>Praise the team and encourage the brudesh team to keep up the good work</t>
  </si>
  <si>
    <t>Employee was wearing complete and correct Personal Protective Equipment (helmet, gloves, safety glasses, and safety shoes) while performing task.</t>
  </si>
  <si>
    <t>Immediate verbal recognition</t>
  </si>
  <si>
    <t xml:space="preserve">The hard baricate in scaffolding metrical and legal for company </t>
  </si>
  <si>
    <t>While installing a safety valve in 08 area at a steam line, the technician was observed wearing heat resistant gloves for tightening of the safety valve bolts.</t>
  </si>
  <si>
    <t>If he wore only the normal working gloves, he may have accidently touch the hot line and could have gotten skin burn.</t>
  </si>
  <si>
    <t>I appreciated the technician for proactively wearing the heat resistant gloves to avoid chances of injury.</t>
  </si>
  <si>
    <t>snakes hide inside</t>
  </si>
  <si>
    <t>reported to admin team</t>
  </si>
  <si>
    <t>BFI SPARK Office</t>
  </si>
  <si>
    <t>Using stairs not holding handrail</t>
  </si>
  <si>
    <t xml:space="preserve">One of the employees during the heavy rain used the stairs without holding the handrail </t>
  </si>
  <si>
    <t xml:space="preserve">Advised him to hold the handrail </t>
  </si>
  <si>
    <t xml:space="preserve">A car went the opposite direction while try to find car park space. </t>
  </si>
  <si>
    <t>The car can bumped into another vehicle which use the lane in the correct direction.</t>
  </si>
  <si>
    <t>A discussion was made once the driver parked his car. He agreed to follow the correct traffic flow while on the road.</t>
  </si>
  <si>
    <t xml:space="preserve">people slipped because of the algae as it was raining </t>
  </si>
  <si>
    <t xml:space="preserve">injuries </t>
  </si>
  <si>
    <t xml:space="preserve">clean </t>
  </si>
  <si>
    <t>While working to fix the loose bolts of support beam of mixer motor of lime milk dosing drum, the technician was observed went atop the drum while wearing a harness, whereas there was no place to hook the harness, and also the harness was not required at this height, as it was not higher than the man height.</t>
  </si>
  <si>
    <t>Wearing a harness when it is not required just add extra weight and create un-necessary hinderance to the work.</t>
  </si>
  <si>
    <t>Informed the technician that there is no point in wearing a harness since the drum height is less than the man-height. Anyways if he wore the harness, it should have been hooked to a proper location, which wasn't available there.</t>
  </si>
  <si>
    <t>Gearbox overhauling -Area was properly barricaded, and housekeeping was carried out after the work</t>
  </si>
  <si>
    <t>appreciated the team for maintaining good housekeeping</t>
  </si>
  <si>
    <t>co worker stir clear of lifting during installing safety valve</t>
  </si>
  <si>
    <t>congratulate him for safe act</t>
  </si>
  <si>
    <t xml:space="preserve">Noticed a loose power cable stretched </t>
  </si>
  <si>
    <t>Potential falls and equipment damage</t>
  </si>
  <si>
    <t>Taped the cable down and used cable protector to eliminate trip hazard</t>
  </si>
  <si>
    <t>Rolling sleeves</t>
  </si>
  <si>
    <t>Intervene and roll down sleeve</t>
  </si>
  <si>
    <t xml:space="preserve">Found personnel not using hand glove while removing pump bearing using hydraulic jack. </t>
  </si>
  <si>
    <t>Pinch point that may lead to hand injury on sharp edges and cut</t>
  </si>
  <si>
    <t>Stopped him and advise to use hand gloves to protect his hands from injury</t>
  </si>
  <si>
    <t>Colleague holding the door for another colleague, leading him not tapping access card</t>
  </si>
  <si>
    <t>Unregistered personnel entry into CCR</t>
  </si>
  <si>
    <t>Reminded the colleague to tap in before entering CCR</t>
  </si>
  <si>
    <t>Sub-contractor seen to use eyewash station for washing hands, non-emergency.</t>
  </si>
  <si>
    <t>False emergency alarm, ignored alarm when actual emergency arises</t>
  </si>
  <si>
    <t>Intervene the personnel not to use the eye wash station, only for emergency</t>
  </si>
  <si>
    <t>Colleague not holding the handrail when going up the staircase</t>
  </si>
  <si>
    <t>Reminded the colleague to use the handrail</t>
  </si>
  <si>
    <t>Contractor car stop right before the gate entrance to drop of personnel.</t>
  </si>
  <si>
    <t>Possible car crash due to blocked vision</t>
  </si>
  <si>
    <t>Security immediately intervene and ask them to move as they are blocking the road and also the view of car going in and out of the plant</t>
  </si>
  <si>
    <t>Check on permits for maintenance team to ensure that JHA and TBT form are available with proper signature for all documents from operation side.</t>
  </si>
  <si>
    <t xml:space="preserve">Compliance with permit requirements was observed, indicating effective permit management and adherence to safety protocols.
</t>
  </si>
  <si>
    <t>Recommended to Continuous routine checks to maintain compliance.</t>
  </si>
  <si>
    <t>co worker follow all the required checklist in permit</t>
  </si>
  <si>
    <t>i tell good job and keep it up</t>
  </si>
  <si>
    <t xml:space="preserve">Environment awareness </t>
  </si>
  <si>
    <t xml:space="preserve">the grass cutting people doring cutting ful Face shalid </t>
  </si>
  <si>
    <t>no</t>
  </si>
  <si>
    <t>No security personnel around Jettyhead when no shiploading</t>
  </si>
  <si>
    <t>Any personnel around Jettyhead, if alone, no one will aware especially if incident happen</t>
  </si>
  <si>
    <t>Security to station at nearby module area for headcount on personnel going to jettyhead</t>
  </si>
  <si>
    <t>No onsite gas detector observed especially around ammonia storage and urea plant</t>
  </si>
  <si>
    <t>For fast action to know the source of gas contamination. This can prevent the personnel to escape at the safe area instead of going to the source location.</t>
  </si>
  <si>
    <t>At different location and place, to allocate portable gas detector, especially urea plant &amp; ammonia storage location.</t>
  </si>
  <si>
    <t>Proper barrier and signage arrangement from 3rd party when execute their work activity</t>
  </si>
  <si>
    <t>Workshop lead engineer</t>
  </si>
  <si>
    <t xml:space="preserve">number of buggies to jetty head is very minor and most of the time the buggy under charging </t>
  </si>
  <si>
    <t xml:space="preserve">provide additional battey for the available buggy so can be removed while charging </t>
  </si>
  <si>
    <t xml:space="preserve">raising this care card </t>
  </si>
  <si>
    <t xml:space="preserve">Manual Handling </t>
  </si>
  <si>
    <t>Right posture</t>
  </si>
  <si>
    <t>Conduct manual handling activities</t>
  </si>
  <si>
    <t>My supervisor told me to wear gloves before climbing the monkey ladder.</t>
  </si>
  <si>
    <t>I might slip during the climb. As we don't know if the monkey ladder is dry or wet.</t>
  </si>
  <si>
    <t>It is a good practice to wear gloves before climbing the monkey ladder. To prevent slip.</t>
  </si>
  <si>
    <t>Saw riggers doing good housekeeping and service chainblock</t>
  </si>
  <si>
    <t>It will cause rust and defect</t>
  </si>
  <si>
    <t>Approach to the team and congrates them</t>
  </si>
  <si>
    <t>BRE12000141</t>
  </si>
  <si>
    <t xml:space="preserve">We working confined space in1271K001
For repair damage parts </t>
  </si>
  <si>
    <t xml:space="preserve">Working confined space, very dangerous </t>
  </si>
  <si>
    <t xml:space="preserve">We provide ventilation , lighting 
Check gas by Bomba </t>
  </si>
  <si>
    <t>Senior Mechanical Engineer (Workshop)</t>
  </si>
  <si>
    <t>Some area of the parking is flooded and some have algae accumulated</t>
  </si>
  <si>
    <t>The flooded area can be avoided, but some of the non-flooded area have algae. This may cause trip and fall.</t>
  </si>
  <si>
    <t xml:space="preserve">Parking area can be improved. Suggested to make a pedestrian walkway or ensure a path that is not flooded and clear of algae </t>
  </si>
  <si>
    <t xml:space="preserve">Instrument supervisor </t>
  </si>
  <si>
    <t xml:space="preserve">Advised him to put on his glasses </t>
  </si>
  <si>
    <t>People working on HV1221022 were using proper rain coats during the heavy rain in addition to normal PPE</t>
  </si>
  <si>
    <t xml:space="preserve">Appreciation </t>
  </si>
  <si>
    <t>Elec. Leader</t>
  </si>
  <si>
    <t>I observed overgrown vegetation surrounding the small power distribution station (PSS1).</t>
  </si>
  <si>
    <t>If no action is taken, the overgrown vegetation may provide a safe habitat for reptiles, which could pose a risk to electrical shift staff and other personnel</t>
  </si>
  <si>
    <t>I reported the observation to the site supervisor and recommended immediate removal of the overgrown vegetation around the power distribution station.
By promptly reporting the hazard and encouraging regular inspection and housekeeping around electrical facilities to ensure a safe working environment.
I suggest scheduling periodic vegetation clearance, implementing routine site inspections, and maintaining the area around PSS1 free from weeds to prevent potential safety risks</t>
  </si>
  <si>
    <t>Electrical Leader</t>
  </si>
  <si>
    <t>I observed tall vegetation growing around the small power distribution station (PSS2).</t>
  </si>
  <si>
    <t>If no action is taken, the overgrown vegetation may provide a safe habitat for reptiles, which could pose a risk to electrical shift staff and other personnel.</t>
  </si>
  <si>
    <t>I reported the observation to the site supervisor and recommended immediate removal of the overgrown vegetation around the power distribution station.
By promptly reporting the hazard and encouraging regular inspection and housekeeping around electrical facilities to ensure a safe working environment.
I suggest scheduling periodic vegetation clearance, implementing routine site inspections, and maintaining the area around PSS1 free from weeds to prevent potential safety risks.</t>
  </si>
  <si>
    <t>I observed tall vegetation growing around the small power distribution station (PSS3).</t>
  </si>
  <si>
    <t>I observed overgrown vegetation surrounding the small power distribution station (PSS4).</t>
  </si>
  <si>
    <t>Not bringing escape hood before going out to site</t>
  </si>
  <si>
    <t>Intervene and to check ppe before going out</t>
  </si>
  <si>
    <t>Always keep the escape hood nearby. Quick access during emergencies can prevent injury and save lives</t>
  </si>
  <si>
    <t>cannot prevent injury</t>
  </si>
  <si>
    <t>Inform my team</t>
  </si>
  <si>
    <t>It is recommended that start-up of major rotating equipment—especially following long shutdowns or turnarounds—be planned for the morning shift to ensure adequate supervision, alertness, and coordination among all disciplines</t>
  </si>
  <si>
    <t>may be face difficulty during start up</t>
  </si>
  <si>
    <t>Raise as lesson learned</t>
  </si>
  <si>
    <t>Algae were observed near the pump at Level 5, Urea Synthesis</t>
  </si>
  <si>
    <t>If the algae accumulation near the pump at Level 5 of the Urea Synthesis unit had not been identified and addressed, it could have resulted in unsafe working conditions due to slippery surfaces, increasing the risk of personnel injury</t>
  </si>
  <si>
    <t xml:space="preserve">Acid leak from acid dosing unit </t>
  </si>
  <si>
    <t xml:space="preserve">Harmful to people if not attended </t>
  </si>
  <si>
    <t xml:space="preserve">Informed field operator and helped to barricade and put lable </t>
  </si>
  <si>
    <t>BFI SPARK Level 1 (Office Area)</t>
  </si>
  <si>
    <t>It was observed that contractor personnel using timber ladder to reach ceiling to install the lightings.</t>
  </si>
  <si>
    <t xml:space="preserve">The timber ladder is not the equipment/tool for the intended use. </t>
  </si>
  <si>
    <t>The job stopped immediately. It is recommended to use proper ladder to do the job. The contractor agreed to do so and replaced the timber ladder immediately.</t>
  </si>
  <si>
    <t xml:space="preserve">Instrument Supervisor O&amp;U </t>
  </si>
  <si>
    <t>Wearing rubber glove during handling the chemical.</t>
  </si>
  <si>
    <t>No wearing rubber glove when handling the chemical can cause skin irritated.</t>
  </si>
  <si>
    <t>remind people before handling chemical to always wear rubber glove.</t>
  </si>
  <si>
    <t>Cycling while carrying a can of paint with no lid</t>
  </si>
  <si>
    <t>Injuries and pollution</t>
  </si>
  <si>
    <t>Intervened</t>
  </si>
  <si>
    <t xml:space="preserve">Contract Workers working in urea by using full PPE and proper communications </t>
  </si>
  <si>
    <t xml:space="preserve">I approach to them and apriciate </t>
  </si>
  <si>
    <t>Should let vendor sell drink inside like cofee bean</t>
  </si>
  <si>
    <t>go to seria to buy.. very far</t>
  </si>
  <si>
    <t>give them to sell inside or at spark</t>
  </si>
  <si>
    <t>Maint mech technician</t>
  </si>
  <si>
    <t>Wet Algae</t>
  </si>
  <si>
    <t>Slippery</t>
  </si>
  <si>
    <t>Use more rocks to cover the algae</t>
  </si>
  <si>
    <t xml:space="preserve">Found some empty water bottles on platform of ship loader </t>
  </si>
  <si>
    <t>Gathered and put in proper trash bin</t>
  </si>
  <si>
    <t xml:space="preserve">Saw contractor lifting using incorrect sling </t>
  </si>
  <si>
    <t>It will cause snaped to the sling and will become fall object</t>
  </si>
  <si>
    <t>Approach to the person and inform them to change into a proper sling</t>
  </si>
  <si>
    <t xml:space="preserve">I have observed that our rigging tools are not have any colour code </t>
  </si>
  <si>
    <t xml:space="preserve">About the health of rigging tools only rigging team know either it is tested or not but as we are the team while working we don't have any clear identification of these tools that's why there should be color code </t>
  </si>
  <si>
    <t xml:space="preserve">I discuss with safety officer they answer we don't have any color code system </t>
  </si>
  <si>
    <t>should let vendor sell some food like during shutdown</t>
  </si>
  <si>
    <t>people go ouside to buy food</t>
  </si>
  <si>
    <t>ask vendor to sell inside again</t>
  </si>
  <si>
    <t>BRE give gardening leaves to the resigned or terminated person</t>
  </si>
  <si>
    <t>The gardening leaves will be good in term of safety and security. Physiologically, the persons whose coming to end of their work period will not focus on their job. Instead they will focused for future endeavor. When this unfocused person come to office to work, they may get accident or even trip the plant</t>
  </si>
  <si>
    <t>Appreciate it</t>
  </si>
  <si>
    <t>Slippery stair and floor</t>
  </si>
  <si>
    <t>Need to clean</t>
  </si>
  <si>
    <t>Instrument Technician(Shift)</t>
  </si>
  <si>
    <t>My supervisor told me to wear earplug before entering the ammonia plant</t>
  </si>
  <si>
    <t>Expose to loud area even on short time could make irritation to eardrums. Causing long time effect.</t>
  </si>
  <si>
    <t>It is a good practice to wear earplug before entering the plant.</t>
  </si>
  <si>
    <t>Mohammad Syukri bin Safri</t>
  </si>
  <si>
    <t>A lot of pothole on the road</t>
  </si>
  <si>
    <t>Property damage</t>
  </si>
  <si>
    <t>Observed good practice by cleaner for maintaining cleanliness of office</t>
  </si>
  <si>
    <t xml:space="preserve">Observed security team in helping to scan the pass during rain time </t>
  </si>
  <si>
    <t>The road have much bumpy nowadays</t>
  </si>
  <si>
    <t xml:space="preserve">Damage vehicle </t>
  </si>
  <si>
    <t>Raise care card</t>
  </si>
  <si>
    <t xml:space="preserve">Observed cleaner placed warning sign board during floor mopping </t>
  </si>
  <si>
    <t xml:space="preserve">Others could not aware when there is no warning sign </t>
  </si>
  <si>
    <t>An individual was found to wear a tinted safety goggles.</t>
  </si>
  <si>
    <t>The individual will not be able to operate effectively that can cause harm to both personnel and equipment; The individual can potentially have an accident while riding the bicycle through the dark.</t>
  </si>
  <si>
    <t>Intervene and inform the individual head over to HSSE office to request for an appropriate safety goggles during the Night Shift to avoid accidents.</t>
  </si>
  <si>
    <t>stopped personnel and asked them to wear gloves before continuing</t>
  </si>
  <si>
    <t xml:space="preserve">cuts and chemical reaction if the personnel skins are sensitive. </t>
  </si>
  <si>
    <t xml:space="preserve">casually asked the personnel if he's aware about the glove as he might have forgotten. </t>
  </si>
  <si>
    <t>Workshop Engineer</t>
  </si>
  <si>
    <t>Bicycles was parked near the entrance of the building, instead of the designated parking location</t>
  </si>
  <si>
    <t>In case of any emergency, the bicycles may become obstruction to the pathway as it make the area crowded</t>
  </si>
  <si>
    <t>Need to remind the others of the proper parking area</t>
  </si>
  <si>
    <t>Puddles and algae at parking area. and also in between the north and south building</t>
  </si>
  <si>
    <t>Could cause slip and trip as the algae make the ground slippery</t>
  </si>
  <si>
    <t>Algae need to be removed and to make the parking more even so there is no stagnant water</t>
  </si>
  <si>
    <t>Almost slipped on algae at car park. It's everywhere!</t>
  </si>
  <si>
    <t>Slip &amp; fall injuries</t>
  </si>
  <si>
    <t>Raised this issue for quite some time, no actions</t>
  </si>
  <si>
    <t>Fix the potholes on the parking area</t>
  </si>
  <si>
    <t xml:space="preserve"> Damage to personnel vehicle</t>
  </si>
  <si>
    <t>Drive slow as possible</t>
  </si>
  <si>
    <t xml:space="preserve">using electric system for the gate </t>
  </si>
  <si>
    <t>avoid confusion from security team</t>
  </si>
  <si>
    <t xml:space="preserve">talk to security team </t>
  </si>
  <si>
    <t xml:space="preserve">flatten the car park floor </t>
  </si>
  <si>
    <t xml:space="preserve">stones may fly due to car movement tyres and hit some one </t>
  </si>
  <si>
    <t xml:space="preserve">i raised care cards towards this issue </t>
  </si>
  <si>
    <t>Good Teamwork by Valve team while repairing big SV</t>
  </si>
  <si>
    <t>Poor teamwork provably can delay work</t>
  </si>
  <si>
    <t>Congratulate them</t>
  </si>
  <si>
    <t>Workshop lead Engineer</t>
  </si>
  <si>
    <t>workshop lead engineer</t>
  </si>
  <si>
    <t>keep chemicals under shades</t>
  </si>
  <si>
    <t>IBCs may affected by sun and chemicals vlatiles to personnel</t>
  </si>
  <si>
    <t>raising this care card</t>
  </si>
  <si>
    <t>It was discovered that a cat has been urinating on the prayer mat in the surau, as well as in the corner flooring inside the surau.</t>
  </si>
  <si>
    <t>Cleanliness is essential for prayer and worship. The presence of urine in a sacred space like the surau may affect the sanctity and reverence of the environment for worshippers.</t>
  </si>
  <si>
    <t>-Thoroughly clean and disinfect the prayer mat, surrounding areas, and any other affected surfaces to eliminate odors and bacteria. You may need professional cleaning services, especially if the mat is difficult to clean.
-Ensure that all entry points are properly sealed to prevent the cat from entering the surau in the future, such as by installing a door.</t>
  </si>
  <si>
    <t xml:space="preserve">Leftovers rubble at workshop and no housekeeping been made by Saifuddin contractors </t>
  </si>
  <si>
    <t>Leftover rubble left on site may create safety hazards and obstruct work activities</t>
  </si>
  <si>
    <t>Designate a supervisor or contractor responsible for daily cleanup and monitoring</t>
  </si>
  <si>
    <t>Poor housekeeping at workshop area</t>
  </si>
  <si>
    <t xml:space="preserve">Approached the person in charge about the housekeeping. </t>
  </si>
  <si>
    <t>A worker not wearing hand protection while repairing an heavyduty equipment</t>
  </si>
  <si>
    <t>It can cause hand and finger injury</t>
  </si>
  <si>
    <t>Intervened the worker immediately and remind him about the danger and consiquences</t>
  </si>
  <si>
    <t>A worker not wearing eye protection while using a Air blower gun on dusty equipment</t>
  </si>
  <si>
    <t>It can cause eye injury</t>
  </si>
  <si>
    <t xml:space="preserve">Intervened the said worker and inform him to wear a proper PPE for the job and explained about the danger. </t>
  </si>
  <si>
    <t>Due to broken mounting, the emergency light fitting 1641EP21.41.1-E01 was found to be hanging with just one bolt.</t>
  </si>
  <si>
    <t>An emergency light is crucial for the process area.</t>
  </si>
  <si>
    <t>The findings have been reported, and the CM schedule will be created shortly.</t>
  </si>
  <si>
    <t xml:space="preserve">Major housekeeping at workshop ongoing </t>
  </si>
  <si>
    <t>Good housekeeping improves safety, productivity, and morale, and reduces accidents.</t>
  </si>
  <si>
    <t>There are numerous cable pieces laying on the floor near the flare stake point on the first floor. These cables seem to be from the project shut down in August.</t>
  </si>
  <si>
    <t>Either during the project or after it was finished, these wires ought to have been cleaned. Maintaining cleanliness is essential to workplace safety.</t>
  </si>
  <si>
    <t>The remaining cables must be cleaned.</t>
  </si>
  <si>
    <t>Cement the road for all who park</t>
  </si>
  <si>
    <t>Possible stone chipping</t>
  </si>
  <si>
    <t>Contractors wearing safety glasses when cutting the grass</t>
  </si>
  <si>
    <t>Possible blindness from the stone hitting the eyes</t>
  </si>
  <si>
    <t>senior piping eng</t>
  </si>
  <si>
    <t>painting container ventilation requirement</t>
  </si>
  <si>
    <t>container is use for chemical storage and can cause hazard if breathing.</t>
  </si>
  <si>
    <t>concern raise to facility management</t>
  </si>
  <si>
    <t>piping senior eng</t>
  </si>
  <si>
    <t>house keeping required inside of workshop at welding area</t>
  </si>
  <si>
    <t>unproper arrangement can cause slip and sharp edge hazards</t>
  </si>
  <si>
    <t>raised notification for proper hausekeeping</t>
  </si>
  <si>
    <t>Bicycle in bad condition. No brakes</t>
  </si>
  <si>
    <t xml:space="preserve">Can cause accident </t>
  </si>
  <si>
    <t xml:space="preserve">Spoke to the owner about the danger. The owner agreed to fix it </t>
  </si>
  <si>
    <t xml:space="preserve">Urea bags are stacked one each other near the running conveyor and it's slacking </t>
  </si>
  <si>
    <t xml:space="preserve">In case bag slack or slip can hit the running conveyor and damage equipment </t>
  </si>
  <si>
    <t xml:space="preserve">Inform operation to clear the bags near running conveyor </t>
  </si>
  <si>
    <t>Safety Harness almost entangled with user's leg.</t>
  </si>
  <si>
    <t>Injuries from tripping</t>
  </si>
  <si>
    <t>Caution was properly given and continue on monitoring the work.</t>
  </si>
  <si>
    <t>Supervisor Rotating</t>
  </si>
  <si>
    <t>They are do very well.</t>
  </si>
  <si>
    <t xml:space="preserve">They always get the job done.  </t>
  </si>
  <si>
    <t>Not wearing ppe properly</t>
  </si>
  <si>
    <t>Approach and to rolldown the sleeves</t>
  </si>
  <si>
    <t xml:space="preserve">Cycling too fast </t>
  </si>
  <si>
    <t>Intervene to slow down</t>
  </si>
  <si>
    <t>No 3 points contacts</t>
  </si>
  <si>
    <t>Intervene and to have 3 point contact all times</t>
  </si>
  <si>
    <t>Contractors using right safety harness when fixing street lights</t>
  </si>
  <si>
    <t xml:space="preserve">Drop at more than 2 meters height </t>
  </si>
  <si>
    <t>adding new machinies scaning cards</t>
  </si>
  <si>
    <t xml:space="preserve">make long que entering the site </t>
  </si>
  <si>
    <t>concern raised and corrective action taken</t>
  </si>
  <si>
    <t>Expired Scaff tag</t>
  </si>
  <si>
    <t>Scaffolding may have weakened joints, corroded tubes, loose couplers, or damaged planks that weren’t caught due to missed inspection</t>
  </si>
  <si>
    <t>I informed to the competent inspector</t>
  </si>
  <si>
    <t>Contractor was observed overreaching beyond the guardrail to access painting area, creating a fall hazard</t>
  </si>
  <si>
    <t>Person can fall</t>
  </si>
  <si>
    <t>Work was stopped and contractor instructed to reposition access equipment to eliminate overreaching</t>
  </si>
  <si>
    <t>Colleague almost slipped on the slippery ground on the car park area due to algae</t>
  </si>
  <si>
    <t>fall/trip injury</t>
  </si>
  <si>
    <t>inform others of the danger</t>
  </si>
  <si>
    <t>Poor housekeeping scaffolding materials at Urea Granulation</t>
  </si>
  <si>
    <t>possible can happen falling object</t>
  </si>
  <si>
    <t>I told my team to housekeeping &amp; arrange properly the materials</t>
  </si>
  <si>
    <t>algae on the ground causing the ground to be slippery</t>
  </si>
  <si>
    <t>slip, fall</t>
  </si>
  <si>
    <t xml:space="preserve">To remove algae from ground rocks, use physical methods like stiff brushing or pressure washing for quick results, or apply natural cleaners like a vinegar/water mix, baking soda/soda ash solution, or even denture cleaning tablets for a soak. For prevention, ensure good drainage, reduce shade, and keep surfaces dry to stop algae from growing back. </t>
  </si>
  <si>
    <t>staircase to first floor of building is wet due to rain</t>
  </si>
  <si>
    <t>slip, trip, fall</t>
  </si>
  <si>
    <t xml:space="preserve">To prevent wet stairs and slips, focus on immediate cleanup, applying traction-boosting solutions like anti-slip treads or coatings, ensuring good lighting, and using handrails, plus wearing non-slip shoes, while also managing water entry with mats and proper drainage to keep stairs dry and safe. </t>
  </si>
  <si>
    <t>Shiploading area has corroded material, atmospheric corrossion over stairs, handrails, the equipment itself</t>
  </si>
  <si>
    <t>unexpected failure or injuries</t>
  </si>
  <si>
    <t>informed material owner to remove his things and raise  notification for re- painting activities</t>
  </si>
  <si>
    <t>I saw that this person shoelace was loose, so I asked her to tie it.</t>
  </si>
  <si>
    <t>can cause trip and fall and cause injury</t>
  </si>
  <si>
    <t>I helped prevent an accident by asking her to tie her shoelace, and I told her to always check her shoes before and after wearing it.</t>
  </si>
  <si>
    <t xml:space="preserve">Urea bag stack front of entrance door </t>
  </si>
  <si>
    <t xml:space="preserve">Obstruction in walk way is unsafe </t>
  </si>
  <si>
    <t>Inform operation to clear the walk way</t>
  </si>
  <si>
    <t>I just realized that there's no medic personnel available at jetty head.</t>
  </si>
  <si>
    <t xml:space="preserve">Even if you have first aid training, the absence of a medic or medical personnel on site can still lead to serious consequences
</t>
  </si>
  <si>
    <t>Assign a medic team at jetty head.Without medical personnel, emergencies escalate faster, legal risks increase, and lives may be lost.</t>
  </si>
  <si>
    <t>Air conditioner not work properly</t>
  </si>
  <si>
    <t>not enough using on aircond</t>
  </si>
  <si>
    <t>i raise this thing to my boss</t>
  </si>
  <si>
    <t>Use mask with catridge when entering the storage</t>
  </si>
  <si>
    <t>Too much inhale urea fume can risk health</t>
  </si>
  <si>
    <t>I saw one of our team not using gloves while arranging scaffolding materials</t>
  </si>
  <si>
    <t xml:space="preserve">It may cause finger injuries </t>
  </si>
  <si>
    <t>I stop him and ask him to use gloves when do some work on site</t>
  </si>
  <si>
    <t>Find someone using mobile phone (texting) will walking.</t>
  </si>
  <si>
    <t>Not focus will walking can cause trip and fall.</t>
  </si>
  <si>
    <t xml:space="preserve">Make intervention </t>
  </si>
  <si>
    <t>No proper barrier for temporary storage at  urea granulation area on level 1.</t>
  </si>
  <si>
    <t>Suggest put proper barrier or signange.</t>
  </si>
  <si>
    <t>electrical technician</t>
  </si>
  <si>
    <t xml:space="preserve">Person not using safety harness while working at high </t>
  </si>
  <si>
    <t>can cause injury or fatal.</t>
  </si>
  <si>
    <t>ask that person to stop work and go down. remind that person to wear full safety harness. And use the inspected harness</t>
  </si>
  <si>
    <t>Cycling too fast</t>
  </si>
  <si>
    <t>Stop and intervene</t>
  </si>
  <si>
    <t>Saw one personnel going out from the CCR without safety glass</t>
  </si>
  <si>
    <t>Dust could get into his eyes</t>
  </si>
  <si>
    <t>Approached him to remind him to put his safety glass</t>
  </si>
  <si>
    <t>I see scaffolder working at height not hooking their harness lanyard</t>
  </si>
  <si>
    <t xml:space="preserve">he can fall from height &amp; injured </t>
  </si>
  <si>
    <t xml:space="preserve">I stop him to work &amp; intervene . we discuss and he agree what I explain to him regarding working at height </t>
  </si>
  <si>
    <t>Finding 3rd party forklift speeding, during transfer chemical to plant.</t>
  </si>
  <si>
    <t>Chemical can fall down and incident happen.</t>
  </si>
  <si>
    <t>Make intervention to the forklift operator.</t>
  </si>
  <si>
    <t>Shift  Instrument Technician</t>
  </si>
  <si>
    <t>A personnel didn't wear his safety glass when about to go out from NRA</t>
  </si>
  <si>
    <t>Remind to put on his safety glass</t>
  </si>
  <si>
    <t>Suggestion for water dispenser location near the power socket panel within the area for truck loading.</t>
  </si>
  <si>
    <t>Safety issues can occur</t>
  </si>
  <si>
    <t>Despite safety methods were suggested, I still insisted to refer to HSSE for their point of view, as I doubt the suggested safety methods were insufficient.</t>
  </si>
  <si>
    <t>Brudesh contractor does a very good cleaning and housekeeping around the area especially inside granulation as many urea fertilizer usually fell around the area</t>
  </si>
  <si>
    <t>Without proper cleaning and housekeeping, people may slip and trip due to slippery surface and urea shape ball round</t>
  </si>
  <si>
    <t>Praise the Brudesh contractor and encourage them with the good work that has been done</t>
  </si>
  <si>
    <t>At site, the contractor does not have a proper rest area for them. as inbetween job, they are resting at open area which might not suitable for them to have a rest</t>
  </si>
  <si>
    <t>Currently they only have a shaded area inbetween building for them to rest. As it is not really comfortable for the contractor to rest around there</t>
  </si>
  <si>
    <t>Raise this care card and hope HSE can do something or provide a shaded with proper seating area for the contractor to have rest inbetween jobs</t>
  </si>
  <si>
    <t>Some bicycles are not park at the designated place, was park at the car parking area</t>
  </si>
  <si>
    <t>Bicycles might suddenly drop and hit nearby car. Also become obstruction to pathway</t>
  </si>
  <si>
    <t>Suggested for notice of designated bicycle parking area to be shared/ issued</t>
  </si>
  <si>
    <t>Urea filled bag inside the bulk storage, stack on top of each other. One of those bag fell down to the ground and can cause injury</t>
  </si>
  <si>
    <t>With a lot of those stack bags, anytime it can fall down to anyone or anywhere near equipment, can cause serious injury</t>
  </si>
  <si>
    <t>Mention to the area supervisor and raise the care card</t>
  </si>
  <si>
    <t>Instrument Tecnician</t>
  </si>
  <si>
    <t>Observed someone entered the plant area without wearing a safety helmet.</t>
  </si>
  <si>
    <t>1. Injury or Fatality - Falling objects (tools, materials, debris) can cause serious head injury or death. Head impact with low beams, pipes, valves, or structures can lead to concussions, skull fractures, or permanent brain damage.
2. Increased Likelihood of Repeat Violations - Others may see the behavior and assume PPE rules are not enforced. Unsafe acts can quickly become normalized, leading to widespread non-compliance.
3. Escalation to Major Accidents - A minor PPE violation can be the first step in a chain of events that results in a serious accident. Lack of intervention removes a critical barrier in the safety control hierarchy.
4. Legal and Regulatory Consequences - Violates occupational safety laws and plant safety rules. Can result in citations, fines, or stop-work orders during audits or inspections. Company and supervisors may be held legally liable if an incident occurs.</t>
  </si>
  <si>
    <t>Immediately stopped the individual and informed them of the mandatory safety helmet requirement.
Ensured the individual wore the safety helmet before allowing entry into the plant.
Reminded the person of the potential hazards and consequences of not wearing proper PPE.
Recommended reinforcing PPE compliance through toolbox talks and signage at plant entry points.</t>
  </si>
  <si>
    <t>Personnel forgot to put on his safety glass upon entering the plant</t>
  </si>
  <si>
    <t xml:space="preserve">Remind him to put on his safety glass and he's cooperate immediately </t>
  </si>
  <si>
    <t>HSSE is taking a proactive initiative to strengthen permit holder compliance. Personnel with expired IMIST are not allowed to open a permit. Only those who have valid IMIST are permitted to do so.</t>
  </si>
  <si>
    <t>invalid permits, weak permit control, non-compliance</t>
  </si>
  <si>
    <t>regular awareness, simple tracking system, positive reinforcement, early notification</t>
  </si>
  <si>
    <t xml:space="preserve">Properly put one area of empty pails with labeling to ensure other worker, that area is for storage </t>
  </si>
  <si>
    <t>Other worker who are not familiar with the area might think the pails are waste and does not properly dispose</t>
  </si>
  <si>
    <t>Ensure area is not common for people to walkby, give barrier tape around the empty pails and put label</t>
  </si>
  <si>
    <t xml:space="preserve">Saw DIY bird deterrent/repellant placed on the bulk storage stairs. </t>
  </si>
  <si>
    <t xml:space="preserve">prevent or lessen birds droppings on the bulk storage stair which might affects the quality of urea. </t>
  </si>
  <si>
    <t>appreciates OP on the ideas</t>
  </si>
  <si>
    <t>Good action from security team . they hold one of our contractor to enter plant because there's no valid entry form</t>
  </si>
  <si>
    <t>if there's no communication it can goes wrong</t>
  </si>
  <si>
    <t>i said to them good job</t>
  </si>
  <si>
    <t>observe co worker use proper ppe when execute job on solution filter with hot surfaces</t>
  </si>
  <si>
    <t>commended him telling him good job</t>
  </si>
  <si>
    <t>Presence of a wild dog roaming within the working area, posing a risk of bites and distraction to workers</t>
  </si>
  <si>
    <t>Workers could be bitten or attacked by the wild dog, leading to injury or infection.
The presence of the wild dog could cause panic or distraction, increasing the risk of slips, trips, or falls.
Work activities could be disrupted, potentially leading to unsafe reactions near equipment or moving vehicles.</t>
  </si>
  <si>
    <t>Workers were informed immediately, and the area was avoided to prevent any incidents.
Reporting the wild dog to site management and security and ensuring workers stay clear until the area is declared safe.</t>
  </si>
  <si>
    <t>A person forgot his helmet upon going out of the CCR</t>
  </si>
  <si>
    <t>Incompliance to 12 life saving rules</t>
  </si>
  <si>
    <t>Approached the person and told him that he havent wore his helmet yet and he's cooperate immediately.</t>
  </si>
  <si>
    <t xml:space="preserve">A personnel forgot to bring his escape hood upon entering the plant </t>
  </si>
  <si>
    <t>Incompliamce to full PPE rules</t>
  </si>
  <si>
    <t>Approached him and remind to bring his escape along with him when entering the plant</t>
  </si>
  <si>
    <t xml:space="preserve">collecting the trash every day </t>
  </si>
  <si>
    <t xml:space="preserve">infection </t>
  </si>
  <si>
    <t>rasing this care card</t>
  </si>
  <si>
    <t>Pregnant personnel walked on rocky groggy surface.</t>
  </si>
  <si>
    <t>might cause harmful if not walk carefully.</t>
  </si>
  <si>
    <t>informed rather to work on stable surface</t>
  </si>
  <si>
    <t>Not using hand protection while operating Chain hoist</t>
  </si>
  <si>
    <t>Approached and advise the personnel for his mistake.</t>
  </si>
  <si>
    <t>A personnel didn’t use his ear plug when at noise area</t>
  </si>
  <si>
    <t xml:space="preserve">Could cause poor concentration </t>
  </si>
  <si>
    <t>Remind him to use his ear plugs when entering the noise area</t>
  </si>
  <si>
    <t>Poor housekeeping near Chiller pump and lube oil storage area</t>
  </si>
  <si>
    <t>Possibility of slip and trip hazard</t>
  </si>
  <si>
    <t>Inform related parties to do housekeeping</t>
  </si>
  <si>
    <t>Scaffolding damage and corroded</t>
  </si>
  <si>
    <t xml:space="preserve">Possibility of scaffolding to collapse </t>
  </si>
  <si>
    <t>Inform scaffolder to dismantle old scaffolding</t>
  </si>
  <si>
    <t xml:space="preserve">Some of the Chakker plate having a gap due to weldment damage </t>
  </si>
  <si>
    <t>Possibility of tripped  hazards</t>
  </si>
  <si>
    <t>Inform area owner to raised notification to repair</t>
  </si>
  <si>
    <t>Module number provided difficult to identify during emergency</t>
  </si>
  <si>
    <t>In case of emergency fast respond required, since the module number stamp on beam, it's difficult to identify</t>
  </si>
  <si>
    <t>To provide beam number on top or easy to see in case of emergency (reporting of accident)</t>
  </si>
  <si>
    <t>Installing safety barriers around the scaffold area to prevent unauthorized access and to indicate that lifting activities are in progress.</t>
  </si>
  <si>
    <t>By maintaining proper barricading and ensuring all workers comply with site safety rules.</t>
  </si>
  <si>
    <t>cleaner mop floor with proper signage</t>
  </si>
  <si>
    <t xml:space="preserve">people may slip &amp; fall if there's no sign board </t>
  </si>
  <si>
    <t>good job</t>
  </si>
  <si>
    <t>Shift Instrument Tech</t>
  </si>
  <si>
    <t>A metal poles and ropes were found laying on the ground obstructing pathway</t>
  </si>
  <si>
    <t>These materials may highly can cause tripping and falling hazard for people passing by</t>
  </si>
  <si>
    <t>Remove the  metal pole and rope from the walking area immediately</t>
  </si>
  <si>
    <t>Shift Inst Tech</t>
  </si>
  <si>
    <t>A person was observed using a small step ladder without any barrier in an area where it is slippery (Cause by urea moisture/melted urea).</t>
  </si>
  <si>
    <t>Slip Trip and Fall. Serious injury such as sprains , fractures or head injury.</t>
  </si>
  <si>
    <t>Advice the person to use proper barrier(scaffold) , ensure the ladder is placed on stable level surface and properly secured.</t>
  </si>
  <si>
    <t xml:space="preserve">Electrical shift technician </t>
  </si>
  <si>
    <t>My colleague use propper hand glove during electrical isolation</t>
  </si>
  <si>
    <t>Will get electric shock when use wrong hand glove</t>
  </si>
  <si>
    <t xml:space="preserve">Good safe work practice </t>
  </si>
  <si>
    <t>Air conditioning inside our workshop facility at MSL is poor. We really appreciate those action did by BFI by installing a fans along the wall but still pointless they are too small. So recently we received new Air blower much more efficient.</t>
  </si>
  <si>
    <t>Our working condition was extremely difficult due to excess of heat inside, that affect more our motivation, work production and effort if nothing was done.</t>
  </si>
  <si>
    <t>We believe more improuvement will be done in the futur but we are thankull after this accomplishment after our complain.</t>
  </si>
  <si>
    <t>too much water in the floor working area during heavy rain</t>
  </si>
  <si>
    <t>slippery and potential of electrical short circuit when using power tools</t>
  </si>
  <si>
    <t xml:space="preserve">elevate the flooring and install the roof gutter </t>
  </si>
  <si>
    <t>Failure to use the handrail on wet stairs significantly increases the risk of slipping and falling.</t>
  </si>
  <si>
    <t>Potential Consequences
Slip and fall accidents - Wet surfaces reduce friction, making it easy to lose balance.
Severe injuries - Sprains or strains, fractures (wrists, ankles, hips), back and head injuries or concussion
Injuring others - A falling person can collide with someone else on the stairs.
Damage to property - Falls could cause objects carried up/down the stairs to break.</t>
  </si>
  <si>
    <t>Safety Recommendations
1. Always Use the Handrail- Require all personnel to hold the handrail when going up or down stairs, especially during wet or slippery conditions.
2. Keep Stairs Dry - Assign staff to monitor and promptly clean any water, spills, or moisture on stair surfaces. Use absorbent mats or improve drainage to prevent standing water.
3. Improve Traction - Install non-slip treads or anti-slip adhesive strips on stair edges. Ensure footwear policies include slip-resistant shoes where appropriate.
4. Enhance Visibility - Improve stairwell lighting to ensure steps, edges, and hazards are clearly visible. Apply high-visibility markings on stair edges and handrails.
5. Post Safety Signage - Place clear signs such as “Use Handrail”, “Caution: Wet Stairs”, or “Hold the Handrail” at stair entrances.
6. Conduct Safety Training - Provide regular briefings on stair safety, slip hazards, and proper use of handrails. Include stair-use reminders in toolbox talks and onboarding sessions.
7. Regular Inspections - Perform routine checks to ensure: handrails are intact and secure, stairs remain dry, lighting works properly, non-slip materials are in good condition
8. Promote a Safety Culture - Encourage staff to look out for each other and report unsafe stair conditions. Reinforce safe behaviors through leadership examples and positive feedback.</t>
  </si>
  <si>
    <t>Poor Housekeeping after meals during lunch time.Some of Left over foods was thrown into the sink. Even though there is strainer it would cause clogs</t>
  </si>
  <si>
    <t>clog</t>
  </si>
  <si>
    <t>Inform the cleaner to clear the food waste and should have put label or reminder not to throw any food waste in sink</t>
  </si>
  <si>
    <t>Not wearing helmet strap on site</t>
  </si>
  <si>
    <t>1. Helmet can fall off during a fall or impact - If the helmet is not secured, it can fly off during slips, trips, or falls. This leaves the head unprotected at the exact moment protection is needed.
2. Reduced protection from falling objects - A loose or unsecured helmet can shift or fall off when struck. This increases the risk of skull fractures, concussions, and traumatic brain injuries.
3. Risk during high-wind or high-movement work - Strong wind or rapid movement (e.g., climbing ladders, scaffolding) can dislodge an unstrapped helmet. This results in exposed head while working at height or near hazards.
4. Increased severity in vehicle or equipment accidents - In areas with forklifts, cranes, or moving machinery, an unsecured helmet offers minimal protection if you’re hit or thrown.
5. Helmet becomes a hazard itself - A falling helmet from height can injure others below. A loose helmet can obstruct vision if it shifts.
6. False sense of safety - Workers may assume they’re protected because they’re wearing a helmet, but without the strap, the protection is significantly compromised.</t>
  </si>
  <si>
    <t>1. Demonstrate proper behavior (lead by example) - Supervisors, safety officers, and team leaders should always fasten their own helmet straps. Workers follow what they see more than what they’re told.
2. Clearly communicate the expectation - Explain that wearing a helmet without a fastened chin strap is the same as not wearing a helmet. Use toolbox talks, briefings, posters, and induction sessions to reinforce this.
3. Provide training and demonstrations - Show workers how to adjust and fasten the strap correctly and why it matters (e.g., helmet can fall off during impact). Use real scenarios or videos to increase awareness.
4. Ensure PPE is comfortable and suitable - Provide helmets with adjustable, comfortable chin straps. Replace worn, broken, or uncomfortable straps so workers are not discouraged from using them.
5. Reinforce positive behavior - Acknowledge and commend workers who follow proper PPE practices.
6. Correct unsafe behavior immediately - Politely remind workers when their straps are loose or unfastened. Make it routine for everyone to check each other.
7. Conduct regular inspections - Include helmet strap compliance in daily checks, audits, and walk-arounds. Document observations and improvements.
8. Build a strong safety culture - Create an environment where workers understand that safety is not a rule—it's a shared value. Encourage reporting of faulty straps or PPE issues without fear.</t>
  </si>
  <si>
    <t>Parked bicycle blocking the exit gate</t>
  </si>
  <si>
    <t>Intervene and to park at designated area</t>
  </si>
  <si>
    <t>Air hose laid improperly on the ground.</t>
  </si>
  <si>
    <t>Informed user/Op</t>
  </si>
  <si>
    <t>When descending the stairs which is kind of slippery, the person didn't hold the rail when descending</t>
  </si>
  <si>
    <t xml:space="preserve">Remind him to hold the hand rail when descending the stairs as it is slippery </t>
  </si>
  <si>
    <t>too much dust entering the workshop during grinding activity from fabrication team</t>
  </si>
  <si>
    <t>machine parts will damage specially the bed of lathe machine which is sensitive for the dust</t>
  </si>
  <si>
    <t>close the door in front of fabrication area</t>
  </si>
  <si>
    <t>Fire Alarm system for GIS substation did not connect to our central fire alarm system</t>
  </si>
  <si>
    <t>IF any fire happens inside GIS and no body surrounding this area, control room and fire brigade will not get notice.</t>
  </si>
  <si>
    <t>Suggest connecting the GIS fire alarm system to be connected to our plant fire alarm system</t>
  </si>
  <si>
    <t>There is no eye wash near Battery bank inside main substation</t>
  </si>
  <si>
    <t>If any chemical splash Durin battery preventive maintenance, the victim doesn't have any place to get clean their eyes for first aid.</t>
  </si>
  <si>
    <t xml:space="preserve">Inform BFI medical personnel to provide eye wash for main substaion </t>
  </si>
  <si>
    <t xml:space="preserve">5 Ton Chain hoist in compressor house having corroded in one portion of the chain. </t>
  </si>
  <si>
    <t>Chain failure during lifting</t>
  </si>
  <si>
    <t>Submit care card to get noticed from related section responsible for crane maintenance</t>
  </si>
  <si>
    <t>Subcontractors recover back stones
Near Substations by Machine</t>
  </si>
  <si>
    <t xml:space="preserve">If no have barricade area working can get man injury </t>
  </si>
  <si>
    <t xml:space="preserve">They have Barricade and bank man for control operator do the excavation </t>
  </si>
  <si>
    <t>observe co worker using bunker gear as stated by ptw to rectify mv connected to the steam generator</t>
  </si>
  <si>
    <t>commended him</t>
  </si>
  <si>
    <t>Upon going out to the plant, the personnel wore his raincoat cause it was raining.</t>
  </si>
  <si>
    <t>Coverall could get wet</t>
  </si>
  <si>
    <t xml:space="preserve">Told the personnel that it was good practice </t>
  </si>
  <si>
    <t xml:space="preserve">helping improving </t>
  </si>
  <si>
    <t xml:space="preserve">long que </t>
  </si>
  <si>
    <t xml:space="preserve">concern raised </t>
  </si>
  <si>
    <t>Male Surau cleaning mates periodically to increase hygiene</t>
  </si>
  <si>
    <t>infections will increased</t>
  </si>
  <si>
    <t xml:space="preserve">i put some removable prayer mates </t>
  </si>
  <si>
    <t>white mpv dangerous tailgating at plant entry</t>
  </si>
  <si>
    <t>accident/liability damage, no transport</t>
  </si>
  <si>
    <t xml:space="preserve">approach the driver to remind of road safety and road sharing etiquette </t>
  </si>
  <si>
    <t>Dangerous metal signboard "Reverse Parking Only" at parking lot. Has sharp metal corner, at a person's head height.</t>
  </si>
  <si>
    <t>Head injury as the sharp corner may easily cut person's head. Personally I know a case that happened like this in LLRC, the injured person had to be bandaged for the head bleeding, days after the signboard was removed.</t>
  </si>
  <si>
    <t>Raise awareness to colleagues on the sharp corners of the signboard.</t>
  </si>
  <si>
    <t xml:space="preserve">Sr. Rotating mechanical technician </t>
  </si>
  <si>
    <t>One technician working at height without wearing fully body harness.</t>
  </si>
  <si>
    <t xml:space="preserve">Fallen hazards </t>
  </si>
  <si>
    <t>Informed him please always wear full body harness while working at height.</t>
  </si>
  <si>
    <t xml:space="preserve">Sr. Rotating Mechanical Technician </t>
  </si>
  <si>
    <t>One Technician  working at  hieght  without  wearing  full-body harness.</t>
  </si>
  <si>
    <t>Informed him always wear full-body harness  during  working  at hieght.</t>
  </si>
  <si>
    <t xml:space="preserve">Found personnel carrying 2 oil jerry container up to the cooling tower using staircase. </t>
  </si>
  <si>
    <t xml:space="preserve">By safety rules, using staircase, handrail should be used cause it might lead to slip, tripand fall when unbalance. </t>
  </si>
  <si>
    <t>Stopped him and advise to carry one by one and hold the hand rail while ascending or descending the staircase</t>
  </si>
  <si>
    <t>There was no proper signage warning of the water spill.</t>
  </si>
  <si>
    <t>Increased risk of injury: People may slip, fall, or be injured due to the unmarked water spill.
Health and safety breaches: Failure to address the hazard may violate workplace or public safety regulations.
Legal liability: Injuries resulting from the hazard could lead to complaints, claims, or legal action.
Escalation of the hazard: The spill could spread or worsen, increasing the level of risk.</t>
  </si>
  <si>
    <t>Immediate hazard control: Clean up water spills as soon as they are identified.
Proper signage: Place clear, visible “Wet Floor” or warning signs around the affected area until it is safe.
Physical barriers: Use cones, barricades, or tape to restrict access if the spill is significant.
Regular inspections: Conduct routine checks to identify spills or leaks early.
Staff training: Ensure staff are trained to respond promptly to spills and understand safety procedures.
Reporting system: Implement a clear process for reporting hazards so action can be taken quickly.
Maintenance checks: Identify and fix the source of the water spill to prevent recurrence.</t>
  </si>
  <si>
    <t>Personnel didn't wear his safety glass upon entering the plant</t>
  </si>
  <si>
    <t>Incompliance to full PPE inside the plant</t>
  </si>
  <si>
    <t>Approached the person and remind him to put on his safety glass</t>
  </si>
  <si>
    <t>Personnel forgot to wear his safety glass upon entering plant gate</t>
  </si>
  <si>
    <t>Incompliance to full PPE rules inside the plant</t>
  </si>
  <si>
    <t>Approached the personnel and remind him to put on his safety glass when entering the plant</t>
  </si>
  <si>
    <t>Contractors using the correct PPE(safety harness)</t>
  </si>
  <si>
    <t xml:space="preserve">If in a event that they fell, they could be injured </t>
  </si>
  <si>
    <t xml:space="preserve">Good housekeeping of oil replacement. After job finished, clean any oil spill and proper dispose waste oil to the used oil storage tank. </t>
  </si>
  <si>
    <t>Spilled oil can cause slip, trip and fall</t>
  </si>
  <si>
    <t xml:space="preserve">Encourage and remind my colleague to do proper and safe manner of housekeeping </t>
  </si>
  <si>
    <t xml:space="preserve">Damaged or unmaintained bicycle due to improper storage area (under unpredicted harsh weather). </t>
  </si>
  <si>
    <t xml:space="preserve">Not good for usage if heavily damage. </t>
  </si>
  <si>
    <t>make CARE card. Suggestion to make shaded areas for bicycle if possible</t>
  </si>
  <si>
    <t xml:space="preserve">Static team with the help of brudesh team went to clear waste oil and proper houskeeping </t>
  </si>
  <si>
    <t>Without proper communication and housekeeping, oil spill might happen and can cause slip, trip and fall</t>
  </si>
  <si>
    <t>Praise the team involved and to encourage this practice all time</t>
  </si>
  <si>
    <t xml:space="preserve">renovation this area </t>
  </si>
  <si>
    <t>will be source of insects and snake</t>
  </si>
  <si>
    <t>raising this carecard</t>
  </si>
  <si>
    <t xml:space="preserve">add concrete slaps in front of each building </t>
  </si>
  <si>
    <t>after raining area will be flodded</t>
  </si>
  <si>
    <t>Cycling and checking ex phone</t>
  </si>
  <si>
    <t>observed personnel inside the plant working with their coverall sleeves rolled up</t>
  </si>
  <si>
    <t>it can increased the risk of burns from contact with hot pipes and steam lines and also not compliance with PPE rules</t>
  </si>
  <si>
    <t>approached the person and told him to adjust his sleeves, briefly explained the hazards.</t>
  </si>
  <si>
    <t>Near air compressor scaffolding materials kept without barricade and signes.</t>
  </si>
  <si>
    <t xml:space="preserve">Without barricade it's safe hit hazards </t>
  </si>
  <si>
    <t xml:space="preserve">Informed him provide barricade and signes </t>
  </si>
  <si>
    <t>PIP hold my permit to Jetty because I dont have ERP training</t>
  </si>
  <si>
    <t>I may lost if not attend ERP training for jetty . I need to know what to do if there's any emergency</t>
  </si>
  <si>
    <t>very good</t>
  </si>
  <si>
    <t>slippery ladder from ground floor to first floor</t>
  </si>
  <si>
    <t>falling during walking</t>
  </si>
  <si>
    <t>concern has been raised to facility management</t>
  </si>
  <si>
    <t>Going home during night time (overtime) I observed poor lighting at carpark</t>
  </si>
  <si>
    <t>The surface is uneven, and also non reflective parking pedestal, may cause slip and fall.</t>
  </si>
  <si>
    <t>Raise to awareness to colleague, suggest FM to switch on lighting all the time instead of motion sensor activation.</t>
  </si>
  <si>
    <t xml:space="preserve">Seen someone dismount from their tricycle when it is still moving at fast speed. With other people nearby. </t>
  </si>
  <si>
    <t xml:space="preserve">He might trip over and injure himself or people around him. </t>
  </si>
  <si>
    <t xml:space="preserve">Told the person to dismount properly, instead of doing what he did. </t>
  </si>
  <si>
    <t>Hoses were laying on the ground and not properly rolled during granulation washing.</t>
  </si>
  <si>
    <t>Someone might trip over it</t>
  </si>
  <si>
    <t>Informed the operation team to set aside the unused hoses, away from the passageways</t>
  </si>
  <si>
    <t>oxy-acetylene cuttting machine daily checklist prepared</t>
  </si>
  <si>
    <t>this improvement will avoid near miss &amp; hazards during operation</t>
  </si>
  <si>
    <t>daily checklist raised</t>
  </si>
  <si>
    <t>welding machine daily checklist system raised</t>
  </si>
  <si>
    <t>to avoid electrical hazard during operation</t>
  </si>
  <si>
    <t>raised daily checklist</t>
  </si>
  <si>
    <t>rain accumulation in welding fabrication workshop</t>
  </si>
  <si>
    <t>electrical hazards</t>
  </si>
  <si>
    <t>concern raised to facility managemenet</t>
  </si>
  <si>
    <t xml:space="preserve">Mechanical Static </t>
  </si>
  <si>
    <t>Theres no ventilation on top of granulation</t>
  </si>
  <si>
    <t>Fatigue, suffocated</t>
  </si>
  <si>
    <t>Make a balcony/platform to have some fresh air so the environment not feel isolated</t>
  </si>
  <si>
    <t>I saw forklift entering plant with proper flagman</t>
  </si>
  <si>
    <t>it can cause miscommunication if no flagman for traffic in plant</t>
  </si>
  <si>
    <t>very good practice</t>
  </si>
  <si>
    <t>A lifting sling being used was frayed and visibly damaged.</t>
  </si>
  <si>
    <t>The sling could snap during lifting and cause a dropped load incident.</t>
  </si>
  <si>
    <t>I isolated the sling, tagged it as defective, and requested a replacement.</t>
  </si>
  <si>
    <t xml:space="preserve">One jumbo bag which contain urea fertilizer fell for the bag stack. This is very dangerous since this is bag is stack high in unsafe manner where can fall at anytime or anyone </t>
  </si>
  <si>
    <t>One of those bag can fell at anytime to anyone where it leads to danger to the people and asset</t>
  </si>
  <si>
    <t>Inform the area owner supervisor and raise the care card</t>
  </si>
  <si>
    <t>As it is well known that Brunei experiences heavy rainfall, it is recommended to improve the parking area to ensure safe and easy access for employees to their offices, minimizing the risk of slipping.</t>
  </si>
  <si>
    <t>risk of slipping</t>
  </si>
  <si>
    <t xml:space="preserve">Inform HSSE team </t>
  </si>
  <si>
    <t>Metal Sharp edges was spotted in men’s toilet</t>
  </si>
  <si>
    <t>It may cause trap or worse could cause skin cut if not rectified</t>
  </si>
  <si>
    <t>Made initiative to rectified the issue on the spot</t>
  </si>
  <si>
    <t>Broken light bulb in the office</t>
  </si>
  <si>
    <t>Eye strain due to low lighting</t>
  </si>
  <si>
    <t>Replace broken light bulb</t>
  </si>
  <si>
    <t>Poor housekeeping</t>
  </si>
  <si>
    <t>Working area can get congested</t>
  </si>
  <si>
    <t>Proper housekeeping after each task</t>
  </si>
  <si>
    <t>Cleaning the floor</t>
  </si>
  <si>
    <t>Toilet far from working area</t>
  </si>
  <si>
    <t>stress, not feeling comfortable</t>
  </si>
  <si>
    <t>to construct near toilet in work place</t>
  </si>
  <si>
    <t>many water hole in walkway going to workshop</t>
  </si>
  <si>
    <t>shoes become wet and penetrate inside your feet and will cause bad odor</t>
  </si>
  <si>
    <t>to dump soil or on the road and flattened</t>
  </si>
  <si>
    <t>The Figure print machine located on the upper floor of the north building has been repeatedly experiencing faults and should be replaced with a new unit from another manufacturer.</t>
  </si>
  <si>
    <t>There is an inaccuracy in the team’s follow-up on attendance and departure records.</t>
  </si>
  <si>
    <t>Inform IT/HR teams</t>
  </si>
  <si>
    <t xml:space="preserve">Productive tool box talk organized by the workshop team. Which relates of the important of mandatory of  jetty training </t>
  </si>
  <si>
    <t>Congratulate the team.</t>
  </si>
  <si>
    <t>Provide Toilet</t>
  </si>
  <si>
    <t>There are no Toilets nearby</t>
  </si>
  <si>
    <t>Static technician</t>
  </si>
  <si>
    <t>Before only scaffolding pipe installed along the drainage line inbetween of bulk storage and urea plant. Now proper handrail beam are installed for the drainage line</t>
  </si>
  <si>
    <t xml:space="preserve">Scaffolding pipe are not suitable enough for act as the hand rail, only for temporary </t>
  </si>
  <si>
    <t>Raise the care card and inform to civil team</t>
  </si>
  <si>
    <t xml:space="preserve"> Valve Technician</t>
  </si>
  <si>
    <t>Since we are using Nitrogen cylinder at workshop for Testing. still not have proper cage but just Tighten it on solid rack to secure the bottle.</t>
  </si>
  <si>
    <t>High pressure gas is always a risk if not well secured. it can fall or projected.</t>
  </si>
  <si>
    <t>Starting  ow we just secured by using strap belt. and rised request to fabricat special rack for it.</t>
  </si>
  <si>
    <t>A worker was welding near a flammable chemical drum without a fire extinguisher nearby.</t>
  </si>
  <si>
    <t>Sparks could ignite the chemical and cause a fire or explosion.</t>
  </si>
  <si>
    <t>I stopped the job, moved the drum to a safe distance, and brought a fire extinguisher to the site.</t>
  </si>
  <si>
    <t>Uneven roads</t>
  </si>
  <si>
    <t xml:space="preserve">Asset damage </t>
  </si>
  <si>
    <t>Proper roads and parking</t>
  </si>
  <si>
    <t>Asset damage</t>
  </si>
  <si>
    <t>Proper parking and roads</t>
  </si>
  <si>
    <t>Found scaffolding fitting loose.</t>
  </si>
  <si>
    <t>the scaffolding can be unbalanced due to loose clamps, danger to the person working with scaffolding plate-form.</t>
  </si>
  <si>
    <t>Inform scaffolder to recheck the scaffolding and rectify.</t>
  </si>
  <si>
    <t>Forklift driver not using safety glasses while driving at site</t>
  </si>
  <si>
    <t>Eye injury due to flying object</t>
  </si>
  <si>
    <t>Stop and ask him to use safety glasses immediately</t>
  </si>
  <si>
    <t>obstacle during climbing the ladders for 1031K002</t>
  </si>
  <si>
    <t>to inform responsible parties to remove the obstacles</t>
  </si>
  <si>
    <t>rust on bottom parts of oil drums</t>
  </si>
  <si>
    <t>oil leak from the oil drums</t>
  </si>
  <si>
    <t>Proposed to transfer the drums to new drums , also no oil drum spill tray provided</t>
  </si>
  <si>
    <t>A worker using a non intrinsically safe battery power device(Portable Fan) at urea plant</t>
  </si>
  <si>
    <t>If not addressed the use of an unauthorized battery powered device could result in sparks, fire or ignition in an explosive atmosphere in plant.</t>
  </si>
  <si>
    <t>Politely instructed the individual to stop using the device and remove it from the plant.</t>
  </si>
  <si>
    <t>The ladder connected to the scaffolding was improperly installed and not securely tightened, creating a potential safety hazard.</t>
  </si>
  <si>
    <t>The ladder may shift, slip, or detach, causing a worker to fall</t>
  </si>
  <si>
    <t>Suspend all work in the area and request the scaffolding crew to properly secure and correct the ladder installation.</t>
  </si>
  <si>
    <t xml:space="preserve">Door from plant side  is inclined and my be fallen </t>
  </si>
  <si>
    <t>may fall and hit some one</t>
  </si>
  <si>
    <t>raising care card</t>
  </si>
  <si>
    <t xml:space="preserve">static Technician </t>
  </si>
  <si>
    <t>I observed someone was going to site but forgot to use safety boots</t>
  </si>
  <si>
    <t>PPE not complete to go to site, can be stopped at the entrance gate or Danger to the person without safety boots while at site that can cause foot's injury.</t>
  </si>
  <si>
    <t>I approached the person and tell the he/she not yet use safety boots and the person agreed and changed his/her shoes to safety boots.</t>
  </si>
  <si>
    <t>Forget to use safety boots during on his way to plant at entrance site gate</t>
  </si>
  <si>
    <t xml:space="preserve">can cause foot injury if anything fall on foot during perform a job. And need to complied12 LSR </t>
  </si>
  <si>
    <t>Intervent and ask to change shoes (safety boots)</t>
  </si>
  <si>
    <t>no shade for car</t>
  </si>
  <si>
    <t>car damage</t>
  </si>
  <si>
    <t>propose to erect car shade</t>
  </si>
  <si>
    <t>They are doing good housekeeping</t>
  </si>
  <si>
    <t>Very good actions</t>
  </si>
  <si>
    <t>They have the good practice</t>
  </si>
  <si>
    <t>One lightbulb burned out</t>
  </si>
  <si>
    <t xml:space="preserve">Eye strain </t>
  </si>
  <si>
    <t>Informed my supervisor</t>
  </si>
  <si>
    <t>Senior Instrument Engineer</t>
  </si>
  <si>
    <t xml:space="preserve">several bicycles were found on the ground and not on the stand. </t>
  </si>
  <si>
    <t xml:space="preserve">while moving bicycles it can cause you to fall or trip </t>
  </si>
  <si>
    <t>lift the bicycles from ground and place them on stands and with good distance from other bikes so that it is easy to move them out of stand.</t>
  </si>
  <si>
    <t xml:space="preserve">Water dripping from the Air con of pantry </t>
  </si>
  <si>
    <t>Water is spilled on ground and near the electric sockets for water dispenser</t>
  </si>
  <si>
    <t>turned off the air con and informed the cleaning staff to immediately clean the spill to avoid and trip.</t>
  </si>
  <si>
    <t>Some one not used safety glass during job</t>
  </si>
  <si>
    <t xml:space="preserve">Eyes injured </t>
  </si>
  <si>
    <t>Tell him to used safety glass during on site</t>
  </si>
  <si>
    <t xml:space="preserve">MH 1st Floor , Urea spillage  observed </t>
  </si>
  <si>
    <t xml:space="preserve">Slip &amp; trip hazard </t>
  </si>
  <si>
    <t xml:space="preserve">water bodies in the car park </t>
  </si>
  <si>
    <t xml:space="preserve">Reprted the issue </t>
  </si>
  <si>
    <t>No safety glass.during cleaning using waterjet</t>
  </si>
  <si>
    <t>Eye injureies</t>
  </si>
  <si>
    <t>Wear proper safety glass</t>
  </si>
  <si>
    <t>Another broken chair</t>
  </si>
  <si>
    <t>Change to good quality one</t>
  </si>
  <si>
    <t>poor lighting</t>
  </si>
  <si>
    <t>poor vision, eyes get tired</t>
  </si>
  <si>
    <t>light replacement</t>
  </si>
  <si>
    <t xml:space="preserve">Poor lighting </t>
  </si>
  <si>
    <t>poor vision, very difficult to work for machining task</t>
  </si>
  <si>
    <t xml:space="preserve">need to install more lighting </t>
  </si>
  <si>
    <t>Please build closer toilet near workshop area</t>
  </si>
  <si>
    <t xml:space="preserve">Taking time away from work </t>
  </si>
  <si>
    <t>During heavy rain, we do close Main door and working inside MSL workshop. We fill like having eyes fatigue due to insufficient of light inside worshop.</t>
  </si>
  <si>
    <t>Working in dark place or without sufficient light can lead to sight issues in long terme</t>
  </si>
  <si>
    <t>We request a additional lamp or use plexiglass roofing to improve the light.</t>
  </si>
  <si>
    <t xml:space="preserve">Senior Scaffolder </t>
  </si>
  <si>
    <t>Properly housekeeping worksite area before,during &amp; after completing scaffolding activities.</t>
  </si>
  <si>
    <t>Can cause hazard of obstruction access way or slip,trip &amp; fall.</t>
  </si>
  <si>
    <t>Good practice for any personnel to maintain properly housekeeping at worksite area and also inside your office.</t>
  </si>
  <si>
    <t xml:space="preserve">Used Impact hand gloves during hammering 🔨 
</t>
  </si>
  <si>
    <t xml:space="preserve">Save hand </t>
  </si>
  <si>
    <t xml:space="preserve">Give support </t>
  </si>
  <si>
    <t>Driving at a good speed limit on the side of the road at the plant</t>
  </si>
  <si>
    <t>It can be dangerous to cross the road.</t>
  </si>
  <si>
    <t>keep the limit while driving</t>
  </si>
  <si>
    <t xml:space="preserve">flatten the Road using machiniries </t>
  </si>
  <si>
    <t xml:space="preserve">gravels may fly and hit personnel while cars go throw </t>
  </si>
  <si>
    <t>Care card raised regarding this concern</t>
  </si>
  <si>
    <t xml:space="preserve">Subcontractors doing concrete work at workshop, they excavation soils </t>
  </si>
  <si>
    <t>All soils materials they not clear out from workshop area, we can’t move materials out</t>
  </si>
  <si>
    <t xml:space="preserve">Subcontractors must remove all soils out from areas </t>
  </si>
  <si>
    <t xml:space="preserve">Mold is seen on the ceiling inside office of electrical technician </t>
  </si>
  <si>
    <t>Mold on the ceiling can be a real issue office environment and health.</t>
  </si>
  <si>
    <t>Windows open every morning for better ventilation</t>
  </si>
  <si>
    <t>Contractors bicycle tyre is blown out</t>
  </si>
  <si>
    <t>Loss of control during pedaling and can cause falling off from bicycle</t>
  </si>
  <si>
    <t>I told them to stop and change the tires</t>
  </si>
  <si>
    <t>Forklift skiding when entering workshop just after rain.</t>
  </si>
  <si>
    <t>Slippery surface and have some slop ground</t>
  </si>
  <si>
    <t>Clean up the wet ground and make it dry to ensure correct grip on the surface</t>
  </si>
  <si>
    <t>Dog that is sometimes aggressive towards workers</t>
  </si>
  <si>
    <t xml:space="preserve">The can and will bite if walked pass by </t>
  </si>
  <si>
    <t>Call animal control</t>
  </si>
  <si>
    <t xml:space="preserve">Not proper housekeeping </t>
  </si>
  <si>
    <t>Raise this issue during the morning meeting</t>
  </si>
  <si>
    <t>Third party personnel not using safety glass while at site. He's using black shade normal glasses</t>
  </si>
  <si>
    <t>Not comply to safety rules</t>
  </si>
  <si>
    <t>Ask him to change to the safety glass immediately</t>
  </si>
  <si>
    <t>I observed a near-miss incident involving an individual and the generator</t>
  </si>
  <si>
    <t>1. The near-miss can become an actual accident
The same unsafe condition or behavior may occur again.
Next time, the outcome could involve serious injury, equipment damage, or even fatalities.
2. Increased risk of equipment damage
Generators are heavy, mechanical, and often include electrical components.
A crash or misuse could cause costly repairs or full equipment failure.
3. Safety hazards remain unaddressed
Underlying issues—such as poor training, unsafe environment, faulty equipment, or improper procedures—continue to pose risks.</t>
  </si>
  <si>
    <t>Ensure awareness of surroundings while cycling and install a barrier around the generator to prevent similar incidents.</t>
  </si>
  <si>
    <t>I observed that the grass has grown tall and needs to be cut.</t>
  </si>
  <si>
    <t>If no interventions or actions are taken, the grass may continue to overgrow, attracting pests, creating safety hazards, and making the area look poorly maintained</t>
  </si>
  <si>
    <t>To solve the problem, I approached the responsible person, explaining the importance of regular maintenance and its benefits for safety and aesthetics. To support good practice, I recommended establishing a routine schedule for lawn care and monitoring growth. For the highlighted item, I suggest regular inspections and timely cutting to prevent overgrowth and associated hazards.</t>
  </si>
  <si>
    <t xml:space="preserve">Someone crossing the barrication tape as short cut </t>
  </si>
  <si>
    <t>Can be harmed by any unknown danger in the barrication area ( gas leak , fallen objects , slippery area , ....)</t>
  </si>
  <si>
    <t xml:space="preserve">Informed him about the risk he can face for such bad act </t>
  </si>
  <si>
    <t xml:space="preserve">Contractor doing floor cleaning with barrication but without using a signage for barrication reason </t>
  </si>
  <si>
    <t xml:space="preserve">People can think the barrication reason is finished and can cross the barrier </t>
  </si>
  <si>
    <t xml:space="preserve">Informed the supervisor about the importance of using the signage during the barrication time , and asked him to install a  slippery signage </t>
  </si>
  <si>
    <t>Cutting electrical wires using wrong tools, i.e. paper cutter, not a proper cable cutter</t>
  </si>
  <si>
    <t>Can damage the equipment or cause injury as you can easily cut yourself if slipped.</t>
  </si>
  <si>
    <t>Stopped the person doing the work and ask them to use proper tool and wear their gloves</t>
  </si>
  <si>
    <t>corridor lights are dimming</t>
  </si>
  <si>
    <t>hit for personnel</t>
  </si>
  <si>
    <t>Cement the car park</t>
  </si>
  <si>
    <t>Damaged vehicles over time by the small rocks, paint chips, possible window cracks etc</t>
  </si>
  <si>
    <t>Please cement the car park</t>
  </si>
  <si>
    <t>Some burned out lightbulbs</t>
  </si>
  <si>
    <t>Making the room dark and can make seeing things harder, making it walking to some things</t>
  </si>
  <si>
    <t>Change the lightbulbs</t>
  </si>
  <si>
    <t>Contractors wearing eye protection when cutting grass</t>
  </si>
  <si>
    <t xml:space="preserve">Without them using eye protection, possible rocks can fly towards their coworkers </t>
  </si>
  <si>
    <t>Need more lights in the workshop</t>
  </si>
  <si>
    <t xml:space="preserve">For working, its better to have bright lights just like in the office </t>
  </si>
  <si>
    <t>Please install more lights in the Workshop</t>
  </si>
  <si>
    <t xml:space="preserve">Senior scaffolder </t>
  </si>
  <si>
    <t>Our third party contractor install barrier tape on worksite area.</t>
  </si>
  <si>
    <t>Nt authorized personnel will entering line of fire location.</t>
  </si>
  <si>
    <t>Good practice is always Cascade hazardous of worksite area on toolbox talk meeting,to remind our scaffolder before start of any scaffolding activities must install barriers tape to avoid nt authorized personnel entering red zone area.</t>
  </si>
  <si>
    <t>Big red bin is far to throw out trash</t>
  </si>
  <si>
    <t>It makes us disincentive to throw our trash</t>
  </si>
  <si>
    <t>Bring the red waste bin closer to the workshop</t>
  </si>
  <si>
    <t>Grinder using the correct PPE such as face shield and hand gloves when grinding</t>
  </si>
  <si>
    <t>The grinder disc could explode and hit the face and hands</t>
  </si>
  <si>
    <t xml:space="preserve">Valve Repair Tech </t>
  </si>
  <si>
    <t xml:space="preserve">Welder wearing the correct eye protection </t>
  </si>
  <si>
    <t xml:space="preserve">could cause blindness overtime </t>
  </si>
  <si>
    <t xml:space="preserve">No first aid kit installed at the workshop </t>
  </si>
  <si>
    <t>If there’s no first aid kit nearby, small injuries can get worse because you can’t clean, cover, or treat them quickly. Bleeding may continue longer, infections can start, and you won’t have basic supplies to help someone in an emergency.</t>
  </si>
  <si>
    <t xml:space="preserve">Inform HSSE officer regarding about this </t>
  </si>
  <si>
    <t>I got an intervention for using an expired fire extinguisher while acting as a fire watcher and was told to use a different, non-expired one.</t>
  </si>
  <si>
    <t>Compromised reliability in an emergency situation, increasing the likelihood of unsuccessful fire suppression</t>
  </si>
  <si>
    <t>make sure to check the extinguisher first before starting fire watch so I don’t grab an expired one again</t>
  </si>
  <si>
    <t>I saw a worker wearing full PPE and helping others follow the rules.</t>
  </si>
  <si>
    <t>I thanked him and encouraged him to continue this good practice.</t>
  </si>
  <si>
    <t>Scaffolding materials storage in proper stacking and barricade to avoid not authorized personal entry.</t>
  </si>
  <si>
    <t>Manlift operator wear safety harness during operating the machinery.</t>
  </si>
  <si>
    <t xml:space="preserve">Manlift entering to site with flagman.
</t>
  </si>
  <si>
    <t>Elec. field lead engineer</t>
  </si>
  <si>
    <t>Urea bagging materials have been placed in the maintenance bay, causing obstruction and restricting safe access. These items need to be removed to maintain a clear and hazard-free area</t>
  </si>
  <si>
    <t>If the obstruction in the maintenance bay is not removed, it may lead to restricted access, tripping hazards, delayed maintenance activities, and an increased risk of accidents or injuries. It could also impede emergency response in case of an incident.</t>
  </si>
  <si>
    <t>What have you done to solve the problem(s)?
I immediately informed the responsible personnel about the obstruction in the maintenance bay and highlighted the safety risks associated with leaving the urea bagging materials in that area.
How did you approach the person to make interventions?
I approached the individual in a constructive and safety-focused manner, explained the potential hazards, and requested that the materials be removed promptly to restore safe access.
How do you support the Good Practice?
I reinforced the importance of maintaining clear walkways and work areas, in line with our safety standards and housekeeping requirements, and encouraged adherence to proper material placement procedures.
What do you suggest for the item you highlighted?
I recommend relocating the urea bagging materials to the designated storage area and ensuring regular housekeeping checks in the maintenance bay to prevent similar obstructions in the future</t>
  </si>
  <si>
    <t>1 jumbo bag was lean then fell down then contacting nearby conveyor</t>
  </si>
  <si>
    <t>conveyor structure impact, closing walkway of the conveyor</t>
  </si>
  <si>
    <t>informed operation before for the high probability of the bag to fall</t>
  </si>
  <si>
    <t>Jetty module floor steel plate loose and have gapped</t>
  </si>
  <si>
    <t>Fall down to sea</t>
  </si>
  <si>
    <t>Need to retighten</t>
  </si>
  <si>
    <t>Poor house keeping of insulation cladding</t>
  </si>
  <si>
    <t>Need to house keeping</t>
  </si>
  <si>
    <t>Rusty/corroded sclaffolding</t>
  </si>
  <si>
    <t>scaffolding collapse/falling</t>
  </si>
  <si>
    <t>Need to remove/dismantle the scaffolding</t>
  </si>
  <si>
    <t>Ship Rope/lines on the floor</t>
  </si>
  <si>
    <t>Fall &amp; slip</t>
  </si>
  <si>
    <t>Need put on proper storage</t>
  </si>
  <si>
    <t>Conveyor roller spare/used was put on the side of modules floor</t>
  </si>
  <si>
    <t xml:space="preserve">Can block the access way </t>
  </si>
  <si>
    <t>Need to put on proper place</t>
  </si>
  <si>
    <t>Colleague bicycle wheel punctured.</t>
  </si>
  <si>
    <t>injuries might happen or cause more damage on the wheels</t>
  </si>
  <si>
    <t xml:space="preserve">inform the colleague and help to inflate the tire. </t>
  </si>
  <si>
    <t>Saw a car driving hitting the plastic cone for parking</t>
  </si>
  <si>
    <t>Approach the personnel and ask to drive carefully and watch surroundings especially at the car park area</t>
  </si>
  <si>
    <t>Wind sock above boiler 1 missing, need to be replace</t>
  </si>
  <si>
    <t>There is no wind direction if any hazardous gas leak happen</t>
  </si>
  <si>
    <t xml:space="preserve">Create care card to remind safety personnel to install new Windsocks </t>
  </si>
  <si>
    <t xml:space="preserve">There is no sounders in jetty conveyor gallery along 3 km for fire alarm. </t>
  </si>
  <si>
    <t xml:space="preserve">People who working or travelling inside conveyor gallery  will not get notice if any fire happen in another side. They can still move to fire direction. </t>
  </si>
  <si>
    <t>Propose to install fire sounder inside conveyor gallery.</t>
  </si>
  <si>
    <t xml:space="preserve">At Jetty Module have some checker plates open </t>
  </si>
  <si>
    <t xml:space="preserve">We can trip , falling </t>
  </si>
  <si>
    <t>We must repair and close the gap</t>
  </si>
  <si>
    <t>Wet floor with no sign</t>
  </si>
  <si>
    <t>Intervene and to put up a sign</t>
  </si>
  <si>
    <t xml:space="preserve">High noise </t>
  </si>
  <si>
    <t xml:space="preserve">Hearing issues </t>
  </si>
  <si>
    <t>Valve repair</t>
  </si>
  <si>
    <t>During break time some employee enjoying breakfast with hand full of grease.</t>
  </si>
  <si>
    <t>Dirty hand is hazard and especially grease is non edible. with our food it can lead to health issue</t>
  </si>
  <si>
    <t>At least we can jus commite like a joke to awarn the person. Make sure you eat properly and with clean hand.</t>
  </si>
  <si>
    <t>I saw electrical cables lying across the walkway.</t>
  </si>
  <si>
    <t>Trip hazard for workers.</t>
  </si>
  <si>
    <t>I asked the team to arrange and secure the cables properly.</t>
  </si>
  <si>
    <t>There are a lot of urea bag fully filled which is stack on top of each other. One of those bag already fell down to the floor which fortunately it does not fell to the people or hit the equipment</t>
  </si>
  <si>
    <t>These might happen on the wrong day, wrong time where it can fall over to the people and asset, which can cause more severe damage</t>
  </si>
  <si>
    <t>Informed the supervisor of the area owner and raise the care card</t>
  </si>
  <si>
    <t>Cleaning of ground metal plate grating to prevent slippery</t>
  </si>
  <si>
    <t xml:space="preserve">might harm personnel due to trip injury, might lead to LTI. </t>
  </si>
  <si>
    <t>Appreciate the works</t>
  </si>
  <si>
    <t xml:space="preserve">Friend's car window open, during heavy rain. </t>
  </si>
  <si>
    <t>Major car internal/electronic damage.</t>
  </si>
  <si>
    <t xml:space="preserve">Informed friend as soon as saw the open window. </t>
  </si>
  <si>
    <t xml:space="preserve">Saw a colleague practicing a safe act by always using hand rail when using stairs </t>
  </si>
  <si>
    <t xml:space="preserve">Hand rails used to prevent us to fall from stairs and cause injuries </t>
  </si>
  <si>
    <t xml:space="preserve">Not applicable </t>
  </si>
  <si>
    <t>mechanical technician</t>
  </si>
  <si>
    <t xml:space="preserve">1031k002 inaccessible because of blockage beam nearby monkey ladder </t>
  </si>
  <si>
    <t xml:space="preserve">hit your headfirst </t>
  </si>
  <si>
    <t>make the beam a little bit higher</t>
  </si>
  <si>
    <t>A worker applied good practice of using body harness while operating the man lift.</t>
  </si>
  <si>
    <t>Congratulate the operator.</t>
  </si>
  <si>
    <t xml:space="preserve">Agile found inside cooling tower , may affect on people health </t>
  </si>
  <si>
    <t xml:space="preserve">Information shared and HSSE advised to wear the medical mask if any one work at Cooling tower </t>
  </si>
  <si>
    <t>Limited transportation to go to jettyhead. This caused personnel to use personal bicycle instead. Issue it require personnel to carry bicycle from ground floor to 1st floor.</t>
  </si>
  <si>
    <t>This may cause personnel to get injury due to trip and fall along the staircase while carrying bicycle</t>
  </si>
  <si>
    <t>There should be anchoring points to bring bicycle easily from ground floor to 1st floor. Also to increase the number of buggy, as currently only 1 buggy available for transportation, with issue of low battery all the time and charging it takes time.</t>
  </si>
  <si>
    <t>i raised care cards towards this issue</t>
  </si>
  <si>
    <t>INSTRUMENTATION TECHNICIAN</t>
  </si>
  <si>
    <t>I observed someone almost slip and fall after stepping on algae while getting out of their car on a rainy day.</t>
  </si>
  <si>
    <t>The algae will continue to grow and become even more slippery.
This significantly raises the chance of someone slipping, falling, and sustaining injuries such as sprains, fractures, or head injuries.</t>
  </si>
  <si>
    <t xml:space="preserve">During hot work ongoing, construction team also busy with the renovation </t>
  </si>
  <si>
    <t>Communication, need to make sure the construction activities done then proceed the hot works</t>
  </si>
  <si>
    <t>As the toilet is located at ground floor only, there is no rain shade/shelter to go from first floor to ground floor.  The shade / shelter is only outside the door.</t>
  </si>
  <si>
    <t>People might rush down due to the rain and might slip and trip during the rush</t>
  </si>
  <si>
    <t>This is a suggestion only. No action been done</t>
  </si>
  <si>
    <t>Rigger level 1</t>
  </si>
  <si>
    <t xml:space="preserve">Rain water coming in office </t>
  </si>
  <si>
    <t xml:space="preserve">Slip Trip Hazard,water can damage furniture </t>
  </si>
  <si>
    <t>Please repair it</t>
  </si>
  <si>
    <t xml:space="preserve">Personnel wear mask with catridge when working </t>
  </si>
  <si>
    <t>Not good if inhale too much urea fume</t>
  </si>
  <si>
    <t>Observe personnel use proper PPE when drain the oil from gearbox</t>
  </si>
  <si>
    <t>VALVE REPAIR TECH</t>
  </si>
  <si>
    <t>Contractors wearing correct hand PPE</t>
  </si>
  <si>
    <t>Small cut injuries on hands</t>
  </si>
  <si>
    <t>Grass is too long in PSS4</t>
  </si>
  <si>
    <t>Snakes may hide inside</t>
  </si>
  <si>
    <t>Report</t>
  </si>
  <si>
    <t xml:space="preserve">Someone entering the plant and forgot to wear the safety shoes </t>
  </si>
  <si>
    <t xml:space="preserve">Safety shoes part of ppe , must be wear before entering the plant </t>
  </si>
  <si>
    <t>Reminded him and he imidiatly return back to office to wear</t>
  </si>
  <si>
    <t xml:space="preserve">Digging at the at WS ground for laying cables without covering the machining equipment. </t>
  </si>
  <si>
    <t xml:space="preserve">Dust will cover the whole machines and may cause machine faulty later. </t>
  </si>
  <si>
    <t xml:space="preserve">Stopped the work, asking all staff to cover their machines properly and then continue to work for digging the cables channel. </t>
  </si>
  <si>
    <t>dog chasing people</t>
  </si>
  <si>
    <t>rabies</t>
  </si>
  <si>
    <t xml:space="preserve">remove the dog from site </t>
  </si>
  <si>
    <t>Obeserved personal let go both hands while riding bicycle</t>
  </si>
  <si>
    <t>Told the personal not to do this again</t>
  </si>
  <si>
    <t>Flatting parking area , no flying stones any more</t>
  </si>
  <si>
    <t>injuries may happen if cars tyres pushed gravels</t>
  </si>
  <si>
    <t xml:space="preserve">Facility management </t>
  </si>
  <si>
    <t>No waste bin on MSL workshop area</t>
  </si>
  <si>
    <t xml:space="preserve">Prepare general waste bin near workshop </t>
  </si>
  <si>
    <t>Submit care card</t>
  </si>
  <si>
    <t>No dangerous waste bun near area MSL</t>
  </si>
  <si>
    <t xml:space="preserve">Uesd oil pad not controlled </t>
  </si>
  <si>
    <t xml:space="preserve">Rise card card </t>
  </si>
  <si>
    <t>Pungent smell from urea granules</t>
  </si>
  <si>
    <t>Health issue if inhaled for a period of time.</t>
  </si>
  <si>
    <t>Always prepare recommended dust masks, and equip them before entering Bulk Storage.</t>
  </si>
  <si>
    <t>Dust mask filter expired.</t>
  </si>
  <si>
    <t>Expired filter cannot be used in Bulk Storage</t>
  </si>
  <si>
    <t>Replaced the expired filter with new ones</t>
  </si>
  <si>
    <t xml:space="preserve">flatten the gravels using machinries </t>
  </si>
  <si>
    <t xml:space="preserve">i recommend to add some tars to this gravels </t>
  </si>
  <si>
    <t xml:space="preserve">Flatten the ground unsing machinries </t>
  </si>
  <si>
    <t>i raised care card requesting flatten the roads</t>
  </si>
  <si>
    <t>Driving and looking at phone</t>
  </si>
  <si>
    <t>Intervene and remind no to play phone</t>
  </si>
  <si>
    <t>Instrument techincian</t>
  </si>
  <si>
    <t>Slippery area</t>
  </si>
  <si>
    <t>Trip.and fall</t>
  </si>
  <si>
    <t>Cleaning floor</t>
  </si>
  <si>
    <t>Broken chair</t>
  </si>
  <si>
    <t>Replace broken chair</t>
  </si>
  <si>
    <t>I observed an individual using gloves while climbing and descending the monkey ladder</t>
  </si>
  <si>
    <t>I acknowledged the individual for wearing gloves as required and reinforced that this is the correct and safe practice. I emphasized that continued adherence to PPE requirements supports a safer working environment for everyone.</t>
  </si>
  <si>
    <t>Not wearing safety glass</t>
  </si>
  <si>
    <t>Intervene to wear safety glass</t>
  </si>
  <si>
    <t>Power cable exposed due grass cutter activity</t>
  </si>
  <si>
    <t>Cable replace</t>
  </si>
  <si>
    <t>One of the contractor staff did not use ear protection while doing grinding in the renovated office area.</t>
  </si>
  <si>
    <t>He can lost his hearing due to the high noise from the grinder machine.</t>
  </si>
  <si>
    <t>I stopped him politely and a discussion had been made. between me and the worker. He agreed to wear ear protection immediately.</t>
  </si>
  <si>
    <t>I observed my colleague performing cutting and grinding activities without installing any spark protection or barricades around the work area. Sparks were spreading to nearby materials and walking paths.</t>
  </si>
  <si>
    <t>Without proper intervention, the sparks could ignite nearby flammable materials, cause burns to other workers passing by, or result in a fire inside the workshop. This could lead to equipment damage, injuries, or a major safety incident.</t>
  </si>
  <si>
    <t>I immediately approached my colleague and politely asked him to stop the grinding task. Together, we set up proper spark shields, cleared the surrounding materials, and ensured the hot-work area was properly barricaded.</t>
  </si>
  <si>
    <t>proper use of slings by the lifting team when changing gearboxes</t>
  </si>
  <si>
    <t>Save act</t>
  </si>
  <si>
    <t xml:space="preserve">Positive Support </t>
  </si>
  <si>
    <t>I saw a worker cleaning the workshop, removing waste and keeping the floor clear.</t>
  </si>
  <si>
    <t>I thanked him for maintaining good housekeeping and encouraged him to continue.</t>
  </si>
  <si>
    <t>Safety boot damaged</t>
  </si>
  <si>
    <t>Trip nd fall..foot damaged</t>
  </si>
  <si>
    <t>Replaced</t>
  </si>
  <si>
    <t>Eye damage</t>
  </si>
  <si>
    <t>Wear proper safety glasses</t>
  </si>
  <si>
    <t>Slippery walkway due to urea</t>
  </si>
  <si>
    <t>Install anti slip sticker</t>
  </si>
  <si>
    <t>Slippery stair</t>
  </si>
  <si>
    <t xml:space="preserve">Install anti slip sticker </t>
  </si>
  <si>
    <t>Part of the jetty edge stopper for the shiploader have cement part of it damaged due to ship collision around the jetty head area</t>
  </si>
  <si>
    <t>If there’s no action for long time, cement slowly deteriorates and might be more damaged could occurr</t>
  </si>
  <si>
    <t xml:space="preserve">Raise the care card and inform the supervisor to have a look and inspect and rasie notification to the related department about the condition </t>
  </si>
  <si>
    <t xml:space="preserve">Some one cleaning safety google during walking </t>
  </si>
  <si>
    <t xml:space="preserve">Accident can happen </t>
  </si>
  <si>
    <t>Tell him to stop on proper place during cleaning safety glass</t>
  </si>
  <si>
    <t>Slipping and fall</t>
  </si>
  <si>
    <t>Cleaning and signboard</t>
  </si>
  <si>
    <t>One of my colleague forgot to change his normal glass before entering site.</t>
  </si>
  <si>
    <t>Fail to comply the safey rules for entering site</t>
  </si>
  <si>
    <t>Remind him to change to safety glasses</t>
  </si>
  <si>
    <t>Trash/dead bugs on the pathway of Jetty. Might mix with urea on conveyor</t>
  </si>
  <si>
    <t>poor quality on the urea for international shipping</t>
  </si>
  <si>
    <t>informed PH operators/supervisor</t>
  </si>
  <si>
    <t>Cleaner not used hear protection on compressor house area</t>
  </si>
  <si>
    <t xml:space="preserve">Effect on hearing </t>
  </si>
  <si>
    <t xml:space="preserve">Tell him to used hearing protection </t>
  </si>
  <si>
    <t>No adhesive grip tapes on the steps of the stairs hence it can be slippery</t>
  </si>
  <si>
    <t xml:space="preserve">People can slip and get injured </t>
  </si>
  <si>
    <t>Informed the respective team regarding this unsafe condition</t>
  </si>
  <si>
    <t xml:space="preserve">No adhesive grip tapes on the steps of the metal stairs hence it can be slippery </t>
  </si>
  <si>
    <t xml:space="preserve">People can slip while going up the stairs or down the stairs and get injured </t>
  </si>
  <si>
    <t xml:space="preserve">Informed the respective teams regarding this issue </t>
  </si>
  <si>
    <t>A car was parked at unauthorized area just outside Spark building Level 1.</t>
  </si>
  <si>
    <t xml:space="preserve">Other road user might hit the car and injury can be occurred due to this hazardous situation.  </t>
  </si>
  <si>
    <t>Discussion was made with the driver and he agreed to park his car at the allocated car park at the ground floor of the Spark building.</t>
  </si>
  <si>
    <t>a person standing at the edge.</t>
  </si>
  <si>
    <t xml:space="preserve"> loss of balance may get fall and injuries</t>
  </si>
  <si>
    <t xml:space="preserve">approach and remind that person to keep safe from the edge even its not high. </t>
  </si>
  <si>
    <t>My supervisor emphasized the importance of staying hydrated by drinking water frequently while working in hot weather.</t>
  </si>
  <si>
    <t xml:space="preserve">Prolonged exposure to high temperatures without proper hydration or breaks can lead to heat exhaustio, heat strokes and dehydration </t>
  </si>
  <si>
    <t>He reminded us to take regular breaks, work in intervals, and seek shade when necessary to prevent heat-related issues.</t>
  </si>
  <si>
    <t>Forklift carried a heavy load and struggling to enter at workshop due to uneven surface on the floor.</t>
  </si>
  <si>
    <t>The load can lose balance</t>
  </si>
  <si>
    <t>put peace of wood and metal sheet to adjust the surface. Actually should be fixed by filling a concrete to level the surface.</t>
  </si>
  <si>
    <t xml:space="preserve">The sewer around Urea Bulk Storage Area is not covered with metal gratings or concrete slabs </t>
  </si>
  <si>
    <t xml:space="preserve">People may accidentally fall into the sewer and get injured </t>
  </si>
  <si>
    <t>Informed the respective teams reliable for this issue</t>
  </si>
  <si>
    <t xml:space="preserve">Open sewer near the sluice gate area </t>
  </si>
  <si>
    <t xml:space="preserve">People may accidentally fall into the sewer </t>
  </si>
  <si>
    <t>Informed the respective teams regarding this issue and asked them to put metal gratings or concrete slabs on top of the sewer</t>
  </si>
  <si>
    <t>Worker using a damaged bicycle no functioning brakes and the tyres were worn out, making it unsafe for movement</t>
  </si>
  <si>
    <t>Worker could lose control, crash into equipment, vehicles, or other personnel</t>
  </si>
  <si>
    <t>Stopped the worker and advised him to not use the bicycle until the brakes and tyre is replace, the worker understood and cooperated.</t>
  </si>
  <si>
    <t>Observed someone using a damaged tricycle with its rear cargo storage hanging loose. The frame was unstable and not securely attached.</t>
  </si>
  <si>
    <t>The cargo storage could detach while moving, causing loss of load. The tricycle may become unbalanced, leading to a fall or collision, potentially causing injuries or damage to equipment.</t>
  </si>
  <si>
    <t xml:space="preserve">Advised him to park the tricycle and told him about the unstable cargo attachment which needed to be fix and avoid using it until it is resolved. </t>
  </si>
  <si>
    <t>Solar spotlight at the site office’s outdoor stairs was no longer bright, the lighting was dim and insufficient</t>
  </si>
  <si>
    <t>Poor lighting can cause slip, trip, and fall. Workers may miss steps or fail to see wet surfaces especially at night and raining</t>
  </si>
  <si>
    <t>Recommended replacing or repairing the solar spotlight to restore proper illumination.</t>
  </si>
  <si>
    <t>Urea elevator had sharp exposed metal edges along the frame where people use to opened and closed the door</t>
  </si>
  <si>
    <t>Someone could get cut due to the sharp edges</t>
  </si>
  <si>
    <t xml:space="preserve">Informed the operator on site so they were aware of the hazard and suggested to cover the sharp edges with a protective material and give a signage to wear their gloves when operating the elevator. </t>
  </si>
  <si>
    <t xml:space="preserve">Someone is not wearing the ear plugs </t>
  </si>
  <si>
    <t xml:space="preserve">Injured their eardrum </t>
  </si>
  <si>
    <t xml:space="preserve">Approach and intervene </t>
  </si>
  <si>
    <t xml:space="preserve">Someone is not wearing gloves while working </t>
  </si>
  <si>
    <t>Injured their hand</t>
  </si>
  <si>
    <t xml:space="preserve">Someone walking up the stairs not holding the handrail </t>
  </si>
  <si>
    <t xml:space="preserve">Intervene and ask to hold the handrail </t>
  </si>
  <si>
    <t>Not wearing ear plugs / muffs at noisy area</t>
  </si>
  <si>
    <t>Damaged ear drums</t>
  </si>
  <si>
    <t>Intervene and tell to wear</t>
  </si>
  <si>
    <t>Not fully zip coverall</t>
  </si>
  <si>
    <t>Zip up</t>
  </si>
  <si>
    <t>They were not holding the handrail while going up the stairs</t>
  </si>
  <si>
    <t>They may slip and injure themselves</t>
  </si>
  <si>
    <t>I approached them and reminded them to hold the handrails while going up the stairs</t>
  </si>
  <si>
    <t>They were not using their safety glass while doing their work</t>
  </si>
  <si>
    <t>Their eyes can get injured or irritated if something bad happen</t>
  </si>
  <si>
    <t xml:space="preserve">I politely advised them to use their safety glass while doing any task </t>
  </si>
  <si>
    <t>Bicycle stop near by the ground floor main door.</t>
  </si>
  <si>
    <t>It can lead to  a danger or injuries if unaware person just open door in hurry.</t>
  </si>
  <si>
    <t>Just moved the cycling away of the path. I can not find owner.</t>
  </si>
  <si>
    <t>saw person coverall damage</t>
  </si>
  <si>
    <t>it can reduce protection, higher chance of injury such as burns or cut</t>
  </si>
  <si>
    <t>tell that person what will happen and need to request new coverall from safety</t>
  </si>
  <si>
    <t>a person without using helmet standing below people who working at high.</t>
  </si>
  <si>
    <t>possibility drop object and the person below can get injuries</t>
  </si>
  <si>
    <t>ask the person to get away from that area and explain to the person what can happen. remint him to wear full ppe</t>
  </si>
  <si>
    <t>observe client operation operate valve hand wheel without glove</t>
  </si>
  <si>
    <t>cut or bruises</t>
  </si>
  <si>
    <t>tell him properly to use hand glove</t>
  </si>
  <si>
    <t>Fire extinguisher stored outdoor aand exposed to sunlight and rain. had rusty parts due to the no proper storage covers</t>
  </si>
  <si>
    <t>it may become corroded and fail to operate during an emergency due to pressure loss, damaged pins, or clogged nozzles.</t>
  </si>
  <si>
    <t>recommended relocating them to proper storage or installing covers and replacing rusted parts</t>
  </si>
  <si>
    <t>instrument supervisor</t>
  </si>
  <si>
    <t>Bike were parking in the designated area</t>
  </si>
  <si>
    <t>It was good to commit to safety rules</t>
  </si>
  <si>
    <t>Speak with my colleages</t>
  </si>
  <si>
    <t>Instrument super visor</t>
  </si>
  <si>
    <t>House keeping required for toilet</t>
  </si>
  <si>
    <t>Bad hygine and bad smell</t>
  </si>
  <si>
    <t>Send to facility managment</t>
  </si>
  <si>
    <t>Observed that the praying mats in the surau were old, smelly, and unhygienic. The fabric was worn out and not suitable for people performing their salah.</t>
  </si>
  <si>
    <t>It can cause discomfort and health concerns for users, especially skin irritation or exposure to bacteria. It may also create an unpleasant environment and discourage proper use of the surau.</t>
  </si>
  <si>
    <t>Recommended replacing the old mats and ensuring regular cleaning.</t>
  </si>
  <si>
    <t xml:space="preserve">High moisture content especially during rainy day and could potentially damaged the product </t>
  </si>
  <si>
    <t xml:space="preserve">Damage the product and could cause injury of slip and fall due to the high moisture </t>
  </si>
  <si>
    <t xml:space="preserve">A proper ventilation </t>
  </si>
  <si>
    <t xml:space="preserve">No proper ventilation on the facility </t>
  </si>
  <si>
    <t xml:space="preserve">Not suitable condition if any maintenance were to be made inside </t>
  </si>
  <si>
    <t xml:space="preserve">Made a proper ventilation </t>
  </si>
  <si>
    <t>Empty can beside H beam</t>
  </si>
  <si>
    <t xml:space="preserve">Not good house keeping </t>
  </si>
  <si>
    <t>Throw the empty can to waste bin</t>
  </si>
  <si>
    <t>A team doing housekeeping inside the workshop with a good teamwork and buddy system .</t>
  </si>
  <si>
    <t>Instrument Tech Shift</t>
  </si>
  <si>
    <t>A person entering unit 1091 without escape hood</t>
  </si>
  <si>
    <t>In case of heavy ammonia leak, he would not able to escape the area without the escape hood</t>
  </si>
  <si>
    <t>Advice the person to wear the escape hood and it should be at his side at all times, not in the three wheeler bike</t>
  </si>
  <si>
    <t>For enhanced personal protection and safety compliance, all employees on-site are required to wear helmet chin straps at all times.</t>
  </si>
  <si>
    <t>Affect personal safety</t>
  </si>
  <si>
    <t>inform my team</t>
  </si>
  <si>
    <t>It was observed that at lube oil unit 1071 there has been an algae growing on the floor due to flood in the area.</t>
  </si>
  <si>
    <t>The issue is that its causing people to slipped if they step on it.</t>
  </si>
  <si>
    <t>Inform the area owner that something should be done(cleaning using water jet and proper draining) to remove the algae to avoid people slipping.</t>
  </si>
  <si>
    <t>A beam partially blocking access to 1031K002</t>
  </si>
  <si>
    <t>Anyone who climb up will hit their helmet</t>
  </si>
  <si>
    <t>Inform to supervisor to inform the client of the danger</t>
  </si>
  <si>
    <t>A net with long handle was placed on the ground in the middle of walkway</t>
  </si>
  <si>
    <t>Someone could have tripped on it and fell and sustained injuries.</t>
  </si>
  <si>
    <t>Reported to the nearby operator to remove the object and place it in a proper storage area</t>
  </si>
  <si>
    <t>A personnel working on monkey ladder with only 2 point contact</t>
  </si>
  <si>
    <t>Could fall from the ladder and sustained injury</t>
  </si>
  <si>
    <t>Stop the personnel and requested him to find a proper platform or request for scaffolding to do the work</t>
  </si>
  <si>
    <t>Someone might fell</t>
  </si>
  <si>
    <t xml:space="preserve">Inform to the relevant party </t>
  </si>
  <si>
    <t>Subcon emplyee, climbing a ladder and install electrique cable without assistance or safe guard. since he used his two hand.</t>
  </si>
  <si>
    <t>ladder is not platform. Tree point contact is mandatory</t>
  </si>
  <si>
    <t>Risk of fall was high and ladder also might  slide down. Action is to stop my work and give him hand to secure him safely.</t>
  </si>
  <si>
    <t>Contractor staff didnot hold the handrail while going up on the staircase.</t>
  </si>
  <si>
    <t>He can be trip and fall on the staircase which can create injury to the personnel.</t>
  </si>
  <si>
    <t>Discussion had been made with the person and he agreed to hold the handrail immediately.</t>
  </si>
  <si>
    <t xml:space="preserve">As we are approaching the New Year 2026, I understand that the leave system is expected to be calculated monthly at approximately 2 days per month.
I would like to highlight that some employees will need to take their leave early in the year. Therefore, I would suggest that the full annual leave balance be credited in the system starting January 2026. This will allow employees to plan their leave according to internal arrangements with their respective managers.
By doing so, we can avoid a situation where most team members are forced to take leave around the same period, especially for those who may require longer leave. This will help maintain job stability and ensure the plant continues to operate safely and without interruption, which remains our highest priority, this suggestion for the benefit of both employees and plant operations.
</t>
  </si>
  <si>
    <t xml:space="preserve">affects plant continues to operate safely </t>
  </si>
  <si>
    <t>informed my manager</t>
  </si>
  <si>
    <t>Instument Tech Shift</t>
  </si>
  <si>
    <t>Most of the bike storage area is fully exposed to direct sunlight and rain through out the day</t>
  </si>
  <si>
    <t>Prolong sun cause increase temperature bicycle surface and and potentially accelerate wear and tear on the bike components</t>
  </si>
  <si>
    <t>Consider to install a permanent shade structure, such as canopy or small roof enough for the bike just to protect the parked bicycles</t>
  </si>
  <si>
    <t>Wear handglove</t>
  </si>
  <si>
    <t xml:space="preserve">being reminded by a colleague that I had forgotten my escape hood before entrance of plant gate, </t>
  </si>
  <si>
    <t xml:space="preserve">Not carrying an escape hood inside the plant can lead to severe health risks from toxic gas exposure, hinder safe evacuation during emergencies, and increase the likelihood of injury or fatality. And it would violate the 12 Life saving rules set by BFI.
</t>
  </si>
  <si>
    <t xml:space="preserve">I returned to retrieve it and expressed my appreciation for the reminder.
</t>
  </si>
  <si>
    <t xml:space="preserve">A good practice of fast covering for each other when one of them is not available </t>
  </si>
  <si>
    <t xml:space="preserve">Slow response might delay the work </t>
  </si>
  <si>
    <t xml:space="preserve">A good communication between teams </t>
  </si>
  <si>
    <t>Saw one personnel forgot to wear his safety when he enter the plant entry gate</t>
  </si>
  <si>
    <t>Dust could get into his eyes.</t>
  </si>
  <si>
    <t>Approached the person to tell him to put his safety glass on as it was part of PPE.</t>
  </si>
  <si>
    <t>Plastic "suci" water bottle left behind at reformer top floor</t>
  </si>
  <si>
    <t>unidentified liquid inside bottle, could be drinkable water or chemicals. personnel might ingest unsafe liquid lead to intoxification</t>
  </si>
  <si>
    <t>removed the water bottle and safely dispose</t>
  </si>
  <si>
    <t>personnel fall while sitting down, the chair integrity is questionable. could not hold ideal adult weight</t>
  </si>
  <si>
    <t>serious injuries due to fall</t>
  </si>
  <si>
    <t>suggestion to replace chair with better material</t>
  </si>
  <si>
    <t xml:space="preserve">colleague come to work with bad fever (highly contagious to others within the vicinity) </t>
  </si>
  <si>
    <t>could spread disease to others working together</t>
  </si>
  <si>
    <t>advice to take medical leave and use face mask if possible</t>
  </si>
  <si>
    <t xml:space="preserve">Colleague came to work not feeling well, might be contagious </t>
  </si>
  <si>
    <t>Colleague spread disease to other colleagues, more sick manhour</t>
  </si>
  <si>
    <t xml:space="preserve">Switch on ventilation fan in office, use mask to avoid being contagious. </t>
  </si>
  <si>
    <t>The door handle for the west entrance is broken off.</t>
  </si>
  <si>
    <t>without door handle, it will be hard to pull open the door</t>
  </si>
  <si>
    <t>Already informed facility management</t>
  </si>
  <si>
    <t>A wire extension cable was left hanging on the main road near the rest area.</t>
  </si>
  <si>
    <t>People can trip from the wire or a vehicle/bike can drag the wire extension leading to property damage.</t>
  </si>
  <si>
    <t>Advice the contractor to properly secure the wire extension to the ground properly, so that it's secured</t>
  </si>
  <si>
    <t>Contractors using white van is speeding in the msl area</t>
  </si>
  <si>
    <t>Could hit someone/property</t>
  </si>
  <si>
    <t>Immediately rush to them when parked, and told them to slow down</t>
  </si>
  <si>
    <t>I observed a person riding a bicycle through the plant gate toward the North/South Building while holding items with one hand, which may pose a safety risk</t>
  </si>
  <si>
    <t>trip slip and fall from bicycle due to unbalance.</t>
  </si>
  <si>
    <t>I approached the person and give a hand to carry the items and intervened to use backpack or bicycle basket to carry the items.</t>
  </si>
  <si>
    <t xml:space="preserve">Housekeeping required in pantry </t>
  </si>
  <si>
    <t>Performed housekeeping in pantry and dispose-off waste in appropriate waste bin.</t>
  </si>
  <si>
    <t xml:space="preserve">During the installation of new light fixtures At ammonia truck loading area, Seri Kandi contractors demonstrated a positive safety practice by using the buddy system while working on a step ladder
</t>
  </si>
  <si>
    <t>Bypassing Safety Procedures</t>
  </si>
  <si>
    <t>Risk of serious injury</t>
  </si>
  <si>
    <t>Confirmed the worker followed the safe procedure before allowing the task to resume.</t>
  </si>
  <si>
    <t>My colleague fell down to the ground, her chair broke while she was sitting on it.</t>
  </si>
  <si>
    <t>She did not suffer any injury, but it could have gotten worse, like broken bones and concussion</t>
  </si>
  <si>
    <t xml:space="preserve">Replaced the broken chair, and raise this issue to HSSE department. </t>
  </si>
  <si>
    <t>replace the plastic chair</t>
  </si>
  <si>
    <t>Instrument Engineer office required housekeeping</t>
  </si>
  <si>
    <t>Performed housekeeping in the office area, all clutter was organized to keep a well-kept office space.</t>
  </si>
  <si>
    <t>Few bicycles were lying on the ground and causing possible hazard to anyone who wants to approach their bicycle to ride.</t>
  </si>
  <si>
    <t>Lift the bicycles off the ground and properly place them on the stands.</t>
  </si>
  <si>
    <t xml:space="preserve">Senior Instrument Engineer </t>
  </si>
  <si>
    <t xml:space="preserve">AC of one room in first floor was on while no one was in office. </t>
  </si>
  <si>
    <t xml:space="preserve">Turned off the AC in line with the environment protection guidelines. </t>
  </si>
  <si>
    <t>Recognize and Reinforce the Behavior</t>
  </si>
  <si>
    <t>Safe Equipment Operation</t>
  </si>
  <si>
    <t>Record the good practice in the Work Care Card</t>
  </si>
  <si>
    <t>Saw one personnel returned back to the site office to grab his raincoat because rain starts.</t>
  </si>
  <si>
    <t>Expose to wet clothing.</t>
  </si>
  <si>
    <t>Gives thumps up to show it was positive act and good practices.</t>
  </si>
  <si>
    <t>The plastic chair is broken</t>
  </si>
  <si>
    <t>Replace with a proper chair</t>
  </si>
  <si>
    <t>I saw some area Lighting was broken and giving out the dark spot.</t>
  </si>
  <si>
    <t xml:space="preserve">people might trip if there is algae on the ground as the area is not well illuminated. </t>
  </si>
  <si>
    <t>inform the Shift Electrical Team, Once there is Work Order. They will rectified the Lighting.</t>
  </si>
  <si>
    <t>SENIOR ENGINEER</t>
  </si>
  <si>
    <t>Contractor personel draving car at speed around 80 km/hr</t>
  </si>
  <si>
    <t>Can lead to potential accident</t>
  </si>
  <si>
    <t>Stopped and informed the person the appicable speed limit for the road outside the plant.</t>
  </si>
  <si>
    <t>Urea accumulated on belt converyors and throughout the floors of the building</t>
  </si>
  <si>
    <t>Accelerated degradation on the equipment and possibility of slip trip and fall</t>
  </si>
  <si>
    <t>Recommend having a scheduled cleaning period throughout the building</t>
  </si>
  <si>
    <t>Personnel wore expired safety helmet.</t>
  </si>
  <si>
    <t xml:space="preserve">The shell becomes brittle and non-compliance to safety standards </t>
  </si>
  <si>
    <t>Approached and suggests to request a new safety helmet from HSSE department</t>
  </si>
  <si>
    <t>Shift Instrument Supervisor</t>
  </si>
  <si>
    <t>Technician upgraded to new helmet for safety compliance.</t>
  </si>
  <si>
    <t>If no action was taken, the expired helmet could fail to protect the technician. This risks head injuries and violates safety rules. it may also harm safety culture and set a bad example. Replacing the helmet ensures safety and compliance.</t>
  </si>
  <si>
    <t>Replaced the expired helmet and reminded the technician to use valid PPE. I support safety by checking equipment regularly and suggest routine helmet inspection.</t>
  </si>
  <si>
    <t>Observed that the air-conditioner in the site office instrument room has not been serviced. Cleaning was promised on Monday, But the service sticker shows an old date, indicating the AC has not been serviced.</t>
  </si>
  <si>
    <t>If no action is taken, the AC may not cool properly. Dust and dirt can damage the unit. Air quality may worsen, affecting health. Maintenance rules may be violated. Repairs or replacement costs could increase.</t>
  </si>
  <si>
    <t>I reported to AC not serviced and reminded the team to clean it. I support good practice by ensuring regular maintenance and suggest routine inspections</t>
  </si>
  <si>
    <t>Maintained a clean and organized workspace</t>
  </si>
  <si>
    <t>I explained how it helped keep everyone safe and encouraged them to keep up the good practice.</t>
  </si>
  <si>
    <t>Used proper PPE consistently</t>
  </si>
  <si>
    <t>Used proper PPE consistently throughout the task, including gloves, safety glasses, and hearing protection.</t>
  </si>
  <si>
    <t>Increase inspection frequency of equipment and tools</t>
  </si>
  <si>
    <t>to identify wear or malfunction early and prevent potential incidents.</t>
  </si>
  <si>
    <t>Check equipment and tools regularly and fix or replace any that are damaged to prevent accidents.</t>
  </si>
  <si>
    <t>Followed procedures carefully and double-checked work for safety.</t>
  </si>
  <si>
    <t>I thanked them for their safe action and encouraged them to keep it up.</t>
  </si>
  <si>
    <t>Maintenance workshop supervisor</t>
  </si>
  <si>
    <t>Workers working at high, Install roof sheet</t>
  </si>
  <si>
    <t xml:space="preserve">Workers can fall from high </t>
  </si>
  <si>
    <t xml:space="preserve">Workers are ware safety harness , and have Life line for uesd when he moving </t>
  </si>
  <si>
    <t xml:space="preserve">Senior Rotating mechanical technician </t>
  </si>
  <si>
    <t>Near the 1051 pump found leak oil drum.</t>
  </si>
  <si>
    <t xml:space="preserve">Environment hazards </t>
  </si>
  <si>
    <t>Removed oil drum and kept proper place after empty out oil.</t>
  </si>
  <si>
    <t xml:space="preserve">A Two wheeler rider riding bike in zig zag manner along the road markings. </t>
  </si>
  <si>
    <t>Slip may result in accident.</t>
  </si>
  <si>
    <t>Stopped the rider and asked him to drive slowly.</t>
  </si>
  <si>
    <t>Mechanical rotating technician</t>
  </si>
  <si>
    <t>Folding coverall sleeves</t>
  </si>
  <si>
    <t>Arms injuries</t>
  </si>
  <si>
    <t xml:space="preserve">Intervene To roll the sleeve down </t>
  </si>
  <si>
    <t>Purging panel for Ex motor 1091K211-M01's cable gland was discovered to be improperly fitted, causing the cable armor to come out.</t>
  </si>
  <si>
    <t xml:space="preserve">According to Ex standard, all equipment must be installed correctly in order to meet Ex standard requirements. </t>
  </si>
  <si>
    <t>It is necessary to correct and carefully fix the cable gland ASAP.</t>
  </si>
  <si>
    <t>The 1881U100 panel have the air conditioning unit was discovered to be rusted and to have an exposed internal fan.</t>
  </si>
  <si>
    <t xml:space="preserve">The air conditioner needs to be fixed, and the exposed running fan could endanger other people. </t>
  </si>
  <si>
    <t>The air conditioner needs to be fixed and repaired correctly.</t>
  </si>
  <si>
    <t>At cable yard behind workshop, a container placed there filled with oil, saw the ground color changed due to spillage</t>
  </si>
  <si>
    <t>Environmental pollution</t>
  </si>
  <si>
    <t>Made care card</t>
  </si>
  <si>
    <t xml:space="preserve">Pipe fitter senior technician </t>
  </si>
  <si>
    <t>BOG door are broken</t>
  </si>
  <si>
    <t xml:space="preserve">The door can fall down to people </t>
  </si>
  <si>
    <t>We repair the hinge of the BOG door</t>
  </si>
  <si>
    <t>A person operating a bicycle while actively using an ex mobile phone. The individual was looking at the device while riding the bike.</t>
  </si>
  <si>
    <t>This cause reduce attention of the individual to the surroundings. Risking of collision with pedestrians or obstacles.</t>
  </si>
  <si>
    <t>I approached the situation calmly and safely, provide general verbal reminder about maintaining attention while riding.</t>
  </si>
  <si>
    <t>poor housekeeping after the job was completed. Tools, materials, and debris were left scattered around the worksite, creating an untidy and unsafe area</t>
  </si>
  <si>
    <t>the messy tools can cause slip, trip, and fall incidents, block access routes and damage or loss of equipment</t>
  </si>
  <si>
    <t>reminded them to keep the area clear and the need to clean up after completing their work, they acknowledged the issue and carried out proper housekeeping.</t>
  </si>
  <si>
    <t>I observed stray dogs roaming around the parking area and was chasing a worker. There is also a known history of workers being bitten in the same area.</t>
  </si>
  <si>
    <t>Workers may get chased, attacked, or bitten, leading to injuries, infections, and potential rabies exposure. It can also cause panic, slips, or falls while trying to escape.</t>
  </si>
  <si>
    <t>Informed security and safety about it and recommended contacting animal control services and placing warning signage until the area is secured.</t>
  </si>
  <si>
    <t xml:space="preserve">UPS room in CCR are only having one exit door trough Instrument room. </t>
  </si>
  <si>
    <t>If fire happen in instrument room, people who working in UPS room don't have any access to run from the room for saving their live.</t>
  </si>
  <si>
    <t xml:space="preserve">UPS room need additional exit door </t>
  </si>
  <si>
    <t>Workers do hot work activity at BOG</t>
  </si>
  <si>
    <t>Can get Fire when working</t>
  </si>
  <si>
    <t>When they get hot work permit , they call Bomba come to check Gas test at working area , after check they used Fire blanket cover working area, and stand by 
Fire Extinguisher.</t>
  </si>
  <si>
    <t xml:space="preserve">Area clean and tidy </t>
  </si>
  <si>
    <t>A</t>
  </si>
  <si>
    <t xml:space="preserve">Used safety helmet chin starp during used monkey ladder </t>
  </si>
  <si>
    <t>If not used, possible helmet pulling down</t>
  </si>
  <si>
    <t xml:space="preserve">Give positive feedback and support </t>
  </si>
  <si>
    <t>NIKHIL VETKAR</t>
  </si>
  <si>
    <t>An Employee was ascending the Staircase browsing his mobile without holding the handrail.</t>
  </si>
  <si>
    <t>Employee may slip and fall from the Staircase</t>
  </si>
  <si>
    <t>I approached the employee and highlighted the serious safety risks associated with using a phone while  ascending or descending the stairs.</t>
  </si>
  <si>
    <t>Dog attack</t>
  </si>
  <si>
    <t>Injurues dog bitten</t>
  </si>
  <si>
    <t>Dog to be clear from entering all facilities</t>
  </si>
  <si>
    <t>Scaffoldimg not properly secure</t>
  </si>
  <si>
    <t>Fall and trip..head injuries</t>
  </si>
  <si>
    <t>Properly storage and house keeping</t>
  </si>
  <si>
    <t>dog chasing</t>
  </si>
  <si>
    <t>beat the employees</t>
  </si>
  <si>
    <t>raise concern to HSSE and seciruty</t>
  </si>
  <si>
    <t>water accumulation due to leak while heavy rain</t>
  </si>
  <si>
    <t>electrical hazardous, slippery surface</t>
  </si>
  <si>
    <t>raise concern to facility management</t>
  </si>
  <si>
    <t xml:space="preserve">lead mechanical engineer </t>
  </si>
  <si>
    <t xml:space="preserve">Very high vibration in the office location due to repair for car parking via heavy machine  </t>
  </si>
  <si>
    <t xml:space="preserve">unsafe for person and healthy </t>
  </si>
  <si>
    <t>Informed safety team .</t>
  </si>
  <si>
    <t xml:space="preserve">Clean floor without barricade area using by portable hydro jet machine </t>
  </si>
  <si>
    <t xml:space="preserve">Always barricade during using hydro jet machine </t>
  </si>
  <si>
    <t xml:space="preserve">Informed them barricade area and provide sign board </t>
  </si>
  <si>
    <t>Excessive vibrations cause by nearby roller/constructions</t>
  </si>
  <si>
    <t>may cause harmful effects; mentally or health</t>
  </si>
  <si>
    <t xml:space="preserve">Found personel carrying both hands oil jelly can while using staircase to upstair of cooling tower for PM without follow the procedure to hold hand rail while using staircase. </t>
  </si>
  <si>
    <t xml:space="preserve">If miss step could slip, trip and fall that lead to injury to himself. </t>
  </si>
  <si>
    <t xml:space="preserve">Stopped him and advise to carry one hand and the other hand to hold the hand rail and get buddy to help him. </t>
  </si>
  <si>
    <t>Found personnel not using correct ppe/hand glove while installing coupling after heating by torch</t>
  </si>
  <si>
    <t xml:space="preserve">Might burn his hand on the hot coupling. </t>
  </si>
  <si>
    <t xml:space="preserve">Intervene him and advise to use correct handglove suitable for the activity, and he agreed to follow. </t>
  </si>
  <si>
    <t xml:space="preserve">Handle for the main door of 1st floor NB found broken </t>
  </si>
  <si>
    <t xml:space="preserve">Door can't be used , limiting the access </t>
  </si>
  <si>
    <t xml:space="preserve">Reported to security team </t>
  </si>
  <si>
    <t xml:space="preserve">Someone was not use the correct glove when handling hot object during activity </t>
  </si>
  <si>
    <t>Might cause injury or burn</t>
  </si>
  <si>
    <t xml:space="preserve">Intervene for correction </t>
  </si>
  <si>
    <t xml:space="preserve">Someone did not hold hand rail when going down the stairs </t>
  </si>
  <si>
    <t xml:space="preserve">If fall or trip might cause serious injury </t>
  </si>
  <si>
    <t>Stray wild dog</t>
  </si>
  <si>
    <t>Someone might get bitten</t>
  </si>
  <si>
    <t xml:space="preserve">Call a dog catcher or anything equivalent to remove it from the premise </t>
  </si>
  <si>
    <t>Seen a worker peddling bicycle with low air on back tyre. highlighted it to the rider to pump it up</t>
  </si>
  <si>
    <t>Bicycle may lose balance and rider can fall</t>
  </si>
  <si>
    <t>I advised to pump the tyre with adequate air.</t>
  </si>
  <si>
    <t>Rubber gloves should be worn when handling chemical substances to ensure proper protection.</t>
  </si>
  <si>
    <t>Without appropriate safety interventions, the risk of incidents, injuries, and operational disruptions may significantly increase.</t>
  </si>
  <si>
    <t>Use rubber (chemical-resistant) gloves is a good basic safety practice. It will protect your skin from irritation, burns, or allergic reactions and also reduce the risk of contamination and accidental absorption. It helps avoid transferring chemicals to other surfaces.
Choose the right type of glove because not all rubber gloves resist all chemicals. Nitrile is commonly used for general lab work.
Inspect before use: Check for tears, holes, or thinning. Put gloves on with clean, dry hands.
Avoid touching your face, phone, or other non-work items while wearing gloves.
Remove carefully: Peel off from the wrist to avoid skin contact with the contaminated outside surface.
Dispose of properly: Follow your workplace or local guidelines for chemical waste.</t>
  </si>
  <si>
    <t>observed a chemical spill on the pathway that was not properly cleaned. The floor was still slippery, with residue left behind and no warning signage placed around the area</t>
  </si>
  <si>
    <t xml:space="preserve">People can slip, trip, or fall, leading to injuries </t>
  </si>
  <si>
    <t xml:space="preserve">Inform the operator responsible for that area and requested to do proper cleaning using the correct spill kit provided and to put a warning sign or barricaded that area </t>
  </si>
  <si>
    <t>Observed two workers using the same A-frame ladder at the same time. One was climbing while the other was on the opposite side</t>
  </si>
  <si>
    <t>Ladder can become unstable, collapse, or tip over, causing falls and serious injuries.</t>
  </si>
  <si>
    <t>stopped the activity and reminded them that only one person is allowed on an A-frame ladder at a time and the other person should hold down the ladder from the bottom. Advised them to use proper access equipment or separate ladders.</t>
  </si>
  <si>
    <t>Instrumentation Supervisor</t>
  </si>
  <si>
    <t>The designated car park was closed without advance notification, requiring a detour to another parking area. This caused delays and affected arrival time.</t>
  </si>
  <si>
    <t>Delays in reaching work areas, potentially impacting operational schedules and emergency response readiness.</t>
  </si>
  <si>
    <t>The issue was reported to on-site security personnel. Security was instructed to guide incoming workers to park their vehicles directly in front of the HSSE office to ensure safe and organized parking during the closure.</t>
  </si>
  <si>
    <t>Major parking closure without prior notifications to everyone</t>
  </si>
  <si>
    <t>Logistic arrangement and timely arrival</t>
  </si>
  <si>
    <t>Recommend notifying everyone at least a day before.</t>
  </si>
  <si>
    <t>mech.Lead</t>
  </si>
  <si>
    <t>The Urea left is stopped due to error of PLC fault</t>
  </si>
  <si>
    <t>Misunderstanding and staying in the left or waiting it without response</t>
  </si>
  <si>
    <t>Communicated with asset owner to suggest the user of the left to pick it again from last destination and bring it to ground level to avail it to all users</t>
  </si>
  <si>
    <t>I saw warehouse team install temporary canopy for material outside of the warehouse.</t>
  </si>
  <si>
    <t xml:space="preserve">It will be corroded </t>
  </si>
  <si>
    <t xml:space="preserve">Build bigger space </t>
  </si>
  <si>
    <t xml:space="preserve">Male toilet floor became dry most of the time </t>
  </si>
  <si>
    <t xml:space="preserve">personnel slipping </t>
  </si>
  <si>
    <t xml:space="preserve">raised Carecard to FM </t>
  </si>
  <si>
    <t xml:space="preserve">Office door required transperent glass for during in out people. </t>
  </si>
  <si>
    <t>Someone stay behind door and other side open so can get hit. 
Person going to be injured</t>
  </si>
  <si>
    <t xml:space="preserve">Middle of door required transperent glass. </t>
  </si>
  <si>
    <t>Loud noise and high vibration caused by road paving works</t>
  </si>
  <si>
    <t>No notification of the expected loud noise</t>
  </si>
  <si>
    <t>Recommend to measure the noise level if its really acceptable</t>
  </si>
  <si>
    <t>Not parking bicycle properly and blocking pathway</t>
  </si>
  <si>
    <t>In case of emergency the path is blocked</t>
  </si>
  <si>
    <t>Intervene and to relocate his bicycle</t>
  </si>
  <si>
    <t>Imstrument technician</t>
  </si>
  <si>
    <t>Grating lock need to be secure</t>
  </si>
  <si>
    <t>Falling</t>
  </si>
  <si>
    <t>Check and lock properly</t>
  </si>
  <si>
    <t>Cats inside plant</t>
  </si>
  <si>
    <t>Danger to all rotating equipment might tripping the system</t>
  </si>
  <si>
    <t>Clear all the cats</t>
  </si>
  <si>
    <t xml:space="preserve">INSTRUMENT TECHNICIAN </t>
  </si>
  <si>
    <t>It was observed that an employee collected rubbish and correctly placed it in the designated bin</t>
  </si>
  <si>
    <t>Accumulated rubbish can create slip, trip, or fire hazards.
Sharp or hazardous items not disposed of properly can cause injuries.
Improper disposal can lead to pollution or contamination of the workplace or surrounding environment.
May violate environmental regulations.</t>
  </si>
  <si>
    <t>I approached the employee in a friendly manner, thanked them for keeping the area clean, and encouraged continued proper waste disposal in the designated bin.</t>
  </si>
  <si>
    <t>During ongoing to jetty head area, few of the modules floor plate is seen having a gap, this might be lead to more damaged the plate and the vehicle in future which can lead to severe incidents</t>
  </si>
  <si>
    <t xml:space="preserve">Since the modules are above water, any loosen plate gap can cause damaged much more faster as vehicle daily using the pathway, which may lead to incidents </t>
  </si>
  <si>
    <t>Raise the care cards and hope civil team or relevant department will take a look on this matter</t>
  </si>
  <si>
    <t>osama mahmoud abdelazim</t>
  </si>
  <si>
    <t>During routine inspection, a transparent curtain was observed on belt conveyor 170H006, that was touching the Rope Switch.</t>
  </si>
  <si>
    <t>If anyone passes through this area and moves the curtain, the switch may activate and stop belt conveyor</t>
  </si>
  <si>
    <t xml:space="preserve">The operations supervisor was informed that the curtain's position must be adjusted so that it does not touch Rob Switch as soon as possible.
</t>
  </si>
  <si>
    <t>Ayman Sayed</t>
  </si>
  <si>
    <t>STATIC SUPERVISOR</t>
  </si>
  <si>
    <t>Tools container roof have leak</t>
  </si>
  <si>
    <t>Damage of tools and slipping hazard</t>
  </si>
  <si>
    <t>Took action and raised to the relevant party for repair</t>
  </si>
  <si>
    <t>Not wearing glove during overhaul equipment</t>
  </si>
  <si>
    <t>Ask to use glove when perform work</t>
  </si>
  <si>
    <t>Aircond unit almost fell due too wall damaged</t>
  </si>
  <si>
    <t>Need repair</t>
  </si>
  <si>
    <t>snake observed</t>
  </si>
  <si>
    <t>could be bite</t>
  </si>
  <si>
    <t>its disappeared after few mins</t>
  </si>
  <si>
    <t>INSTRUMENT TECHINICIAN</t>
  </si>
  <si>
    <t>It was observed that an employee did not use gloves while carrying out work activities</t>
  </si>
  <si>
    <t>Increased risk of injury, such as cuts, burns, chemical exposure, or infections.
Potential for long-term health hazards if exposure is repeated or severe.</t>
  </si>
  <si>
    <t>I approached the employee respectfully, explained the safety risks of not wearing gloves, reminded them of company safety policies, and ensured they used the proper PPE to prevent injuries.</t>
  </si>
  <si>
    <t>Instrumentation Technician (O&amp;U)</t>
  </si>
  <si>
    <t>Operation team tend to climb the monkey ladder to isolate the valve. He was not wearing harness.</t>
  </si>
  <si>
    <t>He can fall and injured.</t>
  </si>
  <si>
    <t>Told him to stop the work and wear harness.</t>
  </si>
  <si>
    <t xml:space="preserve">Dog chasing people </t>
  </si>
  <si>
    <t xml:space="preserve">Rabies </t>
  </si>
  <si>
    <t>No dogs allowed</t>
  </si>
  <si>
    <t>I observed a vehicle speeding near the North Building parking area, in close proximity to pedestrians walking toward the plant gate, which poses a potential safety risk.</t>
  </si>
  <si>
    <t xml:space="preserve">pedestrian injury </t>
  </si>
  <si>
    <t>To approach the driver and remind to not driving fast in this area because there are pedestrians walking to the plate gate.</t>
  </si>
  <si>
    <t>Mohamed Othman abdelhamed</t>
  </si>
  <si>
    <t>Excess grease off elevator rack</t>
  </si>
  <si>
    <t>Contamination</t>
  </si>
  <si>
    <t>Communicated with lift owner to take note</t>
  </si>
  <si>
    <t xml:space="preserve">Using rubber (green glove) when handling the chemical that contain acid </t>
  </si>
  <si>
    <t>Can affect the skin to be dry, irritated, and inflamed.</t>
  </si>
  <si>
    <t>to make sure proper PPE are using during the operations, to prepare the rubber glove always.</t>
  </si>
  <si>
    <t>there was construction work ongoing at the car park near the safety park</t>
  </si>
  <si>
    <t>it has disturbed with my concentration with doing my work in office</t>
  </si>
  <si>
    <t>next time, please inform beforehand</t>
  </si>
  <si>
    <t>Slippery floor at Nitrogen Compressor area</t>
  </si>
  <si>
    <t>1. Slip, Trip, and Fall Injuries
Could result in sprains, fractures, back injuries, or head injuries.
2. Contact With Hazardous Equipment
A slip could cause a person to fall toward the nitrogen compressor, rotating equipment, valves, or piping.
3. Contamination or Product Loss
If the fall involves tools, materials, or equipment being dropped, it may damage compressor components, can cause operational interruption, lead to unplanned downtime and increased maintenance cost.
4. Increased Risk During Emergencies
In an emergency evacuation, slippery flooring can delay or hinder personnel escape, increasing overall risk.
5. Worsening of the Hazard Over Time
Continued exposure to moisture, oil, or cleaning will further reduce friction. The slippery area may expand, increasing the exposure risk for more personnel. Paint deterioration may also make future repairs more extensive and costly.</t>
  </si>
  <si>
    <t>Recommended Actions
Replace the current floor paint with a certified anti-slip industrial-grade coating suitable for compressor areas.
Conduct a surface preparation and re-painting job following manufacturer and safety specifications.
Apply temporary anti-slip mats or abrasive strips.
Implement a routine inspection schedule to monitor floor conditions.
Review and update material selection standards to prevent recurrence in other plant areas.</t>
  </si>
  <si>
    <t>Shahminan bin chamsudin</t>
  </si>
  <si>
    <t>Tile damage</t>
  </si>
  <si>
    <t>sign warning</t>
  </si>
  <si>
    <t>Instrument tecnician</t>
  </si>
  <si>
    <t>Flammable liquid container(thinner) found near surau</t>
  </si>
  <si>
    <t>Cause fire</t>
  </si>
  <si>
    <t>Keep at proper storage</t>
  </si>
  <si>
    <t xml:space="preserve">The Air Con in the pantry on the first floor had a lot of water spillage causing the floor and the walls to become wet </t>
  </si>
  <si>
    <t xml:space="preserve">Someone can slip and fall </t>
  </si>
  <si>
    <t xml:space="preserve">Immediately turned off the AC and informed the cleaning staff to clean the water spill. </t>
  </si>
  <si>
    <t xml:space="preserve">Muhd Nur Khairul Ikram Bin Muhd Warith </t>
  </si>
  <si>
    <t>Working at high temperature area. My colleague asked help from fire fighter team to lend their Ice vest before carry out the task.</t>
  </si>
  <si>
    <t>Could cause heat exhaustion</t>
  </si>
  <si>
    <t xml:space="preserve">Appreciate the safe practice </t>
  </si>
  <si>
    <t xml:space="preserve">During the job of flame scanner installation, instrument team followed all safety protocols and were fully compliant with PPE and PTW requirements. </t>
  </si>
  <si>
    <t xml:space="preserve">Appreciate the supervisor and technicians for following all safety rules and arranging Firefighting team for the job. Job was completed with adherence to safety protocols. </t>
  </si>
  <si>
    <t>My Supervisor remind me to wear gloves before climbing the monkey ladder.</t>
  </si>
  <si>
    <t>My hand might got cut due to the sharp edges.</t>
  </si>
  <si>
    <t>make sure the gloves in good condition. wear the gloves before climbing the monkey ladder.</t>
  </si>
  <si>
    <t xml:space="preserve">Empty obserbent pads on drum near mechanical workshop </t>
  </si>
  <si>
    <t>Rise care card</t>
  </si>
  <si>
    <t>Need to fill up</t>
  </si>
  <si>
    <t xml:space="preserve">Seen personnel carrying broom while cycling. </t>
  </si>
  <si>
    <t xml:space="preserve">might hit cars if driver didnt see the item been carried. </t>
  </si>
  <si>
    <t>Informed the personnel</t>
  </si>
  <si>
    <t>Replace the platic chair</t>
  </si>
  <si>
    <t>People tend to not use the chin strap of the safety helmet.</t>
  </si>
  <si>
    <t>There will be risks of injury especially to the head. It can fly off during a slip trip or fall.</t>
  </si>
  <si>
    <t>To always fasten and use chin strap when using safety helmet.</t>
  </si>
  <si>
    <t>co worker use proper ppe when dealing with jobs involving hot surfaces</t>
  </si>
  <si>
    <t>commended my co worker</t>
  </si>
  <si>
    <t>At  Urea Synthesis have 2 teams working , 1 team working above  other 1 team</t>
  </si>
  <si>
    <t>Team working above can take materials falling to below team</t>
  </si>
  <si>
    <t>I inform the above team used fire banket cover grating for protect falling object materials</t>
  </si>
  <si>
    <t xml:space="preserve">I pointed up the potentially hazardous circumstances with the oil spill last week. I discovered the same state today, with the oil wiped away by the rain and yet visible on the floor (area 85). I found the identical situation today in a nearby of the 05 Simelane area. One drum of oil was stored between 1051P001A and B on a pallet, and the oil spilled over the floor. The two empty oil drums are kept close to the 09 area behind the compressor in another location. </t>
  </si>
  <si>
    <t>Even though the amount of oil spilled on the floor is minimal, it still needs to be treated carefully because it can contaminate the surrounding area. If we don't take this seriously, we will end up with one liter of oil per month that ends up in rivers and the ocean.
The empty drums should be kept outside of the running plan at the place of destination.</t>
  </si>
  <si>
    <t>The consent person who deals with oil must provide information on what is actually happening to the environment and instruction on how to deal with spills of oil.</t>
  </si>
  <si>
    <t>Suherman bin masri</t>
  </si>
  <si>
    <t xml:space="preserve">Exit light on substation container 2 not light up. </t>
  </si>
  <si>
    <t>In case of emergency and normal power blackout we can't find out exit door</t>
  </si>
  <si>
    <t>I for superior to raise job notification</t>
  </si>
  <si>
    <t>One personnel forgot to wear his safety glass after he's entering the gate.</t>
  </si>
  <si>
    <t>Remind him to put his safety glass as soon as he entered the plant.</t>
  </si>
  <si>
    <t xml:space="preserve">Gupteshwar Mehta </t>
  </si>
  <si>
    <t xml:space="preserve">Sr. ROTATING MECHANICAL TECHNICIAN </t>
  </si>
  <si>
    <t>Operation  release  and sign on the EPIC without stopping the equipment.</t>
  </si>
  <si>
    <t xml:space="preserve">MissCommunication and electricity  hazards </t>
  </si>
  <si>
    <t>Inform  and advise  them always release the EPIC  after stopping the equipment.</t>
  </si>
  <si>
    <t xml:space="preserve">Ahmed Abdelrahman Mohammed Morsy </t>
  </si>
  <si>
    <t xml:space="preserve">At the smoking designated area, there was a work being done by the contractor who was using power tool, grinding machine 125mm), the technician was operating the machine without its protecting cover. </t>
  </si>
  <si>
    <t xml:space="preserve">Unsafe act, which may cause injury to the user and even increase the potential of flying objects. </t>
  </si>
  <si>
    <t xml:space="preserve">Stopped the work, informed their supervisor to avoid recurring. </t>
  </si>
  <si>
    <t>Algae at parking lot</t>
  </si>
  <si>
    <t>Need to remove the algae completely. Dangerous during rain and after rain. Very slippery</t>
  </si>
  <si>
    <t>Going up ladder without 3 point contact</t>
  </si>
  <si>
    <t xml:space="preserve">Falling off over 3 meters down to the ground </t>
  </si>
  <si>
    <t xml:space="preserve">Asked them to climb up using the 3 point contact </t>
  </si>
  <si>
    <t xml:space="preserve">Painting/Insulation Senior Technician </t>
  </si>
  <si>
    <t>Painter power brush man-lift body prior to touch up painting. Painter comply with PPE for power brush such as face shield, gloves in other word full PPE.</t>
  </si>
  <si>
    <t>Possible of injury to eyes, cuts to hand and inhale dust from power tools.</t>
  </si>
  <si>
    <t>Trlling him to keep up the good job and correct PPE usage.</t>
  </si>
  <si>
    <t>workshop supervisor</t>
  </si>
  <si>
    <t>Sub contractor install roof structure</t>
  </si>
  <si>
    <t>working at height, can falling object</t>
  </si>
  <si>
    <t>workers ware safety harness at all time when they working at height.</t>
  </si>
  <si>
    <t xml:space="preserve">Frequent incidents on truck loading causing chute damage. truck moving away from truck loading bay while chute still intact, causes damage to the chute. Wather needs to be appoint to check/give green light whenever all chute free from the container. </t>
  </si>
  <si>
    <t>Permanent damage to the chute system/structure.</t>
  </si>
  <si>
    <t xml:space="preserve">Grass cutting required </t>
  </si>
  <si>
    <t>Wearing damage safety shoe.</t>
  </si>
  <si>
    <t>Possible of slipping hazards due to damage shoe</t>
  </si>
  <si>
    <t>Inform worker to replace new shoe</t>
  </si>
  <si>
    <t>Urea contractor nor wearing helmet and sleeping during standby at Urea Granulation area</t>
  </si>
  <si>
    <t>Possibility of falling object and hitting sharp edge near the resting area.</t>
  </si>
  <si>
    <t>To remain them to wear safety helmet inside the plant area and not to sleep .</t>
  </si>
  <si>
    <t xml:space="preserve">Stored high-pressure air hoses located beside the substation, on the ground </t>
  </si>
  <si>
    <t>Trip and Fall Hazard Hoses on the ground along an access route can obstruct movement, causing personnel to trip or fall, leading to injury</t>
  </si>
  <si>
    <t>The station supervisor was informed of the situation to take the necessary action</t>
  </si>
  <si>
    <t xml:space="preserve">"Next to the nitrogen unit, there are some damaged and broken wooden pallets placed under the lighting pole </t>
  </si>
  <si>
    <t>Trip and Fall Hazard Broken and uneven pallets on the ground can cause personnel to trip or fall, leading to injury olso Damaged wood can attract  or rodents, creating hygiene and maintenance problems in the area.</t>
  </si>
  <si>
    <t>The operations was informed of the need to remove this waste</t>
  </si>
  <si>
    <t>Mohammad Fadzli bin Mohd Padil</t>
  </si>
  <si>
    <t>A worker was observed not wearing safety glasses while working in an area where eye protection is required.</t>
  </si>
  <si>
    <t xml:space="preserve">Exposure to flying debris, dust, or chemical splashes could result in serious eye injuries.
</t>
  </si>
  <si>
    <t>I approached the worker and reminded him of the importance of wearing safety glasses to protect against potential eye injuries. He was advised to wear the appropriate PPE immediately.</t>
  </si>
  <si>
    <t xml:space="preserve">1291P012 during lefting the pump open the gariting  and open hloe conditions but rigger didn't use safety harness  after my froce they are used harness </t>
  </si>
  <si>
    <t xml:space="preserve">If the some one slipped so the falling people  in the hole </t>
  </si>
  <si>
    <t xml:space="preserve">Using safty harness and hard baricate </t>
  </si>
  <si>
    <t>Mohammad 'Arif bin Sahari</t>
  </si>
  <si>
    <t>It was raining heavy at carpark, and my colleague seemed to forget his umbrella walking to office.</t>
  </si>
  <si>
    <t>Wet clothes, cold. May get common cold. Unhealthy</t>
  </si>
  <si>
    <t>Offered to join in my umbrella to go to office. He's thankful for being kept dry</t>
  </si>
  <si>
    <t xml:space="preserve">MSL workshop are good house keeping </t>
  </si>
  <si>
    <t>In work shop it no good house keeping can get slip trip, can get firer</t>
  </si>
  <si>
    <t xml:space="preserve">We are house keeping all materials no used , and keep working area are free from materials </t>
  </si>
  <si>
    <t xml:space="preserve">Upon cleaning workshop area, noticed a lot of rubbish were not properly disposed of. Insufficient waste bin around workshop area. </t>
  </si>
  <si>
    <t>Because less waste bin available and if available, is some distance away from the workshop area, some people may just throw rubbish on the ground or piled up in an area.</t>
  </si>
  <si>
    <t>Always do housekeeping before, during, after break and after job is done. Disposed any rubbish that i have seen.</t>
  </si>
  <si>
    <t>My colleague remind me to keep hydrated during maintenance activities due to activity was carried out in open area.</t>
  </si>
  <si>
    <t>It may cause heat stroke during the activity and health issue.</t>
  </si>
  <si>
    <t>Remind each other to take turn to rest and keep hydrated.</t>
  </si>
  <si>
    <t xml:space="preserve">Clogged restroom sink at the site office contractor rest area </t>
  </si>
  <si>
    <t>Can lead to overflowing and spilling onto the floor which can cause it to became wet and slippery</t>
  </si>
  <si>
    <t>Closed the faucet and put a warning sign to prevent people from using it. inform the janitor staff about it so that a maintenance plan can be arrange to unclog the sink</t>
  </si>
  <si>
    <t>The staircase becomes slippery during rainy days, posing a significant safety hazard to personnel using it.</t>
  </si>
  <si>
    <t>High risk of slips and falls, especially during wet conditions. Potential injuries such as sprains, fractures, or head trauma. Liability issues for the company if an incident occurs. And reduced confidence in workplace safety among personnel.</t>
  </si>
  <si>
    <t>The issue was identified and reported. A proposal was made to install anti-slip tape on the staircase to improve traction and reduce the risk of slipping.</t>
  </si>
  <si>
    <t xml:space="preserve">Nur Muhammad </t>
  </si>
  <si>
    <t xml:space="preserve">Someone intervene another who is working not wearing gloves </t>
  </si>
  <si>
    <t xml:space="preserve">Injured the hand </t>
  </si>
  <si>
    <t xml:space="preserve">Support the person who is intervening </t>
  </si>
  <si>
    <t>Enginer</t>
  </si>
  <si>
    <t>The BRE IT department has deployed "NinjaOne Remote" management tool on our laptops, which allows remote screen access and background monitoring without user notification.</t>
  </si>
  <si>
    <t>Silent screen/desktop capture &amp; loss of privacy.</t>
  </si>
  <si>
    <t>Explained to BRE IT department on the capability of the software they're installing. Ignored and proceed with installation.</t>
  </si>
  <si>
    <t>BRE management are utilizing WhatsApp for main communication. Whole organization group also in WhatsApp</t>
  </si>
  <si>
    <t>Increase likelihood of information breach, due to using non-administrated software. Unlike Microsoft Teams. Any personnel can also be invited to the group.</t>
  </si>
  <si>
    <t>Raise this issue to BRE IT department. Highlighting the key to utilize Microsoft Teams instead of WhatsApp</t>
  </si>
  <si>
    <t>Someone is not wearing their safety gloves while performing their tasks in the field</t>
  </si>
  <si>
    <t>hand injuries such as cut, puncture from sharp object, skin irritation from handling direct contact with oil, grease or chemical</t>
  </si>
  <si>
    <t>approached and tell him on why he should be wearing safety glove to prevent any unwanted hazard. ensuring that he have his safety gloves with him, if not than he can go to the safety team to ask for 1 before continuing his task</t>
  </si>
  <si>
    <t>wearing safety boots with worn out soles</t>
  </si>
  <si>
    <t>can cause lose grip especially on oily or wet surfaces</t>
  </si>
  <si>
    <t>approached the worker and point out their safety boots  sole were already worn out and suggested to ask safety for replacement.</t>
  </si>
  <si>
    <t>Someone driving over the posted speed limit within the car park area</t>
  </si>
  <si>
    <t>driver could hit other employee, vehicles, or structures within the car park. Also it sets a bad example and encourages other drivers to ignore safety standards.</t>
  </si>
  <si>
    <t>Reported the observation to the security so that a reminder could be issued to all employees about safe driving practices</t>
  </si>
  <si>
    <t>Piping Senior Engineer</t>
  </si>
  <si>
    <t>people driving too fast</t>
  </si>
  <si>
    <t>shall be fine system or speed limit control system</t>
  </si>
  <si>
    <t xml:space="preserve">raise concern verbally </t>
  </si>
  <si>
    <t>senior piping engineer</t>
  </si>
  <si>
    <t>insulation workshop water leaking</t>
  </si>
  <si>
    <t>can cause electrical hazard</t>
  </si>
  <si>
    <t>Saw someone without safety glass</t>
  </si>
  <si>
    <t>Eye injury, blind</t>
  </si>
  <si>
    <t>Remind to wear next time</t>
  </si>
  <si>
    <t>An unauthorized personnel member was observed taking food and drinks that were specifically provided for assigned workers only.</t>
  </si>
  <si>
    <t>Depletion of resources meant for assigned workers, potentially affecting their well-being and performance.</t>
  </si>
  <si>
    <t>I approached and informed the individual that the food and drinks were designated for specific personnel.</t>
  </si>
  <si>
    <t>Someone not wearing safety glasses</t>
  </si>
  <si>
    <t>Chemicals splash</t>
  </si>
  <si>
    <t>Stop and intervene to ask wear the safety glasses</t>
  </si>
  <si>
    <t>Chemical splash and injured the eyes</t>
  </si>
  <si>
    <t>Intervene and ask to wear safety glasses</t>
  </si>
  <si>
    <t xml:space="preserve">Chemical splash and injured the eyes </t>
  </si>
  <si>
    <t xml:space="preserve">Intervene and ask to wear safety glasses </t>
  </si>
  <si>
    <t xml:space="preserve">Someone not wearing gloves when working </t>
  </si>
  <si>
    <t>Injured the hand</t>
  </si>
  <si>
    <t xml:space="preserve">Intervene and ask to wear the gloves while working </t>
  </si>
  <si>
    <t>Dog barking at the parking area</t>
  </si>
  <si>
    <t xml:space="preserve">Dog might bite someone </t>
  </si>
  <si>
    <t>Inform to the relevant person</t>
  </si>
  <si>
    <t>Missing middle railing on top of one if the tank</t>
  </si>
  <si>
    <t>Someone might fall and die</t>
  </si>
  <si>
    <t>Inform to the relevant party</t>
  </si>
  <si>
    <t xml:space="preserve">Someone not wearing safety glasses </t>
  </si>
  <si>
    <t>Injured the eye</t>
  </si>
  <si>
    <t xml:space="preserve">Intervene and stop work and ask to wear glasses </t>
  </si>
  <si>
    <t>Incomplete ppes</t>
  </si>
  <si>
    <t>Approach the personel and remind them to wear full PPE. The personel accept my approach kindly</t>
  </si>
  <si>
    <t>Mechanical Static Engineer</t>
  </si>
  <si>
    <t>Some cars are speeding at the parking area</t>
  </si>
  <si>
    <t>Might not aware someone is crossing and forced to brake abruptly. Or hit the passerby.</t>
  </si>
  <si>
    <t>Memo to drive responsibly.</t>
  </si>
  <si>
    <t>sr. inst eng</t>
  </si>
  <si>
    <t>someone was phoning while driving</t>
  </si>
  <si>
    <t>accident may happen</t>
  </si>
  <si>
    <t>remind the person not to repeat the mistake</t>
  </si>
  <si>
    <t>SAHARIN BIN ROTAN</t>
  </si>
  <si>
    <t>My colleague using proper tools when doing the maintenance job</t>
  </si>
  <si>
    <t xml:space="preserve">Keep up the good work etiquette </t>
  </si>
  <si>
    <t>Emergency exit light at sub 3 (1430EL14-E01) is not working</t>
  </si>
  <si>
    <t>Incase of emergency and no power, we couldnt see the exit</t>
  </si>
  <si>
    <t>Replace with a new light</t>
  </si>
  <si>
    <t>Emergency exit light (1430EL15-E01) at sub 3 is not working</t>
  </si>
  <si>
    <t>Incase of emergency and no power, we cannot see the exit</t>
  </si>
  <si>
    <t>Replace the light with a new one</t>
  </si>
  <si>
    <t>galant perdana putra</t>
  </si>
  <si>
    <t xml:space="preserve">the printer panel at ammonia truck loading is using wooden panel which is not industrial standard. Also, the incoming power cable and ethernet cable is not from cable gland, currently through side panel door which is reduce the ingress protection of the panel. </t>
  </si>
  <si>
    <t>equipment damage</t>
  </si>
  <si>
    <t>inform the project team to fix the issue</t>
  </si>
  <si>
    <t>Scaffolding installed near the boiler, directly below the pipeline walkway, has insufficient head clearance. There are no warning signs or labels (e.g., “Watch Your Head”) in place.</t>
  </si>
  <si>
    <t>Increased risk of accidents and risk of head injury from contact with low scaffolding, especially for personnel moving quickly or riding bicycles through the area.</t>
  </si>
  <si>
    <t>Temporarily warning tape installed around the low-clearance area to alert workers and prevent accidental contact. Suggesting to install visible warning signage (“Low Headroom” or “Watch Your Head”) in the affected area.</t>
  </si>
  <si>
    <t>water accumulation</t>
  </si>
  <si>
    <t>people can fall due to water accumulation</t>
  </si>
  <si>
    <t>raise concern to HSSE</t>
  </si>
  <si>
    <t xml:space="preserve">So many car driver drive more than 30 KM/ hours between spark office to BFI  site office </t>
  </si>
  <si>
    <t>Can create incident</t>
  </si>
  <si>
    <t>Speed monitor must reactive back onservice &amp; if possible install speed camera to monitor driver at this area</t>
  </si>
  <si>
    <t>Many Dogs at the parking area</t>
  </si>
  <si>
    <t>May attach some of BFI staff/ contractors</t>
  </si>
  <si>
    <t>I informed the HSSE team to arrange for getting them out</t>
  </si>
  <si>
    <t>During inspection of spareparts in warehouse some staff not wearing gloves</t>
  </si>
  <si>
    <t>May sharp edges of metallic parts injure the staff</t>
  </si>
  <si>
    <t>I asked my team to wear the gloves during the material/ spare parts inspection</t>
  </si>
  <si>
    <t>Bicycles used by Manpower onsite, need frequent inspection specifically the brakes to avoid any incident onsite</t>
  </si>
  <si>
    <t>May incident happen if there are fauly parts in Bicycles</t>
  </si>
  <si>
    <t>I issue this carecard to let HSSE check the Bicycles more frequent</t>
  </si>
  <si>
    <t>I observed during daily activities technicians not entitled to proper fatigue management, this because break in activities</t>
  </si>
  <si>
    <t xml:space="preserve">May fatigue get the technicians to have more stress and lead to incident </t>
  </si>
  <si>
    <t>I asked planning to postpone PM activities to next week to avoid fatigue and not focusing well during activities</t>
  </si>
  <si>
    <t>my supervisor intervened me to wear chinstrap and gloves before climb the monkey ladder.</t>
  </si>
  <si>
    <t>my helmet might fall down. my hand might slip and causing injury to my hand.</t>
  </si>
  <si>
    <t>appreciated my supervisor for the intervention. self reflect and remind each others before doing the work.</t>
  </si>
  <si>
    <t>Pest are seen in the area. especially fly during the lunch hour.</t>
  </si>
  <si>
    <t xml:space="preserve">people might have food poisoning. </t>
  </si>
  <si>
    <t>all I have to do is ask the Caterers to takeaway my food and eat in the office.</t>
  </si>
  <si>
    <t>Our Office is clean and in proper room arrangement(Housekeeping).</t>
  </si>
  <si>
    <t>people might accidently hurt their toes and trip.</t>
  </si>
  <si>
    <t>appreciate my colleague for proper housekeeping.</t>
  </si>
  <si>
    <t>Air Conditioner are due for full service. last full service was done in early March 2025</t>
  </si>
  <si>
    <t xml:space="preserve">There might be leaks in the room if the air conditioner drainage is clogged. </t>
  </si>
  <si>
    <t xml:space="preserve">sometimes clean the filter by ourselves. </t>
  </si>
  <si>
    <t>The Male toilet always not available during the weekend. (unable to flush)</t>
  </si>
  <si>
    <t>The cleaner might not able to clean the toilet due to the clogging.</t>
  </si>
  <si>
    <t>the cleaner only can put a signage, the toilet is not available.</t>
  </si>
  <si>
    <t>Found one personnel didn't wear his safety glass when he went out from the CCR</t>
  </si>
  <si>
    <t>Approach the personnel and remind him to put his safety glass as soon as he walked out of the CCR area.</t>
  </si>
  <si>
    <t>I noticed that one of the fridges in the site office pantry was very messy inside, with items not properly organized.</t>
  </si>
  <si>
    <t>If no action is taken, the messy fridge can lead to spoil the food, unpleasant odors, hygiene issues, and potential health risks for anyone using it.</t>
  </si>
  <si>
    <t>I organized and cleaned the fridge myself and advised staff to properly store and label their items. I approached the team politely, explaining the importance of hygiene and order. To support good practices, I encourage regular cleaning and proper arrangement of items. I suggest implementing a schedule to maintain the fridge's cleanliness and prevent clutter.</t>
  </si>
  <si>
    <t>Shift Instrument supervisor</t>
  </si>
  <si>
    <t>Today, I would like to praise one of my technicians for helping me with cleaning, clearing faulty spare parts, arranging, and doing housekeeping inside the office, as the space is too narrow.</t>
  </si>
  <si>
    <t>If no intervention or action is taken, the office will remain cluttered and cramped, leading to safety hazards, reduced efficiency, and an uncomfortable working environment.</t>
  </si>
  <si>
    <t xml:space="preserve">I discussed the issue with my technician and encouraged teamwork to clean and organize the office. I appreciated his effort to promote good housekeeping practices and suggested maintaining regular cleaning and proper arrangement to keep the workspace safe and efficient. </t>
  </si>
  <si>
    <t>During the rainy season the Stairs are slippery.</t>
  </si>
  <si>
    <t>even though there are handrails to hold, it is still slippery. people might slip, trip and fall that might causing injuries.</t>
  </si>
  <si>
    <t>I suggest to paint the Stairs with some rough materials to get the Grip. or maybe put some Grip tapes, even though it might rip in times.</t>
  </si>
  <si>
    <t>The Ground/Walkway around the booster compressor are slippery due to algae growing.</t>
  </si>
  <si>
    <t>People might slip, trip and fall. causing injury(lets hope not)</t>
  </si>
  <si>
    <t>I suggest to do some cleaning on the area.</t>
  </si>
  <si>
    <t>Worker dehydrated due to hot weather</t>
  </si>
  <si>
    <t>Hit strock or fatigue</t>
  </si>
  <si>
    <t>Give the worker reminder to bring water bottles on site</t>
  </si>
  <si>
    <t>Not using safety helmet during lifting equipment</t>
  </si>
  <si>
    <t>Can hit own head during lifting</t>
  </si>
  <si>
    <t>Make sure the worker using safety helmet</t>
  </si>
  <si>
    <t>I observed that the group of grass cutting machine being used operated on petrol. As per our plant safety regulations, only diesel fueled equipment is allowed to be used inside the plant due to the fire and explosion associated with patrol.</t>
  </si>
  <si>
    <t>If no action is taken, it can lead to fire, injury, equipment damage, production loss, and safe non-compliance.</t>
  </si>
  <si>
    <t>I reported the issue to safety officer for clarification and informed the contractor to stop using the patrol machine until approval is confirmed. I always ensure all activities comply with plant safety rules and permit requirement. I suggest using only Manual tools - Such as sickles, shears or hand cutter (no ignition sources) or Pneumatic (air-driven) tools - powered by instrument air or carrying out the grass cutting work outside the plant area to maintain a safe working environment.</t>
  </si>
  <si>
    <t>The Vehicle Entry is not quite visible during the night.</t>
  </si>
  <si>
    <t>Vehicle might stuck due to the uneven ground or pothole.</t>
  </si>
  <si>
    <t>i suggest fill up the pothole or direct the spotlight to the vehicle entry.</t>
  </si>
  <si>
    <t>Stray kittens at laboratory storage area</t>
  </si>
  <si>
    <t>Risk of contamination</t>
  </si>
  <si>
    <t>Inform the safety on duty</t>
  </si>
  <si>
    <t>Housekeeping office</t>
  </si>
  <si>
    <t>Unpleasant sight</t>
  </si>
  <si>
    <t>Appreciate for the action taken</t>
  </si>
  <si>
    <t>Stray dogs chasing the working personnel</t>
  </si>
  <si>
    <t>Rabies infection</t>
  </si>
  <si>
    <t>Need to take strict action towards the stray dogs</t>
  </si>
  <si>
    <t>Stray dogs on the middle of the road, suddenly barking aggressively towards incoming car</t>
  </si>
  <si>
    <t>Accident can happen due to sudden surprise</t>
  </si>
  <si>
    <t>Inform the security over there to make report</t>
  </si>
  <si>
    <t>Sr. Rotating Mechanical Technician.</t>
  </si>
  <si>
    <t>Near1201T101 using portable hydro jetting machine for Cleaning  exchanger  tube with out barricade  the  area and another  side of exchanger  without  cover    tube.</t>
  </si>
  <si>
    <t xml:space="preserve">Slippery, Eye injury </t>
  </si>
  <si>
    <t>Informed  them barricade  area and exchanger  another  side  by tarpaulin and provide  sign board.</t>
  </si>
  <si>
    <t>Road need to install speed hump</t>
  </si>
  <si>
    <t>Car speeding</t>
  </si>
  <si>
    <t>Reduced car speed</t>
  </si>
  <si>
    <t xml:space="preserve">Grinding and cutiing with power tools activity for new rest or smoking area </t>
  </si>
  <si>
    <t>Cause spark near NG pipe</t>
  </si>
  <si>
    <t>Carefull during grinding reduce spark</t>
  </si>
  <si>
    <t>Sharp edges at stair to 2nd floor</t>
  </si>
  <si>
    <t>Cut on hand</t>
  </si>
  <si>
    <t>Install safety rubber for protection</t>
  </si>
  <si>
    <t xml:space="preserve">Static technicians </t>
  </si>
  <si>
    <t xml:space="preserve">Drainage leaking and came outside </t>
  </si>
  <si>
    <t>All waste water coming out</t>
  </si>
  <si>
    <t xml:space="preserve">Weekly two time cleaning required </t>
  </si>
  <si>
    <t xml:space="preserve">Water jetting activity </t>
  </si>
  <si>
    <t xml:space="preserve">The team barricade the area during water jetting activity. This action is good for everyone awareness </t>
  </si>
  <si>
    <t xml:space="preserve">Positive act need to be consistent </t>
  </si>
  <si>
    <t>Senior Engineer Rotating Urea</t>
  </si>
  <si>
    <t>Before starting the maintenance activities at site, it was observed that maintenance technician comply PTW requirements, which is a safe and proactive approach for safety of the employees and the organization.</t>
  </si>
  <si>
    <t>Personnel can be injured, and assets can be damaged</t>
  </si>
  <si>
    <t>I appreciated their good practice and advised them to continue every time when they perform any maintenance activity at site.</t>
  </si>
  <si>
    <t>Senior Rotating Engineer Urea</t>
  </si>
  <si>
    <t>During working at site, it was observed that Urea Rotating technician was wearing full PPE's, which is a safe and proactive approach for safety of the employee.</t>
  </si>
  <si>
    <t>Personnel can be injured if they are not wearing proper PPE's.</t>
  </si>
  <si>
    <t>Appreciated their good practice and advised them to continue every time when they perform any maintenance activity at site.</t>
  </si>
  <si>
    <t>No proper ventilation installed inside workshop.A lot of dust still coming inside which can damaged our machinery inside.</t>
  </si>
  <si>
    <t>We have installed a temporary canvas for now</t>
  </si>
  <si>
    <t>Stray Dog still exist</t>
  </si>
  <si>
    <t>A lot of people has already became the victim of dog bite</t>
  </si>
  <si>
    <t>Don't disturb or feed the dog</t>
  </si>
  <si>
    <t>Permit released without preparing the equipment. When maintenance to perform, the equipment still pressurize and not yet drained.</t>
  </si>
  <si>
    <t>Maintenance personnel may exposed to pressurize vessel if equipment to be open. Fortunately maintenance personnel performing isolation check prior to job start, even though the medium only water.</t>
  </si>
  <si>
    <t>Operation need to ensure that the equipment is ready for handover prior to release of the permit. Else site operator to standby for equipment handover at dedication location.</t>
  </si>
  <si>
    <t>Monkey ladder at the Flaring tower require additional safety precaution</t>
  </si>
  <si>
    <t>Personnel may fall down due exhaustion as the monkey ladder at flare consider to be high</t>
  </si>
  <si>
    <t>Install fall arrest system to hook personnel in a case of fall down. Furthermore system does not require personnel to hook every single step climbing the ladder.</t>
  </si>
  <si>
    <t>Cats poop</t>
  </si>
  <si>
    <t>Stepping on cats poop</t>
  </si>
  <si>
    <t>Removal of cats poop</t>
  </si>
  <si>
    <t>Step on cats poop</t>
  </si>
  <si>
    <t>Removal of cat poop</t>
  </si>
  <si>
    <t>Personnel wearing proper ppe</t>
  </si>
  <si>
    <t>Appreciate</t>
  </si>
  <si>
    <t>Stray dogs</t>
  </si>
  <si>
    <t>Stray dogs biting people</t>
  </si>
  <si>
    <t>Removal of dogs</t>
  </si>
  <si>
    <t>Cat poop</t>
  </si>
  <si>
    <t>The smell of cat poop</t>
  </si>
  <si>
    <t>Daily cleaning</t>
  </si>
  <si>
    <t>A personnel member were observed practicing good housekeeping in the office by keeping their work area clean, organized, and free from clutter. Items were properly stored, walkways were clear, and waste was disposed of appropriately.</t>
  </si>
  <si>
    <t xml:space="preserve">Poor housekeeping may obstruct emergency exits or access to safety equipment. The individual could slip or trip, leading to a fall. And also reduced efficiency and morale in the workplace.
</t>
  </si>
  <si>
    <t>Faris Buhari</t>
  </si>
  <si>
    <t>HSSE Safety Alert information was not shared with the BRE Technician's Emails</t>
  </si>
  <si>
    <t>Expose to any safety alert area during that day, for example; Radiographic Test</t>
  </si>
  <si>
    <t>Inform the lead engineer and the safety duty on that day</t>
  </si>
  <si>
    <t>Electrical Senior Shift Engineer</t>
  </si>
  <si>
    <t>Suggestion for HSSE to conduct emergency drill for all personnel inside plant frequently</t>
  </si>
  <si>
    <t>To improve awareness of all persons inside plan, checking the emergency system, such as counting person at site/muster point, etc</t>
  </si>
  <si>
    <t>To make regular emergency drill frequently, such as one per year or etc</t>
  </si>
  <si>
    <t xml:space="preserve">The waste disposal is too far from the workshop, and there is no designated bin for domestic waste, such as cotton rags, cable ties, and other small miscellaneous items.
</t>
  </si>
  <si>
    <t>The workshop area will accumulate a lot of waste or rubbish on the floor because the waste disposal bin is either too far away or insufficient in number.</t>
  </si>
  <si>
    <t>I suggest placing enough waste disposal bins throughout the workshop to help keep the area cleaner and more organized. This will make it easier for workers to dispose of waste promptly and maintain a tidy environment.</t>
  </si>
  <si>
    <t xml:space="preserve">Someone mistakenly worn a colleagues' safety boots </t>
  </si>
  <si>
    <t>The size of the safety boots are not matched so the colleague of mine had to wear a bigger size boots that was left behind</t>
  </si>
  <si>
    <t>Helped searched for the person that mistakenly took the safety boots and asked if the colleague is okay.</t>
  </si>
  <si>
    <t>Grass cutting activity carried out when we were on our way to Site Office Rest area. Then the personnel who do the activity gives signal to stop the activity as soon as he saw us waiting for their signal.</t>
  </si>
  <si>
    <t>Flying debris to nearby personnels.</t>
  </si>
  <si>
    <t>Give a thank gesture to them.</t>
  </si>
  <si>
    <t>Loose shoelace</t>
  </si>
  <si>
    <t>The person can trip when walking</t>
  </si>
  <si>
    <t>I informed the person about the loose shoelace and she immediately stopped and tied up her shoelace</t>
  </si>
  <si>
    <t>Hose was found not properly stored and secure at the right place.</t>
  </si>
  <si>
    <t>It can cause trip and fall.</t>
  </si>
  <si>
    <t>Told the operation team to do housekeeping.</t>
  </si>
  <si>
    <t>new building for operation team which closer to CCR</t>
  </si>
  <si>
    <t>better response</t>
  </si>
  <si>
    <t>Raising this carecard</t>
  </si>
  <si>
    <t>Upon arriving at the noise area, he immediately put on his earplugs.</t>
  </si>
  <si>
    <t xml:space="preserve">Difficulties in communication </t>
  </si>
  <si>
    <t>Gives a thumbs-up to that personnel.</t>
  </si>
  <si>
    <t>A personel working with shoelace untied</t>
  </si>
  <si>
    <t>She may slip trip and fall</t>
  </si>
  <si>
    <t>Ask her to tie her shoelace before continue working/walking</t>
  </si>
  <si>
    <t xml:space="preserve">Subcontractor  pump transfer  Chemical from IBC tank to Tank by hoses </t>
  </si>
  <si>
    <t xml:space="preserve">Hoses lays on ground , the hose can broken  </t>
  </si>
  <si>
    <t>Subcontractor used steel cover hoses for protect hose leaking</t>
  </si>
  <si>
    <t>Personnel use earplug in area with loud noise</t>
  </si>
  <si>
    <t>Ear damage</t>
  </si>
  <si>
    <t>Use earplug to prevent from loss hearing</t>
  </si>
  <si>
    <t>Personnel use handrail when decend staircase</t>
  </si>
  <si>
    <t>Slip or fall</t>
  </si>
  <si>
    <t xml:space="preserve">Good safety practice </t>
  </si>
  <si>
    <t>I saw people not wearing safety glass while walking on site</t>
  </si>
  <si>
    <t xml:space="preserve">it can cause eyes injuries </t>
  </si>
  <si>
    <t>I told him to use safety glass because it is mandatory ppe &amp; it can prevent him from dust or any thing can injured him</t>
  </si>
  <si>
    <t>Working not wearing gloves</t>
  </si>
  <si>
    <t>Hand injury, finger lost, hand lost</t>
  </si>
  <si>
    <t>Remind to use glove while working in the plant</t>
  </si>
  <si>
    <t>Some personnel ride on moving car in an open bonnet</t>
  </si>
  <si>
    <t>injury if fell from the moving car</t>
  </si>
  <si>
    <t>informed security as seen from far</t>
  </si>
  <si>
    <t>someone not wearing their safety glass when working</t>
  </si>
  <si>
    <t>if something happened it can cause serious eye injuries especially when working with chemical and debris</t>
  </si>
  <si>
    <t>Approached and told him to wear his safety glass at all times and why it is important to wear safety glass and the hazard that can caused eye injuries. and if he had any problem with his PPE, he could ask for a new one from the safety team</t>
  </si>
  <si>
    <t>observed a lot of houseflies in the rest area, particularly during peak lunch hours that created a highly unhygienic atmosphere for employees,</t>
  </si>
  <si>
    <t>Caused health risk, discomfort and hygiene problem</t>
  </si>
  <si>
    <t>Recommend to install fly traps around the eating area</t>
  </si>
  <si>
    <t>noticed that the flooring in the pantry area was uneven, with bumps which can cause tripping hazard especially during people taking their food</t>
  </si>
  <si>
    <t>People could trip or stumble on the uneven flooring, which could lead to slip.trip and fall</t>
  </si>
  <si>
    <t>inform them about the flooring situation and what are the hazard that can happen, since this is a repetitive issue, maybe can put atleast floor tape so that other people can see it clearly and avoid the area</t>
  </si>
  <si>
    <t>Tile tenting at the site office staff rest area near the Surau.</t>
  </si>
  <si>
    <t>can cause the tile to break and also unsafe to walk on.</t>
  </si>
  <si>
    <t>tell the other workers to not walk on that area since the tile is lifted and unstable which can cause tripping or damage to the floor</t>
  </si>
  <si>
    <t>The road is uneven and many potholes</t>
  </si>
  <si>
    <t xml:space="preserve">car suspension can be damaged and when rain comes the road can become soft and slippery </t>
  </si>
  <si>
    <t>I suggest the parking area to be put asphalt and roof.</t>
  </si>
  <si>
    <t>Electrical Sr. Shift Engineer</t>
  </si>
  <si>
    <t>Too many flies during eating the food</t>
  </si>
  <si>
    <t>The food will not hygene</t>
  </si>
  <si>
    <t>Install fly trap or fly prevention</t>
  </si>
  <si>
    <t xml:space="preserve">So many fly found at shift in house dining during lunch time </t>
  </si>
  <si>
    <t>Unhealthy condition &amp; create illness by fly</t>
  </si>
  <si>
    <t>Change food with type not create fly came or modify dining area to close type</t>
  </si>
  <si>
    <t>wild dogs and cats roaming at the carpark and site office, animal waste scattered around the site.</t>
  </si>
  <si>
    <t xml:space="preserve">wild dogs can become aggressive and bite workers, bad hygiene and unpleasant odors which effect the comfortability especially around the rest area. </t>
  </si>
  <si>
    <t xml:space="preserve">let safety team know by reporting any sighting of stray animals and for them to call animal control services to catch and relocate the animals. </t>
  </si>
  <si>
    <t>I observed that the barrier tape installed onsite was not clearly visible because the tape had curled and degraded due to repetitive use.</t>
  </si>
  <si>
    <t xml:space="preserve">this can lead to personnel may unknowingly enter a restricted or hazardous area, leading to potential injuries. Increased risk of accidents due to lack of clear demarcation of danger zones. And non-compliance with site safety standards, which could result in regulatory issues.
</t>
  </si>
  <si>
    <t>I informed the personnel in charge and advised them to replace the old barrier tape with a new one to ensure proper visibility and maintain the integrity of the restricted area.</t>
  </si>
  <si>
    <t>Uncovered drainage system by the road and pathway.</t>
  </si>
  <si>
    <t>people walking and cycling could accidentally step and fall into it, even for other vehicle could fall into the drainage.</t>
  </si>
  <si>
    <t>adding barricades, hazard tape, and installing proper cover can prevent all this from happening.</t>
  </si>
  <si>
    <t xml:space="preserve">Noticed a waste management trash bin lid was damaged </t>
  </si>
  <si>
    <t>the damaged lid can cause rainwater to collect inside it and contaminated the waste</t>
  </si>
  <si>
    <t>moved it to a sheltered area and inform it to the safety team .</t>
  </si>
  <si>
    <t xml:space="preserve">I found that the chemical waste bin’s top cover was damaged. </t>
  </si>
  <si>
    <t>This broken cover exposed the chemical waste inside and could allow rainwater to accumulate in the bin.</t>
  </si>
  <si>
    <t>I immediately informed the safety personnel regarding the finding so that corrective action can be taken to repair or replace the damaged cover.</t>
  </si>
  <si>
    <t>I observed personnel ascending the staircase without holding the handrail.</t>
  </si>
  <si>
    <t xml:space="preserve">The individual could slip or trip, leading to a fall. Possible injuries such as sprains, fractures, or head trauma. And increased risk of a serious incident if carrying items or distracted.
</t>
  </si>
  <si>
    <t>I immediately intervened and advised the personnel to hold the handrail while ascending or descending the staircase. This is to prevent potential slips, trips, or falls and ensure safe behavior.</t>
  </si>
  <si>
    <t xml:space="preserve">Doing toolbox talk every day before start working / opening permit is a must practical. </t>
  </si>
  <si>
    <t>If there is no toolbox talk, the person tends to not understand what the work about, what must be done and not.</t>
  </si>
  <si>
    <t>Do the toolbox talk with team and to always remind them about the safety.</t>
  </si>
  <si>
    <t>While in the parking area, I observed an individual driving at an unsafe speed, exceeding the designated speed limit.</t>
  </si>
  <si>
    <t>it can cause a collision risk, injury or fatality for pedestrians and property damage.</t>
  </si>
  <si>
    <t xml:space="preserve">I approached the individual and informed them about the unsafe driving behavior. I advised them to comply with the posted speed limit for the safety of all personnel in the area.
Additionally, I reported the incident to the security personnel for further monitoring and preventive measures.
</t>
  </si>
  <si>
    <t xml:space="preserve">Observing a bicycle at O&amp;U without pedals. </t>
  </si>
  <si>
    <t xml:space="preserve">Slipping hazard and uncontrolled cycling. </t>
  </si>
  <si>
    <t xml:space="preserve">Inform the person and ask him to move this bicycle out from the plant, unless gets repaired and certified. </t>
  </si>
  <si>
    <t xml:space="preserve">Sorry Rotating technician </t>
  </si>
  <si>
    <t>Outher sheathing cable in front on mechanical workshop (need to throw on proper place)</t>
  </si>
  <si>
    <t xml:space="preserve">Not good housekeeping </t>
  </si>
  <si>
    <t>Dog barking &amp; disturb people</t>
  </si>
  <si>
    <t xml:space="preserve">it can cause harm if the dog bite people who walking along the road </t>
  </si>
  <si>
    <t xml:space="preserve">the dog must be catch &amp; thrown away from work area . </t>
  </si>
  <si>
    <t>workers waterjetting the floor to remove algae barricaded the area using a thin, used tape, which was difficult to see and poorly secured.</t>
  </si>
  <si>
    <t>others might not notice the barrier and can run into it accidentally entering the area which can cause slip,trip and fall hazard.</t>
  </si>
  <si>
    <t>informed the workers that the barrier was not visible and not effective as people still entering the area. told him to get a proper barrier instead or atleast ask for a new hazard tape from the safety team.</t>
  </si>
  <si>
    <t xml:space="preserve">Good teamwork &amp; Communication </t>
  </si>
  <si>
    <t xml:space="preserve">It can goes wrong &amp; incident happen if there's no proper communication and plan </t>
  </si>
  <si>
    <t>Good job &amp; keep it up when doing lifting or any activity . communication is important</t>
  </si>
  <si>
    <t xml:space="preserve">Top Floor of Urea Bagging need to make a gate for lifting material to any platform for future use </t>
  </si>
  <si>
    <t>As of now it is difficult to do lifting on the area when to lay down the materials to platform</t>
  </si>
  <si>
    <t>Its better to change the handrail to gate so it can open &amp; close . so its easy to laydown material when doing lifting on that area</t>
  </si>
  <si>
    <t xml:space="preserve">colleague wearing gloves </t>
  </si>
  <si>
    <t>algae on the floor</t>
  </si>
  <si>
    <t xml:space="preserve">slip and fall </t>
  </si>
  <si>
    <t>clean and remove the algae</t>
  </si>
  <si>
    <t>ramp in between unit 1021 and 1851 under compressor house is not safe. we almost fell from our bicycles numerous times on the ramp</t>
  </si>
  <si>
    <t xml:space="preserve">injuries, fall </t>
  </si>
  <si>
    <t xml:space="preserve">ramp needs to be widen </t>
  </si>
  <si>
    <t>contractor was bitten by a dog</t>
  </si>
  <si>
    <t xml:space="preserve">rabbies </t>
  </si>
  <si>
    <t>remove stray dogs from the area</t>
  </si>
  <si>
    <t xml:space="preserve">a colleague has been coughing non stop </t>
  </si>
  <si>
    <t xml:space="preserve">unfit to work </t>
  </si>
  <si>
    <t>=</t>
  </si>
  <si>
    <t xml:space="preserve">cleaner has been doing an excellent job at cleaning our offices and toilet </t>
  </si>
  <si>
    <t>unclean rest area</t>
  </si>
  <si>
    <t xml:space="preserve">air conditioner is not cold </t>
  </si>
  <si>
    <t xml:space="preserve">technician came and did their preventive maintenance by servicing the aircond </t>
  </si>
  <si>
    <t xml:space="preserve">food containers were scattered all over the floor, most likely from the rubbish. </t>
  </si>
  <si>
    <t>dirty area</t>
  </si>
  <si>
    <t>Inst tech</t>
  </si>
  <si>
    <t xml:space="preserve">cat droppings </t>
  </si>
  <si>
    <t xml:space="preserve">people will accidentally stepped on it, my colleagues have encountered this several times </t>
  </si>
  <si>
    <t>Personnel wearing ppe at limemilk</t>
  </si>
  <si>
    <t xml:space="preserve">Intervene to appreciate </t>
  </si>
  <si>
    <t>Telling to keep up the good work</t>
  </si>
  <si>
    <t>Stray dogs entering the plant</t>
  </si>
  <si>
    <t>Undisposed food,attracting more dogs</t>
  </si>
  <si>
    <t>Throw rubbish and disposed them at a nearby rubbish</t>
  </si>
  <si>
    <t>Materials everywhere,no housekeeping</t>
  </si>
  <si>
    <t>Obstructions and biological hazard</t>
  </si>
  <si>
    <t>Inform safety and personnel</t>
  </si>
  <si>
    <t>Avoid area and inform operations</t>
  </si>
  <si>
    <t>Algae buildup</t>
  </si>
  <si>
    <t>Slip and trip</t>
  </si>
  <si>
    <t>Avoid the path</t>
  </si>
  <si>
    <t>Damage bicycles</t>
  </si>
  <si>
    <t>No space for parking</t>
  </si>
  <si>
    <t>Removed damage bicycles</t>
  </si>
  <si>
    <t xml:space="preserve">Damage bicycle left over without any maintenance </t>
  </si>
  <si>
    <t xml:space="preserve">Congested area due to unuse bicycle park and the area become messy </t>
  </si>
  <si>
    <t xml:space="preserve">To dispose unuse bicycle </t>
  </si>
  <si>
    <t>Using wrong tools during maintenance</t>
  </si>
  <si>
    <t>led to accident and equipment damage</t>
  </si>
  <si>
    <t>To emphasis the importance to use proper tools during work execution.</t>
  </si>
  <si>
    <t>Ammonia leak</t>
  </si>
  <si>
    <t>Ammonia exposure</t>
  </si>
  <si>
    <t>Inform and cascade information</t>
  </si>
  <si>
    <t>Personnel was standing very close to the moving conveyor.</t>
  </si>
  <si>
    <t>Personnel could have got injured by the moving conveyor.</t>
  </si>
  <si>
    <t>Intervened and asked to stay at a distance</t>
  </si>
  <si>
    <t xml:space="preserve"> Overflow water was noted from the cooling water pump area. No safety signage or barricade was present to warn personnel.</t>
  </si>
  <si>
    <t>Slip, trip, and fall incidents:
Water on the floor creates a slippery surface. Personnel walking nearby could fall and sustain injuries such as sprains, fractures, or head trauma.
Electrical shock or electrocution:
If water reaches electrical panels, motors, or cables, it could cause short circuits or energize nearby equipment, leading to electrical accidents.
Contact with hot or contaminated water:
If the cooling water contains chemicals, debris, or is at a high temperature, it could cause burns or chemical exposure to workers.
Uncontrolled access:
Without barricades or signage, workers unaware of the hazard may enter the area and be exposed to risk.
Equipment damage:
Continuous water overflow can damage the pump motor, bearings, or electrical components, resulting in costly repairs or downtime.
Reduced cooling efficiency:
Loss of cooling water could lead to overheating of connected systems, possibly causing shutdowns or equipment failure.
Corrosion or degradation:
Persistent standing water accelerates corrosion of nearby metallic structures, floors, and pipe supports.</t>
  </si>
  <si>
    <t>Stop the source of overflow — if safe to do so, isolate or shut down the cooling water pump until the leak/overflow is controlled.
Barricade the area — use caution tape, cones, or temporary fencing to restrict access.
Post warning signage — place “Caution: Wet Floor” or “Do Not Enter – Maintenance Work” signs.
Clean up standing water using absorbent materials, mops, or a wet vacuum to prevent slips.
Report the hazard to your supervisor or safety department for tracking and further action.
To avoid recurrence and strengthen safety culture:
Install permanent barricades or guard rails if the area is frequently exposed to water.
Provide permanent, clear signage indicating “Cooling Water Area – Wet Floor Hazard.”
Review and update Standard Operating Procedures (SOPs) for pump operation and maintenance to include overflow checks.
Conduct training or toolbox talks on hazard identification and prompt reporting.
Implement regular inspections as part of preventive maintenance to detect early signs of leaks or overflow.
Include the area in safety audits or housekeeping checks to ensure ongoing compliance.</t>
  </si>
  <si>
    <t>Sub contractor , working at hight install lighting</t>
  </si>
  <si>
    <t xml:space="preserve">They can falling object from high </t>
  </si>
  <si>
    <t>They ware full body safety harness , and hook up at all time , when working at high</t>
  </si>
  <si>
    <t>Electrical Sr Shift Engineer</t>
  </si>
  <si>
    <t>There was scaffolding materials without proper barrier and signage</t>
  </si>
  <si>
    <t>People can crash with scaffolding pipe due to no signage or barrier</t>
  </si>
  <si>
    <t>Put signage and barrier</t>
  </si>
  <si>
    <t>Ammonia Cooling Water Pump a lot of water leaking on packing side.</t>
  </si>
  <si>
    <t>Area on Slippery surface</t>
  </si>
  <si>
    <t xml:space="preserve">Need to do the gland packing tightening &amp; water jack cleaning.  </t>
  </si>
  <si>
    <t>An oil spill was discovered close to the 85 lube oil area; although absorbent material was utilized, it was insufficient to completely absorb the oil on the floor.</t>
  </si>
  <si>
    <t>Oil makes surfaces extremely slippery, increasing the risk of falls and injuries. If the spill reaches drains, it can contaminate rivers, beach, or groundwater, harming aquatic life and ecosystems.</t>
  </si>
  <si>
    <t>To remove the oil, action must be taken as soon as possible before it rains, using spill containment kits and absorbent materials.</t>
  </si>
  <si>
    <t>Instrumentation</t>
  </si>
  <si>
    <t>Stray Dog Inside Workplace Area</t>
  </si>
  <si>
    <t>If no action is taken, someone could be bitten or injured. The stray animal could also return regularly, increasing risk of incidents and spreading disease.</t>
  </si>
  <si>
    <t>Reminding colleagues not to approach or feed the stray dog and to report any sightings immediately.</t>
  </si>
  <si>
    <t>Wearing Personal Protective Equipment (PPE)</t>
  </si>
  <si>
    <t>without continued reinforcement, workers may become complacent and skip using PPE</t>
  </si>
  <si>
    <t>Continue monitoring PPE condition and ensure new employees receive the same positive example.</t>
  </si>
  <si>
    <t>Housekeeping and Organization</t>
  </si>
  <si>
    <t>Good housekeeping reduces slips, trips, and falls</t>
  </si>
  <si>
    <t>Recognize the area/team in the safety bulletin to promote continued good housekeeping practices.</t>
  </si>
  <si>
    <t xml:space="preserve">Instrumentation </t>
  </si>
  <si>
    <t>Proper Lifting Technique</t>
  </si>
  <si>
    <t>Prevents strains and long-term back injuries.</t>
  </si>
  <si>
    <t>If the load is too heavy, ask for help or use mechanical lifting aids.</t>
  </si>
  <si>
    <t xml:space="preserve">At CCR battery room, found out that eye washers provided there were all expired. </t>
  </si>
  <si>
    <t>The eye washers need to be replaced with new ones</t>
  </si>
  <si>
    <t xml:space="preserve">Damaged shot at truck loading area due to uncontrolled move of the truck during product transfer </t>
  </si>
  <si>
    <t xml:space="preserve">Damaged already happened to the shoot which it’s a repeated matter </t>
  </si>
  <si>
    <t xml:space="preserve">Communicate with Operation as there is updated SOP should be followed  </t>
  </si>
  <si>
    <t xml:space="preserve">Attack employees </t>
  </si>
  <si>
    <t xml:space="preserve">HSSE informed </t>
  </si>
  <si>
    <t xml:space="preserve">Dogs chasing people </t>
  </si>
  <si>
    <t xml:space="preserve">Dogs might bite people and got infected by rabies </t>
  </si>
  <si>
    <t xml:space="preserve">Raised this care card , requesting to clear area from dogs </t>
  </si>
  <si>
    <t xml:space="preserve">Mechanical lead </t>
  </si>
  <si>
    <t>During utilizing the passenger lift it was stopped with a message" PLC failure" and stopped responding and didn't allow anyone to go out or continue going up or down.</t>
  </si>
  <si>
    <t xml:space="preserve">Panic, trapped inside a confined space if the fault still persistent </t>
  </si>
  <si>
    <t>following the new instruction that is written at one side and communicated with lift authority owner whom advised to switch off the entire panel then switch it on, a</t>
  </si>
  <si>
    <t>Someone was seen standing on an insulation pipe.</t>
  </si>
  <si>
    <t>Slip or fall injuries: Insulation pipes are not designed to support weight — the person could lose balance and fall, causing injury.
Pipe damage leading to leaks: Standing on the pipe can crush or crack it, causing leaks (especially if it carries steam, chemicals, or chilled water).
Burns or frostbite: If the insulation fails, hot or cold surfaces inside the pipe could injure personnel.</t>
  </si>
  <si>
    <t>Approached the person calmly and advised them to step down from the insulation pipe. Explained the safety risk and reminded them to use proper access routes. The person complied and explained that they stood on the insulation pipe due to limited access to perform their work.</t>
  </si>
  <si>
    <t>Technicain</t>
  </si>
  <si>
    <t xml:space="preserve">A personnel was not using glove during performing a job on site (tightening using spanner)   </t>
  </si>
  <si>
    <t>Hand slip during handling the tool may cause serious injury if not wearing ppe(glove)</t>
  </si>
  <si>
    <t xml:space="preserve">Approach the person and advice him to wear the glove while performing the task for a better grip and impact shock resistance incase of hand slipping. </t>
  </si>
  <si>
    <t>A contractor was cleaning the area using water jet close  to electrical socket. The jet water stream was pointed at the socket.</t>
  </si>
  <si>
    <t>Fire may break out due to short short circuit or people may get electrocuted.</t>
  </si>
  <si>
    <t>Intervene and advice to cover the electrical socket before resuming the cleaning and point away from the socket</t>
  </si>
  <si>
    <t>A contractor(A) using a water jet for cleaning a pipe and another contractor(B) was holding the pipe. The water jet was aimed near the hand of contractor(B). At the same time contactor(B) was not wearing glove.</t>
  </si>
  <si>
    <t>Hand injury or bleeding since the water jet pressure they using are high pressure and needle type stream.</t>
  </si>
  <si>
    <t>Intervene to stop the activity/work, advice them to use proper ppe and reconsider a safe method to clean the pipe using proper tools or equipment/method and not by holding by hand close to the jet stream.</t>
  </si>
  <si>
    <t>A waning label "Authorize person only" was put in the middle way of monkey ladder, causing obstruction during climbing the monkey ladder.</t>
  </si>
  <si>
    <t>Obstruction can cause people to lose grip while climbing the monkey ladder.</t>
  </si>
  <si>
    <t>The warning label should be relocate to a safer location and not anywhere climbing path of the monkey ladder.</t>
  </si>
  <si>
    <t>Shift Technician</t>
  </si>
  <si>
    <t>Lifting activity no barricade using lifting machinery.</t>
  </si>
  <si>
    <t>Someone may enter the lifting area or red zone area.</t>
  </si>
  <si>
    <t>Inform the lifting team to stop the work safely and to put on a proper barricade before resuming the activity.</t>
  </si>
  <si>
    <t>Power socket was reported no supply, upon checking. The power tools plug was not assembled properly.</t>
  </si>
  <si>
    <t>Power supply trip for that area. Burned Tools</t>
  </si>
  <si>
    <t>After confirming the power tools faulty condition. Immediately removed the tools from site area and inform the contractor to get it check again properly.</t>
  </si>
  <si>
    <t xml:space="preserve">Roadside of Bulk hall without fence </t>
  </si>
  <si>
    <t>People who cross the road may fall down to the trench</t>
  </si>
  <si>
    <t>Provide fence along the road side of bulk hall</t>
  </si>
  <si>
    <t xml:space="preserve">The cleaner doing house keeping activities with nice smiles </t>
  </si>
  <si>
    <t>Greeting them with smile and say keep up the good works</t>
  </si>
  <si>
    <t>I observed that the bicycles at the site office often become rusty because there is no roof to be install, so it gets wet whenever it rains and the dry repeatedly. causing them to look old and worn.</t>
  </si>
  <si>
    <t>If no action is taken. the bicycles mat becomes increasingly rusty, reduce in usability, incur higher maintenance or replacement costs, and pose safety risks to users.</t>
  </si>
  <si>
    <t xml:space="preserve">I suggested installing a roof at bicycle area to protect them from rain. I approached the facilities supervisor politely, explaining that repeated wetting and drying causes rust and reduces the bicycles lifespan. I support good practice by recommending preventive measures to maintain equipment in good condition. therefore, I suggest installing a roof or shelter at the bicycles are to keep them dry and prolong their usability. </t>
  </si>
  <si>
    <t>I observed that the staircase on the ground floor of the site offices becomes very slippery after the rain stops.</t>
  </si>
  <si>
    <t>Without interventions, the slippery staircase could cause accident, injuries to staff or visitors, and create an unsafe work environment.</t>
  </si>
  <si>
    <t>I reported the slippery staircase on the ground floor of the site office to the supervisor and suggested placing anti-slip mates or warning signs. I approached the supervisor politely, explaining the safety practices by identifying hazards and recommending preventive measures to reduce the risk of accidents.</t>
  </si>
  <si>
    <t>I observed that the toilet lacks a shower for shift personnel at site office for them to take bathe after finishing their shift hour.</t>
  </si>
  <si>
    <t>Without a shower for shift personnel, hygiene and health risks increase, discomfort and dissatisfaction mat arise, and germs or body odor could spread.</t>
  </si>
  <si>
    <t xml:space="preserve">I reported the lack of a shower to the supervisor and suggested providing proper facilities for shift personnel. I approached the supervisor politely, explaining the impact on hygiene and staff well-being. I support good practices by encouraging regular hygiene and adequate facilities to ensure staff health and comfort. Therefore, I recommend installing a shower in the staff toilet so shift personnel can bathe after their shift at the site office building. </t>
  </si>
  <si>
    <t>Saw one personnel didnt wear his safety glass when he went out from CCR area</t>
  </si>
  <si>
    <t>Dust could flew into his eyes</t>
  </si>
  <si>
    <t>Simply approached the person and tell him to put his safety glass before he's on his way</t>
  </si>
  <si>
    <t>I realized that I really need to have first aid training or course</t>
  </si>
  <si>
    <t>If no action or intervention is taken, the condition can worsen, cause permanent damage, or even lead to death.</t>
  </si>
  <si>
    <t>I provided immediate assistance and followed the proper first aid step to control the situation.
I stayed calm, checked their condition, and approached with care and reassurance before giving help.
I follow safety procedures, encourage other to learn first aid, and report incidents correctly.
I suggest arranging first aid training for all staff to improve emergency response and safety awareness.</t>
  </si>
  <si>
    <t>Wearing safety gloves when doing their task</t>
  </si>
  <si>
    <t>Finger pinch point could happen</t>
  </si>
  <si>
    <t>Told the personnel that it os good practise whenever working on some tasks with hand gloves</t>
  </si>
  <si>
    <t>observed that some individuals did not bring their escape hoods</t>
  </si>
  <si>
    <t>Individuals without escape hoods may be exposed to smoke, toxic gases, or oxygen-deficient environments during an emergency.
Failure to enforce safety protocols can lead to violations of safety regulations or company policies.</t>
  </si>
  <si>
    <t>I approached the individuals in a professional and non-confrontational manner to inquire about the whereabouts of their escape hoods. The individuals explained that their escape hoods were left in the tricycle or hanging on their bicycles. I took the opportunity to explain the potential safety risks associated with not having an escape hood readily available during an emergency and emphasized the importance of adhering to safety protocols. I also encouraged them to view the incident as a learning opportunity and to prioritize preparedness for future drills or actual emergencies.</t>
  </si>
  <si>
    <t xml:space="preserve">Recently there has an accident of do attack to the contractor where the stray dogs always around here and unexpected aggresive behavior can cause harm to the people surrounding </t>
  </si>
  <si>
    <t xml:space="preserve">Aggressive behavior of these stray dogs can cause harm and danger to people as it already occur few times. Need to be removed them for safer environment </t>
  </si>
  <si>
    <t>Raise the care cards and soemone already inform the HSSE teams for this matter</t>
  </si>
  <si>
    <t>Slippery parking area</t>
  </si>
  <si>
    <t>Trip, slips and falls: People walking to or from their vehicles can easily slip, resulting in injuries such as fractures, sprains, or head trauma.</t>
  </si>
  <si>
    <t>Regular Inspection and Maintenance: Conduct routine inspections (daily or weekly) to identify slippery spots, oil spills, or drainage issues. Schedule regular cleaning to remove oil, moss, or algae buildup.
Ensure drainage systems are not clogged so water doesn’t pool.
Apply anti-slip coatings, mats, or textured paint on slippery surfaces.
Use grit, sand, or salt in cold or wet weather.
Install warning signs (e.g., “Slippery When Wet” or “Caution: Drive Slowly”).
Review the effectiveness of interventions regularly. Gather feedback from users or staff to identify new risks or areas for improvement.</t>
  </si>
  <si>
    <t>co worker follow ptw suggestion to wear extra ppe doing job involve back flow of heat at reformer burner</t>
  </si>
  <si>
    <t>commend him</t>
  </si>
  <si>
    <t>People working at height with proper PPE &amp; Full body harness</t>
  </si>
  <si>
    <t>Algae at the parking area</t>
  </si>
  <si>
    <t>Slippery, trip and fall. Especially during rain, the algae become wet and slippery</t>
  </si>
  <si>
    <t>Suggesting to remove the algae, almost all area at the parking area have algae</t>
  </si>
  <si>
    <t>Can injured people, cause accidents due to panic</t>
  </si>
  <si>
    <t xml:space="preserve">Suggested to remove the dog completely. </t>
  </si>
  <si>
    <t>Senior Engineer Instrument</t>
  </si>
  <si>
    <t>South Building 1st floor offices have no smoke detector.</t>
  </si>
  <si>
    <t>Fire can catch the office without detection.</t>
  </si>
  <si>
    <t>Install smoke detector so that in case of fire, it can be detected earlier.</t>
  </si>
  <si>
    <t>There are some stray dogs near main gate parking.</t>
  </si>
  <si>
    <t>Dogs can bite to anyone which can cause serious issues.</t>
  </si>
  <si>
    <t>Dogs must be removed from the site</t>
  </si>
  <si>
    <t>seen one of the bfi inspection team roll up sleeve while riding bike</t>
  </si>
  <si>
    <t>might cause injuries incase fall off bike</t>
  </si>
  <si>
    <t>tell him to roll down his sleeve</t>
  </si>
  <si>
    <t>see someone drive fast</t>
  </si>
  <si>
    <t>hit passerby incase the driver not concentrate</t>
  </si>
  <si>
    <t>tell him to drive slower</t>
  </si>
  <si>
    <t xml:space="preserve">seen colleague using full ppe when working </t>
  </si>
  <si>
    <t>seen someone go down stair playing phone</t>
  </si>
  <si>
    <t>slip, trip n fall</t>
  </si>
  <si>
    <t>tell him to stop playing phone</t>
  </si>
  <si>
    <t>seen operation operate valve without glove</t>
  </si>
  <si>
    <t>injuries while operating valve</t>
  </si>
  <si>
    <t>i tell him the consequences of not using glove when workinh</t>
  </si>
  <si>
    <t>The hose was not properly secured on site at Decanter.</t>
  </si>
  <si>
    <t>Tripping Hazard:
Unsecured hoses lying across walkways or work areas can cause personnel to trip and fall, potentially leading to sprains, fractures, or other injuries.
Slips and Falls:
If the hose leaks or bursts, water can spread across walking surfaces, increasing the risk of slips.
Entanglement:
Workers or moving machinery (e.g., trolleys, forklifts) could get entangled, causing injury or equipment damage.
Equipment Damage:
A hose that moves or drags on rough surfaces may wear out quickly, leading to leaks, bursts, or loss of water pressure.
Work Delays:
Water leaks or damaged hoses may interrupt cleaning, mixing, or other site operations that rely on water supply.
Uncontrolled Water Flow:
If the hose disconnects or bursts, it can cause flooding or water waste in the work area.
Water Damage:
Uncontrolled discharge can damage electrical equipment, materials, or unfinished structures.
Soil Erosion or Contamination:
Continuous leaking water can erode soil or spread contaminants if the water contains any chemicals.</t>
  </si>
  <si>
    <t>Always secure hoses properly using clips, hangers, or designated routes.
Show others the correct way to position hoses — away from walkways, access routes, and electrical areas.
Take immediate action when you notice something unsafe rather than waiting for someone else to fix it.
Communicate during toolbox talks or briefings about the importance of hose management for safety.
Share lessons learned from near-misses or incidents so others understand the consequences of poor practice.
Use hose reels, brackets, or supports to keep hoses tidy and off the ground.
Plan safe routing of hoses during setup to avoid crossing walkways.
Conduct routine inspections to check that hoses remain secured throughout the day.
Reinforce positive behavior by recognizing workers or teams who consistently follow good practices.
Support colleagues who raise safety concerns — avoid blame, focus on improvement.
Promote a continuous improvement mindset where everyone contributes to safer, tidier, and more efficient site operations.</t>
  </si>
  <si>
    <t>Good maintenance on repair the all parking area</t>
  </si>
  <si>
    <t>It can damage the car and cause a flat tire. If the road is damaged</t>
  </si>
  <si>
    <t>perform routine maintenance and repairs</t>
  </si>
  <si>
    <t>Muhammad Zulhelmi Hj Ismawi</t>
  </si>
  <si>
    <t>SYERA's Rest Area</t>
  </si>
  <si>
    <t>Messy rest area, need to organize</t>
  </si>
  <si>
    <t>Approach them to do housekeeping and organize things better. They accept my approach kindly.</t>
  </si>
  <si>
    <t>One of lighting fixture at site office rest area was not function</t>
  </si>
  <si>
    <t>The area was too dark</t>
  </si>
  <si>
    <t>Replace the lighting</t>
  </si>
  <si>
    <t xml:space="preserve">Urea granulation please install ventilation </t>
  </si>
  <si>
    <t xml:space="preserve">High humidity </t>
  </si>
  <si>
    <t>Install ventilation and industrial fan</t>
  </si>
  <si>
    <t xml:space="preserve">No hand rail front of CCR very unsafe </t>
  </si>
  <si>
    <t xml:space="preserve">Please install hand rail and safe this location </t>
  </si>
  <si>
    <t>Put barrier and signange by 3rd party before start their floor cleaning task</t>
  </si>
  <si>
    <t>Found cigerrate buds on the floor 10 of granulation</t>
  </si>
  <si>
    <t>Breaking life saving rules of bfi</t>
  </si>
  <si>
    <t>Please do tighten the security on the plant gate</t>
  </si>
  <si>
    <t xml:space="preserve">Observed personal using wrong tools </t>
  </si>
  <si>
    <t>Damage to the tools</t>
  </si>
  <si>
    <t>Suggest him the right tools</t>
  </si>
  <si>
    <t>Observed personal not wearing chin strap while climbing monkey ladder</t>
  </si>
  <si>
    <t>Dropped object</t>
  </si>
  <si>
    <t>Informed him to secure your helmet whenever climbing the monkey ladder</t>
  </si>
  <si>
    <t>Obeserved personal not holding stair handrail due to both hands full with tools</t>
  </si>
  <si>
    <t>Stop him and help to carry the tools</t>
  </si>
  <si>
    <t>Observed maintenance team when removal &amp; installation burner with proper PPE</t>
  </si>
  <si>
    <t>Keep up the good work</t>
  </si>
  <si>
    <t>Valve repair Technician</t>
  </si>
  <si>
    <t>The main gate of workshop was repaired. It's a big sliding door now can move freelly but no have end stop.</t>
  </si>
  <si>
    <t>If any one operate the door without attention, it may fail off fron the rail. if that happen it can lead to damage or serious injuries.</t>
  </si>
  <si>
    <t>The advise is to improve the support and install stopper. to avoid misconduct or inappropriate motion out from the guide rail.</t>
  </si>
  <si>
    <t>Observed personal forgot to scan out from site</t>
  </si>
  <si>
    <t>Lose tracking incase of emergency</t>
  </si>
  <si>
    <t>Intervened him to scan out &amp; he agreed.</t>
  </si>
  <si>
    <t>Workshop supervisor</t>
  </si>
  <si>
    <t>Subcontractor doing task to install grating cover drain pitch</t>
  </si>
  <si>
    <t xml:space="preserve">They working near Main road , Have a lot of car moving </t>
  </si>
  <si>
    <t>They used Hard barrier around working area and signed for show they working that area.</t>
  </si>
  <si>
    <t>Stray dogs around the car park area</t>
  </si>
  <si>
    <t>personnel injury due to bitten by dogs</t>
  </si>
  <si>
    <t>suggestion to responsible team to remove the stray dogs from BFI premises</t>
  </si>
  <si>
    <t>scaffolding material touching the pump 1051P006</t>
  </si>
  <si>
    <t>in case the pump requires emergency maintenance, scaffolding material can cause obstruction</t>
  </si>
  <si>
    <t>suggestion to adjust /remove the scaffolding material</t>
  </si>
  <si>
    <t>slippery area (algae presence on the floor) at 1091U200 , unsafe condition to perform any jobs</t>
  </si>
  <si>
    <t>slip/trip hazards</t>
  </si>
  <si>
    <t>suggestion to perform cleaning on the floor &amp; remove the algae</t>
  </si>
  <si>
    <t>Requested for PPE Coveralls for more than 4 weeks, not received yet</t>
  </si>
  <si>
    <t>Insufficient PPEs, wearing torn unsafe PPEs</t>
  </si>
  <si>
    <t>Follow up on HSSE department on the request. Usual answer no stock. Need to improve PPE stock management</t>
  </si>
  <si>
    <t>Colleague holding door at CCR for other people entry</t>
  </si>
  <si>
    <t>Unauthorized access to restricted area</t>
  </si>
  <si>
    <t>Intervene to ask the other employee to scan their card on door access</t>
  </si>
  <si>
    <t>Engineering</t>
  </si>
  <si>
    <t>Stray dogs around BFI entrance</t>
  </si>
  <si>
    <t>Dog biting</t>
  </si>
  <si>
    <t>Report to HSE</t>
  </si>
  <si>
    <t>Gap railing top of the demin water tank</t>
  </si>
  <si>
    <t>Fall and accident, death</t>
  </si>
  <si>
    <t>Reach out to operation and safety, and also care card</t>
  </si>
  <si>
    <t>A dog bit a contractor</t>
  </si>
  <si>
    <t xml:space="preserve">Bites might lead to infection such as rabies, might be infecting people and not safe for the environment </t>
  </si>
  <si>
    <t>To remind the security to not allow dogs to enter and inform safety</t>
  </si>
  <si>
    <t>A colleague not using safety googles</t>
  </si>
  <si>
    <t>Might injure eye, exposed to chemicals or unwanted debris cause by environment</t>
  </si>
  <si>
    <t>To reach out to remind him to wear every now and then</t>
  </si>
  <si>
    <t>Observed someone forget to bring escape hood</t>
  </si>
  <si>
    <t>In case of emergencies (e.g., gas leaks, fires, or chemical releases), the individual won't be able to breathe safely or escape quickly.
Exposure to toxic gases, smoke, or oxygen-deficient atmospheres can lead to Asphyxiation, chemical inhalation injuries, unconsciousness or death.
Without an escape hood, a person may panic or hesitate during evacuation, putting themselves and others at greater risk. Rescuers may be forced to assist them, compromising their own safety.
Entering a controlled area without required PPE is typically a serious safety violation. This could result in disciplinary action, shutdowns, or review of work permits.
If such behavior goes unchecked, others may also neglect PPE or safety procedures, leading to a culture of complacency. This erodes trust in safety systems and increases overall workplace risk.</t>
  </si>
  <si>
    <t>By consistently wearing and using your own PPE, following procedures, and intervening when needed, you help make safe behaviors visible and normal. Research shows leadership and supervisory behaviors significantly influence compliance. 
Make sure everyone understands why the escape hood (and other PPE) is required, when it must be used, how to use it, and what the hazards are if it’s not used. Regular refreshers keep it top of mind. 
Ensure equipment is available, appropriate and maintained. Good practice isn’t just about telling people what to do—it also means making it easy and practical. That means correct size, correct type, maintained, accessible. 
Encourage a culture of safety and mutual support
Create an environment where it's OK and expected to remind each other, to question missing equipment, and to stop work, if necessary, without fear. Peer reminders and positive reinforcement help. 
Simple things like signage, storage stations with the equipment ready, checklists, and reminders at point‑of‑entry help reduce “I forgot” mistakes. 
Make safe behaviors visible and rewarded
Recognize and acknowledge safe actions. The more people see safe behaviors being noticed, the more it becomes part of the workflow. Avoid shaming or blaming; focus on positive reinforcement.</t>
  </si>
  <si>
    <t>Slippery near ammonia water pump</t>
  </si>
  <si>
    <t xml:space="preserve">Slip and injury </t>
  </si>
  <si>
    <t>Tell to operation team to clean
(Already clean after next day)</t>
  </si>
  <si>
    <t>Contractor's mini excavator started the excavation without reflective sticker. The work was stopped by HSSE.</t>
  </si>
  <si>
    <t xml:space="preserve">If they continue work until dark, the mini excavator can't be shown. </t>
  </si>
  <si>
    <t xml:space="preserve">Inform Contractor to apply the reflective sticker </t>
  </si>
  <si>
    <t>Saw person using biru water bottle insted using tumbler bottle.</t>
  </si>
  <si>
    <t>Not eco-friendly ,contributes to plastic waste if not recycled properly.</t>
  </si>
  <si>
    <t>Approach the person,  and suggest using the tumbler bottle .Convenient ,Easy to find, use, and refill anywhere</t>
  </si>
  <si>
    <t xml:space="preserve">Alam Makmur Contractor and BPC was working to lifting cable drum to near Ring main unit, Main Substation. All contractors used complete PPE and follow the correct procedure. </t>
  </si>
  <si>
    <t>Cable drum may fall down</t>
  </si>
  <si>
    <t>They followed the procedure and inform them to continue the good practice</t>
  </si>
  <si>
    <t>Fire Alarm Panels 1631XB11-EP1 keep sounding alarm repeatedly due to earth fault</t>
  </si>
  <si>
    <t>The fire alarm panel didn't function properly due to earth fault</t>
  </si>
  <si>
    <t>To check and rectify the earth fault</t>
  </si>
  <si>
    <t xml:space="preserve">Saw a person parked badly </t>
  </si>
  <si>
    <t>Hard to park or get out , The next person might struggle to fit into their space or open their door</t>
  </si>
  <si>
    <t xml:space="preserve">I approach  him ,tell &amp; help him to correct his parked. He agreed </t>
  </si>
  <si>
    <t>A person remind about  workings under the hot weather,  and remind  to always  drink water</t>
  </si>
  <si>
    <t xml:space="preserve">Thanks to that person for a good reminder </t>
  </si>
  <si>
    <t>The fire signal activated on Fire alarm  Panel 1631XB95-EP1. It was mentioned that signal coming from detector but no actual event</t>
  </si>
  <si>
    <t>False signal and can make people confuse</t>
  </si>
  <si>
    <t>Replace or rectify the detector at pantry</t>
  </si>
  <si>
    <t xml:space="preserve">Saw a person working in awkward  position </t>
  </si>
  <si>
    <t>Can injured the body.</t>
  </si>
  <si>
    <t xml:space="preserve">Approach that person,  and ask to stop work and remind him to correct his position  or posture ,and he agreed </t>
  </si>
  <si>
    <t>A person coverall is damage</t>
  </si>
  <si>
    <t xml:space="preserve">Damage  coverall will not protect the body </t>
  </si>
  <si>
    <t>Ask the person to request a new coverall to hsse</t>
  </si>
  <si>
    <t>Saw someone not using safetyharnes while working at height.</t>
  </si>
  <si>
    <t xml:space="preserve">That person might be fall.and injured </t>
  </si>
  <si>
    <t xml:space="preserve">Asked to stop his work, get down and ask that person to use safety harness and explain  what will happen  if not using harness </t>
  </si>
  <si>
    <t>Found 3 bicycles lying on ground creating unsafe condition for anyone who wants to use these bicycles, put the bicycles back on their stand and place them in an orderly manner</t>
  </si>
  <si>
    <t xml:space="preserve">Pickup the bicycles and put them on stand </t>
  </si>
  <si>
    <t>using rain coat while working in the rain</t>
  </si>
  <si>
    <t>can cause hypothermia due to low body temperature and can cause illness</t>
  </si>
  <si>
    <t>praise him and remind him how important to use raincoat when raining</t>
  </si>
  <si>
    <t>Ride bicycle with no functional/broken brake</t>
  </si>
  <si>
    <t>can cause accident due to collisions and can cause rider to lose control</t>
  </si>
  <si>
    <t>remind the owner to fix the brake and about the danger.</t>
  </si>
  <si>
    <t>Park bicycle at non designated area</t>
  </si>
  <si>
    <t>obstruction to pedestrians</t>
  </si>
  <si>
    <t>place the bicycle to designated bicycle parking area and remind the owner</t>
  </si>
  <si>
    <t>My team do housekeeping in Main substation</t>
  </si>
  <si>
    <t>I help do the housekeeping</t>
  </si>
  <si>
    <t>My Team works safely this month</t>
  </si>
  <si>
    <t>can get careless in the next month</t>
  </si>
  <si>
    <t>i appreciate their proactive in safety</t>
  </si>
  <si>
    <t>My team work safely in this month</t>
  </si>
  <si>
    <t>To keep the motivation</t>
  </si>
  <si>
    <t>i appreciate everyone for working safely</t>
  </si>
  <si>
    <t>can cause trip and fall</t>
  </si>
  <si>
    <t xml:space="preserve">I saw a dog roaming near Gate 1 earlier. It looked like a stray and was hanging around the carpark area, especially near the contractor access point. I didn’t approach it, but it seemed a bit territorial — barking at passing vehicles and a few workers. </t>
  </si>
  <si>
    <t>If no interventions or actions are taken, several things could go wrong. First, the dog may become more aggressive over time, increasing the risk of attacks or bites to workers, visitors. A bite could lead to serious medical complications, including infections or rabies  which can be life-threatening if not treated immediately.
Secondly, the presence of a stray animal can cause panic or distraction, which might lead to accidents, especially in areas with moving vehicles or machinery. Lastly, if the situation is ignored, it may attract more stray animals, creating an ongoing safety hazard at the site."</t>
  </si>
  <si>
    <t>To address the problem, I immediately reported the presence of the stray dog to site security and management to ensure they were aware and could take appropriate action. I made sure to communicate clearly and calmly, explaining the potential risks involved without causing panic.
In supporting good practice, I reminded my coworkers not to approach or feed the dog, and encouraged everyone to stay alert and report any sightings immediately. I also suggested that the management consider arranging for animal control or a professional to safely capture and relocate the dog to prevent any further incidents.
For the issue I highlighted, I recommend establishing a clear protocol for dealing with stray animals on site, including regular inspections and quick reporting channels, to ensure safety for all workers and visitors."</t>
  </si>
  <si>
    <t>A contractor was bitten by a stray dog</t>
  </si>
  <si>
    <t>An alternative should be done quickly regarding the stray dog for example send them away to another place. Few cases were already heard regarding workers getting bitten by them stray dogs</t>
  </si>
  <si>
    <t>Send those stray dogs to another place thats actually suited their habitat and safe for them  while keeping our employees safe.</t>
  </si>
  <si>
    <t>A personnel was seen to interventing another personnel to wear his gloves and safety helmet while doing his task</t>
  </si>
  <si>
    <t>The personnel doing the intervention reminded  the other who was dealing with an electrical motor to wear safety gloves in case of any electrocution or hurt while dealing sharp tools</t>
  </si>
  <si>
    <t>This personnel not wearing his safety glasses at the area requiring safety glasses.</t>
  </si>
  <si>
    <t>Urea dust might get into his eyes which can cause irritation.</t>
  </si>
  <si>
    <t>Already stop the person and tell him to wear his safety glasses.</t>
  </si>
  <si>
    <t>Found cigratte butts at one of the vibrating screen machine.</t>
  </si>
  <si>
    <t>People gonna keep going to the same area to smoke when it not a designated smoking area.</t>
  </si>
  <si>
    <t>Already inform the finding to the concerned parties.</t>
  </si>
  <si>
    <t>People crossing the road without looking their surrounding.</t>
  </si>
  <si>
    <t>They might get hit by incoming vehicles/bicycle</t>
  </si>
  <si>
    <t>I have to be alert while cycling and ready my slef with brake. And remind the personnel to not crossing the road without checking the surrounding first.</t>
  </si>
  <si>
    <t>Banksman alerting everyone to clear the road using the airhorn for forklift to passby.</t>
  </si>
  <si>
    <t>People might get hit from behind because they are not alert.</t>
  </si>
  <si>
    <t>The banksman did a good job for using tools to alert people about incoming forklift.</t>
  </si>
  <si>
    <t>The personnel was using the spotlight instead a designated 24V inspection lighting while inside the confined space area.</t>
  </si>
  <si>
    <t>The might be hazardous gases that can cause explosion due using lighting that can cause heat.</t>
  </si>
  <si>
    <t>Already inform the supervisor to come collect the 24V inspection lighting at the electrical team.</t>
  </si>
  <si>
    <t xml:space="preserve">A personnel always sweep the room every time he came to work </t>
  </si>
  <si>
    <t>Room getting dirty and unhygienic</t>
  </si>
  <si>
    <t>I told him i appreciate it</t>
  </si>
  <si>
    <t>My team work safely for this month</t>
  </si>
  <si>
    <t>Less motivation or increase in carelessness in safety</t>
  </si>
  <si>
    <t>I congratulate my team and advice to keep on safe</t>
  </si>
  <si>
    <t xml:space="preserve">A moveable ladder has been placed near the motor panel, where it almost hitting the stop button. </t>
  </si>
  <si>
    <t>The motor will stop and this will affecting the bagging process.</t>
  </si>
  <si>
    <t>By moving the ladder to the more spaceous area</t>
  </si>
  <si>
    <t>electical supervisor</t>
  </si>
  <si>
    <t>This area has become poorly lit and the inability to carry out maintenance there leads to a lack of clear vision, which may cause collisions and slipping.</t>
  </si>
  <si>
    <t>The shift supervisor was informed to remove the bags from the place to enable maintenance work.</t>
  </si>
  <si>
    <t>There are piled of damaged tyre and cones at the bicycle rack infront of Bagging control room.</t>
  </si>
  <si>
    <t>Not a designated area to dispose damaged item which can lead to more people to throw items at the place.</t>
  </si>
  <si>
    <t>Suggestion to pepare a designated area to dispose the damaged items</t>
  </si>
  <si>
    <t>Saw a personnel making a good approach about interventing another personnel to wear their safety helmet before entering the plant</t>
  </si>
  <si>
    <t>_</t>
  </si>
  <si>
    <t>Its good that everyone is reminding and interventing each other for safety</t>
  </si>
  <si>
    <t>at the safety park now they install a steel roof without adding lighting protection</t>
  </si>
  <si>
    <t xml:space="preserve">can be hit by lighting </t>
  </si>
  <si>
    <t xml:space="preserve">informing BFI safety </t>
  </si>
  <si>
    <t>long grass around PSS3</t>
  </si>
  <si>
    <t>place to hide snakes</t>
  </si>
  <si>
    <t xml:space="preserve">informing facilities </t>
  </si>
  <si>
    <t>Glass too long around PSS2</t>
  </si>
  <si>
    <t>Grass to long around PSS1</t>
  </si>
  <si>
    <t xml:space="preserve">place to hide snakes </t>
  </si>
  <si>
    <t>Valve Repair tech</t>
  </si>
  <si>
    <t>Road with stones</t>
  </si>
  <si>
    <t>Paint and body: Small rocks can chip or scratch the cars paint body, overtime can lead to rust to the car.
Windshield: Cars that is moving can spin and flung small rocks to other cars and cause cracks to the windows.
Tires: Small rocks can get stuck in your tire treads which cause noise and uneven tread wear.</t>
  </si>
  <si>
    <t>Please cement the parking lot</t>
  </si>
  <si>
    <t>mixing the wasting objects not in the right place as we do have waste segregation</t>
  </si>
  <si>
    <t xml:space="preserve">effects environments  </t>
  </si>
  <si>
    <t xml:space="preserve">informing safety </t>
  </si>
  <si>
    <t>trailing hose crossing the walk way with out any warning tap</t>
  </si>
  <si>
    <t xml:space="preserve">tripping hazard </t>
  </si>
  <si>
    <t>Valve repair techn.</t>
  </si>
  <si>
    <t>Sub con employee, start to polishing floor at insulation area. creating a clouds of dust all arround</t>
  </si>
  <si>
    <t>Dust is harmfull for breathing system can lead to sikness or breath trouble to another sensitive</t>
  </si>
  <si>
    <t>Instruct them use blower so the dust will flow away</t>
  </si>
  <si>
    <t xml:space="preserve">having oil and greasing barrels without drip tray </t>
  </si>
  <si>
    <t>Subcontractor found with damage gloves</t>
  </si>
  <si>
    <t>someone get huts</t>
  </si>
  <si>
    <t xml:space="preserve">stopped the activities and asking to replace the damaged gloves </t>
  </si>
  <si>
    <t>White dog biting people</t>
  </si>
  <si>
    <t>people getting bitten</t>
  </si>
  <si>
    <t>Lilama people can help</t>
  </si>
  <si>
    <t>Scaffolding having expired tag</t>
  </si>
  <si>
    <t>unsafe condition</t>
  </si>
  <si>
    <t xml:space="preserve">informing to re-inspect </t>
  </si>
  <si>
    <t>BFI SPARK Level 1 Staircase (Outside)</t>
  </si>
  <si>
    <t>A contractor carry out renovations at an office without using dust mask.</t>
  </si>
  <si>
    <t>The person can be sick due to inhaling dust from the renovation works.</t>
  </si>
  <si>
    <t>A discussion made and he agreed to use dust mask.</t>
  </si>
  <si>
    <t>Using electrical equipment not having electrical inspection tag</t>
  </si>
  <si>
    <t xml:space="preserve">someone get hurts </t>
  </si>
  <si>
    <t xml:space="preserve">the tools been out of services and called electrical for inspection </t>
  </si>
  <si>
    <t>Dispensers been every where on site which makes every one keeps drinking and avoid dehydration</t>
  </si>
  <si>
    <t>keep drinking</t>
  </si>
  <si>
    <t>not o be dehydrated</t>
  </si>
  <si>
    <t xml:space="preserve">Civil Lead </t>
  </si>
  <si>
    <t>A staff going up the staircase without holding the handrail.</t>
  </si>
  <si>
    <t>The person can be tip and fall on the staircase which can create injury to him.</t>
  </si>
  <si>
    <t>Discussion made with the person, and he agreed to hold the handrail while using the staircase.</t>
  </si>
  <si>
    <t xml:space="preserve">Housekeeping  </t>
  </si>
  <si>
    <t xml:space="preserve">environments </t>
  </si>
  <si>
    <t>informing safety</t>
  </si>
  <si>
    <t>Wearing crocs</t>
  </si>
  <si>
    <t xml:space="preserve">Approach the person to wear boots </t>
  </si>
  <si>
    <t xml:space="preserve">Housekeeping remaining  of bolts and nuts around CO2 cooler </t>
  </si>
  <si>
    <t xml:space="preserve">falling objects </t>
  </si>
  <si>
    <t>someone get hurts</t>
  </si>
  <si>
    <t>Properly housekeeping and arrangements of scaffolding materials at temporary storage area.</t>
  </si>
  <si>
    <t>To avoiding of Messy and Scattered scaffolding storage area.</t>
  </si>
  <si>
    <t>Loose grating</t>
  </si>
  <si>
    <t>Grating loose can cause trip and uneven surface</t>
  </si>
  <si>
    <t>Inform supervisor and he will delegate the task to workshop team</t>
  </si>
  <si>
    <t>Using barricade and put signage during lifting activitiy</t>
  </si>
  <si>
    <t>Good teamwork</t>
  </si>
  <si>
    <t>group of Sub-contractors having all correct PPE's</t>
  </si>
  <si>
    <t>nothing</t>
  </si>
  <si>
    <t>appreciating them</t>
  </si>
  <si>
    <t>Slow down the car when you want to park while backing up</t>
  </si>
  <si>
    <t>can hit another car</t>
  </si>
  <si>
    <t>Back off slowly and take a safe space.</t>
  </si>
  <si>
    <t>working on hights and not having the harness</t>
  </si>
  <si>
    <t>let him down and having the harness</t>
  </si>
  <si>
    <t>INTERVENE ONE OF STAFF USING EMERGENCY DOOR AT CCR AND THE DOOR KEEP OPEN NOT CLOSED PROPERLY</t>
  </si>
  <si>
    <t>IF BLAST HAPPEN IT CAN IMPACT CCR PEOPLE AND IF THERES AMMONIA LEAK,THE FUMES CAN ENTER THE ROOM</t>
  </si>
  <si>
    <t>STOP HIM AND WARN HIM</t>
  </si>
  <si>
    <t xml:space="preserve">some of the scaffolding material been storied in a wake way for electrical major equipment </t>
  </si>
  <si>
    <t>will effect our working routine</t>
  </si>
  <si>
    <t>communicating with the scaffolding team to replace the remaining material from the walk way</t>
  </si>
  <si>
    <t>I saw the person using the correct PPE while performing the grinding activity.</t>
  </si>
  <si>
    <t>Flying partical</t>
  </si>
  <si>
    <t>I said well done to him</t>
  </si>
  <si>
    <t>some of the lighting does not work</t>
  </si>
  <si>
    <t>informing the facilities</t>
  </si>
  <si>
    <t>I had been seen our third party contractor doing erection scaffolding with properly install barrier for worksite erection area.</t>
  </si>
  <si>
    <t>To avoiding not authorized personnel to entering erection scaffolding area,where hazard always present during scaffolding erection such as falling object,tripping or slip.</t>
  </si>
  <si>
    <t>Always Cascade during early morning toolbox talk meeting before start any activities on site,to keep on reminder for workers.</t>
  </si>
  <si>
    <t>There are dogs frequently roaming within this area. These dogs have bitten contractors and unknown visitors multiple times, but no preventive or corrective action has been taken by the responsible parties. The presence of these aggressive dogs creates a serious safety risk for personnel, contractors, and visitors.</t>
  </si>
  <si>
    <t>•	Physical injury (dog bites)
•	Infection or disease (e.g., rabies)
•	Fear and distraction affecting worker performance
•	Possible legal or liability issues for site management</t>
  </si>
  <si>
    <t>1.	Immediately remove or restrain the dogs from the worksite area.
2.	Report incident to the site management and local authorities for further action.
3.	Install warning signage indicating “Beware of Dogs.”
4.	Conduct regular safety patrols or inspections to ensure the area remains safe.
5.	Provide first aid awareness and emergency contact procedures for dog bite incidents.</t>
  </si>
  <si>
    <t>Truck driver give way and follow speed limit</t>
  </si>
  <si>
    <t>say thank you and he say thanks for positive care card</t>
  </si>
  <si>
    <t>Some of the chimerical barrels leaking</t>
  </si>
  <si>
    <t>environments and human hurts</t>
  </si>
  <si>
    <t>inform the safety to take nessesary actions</t>
  </si>
  <si>
    <t>some of the sub-contractor's not having the escape mask</t>
  </si>
  <si>
    <t>someone get hurt</t>
  </si>
  <si>
    <t>stop the one who doesn't have the mask and let him bring it</t>
  </si>
  <si>
    <t>Physical injury (dog bites)
	•	Infection or disease (e.g., rabies)
	•	Fear and distraction affecting worker performance
	•	Possible legal or liability issues for site management</t>
  </si>
  <si>
    <t xml:space="preserve">	1.	Immediately remove or restrain the dogs from the worksite area.
	2.	Report incident to the site management and local authorities for further action.
	3.	Install warning signage indicating “Beware of Dogs.”
	4.	Conduct regular safety patrols or inspections to ensure the area remains safe.
	5.	Provide first aid awareness and emergency contact procedures for dog bite incidents.</t>
  </si>
  <si>
    <t xml:space="preserve">The bicycle always park in the walkways </t>
  </si>
  <si>
    <t>someone can get hurts</t>
  </si>
  <si>
    <t>as i can i move any on the walkway</t>
  </si>
  <si>
    <t xml:space="preserve">Subcontractors team do remove old roof sheet and replace new roof sheet </t>
  </si>
  <si>
    <t xml:space="preserve">Working at high, Falling objects, </t>
  </si>
  <si>
    <t xml:space="preserve">All workers must ware safety harness at all time when working, and have land yard cross the roof , </t>
  </si>
  <si>
    <t xml:space="preserve">Contract Workers doings floor cleaning and they have cover the work area properly and bericate also done and they are using proper PPE </t>
  </si>
  <si>
    <t>Slip and trip hazard</t>
  </si>
  <si>
    <t xml:space="preserve">I approach to them and apriciate them for their safe working </t>
  </si>
  <si>
    <t>Machinery team mobile Equipment to new workshop</t>
  </si>
  <si>
    <t xml:space="preserve">Falling object, line of fire </t>
  </si>
  <si>
    <t>They have Lifting team to do this task ,</t>
  </si>
  <si>
    <t>Senior Engineer Urea Static</t>
  </si>
  <si>
    <t>During granulation washing shutdown, inspection of Granulator nozzles was being performed and people were entering and exiting different chambers (confined space) of the vessel with no entry/ exit control as no hole watcher/ SBM was at site</t>
  </si>
  <si>
    <t>Confined space entry needs to be controlled or it can lead to serious injury</t>
  </si>
  <si>
    <t xml:space="preserve">Care card has been raised for HSSE to do further investigation </t>
  </si>
  <si>
    <t>During work on HP equipment, the electric operated bolt tensioner pump was left uncovered and connected to the power supply while the job was stopped and it was raining</t>
  </si>
  <si>
    <t>the equipment can get damaged/ short circuited and may damage other electrical components in the DB</t>
  </si>
  <si>
    <t>the pump was covered with canvas sheet, job supervisor counselled and the receptacle switch was disconnected</t>
  </si>
  <si>
    <t>Stray Dogs are seen throughout parking vicinity</t>
  </si>
  <si>
    <t>Getting bitten and chased by dogs</t>
  </si>
  <si>
    <t>Stay away, dont give foods to dogs</t>
  </si>
  <si>
    <t>Used or damaged parts are kept inside office</t>
  </si>
  <si>
    <t>hazards including chemical risk like burns or respiratory issued from solvents, physical risks from improper storage like tripping hazards</t>
  </si>
  <si>
    <t>all used/damaged spare parts are sent to waste disposal in their respective categories for proper waste management</t>
  </si>
  <si>
    <t>while hammering spanner to open bolts, the gloves used by the technician were torn and wet</t>
  </si>
  <si>
    <t>the hammer can slip out of his hand and hit other working nearby</t>
  </si>
  <si>
    <t>job was stopped immediately and he changed his gloves with healthy, dry, impact gloves</t>
  </si>
  <si>
    <t>static supervisor</t>
  </si>
  <si>
    <t>There are stray dogs</t>
  </si>
  <si>
    <t>endangering people's lives</t>
  </si>
  <si>
    <t>I try not to get close to the surveyor, but I am not safe from the treachery of these stray dogs. The necessary measures must be taken to keep these stray dogs away from the place.</t>
  </si>
  <si>
    <t>Using the correct gloves for handling high temperature valves</t>
  </si>
  <si>
    <t xml:space="preserve">burn injuries to our body </t>
  </si>
  <si>
    <t>ensure all personnel are aware of the risk and hazard for handling high temperature equipment and not to rush in order for the valve to cool down to room temperature</t>
  </si>
  <si>
    <t>Senior Static engineer</t>
  </si>
  <si>
    <t>During high pressure cleaning activity of plate exchangers, the contractor technician had lifted the facesheild while performing hydrojetting</t>
  </si>
  <si>
    <t>high pressure water jet reflecting from the plates can hit his face/ eyes</t>
  </si>
  <si>
    <t xml:space="preserve">the job was stopped and issue discussed with the operator. Upon inspecting the facesheild it had  many scratches and poor visibility due to which the operator wasn't using the facesheild. The contractor supervisor was contacted and replaced the facesheild with new ones </t>
  </si>
  <si>
    <t>During electrical work of replacing receptacle for bolt tension pump at HP scrubber top, the screw driver slipped out of the technician's hand and fell below through the grating floor</t>
  </si>
  <si>
    <t>the screw driver can hit/ injure people working at floor below</t>
  </si>
  <si>
    <t>the screw driver was recovered and a canvas sheet was placed on the grating to prevent falling objects</t>
  </si>
  <si>
    <t>During rigging activity of SV1291005, the chainblock was hanged from grating with just a wooden plank (weight of SV is around 800kg)</t>
  </si>
  <si>
    <t>the grating can't bear the load of the SV and can break and fall down</t>
  </si>
  <si>
    <t>Job was stopped immediately, rigging supervisor was called who fixed the rigging arrangement and chainblock was suspended from structure beam</t>
  </si>
  <si>
    <t>O&amp;U polished tank top part handrail have a big gap - missing middle part of the handrail</t>
  </si>
  <si>
    <t>personnel may fall at height</t>
  </si>
  <si>
    <t>inform to civil department</t>
  </si>
  <si>
    <t>Valve repair technician</t>
  </si>
  <si>
    <t>During meeting session some people  look arround and sitting on inadequate chair (Broken seat)</t>
  </si>
  <si>
    <t>likeliwhood of fail or sharp edge un cover may lead to an injury</t>
  </si>
  <si>
    <t>It's always practible to short out and segragate not good items. Or label it to awarn another</t>
  </si>
  <si>
    <t>The dog roams in the car park area</t>
  </si>
  <si>
    <t>The dog will bite people</t>
  </si>
  <si>
    <t>Remove the dog from BFI premise</t>
  </si>
  <si>
    <t>Senor static engineer</t>
  </si>
  <si>
    <t>during scaffolding erection the top rail was approx only  70cm from the floor and there was an opening right next to the scaffolding</t>
  </si>
  <si>
    <t>anyone can easily fall as the scaffolding railing is too low to prevent fall</t>
  </si>
  <si>
    <t>Scaffolders were contacted and they fixed the issue on spot (added another pipe for top railing as space was restricted due to plant structure)</t>
  </si>
  <si>
    <t>Personnel did not wear proper PPE i.e full face mask when performing task involving ammonia gas leak</t>
  </si>
  <si>
    <t>Exposure to high levels of ammonia may hurt your skin, eyes, throat, and lungs and cause coughing and burns. Lung damage and death may occur after exposure to very high levels of ammonia.</t>
  </si>
  <si>
    <t>stop the work, other colleague provided extra full face mask to be worn and continue to perform the task and must be worn at all times</t>
  </si>
  <si>
    <t>I was in a car, waiting to scan out from the premises through a security. I saw a driver coming close to the security hut, and the dog that was previously laying down, woke up and walked to the driver. The dog suddenly barked and tried to bite the driver's leg.</t>
  </si>
  <si>
    <t>Injury to the driver. There were already multiple cases of people bitten by the dogs in the area.</t>
  </si>
  <si>
    <t>Fortunately, the security intervened and stopped the dog from further attempts. 
The dog is unpredictable and action may required to control this dangerous behaviour.</t>
  </si>
  <si>
    <t>The chain used for lifting was found hanging and had not been stored properly.</t>
  </si>
  <si>
    <t>Safety Hazards:
Trip/Fall Hazard – The hanging chain could pose a trip hazard to personnel walking nearby.
Struck by Incident – If the chain swings or falls unexpectedly, it could strike someone, causing serious injury.
Unintentional Operation – Someone could accidentally engage lifting equipment with the chain still in position, leading to uncontrolled movement.
Mechanical Failure – Continuous exposure to the elements or strain from improper hanging could weaken the chain over time, leading to failure during lifting operations.
Chain Damage – Improper storage may lead to kinks, corrosion, or wear, reducing the chain’s load-bearing capacity.
Hoist or Crane Damage – Leaving the chain hanging can place unnecessary stress on hoisting equipment or anchor points.
Audit Findings – Failure to act may result in negative findings during audits or inspections, affecting the company’s safety rating.</t>
  </si>
  <si>
    <t>Inspect chains before and after use.
Ensure chains are stored off the ground, dry, and in a designated location.
Tag or remove damaged chains from service immediately.
Communicate why proper storage is critical (e.g. prevents rust, tripping, or failure under load).</t>
  </si>
  <si>
    <t>Scaffolder</t>
  </si>
  <si>
    <t>I saw truck driver not using seat belt.</t>
  </si>
  <si>
    <t>Heavy injury or death after crash</t>
  </si>
  <si>
    <t xml:space="preserve">I intervened the truck driver to use the seatbelt when driving </t>
  </si>
  <si>
    <t>I see someone climb the monkey ladder without safety harness near North side of main substation</t>
  </si>
  <si>
    <t>The person will fall down</t>
  </si>
  <si>
    <t>Inform him to use safety harness</t>
  </si>
  <si>
    <t>There was a cable in between in between 1901D001 water mixing vessel and O&amp;U substation detached from cable tray</t>
  </si>
  <si>
    <t>Due to stress at the cable will damage the cable</t>
  </si>
  <si>
    <t>To dressing the cable</t>
  </si>
  <si>
    <t xml:space="preserve">There was a crack in wall near CCR main door  </t>
  </si>
  <si>
    <t>Crack will bigger</t>
  </si>
  <si>
    <t>Rectify the crack</t>
  </si>
  <si>
    <t>USING SAFETYBOOTS WHILE WORKING AT OFFICE</t>
  </si>
  <si>
    <t xml:space="preserve">GIVE POSITIVE FEEDBACK </t>
  </si>
  <si>
    <t>USING SAFETY GLASSES WHILE USING WATER PRESSURE</t>
  </si>
  <si>
    <t>ASK TO USE APPRON IF THEY HAVE</t>
  </si>
  <si>
    <t>MANUAL LIFTING WITH BUDDY SYSTEM EVENTHOUGH NOT TOO HEAVY</t>
  </si>
  <si>
    <t>GIVE THE POSITIVE CARD AND THEY SAY THANK YOU</t>
  </si>
  <si>
    <t>USING LADDER WITH BUDDY SYSTEM</t>
  </si>
  <si>
    <t>HE SAY THANK YOU FOR POSITIVE FEEDBACK</t>
  </si>
  <si>
    <t>SCATTERED TOOLS ON WALK WAY</t>
  </si>
  <si>
    <t>SLIP TRIP AND FALL</t>
  </si>
  <si>
    <t>ASK TO MAKE IMMEDIATE HOUSEKEEPING AND ASK TO PUT THE TOOLS IN PROPER STORAGE</t>
  </si>
  <si>
    <t>workshop technician</t>
  </si>
  <si>
    <t>Good houskeeping was done at workshop area.</t>
  </si>
  <si>
    <t>congrats the team and keep up the good work</t>
  </si>
  <si>
    <t>HVAC TEACHNICIAN</t>
  </si>
  <si>
    <t xml:space="preserve">DRIVING RECKLESS </t>
  </si>
  <si>
    <t>ACCIDENT CAN HAPPEN</t>
  </si>
  <si>
    <t>STOP HIM AND ASK HIM TO DRIVE PROPERLY AND FOLLOW SPEED LIMIT</t>
  </si>
  <si>
    <t>HVAC TECHINICIAN</t>
  </si>
  <si>
    <t>PARK TO CLOSED EACH OTHER</t>
  </si>
  <si>
    <t>CAN CAUSE ACCIDENT</t>
  </si>
  <si>
    <t>ASK TO PARK PROPERLY</t>
  </si>
  <si>
    <t>A worker tried to remove N2 bottle from cage to the trolley alone</t>
  </si>
  <si>
    <t>damage on property and self injury</t>
  </si>
  <si>
    <t>Stop the worker and advised him to get a buddy system for the N2 bottle transfer.</t>
  </si>
  <si>
    <t>SHOE LACE IS NOT TIED PROPERLY WHILE GOING UPSTAIRS</t>
  </si>
  <si>
    <t>STOP HIME IMMEDIATELY AND ASK TO FIX IT BEFORE TRIP HAPPENS</t>
  </si>
  <si>
    <t>NOT HOLDING HAND RAIL WHILE GOING DOWN THE STAIR</t>
  </si>
  <si>
    <t xml:space="preserve">SLIP TRIP AND FALL </t>
  </si>
  <si>
    <t>STOP HIM AND ASK TO HOLD HANDRAIL AND HE SAY THANK YOU</t>
  </si>
  <si>
    <t xml:space="preserve">Found a worker used defected hammer. </t>
  </si>
  <si>
    <t>Could be broken and hit others</t>
  </si>
  <si>
    <t>Approached the worker and advised to dispose the hammer due to the potential of it gets broken. New hammer shall be requested from the person incharged immediately.</t>
  </si>
  <si>
    <t xml:space="preserve">At work shop no have Scrap  Materials Bin </t>
  </si>
  <si>
    <t xml:space="preserve">All scrap materials must house keeping at all time , when we working </t>
  </si>
  <si>
    <t xml:space="preserve">Workshop need Scrap materials Bin </t>
  </si>
  <si>
    <t>found 1 of power extension outlet have been overloaded with multiple devices and High wattage of electrical appliances.</t>
  </si>
  <si>
    <t>short circuit</t>
  </si>
  <si>
    <t>discuss with the owner in regard to the danger. he agreed to fix it.</t>
  </si>
  <si>
    <t>USING SAFETY GLASSES DURING HOT DAY</t>
  </si>
  <si>
    <t>GIVE HIM POSITIVE CARD AND RESPECT</t>
  </si>
  <si>
    <t xml:space="preserve">NOT USING GLOVES DURING CUTTING </t>
  </si>
  <si>
    <t xml:space="preserve">CAN CUT HIS FINGER </t>
  </si>
  <si>
    <t>STOP HIM AND ASK TO USE GLOVES BEFORE CONTINUE THE TASK</t>
  </si>
  <si>
    <t>Good brief by supervisor during morning TBT.</t>
  </si>
  <si>
    <t>Congratulate the supervisor.</t>
  </si>
  <si>
    <t>BICYCLE BRAKE NOT WORKING PROPERLY</t>
  </si>
  <si>
    <t>STOP HIM AND ASK HIM TO FIX THE BRAKE</t>
  </si>
  <si>
    <t>USING PHONE WHILE CYCLING AT PARKING AREA</t>
  </si>
  <si>
    <t>HE CAN HIT THE CAR IF LOSS CONTROL AND CAN CAUSE ACCIDENT</t>
  </si>
  <si>
    <t xml:space="preserve">STOP HIM AND ASK HIM TO STOP USING PHONE EVEN THOUGH IT IS URGENT FROM THE BOSSES </t>
  </si>
  <si>
    <t>FOUND OUT GOOD HOUSEKEEPING FROM HSE TEAM AND CLEANER</t>
  </si>
  <si>
    <t>UNSAFE CONDITION</t>
  </si>
  <si>
    <t>APPROACH AND GIVE HIGH FIVE</t>
  </si>
  <si>
    <t xml:space="preserve">HVAC TECHNICIAN </t>
  </si>
  <si>
    <t>One of contractor using full ppe during work on site</t>
  </si>
  <si>
    <t>Can cause injury minor or major</t>
  </si>
  <si>
    <t>Remind each other is important</t>
  </si>
  <si>
    <t>The second toilet from west side have leak on the toilet spray hose</t>
  </si>
  <si>
    <t>Leak of water</t>
  </si>
  <si>
    <t xml:space="preserve">Replace the toilet spray </t>
  </si>
  <si>
    <t>No gloves</t>
  </si>
  <si>
    <t>Cut and slit</t>
  </si>
  <si>
    <t>Damage to organs</t>
  </si>
  <si>
    <t>Performed gland tightening</t>
  </si>
  <si>
    <t>No gloves during working</t>
  </si>
  <si>
    <t xml:space="preserve">teguran yang tidak berfaedah </t>
  </si>
  <si>
    <t xml:space="preserve">will lead to catcalling </t>
  </si>
  <si>
    <t xml:space="preserve">cadangan : more awareness </t>
  </si>
  <si>
    <t xml:space="preserve">my colleague almost fell down while walking as the roads was slippery from algae, this slippery road is exactly before the zebra cross </t>
  </si>
  <si>
    <t xml:space="preserve">clean the algae </t>
  </si>
  <si>
    <t>algae at parking area</t>
  </si>
  <si>
    <t xml:space="preserve">remove the algae </t>
  </si>
  <si>
    <t xml:space="preserve">The team reported that while they are doing the maintenance on a motor at Compressor House, it is quite an unsafe condition due to slightly insufficient height to reach the motor. </t>
  </si>
  <si>
    <t>The condition is hot during normal operation condition, hence it could be a hazard for any personnel to climb the railings to reach the motor.</t>
  </si>
  <si>
    <t xml:space="preserve">I informed the PS team to include support from scaffolding team to provide platform for safer working condition for the next activity in the same area. I also applauded my team to inform the hazard to me and not proceeded to go beyond and endanger themselves for the sake of completing the job. </t>
  </si>
  <si>
    <t xml:space="preserve">worn complte ppe for work </t>
  </si>
  <si>
    <t xml:space="preserve">wore complete ppe </t>
  </si>
  <si>
    <t>Simeops, end users are doing inspections of the received materials and in close proximity, there are forklifts moving around the area transferring other materials.</t>
  </si>
  <si>
    <t xml:space="preserve">Forklift driver/Passerby might not see each other so there are chances of accidents. Also, the smoke from the exhaust of the forklift will affect the people. </t>
  </si>
  <si>
    <t>Barricade the area where the forklifts are operating.</t>
  </si>
  <si>
    <t xml:space="preserve">my colleagues wore gloves while working </t>
  </si>
  <si>
    <t xml:space="preserve"> Inst tech</t>
  </si>
  <si>
    <t xml:space="preserve">improper housekeeping next to 1031ANA002 this was previously scaffolding storage area during shutdown </t>
  </si>
  <si>
    <t>improper housekeeping - this place was the scaffolding storage area during shutdown. next to 1031ANA002</t>
  </si>
  <si>
    <t xml:space="preserve">unsafe work conditions </t>
  </si>
  <si>
    <t xml:space="preserve">proper housekeeping </t>
  </si>
  <si>
    <t>observe my colleague wear full ppe when executing job</t>
  </si>
  <si>
    <t>keep it up</t>
  </si>
  <si>
    <t>operation operate hand wheel without glove</t>
  </si>
  <si>
    <t>cut or hot surface</t>
  </si>
  <si>
    <t>i intervene him to wear gloves</t>
  </si>
  <si>
    <t>Lub oil system shelter area STG 1851GM01-11 always  flood during rain do to drain system not properly design</t>
  </si>
  <si>
    <t xml:space="preserve">-.Can cause slip trip for people have activity at this area. 
-. Operator always manualy drain flood by  manual
</t>
  </si>
  <si>
    <t>To be modify drains system or install summersible pump</t>
  </si>
  <si>
    <t>Nurul Ainul Hayat Abdul Majid</t>
  </si>
  <si>
    <t>Rotating technician level 2</t>
  </si>
  <si>
    <t>1031k002 blower going up using monkey ladder passage to go there is beam slight nearby the entry/exist way is lower beam</t>
  </si>
  <si>
    <t xml:space="preserve">difficulty to entering and exiting and can knock your head </t>
  </si>
  <si>
    <t>modify the beam a bit higher and easily to enter or exit</t>
  </si>
  <si>
    <t>several lighting not light up</t>
  </si>
  <si>
    <t>proper lighting allows to see clearly &amp; to avoid accident such as slips, trips and fall.</t>
  </si>
  <si>
    <t>inform to supervisor and raise notification for lighting maintenance</t>
  </si>
  <si>
    <t>someone not holding the handrail while using stairs</t>
  </si>
  <si>
    <t>trip and fall hazard</t>
  </si>
  <si>
    <t>remind them to hold handrail while using the stair</t>
  </si>
  <si>
    <t>Driver using phone while driving on the way to the main gate.</t>
  </si>
  <si>
    <t>Repetitive behaviour that can cause future accident</t>
  </si>
  <si>
    <t>Approach the driver with calm manner to remind them about the danger of his behaviour</t>
  </si>
  <si>
    <t>The stopper block for parking &amp; separator blok cannot seen in the night shift</t>
  </si>
  <si>
    <t xml:space="preserve">No proper parking </t>
  </si>
  <si>
    <t>Paint the parking stop block &amp; sepator block with type visible at night paint/ reflector paint / cat eye</t>
  </si>
  <si>
    <t>Cleaner asking for permission to enter office room before cleaning</t>
  </si>
  <si>
    <t>safety for cleaner and occupants are protected because there might be sensitive/confidential information in the office.</t>
  </si>
  <si>
    <t>praise him</t>
  </si>
  <si>
    <t>Too many flies at area for lunch</t>
  </si>
  <si>
    <t>Sick if fly bring bactery to the food</t>
  </si>
  <si>
    <t>Use fly preventation</t>
  </si>
  <si>
    <t>Lighting near door at North side substation was off</t>
  </si>
  <si>
    <t>Trip due to less illumination</t>
  </si>
  <si>
    <t>Change the lighting fixture</t>
  </si>
  <si>
    <t>The chain used to carry equipment not properly secure and executed.</t>
  </si>
  <si>
    <t>Can caused slip and trip.</t>
  </si>
  <si>
    <t>told the people who responsible to do proper house keeping</t>
  </si>
  <si>
    <t>Opeartion Team if BFi not wearing proper PPe when cleaning the Soil of the turbine at Decanter.</t>
  </si>
  <si>
    <t xml:space="preserve">Very dirty and can cause contamination to skin. </t>
  </si>
  <si>
    <t>told them to wear proper ppe.</t>
  </si>
  <si>
    <t>Can smell someone smoking in the toilet</t>
  </si>
  <si>
    <t>Not the right place to smoke</t>
  </si>
  <si>
    <t xml:space="preserve">I could not find the person </t>
  </si>
  <si>
    <t>Blondal Water dispenser is fully covered inside wooden compartment</t>
  </si>
  <si>
    <t>No ventilation which can cause the condition of the asset to damage/short lifespan in the future</t>
  </si>
  <si>
    <t>Please do design the compartment with ventilation as the asset do produce heat.</t>
  </si>
  <si>
    <t xml:space="preserve">Saw one of the contractor did not have escape hood. </t>
  </si>
  <si>
    <t>If there is ammonia gas leak,can be danger for that person</t>
  </si>
  <si>
    <t>Ask him to take his escape hood and remind him to always wear it</t>
  </si>
  <si>
    <t>Found cigerattes bud again in urea granulation</t>
  </si>
  <si>
    <t>Break life saving rules</t>
  </si>
  <si>
    <t>Please do tighten the security check before entering plant</t>
  </si>
  <si>
    <t>Seen someone working above the transformer with full ppe and safety harness</t>
  </si>
  <si>
    <t>If they dont wear safety harness,fell down incident can happen</t>
  </si>
  <si>
    <t>Its really good if all worker always follow the safety rule</t>
  </si>
  <si>
    <t xml:space="preserve">scrap metal bin not available in BFI work shop area </t>
  </si>
  <si>
    <t xml:space="preserve">All scrap material can make slip , trip and falls </t>
  </si>
  <si>
    <t>We request steel scarp bin for work shop</t>
  </si>
  <si>
    <t>Electrical Techinician</t>
  </si>
  <si>
    <t>A personel going under a suspended load to go the other side</t>
  </si>
  <si>
    <t>A load might fall</t>
  </si>
  <si>
    <t>Put a clear barrier and ask the personel to find alternative way to go to the other side</t>
  </si>
  <si>
    <t>A personnel doing housekeeping after doing his work</t>
  </si>
  <si>
    <t xml:space="preserve">Next person using the workshop might clean up </t>
  </si>
  <si>
    <t>Remind working buddy to always do housekeeping</t>
  </si>
  <si>
    <t>A person bring a scaffold platform on his back using bicycle</t>
  </si>
  <si>
    <t>He might fall from his bicycle, or the platform can hit someone</t>
  </si>
  <si>
    <t>I ask him to walk by foot to bring the platform or use a trolley</t>
  </si>
  <si>
    <t>Saw a personnel lift a portable ladder alone</t>
  </si>
  <si>
    <t>He might slip, trip and the ladder will fall on top of him</t>
  </si>
  <si>
    <t>Stop him and ask him to call his buddy to lift the ladder together</t>
  </si>
  <si>
    <t>Grass inside PSS2 is long</t>
  </si>
  <si>
    <t>reported to facility team</t>
  </si>
  <si>
    <t>Saw a water jug was on top a chemical drum</t>
  </si>
  <si>
    <t>might get contaminated</t>
  </si>
  <si>
    <t>Housekeeping and store in a proper storage</t>
  </si>
  <si>
    <t>A personel forgot to wear her helmet when going outside of ccr</t>
  </si>
  <si>
    <t>They might get hit on the head</t>
  </si>
  <si>
    <t>I ask them to check all their ppe before going out to plant</t>
  </si>
  <si>
    <t xml:space="preserve">Workers are working at hight without bericate area </t>
  </si>
  <si>
    <t xml:space="preserve">Falling object hazard there is always falling object hazard when working on hight </t>
  </si>
  <si>
    <t xml:space="preserve">Approach to them and remind them to bericate the area so people passing under them can aware </t>
  </si>
  <si>
    <t xml:space="preserve">Contract Workers are sitting inside plant some of workers was not wearing safety glasses </t>
  </si>
  <si>
    <t xml:space="preserve">In plant site there is always a chance that some particle can hit </t>
  </si>
  <si>
    <t xml:space="preserve">I approach to them and remind them to wear safety glasses all the time while you are in side plant </t>
  </si>
  <si>
    <t xml:space="preserve">Workers are doing maintenance activities at urea granulation with good coordination and safe manner </t>
  </si>
  <si>
    <t xml:space="preserve">Workers coordination is important while working together </t>
  </si>
  <si>
    <t xml:space="preserve">Water botels and soft drink cans are lying on floor at urea synthesis </t>
  </si>
  <si>
    <t xml:space="preserve">Slip hazard </t>
  </si>
  <si>
    <t>Gather trash and put in trash bin</t>
  </si>
  <si>
    <t xml:space="preserve">Urea bag are stacked on front of entrance door of bulk storage maintenance bay </t>
  </si>
  <si>
    <t xml:space="preserve">It is blocking the exit door in case of emergency person can stuck </t>
  </si>
  <si>
    <t xml:space="preserve">To inform area owner to clear this from door </t>
  </si>
  <si>
    <t xml:space="preserve">Urea spillage on floor </t>
  </si>
  <si>
    <t xml:space="preserve">Place signage and inform area owner to clean urea </t>
  </si>
  <si>
    <t xml:space="preserve">Every month  all staff must make care card 2 </t>
  </si>
  <si>
    <t>Never get information our care card status even done, rejected, inprogress, repeated or duplicate. 
Also no Serial number of care card for  checking status</t>
  </si>
  <si>
    <t>Care card tim to be solve this conditions</t>
  </si>
  <si>
    <t xml:space="preserve">Static urea supervisor </t>
  </si>
  <si>
    <t>Urea spillage on floor</t>
  </si>
  <si>
    <t xml:space="preserve">Area become more slippery slip hazard </t>
  </si>
  <si>
    <t xml:space="preserve">Inform area owner to make this clean and area owner immediately clean this area </t>
  </si>
  <si>
    <t>Water dispanser supply at canteen tapping from urine basin water flashing</t>
  </si>
  <si>
    <t>This water for drinking people, is un healthy  for drink  do to in toilet chance  of virus, bakteri more. Than others area</t>
  </si>
  <si>
    <t>To be shift others place more safe for healthiness</t>
  </si>
  <si>
    <t>I reported for broken glass shards that we left behind after the defective notice board was removed. Not long after, the glass shard was removed</t>
  </si>
  <si>
    <t>If left, may cause injury</t>
  </si>
  <si>
    <t>Reported to Facility management before</t>
  </si>
  <si>
    <t>Congested working area</t>
  </si>
  <si>
    <t>Possible trip &amp; fall. Injuries.</t>
  </si>
  <si>
    <t>Make better housekeeping</t>
  </si>
  <si>
    <t>Personnel has their shoelace untied and kept walking.</t>
  </si>
  <si>
    <t>Personnel could trip themselves.</t>
  </si>
  <si>
    <t>Remind the personnel to tie shoelaces properly.</t>
  </si>
  <si>
    <t>Not wearing safety glasses</t>
  </si>
  <si>
    <t>Impaired visibility</t>
  </si>
  <si>
    <t>To wear safety glasses</t>
  </si>
  <si>
    <t>Someone not wearing the protective glasses</t>
  </si>
  <si>
    <t>Chemicals might splash and damaged the eyes</t>
  </si>
  <si>
    <t>Advise to wear the glasses</t>
  </si>
  <si>
    <t>Not wearing a helmet</t>
  </si>
  <si>
    <t>Something might fall and injured the head</t>
  </si>
  <si>
    <t>Give advice and stop work until helmet is worn</t>
  </si>
  <si>
    <t>Damage chair</t>
  </si>
  <si>
    <t>Fall down from chair</t>
  </si>
  <si>
    <t xml:space="preserve">Put away the chair </t>
  </si>
  <si>
    <t>Rocky roads</t>
  </si>
  <si>
    <t>Minor to longterm wear on cars- clogged air filter from dust/sand, rocks from back tyres hitting side of the car when moving damaging paint/possibility of car window etc</t>
  </si>
  <si>
    <t>Cement the roads</t>
  </si>
  <si>
    <t>Manual lifting heavy material without using impact glove</t>
  </si>
  <si>
    <t xml:space="preserve">Stop work and ask to use glove </t>
  </si>
  <si>
    <t xml:space="preserve">Improper housekeeping observed following sludge cleaning activity
</t>
  </si>
  <si>
    <t>Slip, Trip, and Fall Risks: Leftover sludge or tools can create slippery or obstructed walkways.
Exposure to Harmful Substances: Workers may come into contact with hazardous sludge residues, risking skin burns, respiratory issues, or contamination.
Contamination of Surrounding Areas: Sludge residue can leak into drainage systems or soil, causing environmental violations.
Disruption in Workflow: Messy work areas slow down maintenance, inspections, and future tasks.
Damage to Equipment: Leftover sludge can corrode or clog nearby equipment and pipelines.
Negative Audit Findings: Housekeeping is a key audit point; poor standards can lead to corrective actions or loss of certifications.
Poor Workplace Culture: Lack of cleanliness shows neglect, leading to lower morale and reduced accountability.</t>
  </si>
  <si>
    <t>Supporting Good Practice especially after activities like sludge cleaning means ensuring that high standards of safety, cleanliness, and accountability are consistently implemented and maintained.
Ensure proper housekeeping is part of the post-activity checklist. Assign responsible personnel to inspect and clean the area immediately after sludge removal. Document completion with photos or a sign-off sheet.</t>
  </si>
  <si>
    <t>Solar Light turns off at midnight</t>
  </si>
  <si>
    <t>Possible slip due to insufficient illumination.</t>
  </si>
  <si>
    <t>Review the capacity of the solar lights</t>
  </si>
  <si>
    <t xml:space="preserve">Water gets accumulated on the staircase grating plate </t>
  </si>
  <si>
    <t>Can cause fall due to slipping on wet floor.</t>
  </si>
  <si>
    <t xml:space="preserve">Inform the facility management team </t>
  </si>
  <si>
    <t>He didn't use ear plug when entering loud noises area</t>
  </si>
  <si>
    <t xml:space="preserve">It will cause communication difficulties </t>
  </si>
  <si>
    <t>Simply told the personnel to put on his ear plug as he was entering loud noises area.</t>
  </si>
  <si>
    <t>Observed bicycle &amp; tricycle not parking at designated park</t>
  </si>
  <si>
    <t xml:space="preserve">Obstacles </t>
  </si>
  <si>
    <t>Inform them to park at the right place</t>
  </si>
  <si>
    <t xml:space="preserve">Observed personal driving fast at the car park area </t>
  </si>
  <si>
    <t>It could lead to an accident</t>
  </si>
  <si>
    <t>Inform him not to drive exceed speed limit</t>
  </si>
  <si>
    <t>A worker is seen cutting wires using cutter. The cutter slipped and cut through their hand gloves</t>
  </si>
  <si>
    <t>Luckily the personnel was wearing proper PPE to avoid serious injury</t>
  </si>
  <si>
    <t>Advise to use proper and correct tools when doing the job</t>
  </si>
  <si>
    <t>Cable for projector was properly taped to the floor to avoid tripping hazard.</t>
  </si>
  <si>
    <t>It was a good action as someone almost fell because of it before.</t>
  </si>
  <si>
    <t xml:space="preserve">No barricades around area where there is major ammonia leak </t>
  </si>
  <si>
    <t xml:space="preserve">Someone could be passing through the area unknowing about the leak </t>
  </si>
  <si>
    <t xml:space="preserve">Reported to the safety officer that the place should be barricaded and gas detector should be placed </t>
  </si>
  <si>
    <t>Glass shard from the damage notice board was not disposed. Notice board already remove but the glass shards remain</t>
  </si>
  <si>
    <t>May cause injury</t>
  </si>
  <si>
    <t>Already raised to facility management</t>
  </si>
  <si>
    <t>Found hammering with mushroom head copper hammer</t>
  </si>
  <si>
    <t>Possible the mushroom head hammer may break and injury to his hand or face etc.</t>
  </si>
  <si>
    <t>Advise him to have the mushroom read grind off to normal head.</t>
  </si>
  <si>
    <t>Found out personnel carrying hydraulic tools both hands as a common procedure to use hand rail while ascending or diascending staircase.</t>
  </si>
  <si>
    <t>If unbalance could fall and injured himself</t>
  </si>
  <si>
    <t>Advise him to carry the tools one by one or get someone to help to carry the tools</t>
  </si>
  <si>
    <t>Saw someone cleaning sludge without gloves.</t>
  </si>
  <si>
    <t>If no interventions or actions are taken, the person could be exposed to harmful chemicals or contaminants in the sludge, which may lead to skin irritation, infections, or other health issues. Additionally, it could result in non-compliance with safety protocols and increase the risk of workplace accidents.</t>
  </si>
  <si>
    <t>I calmly approached the person and reminded them of the importance of wearing gloves while handling sludge to protect their health and comply with safety standards. I explained the potential risks of exposure to harmful substances and ensured they understood the proper procedure.</t>
  </si>
  <si>
    <t>Noticed someone didn’t bring their escape hood.</t>
  </si>
  <si>
    <t>If no interventions or corrective actions are implemented, the risk of injury, exposure, or operational failure may increase.</t>
  </si>
  <si>
    <t>I spoke to the person and reminded them to always bring their escape hood. I explained why it’s important for safety, and they agreed to correct the issue.</t>
  </si>
  <si>
    <t xml:space="preserve">Missing escape hood was found near decanter
</t>
  </si>
  <si>
    <t>1) Improper Equipment Placement
The escape hood may not be in its designated location, delaying emergency response during an actual incident.
2) Unavailability in Emergency
If another emergency occurs, someone may be left without access to essential respiratory protection.
3) Contamination Risk
If the hood was exposed to hazardous substances near the decanter, it might no longer be safe to use without inspection or decontamination.
4) Audit and Inspection Failures
Regulatory or internal audits might flag this as a non-conformance, leading to penalties or reputational damage.
5) Recurring Incidents
Lack of corrective action might result in repeated misplacement or mishandling of safety equipment.</t>
  </si>
  <si>
    <t>Inspect the found escape hood for damage or contamination.
Return it to its designated location or replace if unfit.
Review access and storage procedures to prevent recurrence.
Log the incident and corrective actions taken.</t>
  </si>
  <si>
    <t>Saw someone was not wearing proper hand gloves while doing the sludge cleaning inside the decanter</t>
  </si>
  <si>
    <t>This may cause to the health risks to the worker for example skin exposure to hazardous substances. Sludge may contain toxic chemicals, oils, heavy metals, or pathogens that can cause chemical burns, allergic reactions and infections.
If no action is taken, other workers may think it's acceptable to skip PPE, which can increase unsafe practices throughout the team.</t>
  </si>
  <si>
    <t>Always follow safety protocols and wear proper PPE, use tools correctly, and follow SOPs. Demonstrating the correct behavior encourages others to do the same.
Promote open communication and let workers feel safe reporting unsafe acts or conditions without fear of blame.
Conduct or participate in toolbox talks, training, and refreshers. Share lessons learned from past incidents and near misses to prevent recurrence. Help new employees or contractors understand and adopt good practices early on.
Politely but firmly intervene if someone is working unsafely. Report non-compliance or unsafe behavior to supervisors or the HSE team.
Keep your work area clean, organized, and free of unnecessary hazards. Proper housekeeping reduces slip, trip, and fall risks and sets a visual standard for professionalism.
Follow the "STOP WORK" Policy. Empower yourself and others to stop any task immediately if it appears unsafe. Support a culture where stopping work for safety is encouraged — not punished.</t>
  </si>
  <si>
    <t>we working at 7 th FL of Urea , still smaell Ammonia</t>
  </si>
  <si>
    <t>If we Inhale Ammonia to must , causes problems to health problems</t>
  </si>
  <si>
    <t>We call Urea operator come to check , the point Ammonia leak, after we fine point ,Operator can close leaking point , We can continue work</t>
  </si>
  <si>
    <t>My team work safely in the month without injuries</t>
  </si>
  <si>
    <t>Simple encouragement can cause people to keep up a positive attitude and behaviour</t>
  </si>
  <si>
    <t>I praise my team and encourage to keep it up</t>
  </si>
  <si>
    <t>Electrical personnel, do housekeeping inside the substation</t>
  </si>
  <si>
    <t>I could cause other people to trip and fall</t>
  </si>
  <si>
    <t>I praise him andd told him to keep it up.</t>
  </si>
  <si>
    <t>Personnel forgot to put his safety glass when he walked out from CCR</t>
  </si>
  <si>
    <t>Simply told him to put on his safety glass</t>
  </si>
  <si>
    <t>Observed the office air conditioner has not been serviced for a long time and has already exceed the recommended service interval.</t>
  </si>
  <si>
    <t>If no maintenance is performed, the air conditioner may experience reduced efficiency, higher energy consumption, frequent breakdowns, and a shorter lifespan.</t>
  </si>
  <si>
    <t>The office air conditioner has not been serviced for a long time and is overdue for maintenance. Communicate with the facilities manager, explaining the risks of delayed maintenance and recommending that a service be scheduled promptly. Support good practice by ensuring regular monitor and suggest scheduling immediate servicing of the air conditioner, checking for any worn or damaged part, implement a routine preventive maintenance schedule to avoid future issues.</t>
  </si>
  <si>
    <t>Found the door casing for the instrument air system was not proper closed or secured. The door casing was hanging on the metal pole.</t>
  </si>
  <si>
    <t>If no intervention or action is taken, the unsecured door casing may fall, causing potential injury to personnel or damage to nearby equipment. It could also expose the instrument air system to dust, moistures, or other contaminants, leading to equipment malfunction or reduced system reliability.</t>
  </si>
  <si>
    <t>Informed the responsible and ensured the area was made safe by preventing access near the hanging door casing. Temporary support was provided to avoid the door from falling. Discussed the issue with the in charge, explaining the potential safety risk, requested corrective action and reminded the importance of securing all enclosures after maintenance. Encouraged proper housekeeping and adherence to safety procedure after performing maintenance work. The door casing should be properly fixed and locks in position.</t>
  </si>
  <si>
    <t xml:space="preserve">Observe the food was not delicious.
</t>
  </si>
  <si>
    <t xml:space="preserve">Employee may feel disappointed, unhappy, poor taste can damage the restaurant reputation and food may ended up wasted.
</t>
  </si>
  <si>
    <t>To solve the problem, firstly provided constructive feedback to the person responsible for preparing the food in a respectful. Shared specific suggestion for improvement.
Approached the person politely and privately, encourage them to taste the food themselves before serving.
To support good practice, promoted open communication and regular food tasting sessions.</t>
  </si>
  <si>
    <t xml:space="preserve">Employee may feel disappointed, unhappy, poor taste can damage the restaurant reputation and food may ended up wasted.
</t>
  </si>
  <si>
    <t xml:space="preserve">To solve the problem, firstly provided constructive feedback to the person responsible for preparing the food in a respectful. Shared specific suggestion for improvement.
Approached the person politely and privately, encourage them to taste the food themselves before serving.
To support good practice, promoted open communication and regular food tasting sessions.
</t>
  </si>
  <si>
    <t>Shift Instrument Supevisor</t>
  </si>
  <si>
    <t>Observe the food was not delicious</t>
  </si>
  <si>
    <t>Employee may feel disappointed, unhappy, poor taste can damage the restaurant reputation and food may ended up wasted.</t>
  </si>
  <si>
    <t>Potholes all over the carpark area. It was even worse during rainy days.</t>
  </si>
  <si>
    <t>Slip and fall, also damaged assets (cars)</t>
  </si>
  <si>
    <t>Extra care during walking, and driving</t>
  </si>
  <si>
    <t>A manual sampling panel was relocated temporarily for lifting works. This panel was properly secured with ropes to avoid from accidentally falling.</t>
  </si>
  <si>
    <t>Told the supervisor it was a good action as the panel is very heavy and could cause injury if it is not secured properly</t>
  </si>
  <si>
    <t>SR INSTRUMENT ENGINEER</t>
  </si>
  <si>
    <t>Jumbo bag for Urea offspec was being stacked vertically, so there was 2 jumbo bags vertically. The top jumbo bag was in inclined position</t>
  </si>
  <si>
    <t>This jumbo bag weighs approximately 1 T. If fell down, it will crush the people crossing pass the jumbo bag</t>
  </si>
  <si>
    <t>Inform the product handling supervisor to take care for the incline jumbo bag</t>
  </si>
  <si>
    <t>Personnel seen rolling their PPE sleeve while inside plant</t>
  </si>
  <si>
    <t xml:space="preserve">Exposure to chemicals </t>
  </si>
  <si>
    <t>BFI personnel was seen using phone inside the plant</t>
  </si>
  <si>
    <t>The phone in use is not IS phone</t>
  </si>
  <si>
    <t>Falling object at Urea</t>
  </si>
  <si>
    <t>Falling object hazard</t>
  </si>
  <si>
    <t>Already removed the falling object</t>
  </si>
  <si>
    <t xml:space="preserve">Honeycomb at Ammonia Storage Tank </t>
  </si>
  <si>
    <t>Biological Hazard</t>
  </si>
  <si>
    <t>Remove the honeycomb</t>
  </si>
  <si>
    <t>Falling object at Ammonia Storage Tank Ladder</t>
  </si>
  <si>
    <t>Already removed the object</t>
  </si>
  <si>
    <t>Remove the object and take care in future</t>
  </si>
  <si>
    <t>Car Parking Uneven Road</t>
  </si>
  <si>
    <t>uneven road can cause backbone problem</t>
  </si>
  <si>
    <t>Construct the road</t>
  </si>
  <si>
    <t xml:space="preserve">Both South and North Buildings have no emergency exits in case of fire. At least one door should be considered as an emergency exit and that door should be free from card entry surveillance. </t>
  </si>
  <si>
    <t>In case of fire and without card unable to open the door to exit.</t>
  </si>
  <si>
    <t>Exit from the building must be without card</t>
  </si>
  <si>
    <t>Blondal water filter newly installed at CCR pantry. Tasted &amp; smelt weird/funny. Suspected not safe to drink</t>
  </si>
  <si>
    <t>Stomach ache</t>
  </si>
  <si>
    <t>Throw away the smelly water</t>
  </si>
  <si>
    <t>All the road junction at the plant, must contain the convex mirror for the road clarity.</t>
  </si>
  <si>
    <t>Accident can occur</t>
  </si>
  <si>
    <t>Install convex mirrors</t>
  </si>
  <si>
    <t>Most of the bicycles at the plant are not inspected to be healthy and safe for use.</t>
  </si>
  <si>
    <t>Accident can happen</t>
  </si>
  <si>
    <t>Inspection must be done on monthly basis</t>
  </si>
  <si>
    <t>I observed that most of the bicycles are not parked in the designated parking area.</t>
  </si>
  <si>
    <t>Slip and Trip hazard</t>
  </si>
  <si>
    <t>Communicate to ensure that park the cycles in the designated parking</t>
  </si>
  <si>
    <t>I observed that everyone is following the allowed car speed in and outside the factory area.</t>
  </si>
  <si>
    <t>It is a good practice</t>
  </si>
  <si>
    <t xml:space="preserve">Uneven road near speedo meter </t>
  </si>
  <si>
    <t>Car Slippage</t>
  </si>
  <si>
    <t>Saw colleague's infront of me at security check with both brake lights not working, only small middle brake lit up</t>
  </si>
  <si>
    <t>Rear ended car accident, broken brake light</t>
  </si>
  <si>
    <t>Went to his office to inform on the issue, and recommended near workshop available for quick fix</t>
  </si>
  <si>
    <t>static Supervisor</t>
  </si>
  <si>
    <t>I found a Bolte on the platform about to fall off.</t>
  </si>
  <si>
    <t>The top Bolte falls on people and causes injuries or damage to equipment.</t>
  </si>
  <si>
    <t>Removed the Bolte and send it to storage.
Collecting materials and putting it in the right place</t>
  </si>
  <si>
    <t xml:space="preserve">trashed urea bags are leaning to fall </t>
  </si>
  <si>
    <t>injury / spill/ affecting assets nearby</t>
  </si>
  <si>
    <t>communicated with operation shift to transfer</t>
  </si>
  <si>
    <t xml:space="preserve">Senior ammonia static technician </t>
  </si>
  <si>
    <t>Wall on which the Indoor unit of aircon hanging is badly corroded and big holes visible if you see from down side of indoor unit.</t>
  </si>
  <si>
    <t xml:space="preserve">Indoor unit can fall down anytime, need urgent response </t>
  </si>
  <si>
    <t xml:space="preserve">Care card raising,  because don't have access to system to inform BFI Admin or facility management. </t>
  </si>
  <si>
    <t xml:space="preserve">the grass around Transformer PSS3 is very long </t>
  </si>
  <si>
    <t>difficult access for routine maintenance and inspections and Tall grass can attract rodents, snakes, or insects, which may nest inside the transformer or chew through wiring and insulation.</t>
  </si>
  <si>
    <t>send reported that the grass needs to be cutting , and it was suggested to place concrete around the area to prevent future grass growth."</t>
  </si>
  <si>
    <t>Electrical Shift team working safely in the month without any injuries</t>
  </si>
  <si>
    <t>Personnel might become negligence in safety matters</t>
  </si>
  <si>
    <t>I congratulate the team and recommend to keep on working safely</t>
  </si>
  <si>
    <t>Scaffolder level 1</t>
  </si>
  <si>
    <t>I see a personnel working without using hand glove</t>
  </si>
  <si>
    <t xml:space="preserve">Hand injury </t>
  </si>
  <si>
    <t>I ask him to stop his job and use hand gloves.</t>
  </si>
  <si>
    <t>A personnel almost forgot to bring his Safety Glass before going to site</t>
  </si>
  <si>
    <t>Breaking the rules of entering plant</t>
  </si>
  <si>
    <t>I remind him before he go to site</t>
  </si>
  <si>
    <t>I saw one person was working without using hand glove.</t>
  </si>
  <si>
    <t>can cause injury to the person.</t>
  </si>
  <si>
    <t>I approached and intervent the person to use hand glove while working, the person agreed and use the hand glove.</t>
  </si>
  <si>
    <t xml:space="preserve">Senior rotating technician </t>
  </si>
  <si>
    <t xml:space="preserve">Ground floor around ammonia cooling water pump very slippery due to algae </t>
  </si>
  <si>
    <t xml:space="preserve">People might slipping </t>
  </si>
  <si>
    <t xml:space="preserve">Report to operator </t>
  </si>
  <si>
    <t xml:space="preserve">static technician </t>
  </si>
  <si>
    <t>found contractor working together to do housekeeping for rest area.</t>
  </si>
  <si>
    <t>I approached them told them it was a good practice to work together and do housekeeping for rest area.</t>
  </si>
  <si>
    <t>Grinder fabricator level 1</t>
  </si>
  <si>
    <t xml:space="preserve">Lifting contrainer to put on trailer </t>
  </si>
  <si>
    <t>When lifting task can get line of fire and under suspension load</t>
  </si>
  <si>
    <t xml:space="preserve">Have Barricade around lifting area, and signed </t>
  </si>
  <si>
    <t>Good house keeping, around working area</t>
  </si>
  <si>
    <t xml:space="preserve">If no good house keeping, we can slip , trip and Fall </t>
  </si>
  <si>
    <t>House keeping working area at all time</t>
  </si>
  <si>
    <t xml:space="preserve">Sr. Rotating Mechanical Technician LVL1 </t>
  </si>
  <si>
    <t>CO2 compressor  area contractor  worker  working  without  wearing  ear plug.</t>
  </si>
  <si>
    <t>Ear injury.</t>
  </si>
  <si>
    <t xml:space="preserve">I informed him Loud  area always  use double hearing protection, ear plug and ear Muff </t>
  </si>
  <si>
    <t>Colleague going down stairs not holding handrail</t>
  </si>
  <si>
    <t>Intervene to use the handrail</t>
  </si>
  <si>
    <t>Signange is placed on working of height using manlift. This help the personnel for awarness surrounding</t>
  </si>
  <si>
    <t>Sr. Maintenance Engineer</t>
  </si>
  <si>
    <t>Someone walking while talking with phone</t>
  </si>
  <si>
    <t>Fall down when using the stairs</t>
  </si>
  <si>
    <t>Intervene and inform them if need to talk stop walking.</t>
  </si>
  <si>
    <t>Painter used appropriate cartridge respirator and ensured ventilation while working in a tight area.</t>
  </si>
  <si>
    <t>I gave positive feedback and shared the safe setup with other painting crews.</t>
  </si>
  <si>
    <t>For unknown reason the board is about to fail and then the screen cover boke up. The pièces of glace are spilled on the ground make the place very unsafe.
"Main entrance of MSL Workshop"</t>
  </si>
  <si>
    <t>glace is so sharp of anyone step on it or suddently handle can be baddly injured.</t>
  </si>
  <si>
    <t>For instance, just spot the place and informed people arround.</t>
  </si>
  <si>
    <t>Notice board at the workshop was seen loosely hanged. Seems like the support was broken. Some glass cover is broken</t>
  </si>
  <si>
    <t>At the moment it is a hazard as it is no longer securely hanged and can fall at any moment</t>
  </si>
  <si>
    <t>Already raised the issue to facility maintenance</t>
  </si>
  <si>
    <t>the operation team was doing flushing with no barricade around the area. causing the dirty liquid to splash out and our items were affected due to that.</t>
  </si>
  <si>
    <t>by not putting any barricade and no warn ahead, things could have happened differently</t>
  </si>
  <si>
    <t>things were already happened. instead of apologizing, the operations were smiling and laughing</t>
  </si>
  <si>
    <t>improper housekeeping at the bottom of primary reformer</t>
  </si>
  <si>
    <t>slip, trip and fall could happen</t>
  </si>
  <si>
    <t>for the designated owner to properly do housekeeping as to not trouble other personnel passing by the area</t>
  </si>
  <si>
    <t>the personnel was on the phone while cycling (not using loudspeaker)</t>
  </si>
  <si>
    <t>he could be in an accident and other nearby personnel</t>
  </si>
  <si>
    <t>i didnt get to say anything, he saw i was looking at him, and he stopped by the walkway and continued talking on the phone</t>
  </si>
  <si>
    <t>improper housekeeping of hand equipment</t>
  </si>
  <si>
    <t>slip, trip, and fall could happen</t>
  </si>
  <si>
    <t>no one was nearby to inform of the issue</t>
  </si>
  <si>
    <t>the security at urea passenger lift wasnt wearing a safety google</t>
  </si>
  <si>
    <t>accident to his eyes could happen</t>
  </si>
  <si>
    <t>told him to put on his safety goggles.</t>
  </si>
  <si>
    <t>no proper barricade at urea ground floor when the operation were doing draining/flushing from the upper floor.</t>
  </si>
  <si>
    <t>if there is no barricade and no warn ahead of time, people going under it could get wet</t>
  </si>
  <si>
    <t>told the operation to put on barricade before start of their job</t>
  </si>
  <si>
    <t>the hose used was properly taped to inform that the hose was in used.</t>
  </si>
  <si>
    <t>personnel walking by could trip and fall if the hose was not properly taped</t>
  </si>
  <si>
    <t>to highlight the other personnel to follow the good example</t>
  </si>
  <si>
    <t xml:space="preserve">the harness worn by contractor SAHID was already expired </t>
  </si>
  <si>
    <t>the harness could be damaged while wearing it and caused trip and fall</t>
  </si>
  <si>
    <t xml:space="preserve">by telling them to check the harness with BFI HSE </t>
  </si>
  <si>
    <t xml:space="preserve">one of the contractor from BITS was only wearing his personal spec instead of wearing safety goggles. </t>
  </si>
  <si>
    <t>his eyes could get injured if accident happened</t>
  </si>
  <si>
    <t>asked him where was his safety goggles. he refused to answer and walked away quickly.</t>
  </si>
  <si>
    <t>the hose on the walkway at o&amp;u area was not properly secure.</t>
  </si>
  <si>
    <t>tripping hazard can happen and also can be very dangerous to people working nearby</t>
  </si>
  <si>
    <t>to apply whip arrestor and safety pin on the unsecured hose</t>
  </si>
  <si>
    <t xml:space="preserve">the permit owner did not sign their tbt before start of job. </t>
  </si>
  <si>
    <t xml:space="preserve">accident could happened if the tbt is not checked and signed before start of job. </t>
  </si>
  <si>
    <t>remind the permit owner to sign the tbt, and he signed it on the spot.</t>
  </si>
  <si>
    <t>A worker was spray painting in a confined space without proper ventilation.</t>
  </si>
  <si>
    <t>Fumes could accumulate and cause health hazards or fire risk.</t>
  </si>
  <si>
    <t>I stopped the work and requested ventilation fans before resuming.</t>
  </si>
  <si>
    <t>I observed a person bringing an Ex-rated mobile phone to the site with the charging port not properly sealed, posing a potential safety hazard.</t>
  </si>
  <si>
    <t>Loss of Explosion Protection: The open or damaged charging port compromises the phone's explosion-proof (Ex) certification. This creates a path for sparks, heat, or arcs to be exposed to the atmosphere.
 Ignition of Flammable Atmosphere: In hazardous areas (Zone 1, Zone 2, etc.), the air may contain explosive gases or vapors. A spark or heat from the exposed port could ignite the atmosphere, leading to an explosion or fire.
Injury or Fatality: An explosion could cause serious harm to the person carrying the device or nearby workers. Shrapnel, burns, or toxic gases could result in injury or death.</t>
  </si>
  <si>
    <t>Maintenance and Certification Management:
Keep a maintenance log for all Ex-rated devices.
Ensure regular inspection, testing, and recertification by qualified personnel. Replace any equipment that is damaged or shows signs of seal failure.
Pre-Entry Inspection of Equipment: Ensure all Ex-rated devices (phones, radios, tablets) are visually inspected before being allowed on site.
Check for:
-Sealed charging ports
-Undamaged enclosures
-Valid certification markings</t>
  </si>
  <si>
    <t>observe lifting contractor intervene a co worker to clear away as lifting ongoing</t>
  </si>
  <si>
    <t>two bicycle frames, with missing wheel, was left at the bicycle parking area (between north and south building). Observed this frame have been left for a long time, possible more than 2 weeks</t>
  </si>
  <si>
    <t>Unkept area and may become obstruction to pathway</t>
  </si>
  <si>
    <t>None, there is no procedure on what to do or where to report broken bicycle. Would be useful if there is a channel or procedure to report for broken/ scrap bicycle</t>
  </si>
  <si>
    <t xml:space="preserve">Snr Supervisor </t>
  </si>
  <si>
    <t>Housekeeping do very well after completed Job</t>
  </si>
  <si>
    <t xml:space="preserve">Slips &amp; trips </t>
  </si>
  <si>
    <t>Very good</t>
  </si>
  <si>
    <t xml:space="preserve">Proper usage of electrical chain hoist for scaffolding materials' lifting instead of doing it manually. </t>
  </si>
  <si>
    <t xml:space="preserve">Dropped object. </t>
  </si>
  <si>
    <t xml:space="preserve">Appreciate their approach to utilizing any other electrical equipment rather than doing manually. </t>
  </si>
  <si>
    <t>Based on my observation, the walkie-talkies available for this plant are limited for the technicians.</t>
  </si>
  <si>
    <t>- Communication Breakdown: Technicians may struggle to stay in constant contact, leading to delays, misunderstandings, or missing critical updates during operations, especially in emergencies.
- Safety Risks: Limited communication can increase the risk of accidents or safety violations because technicians might not be able to relay important safety information or receive real-time updates on hazards.
- Reduced Efficiency: If technicians cannot communicate effectively, tasks may take longer, coordination might suffer, and the overall workflow could be disrupted, reducing productivity.
- Inability to Respond Quickly in Emergencies: In case of an emergency or urgent issue, slow or inadequate communication can prevent quick action, potentially worsening the situation or causing more harm.</t>
  </si>
  <si>
    <t>Increase the Number of Walkie-Talkies: Ensure there are enough walkie-talkies to equip all technicians working on-site, especially during peak operations or shifts.
Benefit: This will ensure everyone can stay in constant communication, reducing the risk of miscommunication or delays.</t>
  </si>
  <si>
    <t xml:space="preserve">1271k004 the contractor  are working to drilling for shaid the havey drilling machine  hold by rope </t>
  </si>
  <si>
    <t xml:space="preserve">There are havey mechaine  the people is hold the rope in grating </t>
  </si>
  <si>
    <t xml:space="preserve">There are using chained block to hold machine </t>
  </si>
  <si>
    <t>driving over speed limit</t>
  </si>
  <si>
    <t>road accidents</t>
  </si>
  <si>
    <t>tell the driver to drive within speed limit</t>
  </si>
  <si>
    <t>The cleaner always ask permission to enter the office for cleaning duty</t>
  </si>
  <si>
    <t xml:space="preserve">   </t>
  </si>
  <si>
    <t xml:space="preserve">Respon politely </t>
  </si>
  <si>
    <t>I have observed a noticeable decline in the frequency of safety drills conducted in the workplace.</t>
  </si>
  <si>
    <t>-Failure to conduct regular safety drills can lead to a lack of preparedness in the event of an emergency. This could result in delayed response times, increased risk of injury or damage, and a general sense of complacency among employees. Additionally, without ongoing drills, employees may not retain crucial safety procedures or may fail to recognize potential hazards, which can compromise overall workplace safety.</t>
  </si>
  <si>
    <t>- Increase the frequency of safety drills: Ensure that drills are conducted regularly and cover a variety of emergency scenarios to maintain employee readiness.
- Ensure comprehensive training: Provide ongoing safety training sessions to reinforce procedures and ensure that all employees are familiar with emergency protocols.
- Evaluate and monitor: Regularly assess the effectiveness of safety drills and training through feedback and performance reviews during drills, making adjustments as needed to address any gaps in preparedness.
- Promote a safety culture: Encourage employees to actively participate in safety initiatives, report hazards, and stay informed about safety procedures to foster a proactive safety mindset across the workforce."</t>
  </si>
  <si>
    <t>Found out tack welding of base foot foundation plate without portable fire extinguisher provided aside.</t>
  </si>
  <si>
    <t>Incase of fire breakdown, difficult to extinguish during emergency purposes.</t>
  </si>
  <si>
    <t>Inform the worker to follow safety procedure while doing all welding/fabrication activities.</t>
  </si>
  <si>
    <t>Senior roating technician</t>
  </si>
  <si>
    <t xml:space="preserve">Proper signage and barricade was put in the place during crane lifting activity </t>
  </si>
  <si>
    <t xml:space="preserve">Gave a good thump up for related personal </t>
  </si>
  <si>
    <t>Stray dog barking and try to follow pedestrian nearby at main gate</t>
  </si>
  <si>
    <t>Bite injury from the dog</t>
  </si>
  <si>
    <t xml:space="preserve">Report to security personally </t>
  </si>
  <si>
    <t>Someone doesn’t use hand glove while carried a task</t>
  </si>
  <si>
    <t>Hand injury or pinch point</t>
  </si>
  <si>
    <t>Intervened and asked him to use glove</t>
  </si>
  <si>
    <t>During the acid truck unloading , the car driver was working alone to dismantle both truck and hose blinds to cone t the hose to truck</t>
  </si>
  <si>
    <t xml:space="preserve">Can't work alone in such activities specially if dealing with acid , incase of any leak or rapture or release of any trapped pressure.
Body system is mandatory </t>
  </si>
  <si>
    <t xml:space="preserve">Stopped the activity with the driver and asked him to get support before start dismantling and connecting 
And raised this care card as near mess </t>
  </si>
  <si>
    <t>Observed contractor wear safety glasses pulled up onto their forehead</t>
  </si>
  <si>
    <t>Eye injury or infection.</t>
  </si>
  <si>
    <t xml:space="preserve">Intervened him to wear it properly </t>
  </si>
  <si>
    <t>They do the procedure housekeeping</t>
  </si>
  <si>
    <t>Slips, trips and falls</t>
  </si>
  <si>
    <t xml:space="preserve">Good </t>
  </si>
  <si>
    <t>Observed scaffolding clamp fell down by contractors from compressor house</t>
  </si>
  <si>
    <t xml:space="preserve">Head Injury </t>
  </si>
  <si>
    <t>Approach the contractor to take care of their materials and ensure keep it inplace.</t>
  </si>
  <si>
    <t>Observed for 1051F008A&amp;B still erect scaffolding for cleaning filter. Suggested to installed permanent platform.</t>
  </si>
  <si>
    <t xml:space="preserve">Seating inside the painting room </t>
  </si>
  <si>
    <t>Possibility cause health hazards due inhale of toxic substance.</t>
  </si>
  <si>
    <t>Inform to ensure proper ventilation inside the room</t>
  </si>
  <si>
    <t>Observed maintenance static Ammonia team did housekeeping in the site</t>
  </si>
  <si>
    <t>No proper oil storage at MSL area</t>
  </si>
  <si>
    <t>Posibility of oil spillage during maintenance activity and no proper storage area to prevent from spillage.</t>
  </si>
  <si>
    <t>To provide temporary trays to prevent spillage during maintenance.</t>
  </si>
  <si>
    <t>Air condition inside the mechanical Workshop leakage</t>
  </si>
  <si>
    <t>Possibility of short circuit and water accumulated inside the workshop and cause and algae</t>
  </si>
  <si>
    <t>Inform user not to switch on the effected AC</t>
  </si>
  <si>
    <t>MSL area poor housekeeping, all unused or used material laid without any protection. Rubish material not properly disposed.</t>
  </si>
  <si>
    <t>Possibility of area restriction and cause unwanted animal to come in. Blockage of emergency exit.</t>
  </si>
  <si>
    <t>Relocate all unused material away from exit point and dispose all the rubbish to the proper place.</t>
  </si>
  <si>
    <t>Scaffolding Tag does not revalidate (Still Green Tag)</t>
  </si>
  <si>
    <t>Possibility of collapse due to scaffolding integrity</t>
  </si>
  <si>
    <t>Inform scaffolding inspector to revalidate the scaffolding tag</t>
  </si>
  <si>
    <t>Walkway nearby synthesis unit unsafe due to uneven condition.</t>
  </si>
  <si>
    <t xml:space="preserve">Possibility tripping hazard to the pedestrian and cyclist while crossing Urea synthesis unit </t>
  </si>
  <si>
    <t>To provide zebra painting to identify the hazard which can lead to slip, trip and fall</t>
  </si>
  <si>
    <t>Not using handglove when execute a task</t>
  </si>
  <si>
    <t>Cut</t>
  </si>
  <si>
    <t>Interven and ask him to get glove</t>
  </si>
  <si>
    <t>Found cigarette bud on the floor</t>
  </si>
  <si>
    <t>Smoking is prohibited in the plant</t>
  </si>
  <si>
    <t>Please do tighten the security for personnel before entering the plant</t>
  </si>
  <si>
    <t>There are bags of urea waste under the site's service electrical panel1711ES01-JB4</t>
  </si>
  <si>
    <t>NO Access to the panel for maintenance and operation</t>
  </si>
  <si>
    <t>The operation supervisor has been informed to remove the bags</t>
  </si>
  <si>
    <t xml:space="preserve">The motor shelter  contractor  transfer  the sharp edge sheet  on the helmet </t>
  </si>
  <si>
    <t xml:space="preserve">2 contractor people transfer the long sharp edge sheet  put on the head and transfer 1271 k004 to 1271 k001 if they sheet is slip so there are a accident happen  </t>
  </si>
  <si>
    <t xml:space="preserve">Transfer  using trally are pick up </t>
  </si>
  <si>
    <t>Workers doing Hacking concrete floor , by  concrete impact mechine</t>
  </si>
  <si>
    <t>This mechine are high Trembrating and Big Noise, worker no ware correct glove and ear plug</t>
  </si>
  <si>
    <t>i stop them and Inform them to used correct PPE, For this Task</t>
  </si>
  <si>
    <t xml:space="preserve">During unloading the acid and UF area can't baricate </t>
  </si>
  <si>
    <t xml:space="preserve">No body know this is a dangerous material </t>
  </si>
  <si>
    <t xml:space="preserve">Mast be baricate when you unloading  the acid and uf </t>
  </si>
  <si>
    <t>During unloading  the acid tanker only 1 people  is doing worked this is dangerous  and near mis</t>
  </si>
  <si>
    <t xml:space="preserve">If the unloading pipe or joint is leakage  there are splash  no body observed  </t>
  </si>
  <si>
    <t xml:space="preserve">Mast be 2 people are worked together  </t>
  </si>
  <si>
    <t>Proper waste segregatiom and disposal</t>
  </si>
  <si>
    <t>Not clean area and oil spill</t>
  </si>
  <si>
    <t>Clean and tell people surrounding</t>
  </si>
  <si>
    <t>Unsafe behavior /horseplay near the scaffolding area</t>
  </si>
  <si>
    <t>Can fall down or get hit</t>
  </si>
  <si>
    <t>Talk to the person and give warning</t>
  </si>
  <si>
    <t>Safe body positioning or posture during lifting</t>
  </si>
  <si>
    <t>Back pain and other muscle pain</t>
  </si>
  <si>
    <t xml:space="preserve">Talk to the person and give tips </t>
  </si>
  <si>
    <t xml:space="preserve">There is beam nearby monkey ladder which block exit and entry went going up </t>
  </si>
  <si>
    <t>Hit your head</t>
  </si>
  <si>
    <t>Redesign proper exit and entry</t>
  </si>
  <si>
    <t xml:space="preserve">Not wearing glove taking vibration </t>
  </si>
  <si>
    <t>Hot surface may burn your hand</t>
  </si>
  <si>
    <t>Use proper glove</t>
  </si>
  <si>
    <t>The area gives very loud noises coming from the compressors. It's better to wear ear protection.</t>
  </si>
  <si>
    <t>Can caused hearing problems.</t>
  </si>
  <si>
    <t>To remind myself and my colleagues to always bring/wear when doing work in the area.</t>
  </si>
  <si>
    <t xml:space="preserve">Difficult to access the area for Maintenance work. The area the scaffold installed were too small. </t>
  </si>
  <si>
    <t>the works need more than two people, due to limited space they have to continue the which caused the work to be slow.</t>
  </si>
  <si>
    <t>Informed the scaffold people about this issued, so they can improvised next time.</t>
  </si>
  <si>
    <t>I observed an individual wearing accessories, including a ring, bracelet, and watch, at the site (Plant).</t>
  </si>
  <si>
    <t>- Caught in Machinery: Accessories can get caught in moving parts of machines, causing serious injuries like cuts, fractures, or even amputations.
- Electrical Hazards: Metal accessories can conduct electricity, increasing the risk of electric shock if working near live electrical equipment.</t>
  </si>
  <si>
    <t>- Establish a Clear Dress Code and Safety Policy: Prohibit wearing jewelry and accessories in areas with moving machinery, electrical hazards, or clean environments. Communicate these rules clearly during employee onboarding and safety briefings.
-Use Signage and Reminders: Post visible signs at entry points or hazardous zones reminding workers to remove all jewelry before entering.</t>
  </si>
  <si>
    <t>I observed an individual bringing an umbrella into the plant (O&amp;U plant) from the main gate.</t>
  </si>
  <si>
    <t>- Umbrellas made of synthetic materials or metal tips can generate static electricity, especially in dry conditions: a serious ignition risk in environments with flammable vapors or gases.
-In emergency situations (e.g. gas leaks, fire), umbrellas can slow evacuation or get in the way of others.</t>
  </si>
  <si>
    <t>- Implement Entry Point Inspections:
Strengthen checks at entry points to ensure that personal items brought onto the site comply with safety regulations.
-Educate personnel on why items like umbrellas can be hazardous (e.g., risk of static discharge, obstruction, distraction, or incompatibility with PPE).</t>
  </si>
  <si>
    <t>It is recommended to install a Doc-Box (permit box) on-site (plant).</t>
  </si>
  <si>
    <t>- Poor Communication: Lack of a centralized document location can cause miscommunication among contractors, subcontractors, and inspectors.
- Reduced Site Organization: A Doc-Box helps maintain organized, consistent documentation, which contributes to overall project efficiency.
Without it, documentation may be scattered, damaged, or misplaced.</t>
  </si>
  <si>
    <t>- Set up a temporary waterproof and lockable container or folder system in the site office or trailer to house printed documents until a proper Doc-Box is installed.
- Designate a responsible person to manage and update all site documentation, ensuring availability during inspections or audits.
- Prioritize the procurement and installation of a permanent Doc-Box as soon as possible to ensure long-term compliance and accessibility.</t>
  </si>
  <si>
    <t>I have observed that there are no rubbish bins inside the toilets at the site office rest area.</t>
  </si>
  <si>
    <t>- Improper Waste Disposal: Without bins, users may dispose of waste such as paper towels, sanitary products, or other refuse improperly, leading to littering on the floor or toilets.
- Negative Impression: Poor cleanliness and waste management can reflect badly on site management, affecting employee morale and visitor perception.</t>
  </si>
  <si>
    <t>- Install Rubbish Bins: Place suitable, covered rubbish bins inside each toilet to provide a designated place for waste disposal.
- Regular Maintenance: Implement a routine schedule for emptying and cleaning the bins to prevent overflow and odors.
- Signage: Consider adding clear signage encouraging users to dispose of waste responsibly in the bins provided.</t>
  </si>
  <si>
    <t>It was observed that the plastic chair broke while a person was seated on it during a meal; fortunately, the individual did not sustain any injurie.</t>
  </si>
  <si>
    <t>Injury Risk: The person could fall and sustain injuries such as bruises, cuts, sprains, or fractures.</t>
  </si>
  <si>
    <t xml:space="preserve">- Regular Inspection and Maintenance: Conduct routine checks of all seating to identify and replace any damaged or weakened chairs before use.
- Use Durable Materials: Invest in chairs made from stronger, more reliable materials that can safely support the intended weight. </t>
  </si>
  <si>
    <t>It is recommended to have at least one vendor capable of providing bicycle repair services for the plant.</t>
  </si>
  <si>
    <t>- Safety Risks: Delayed or inadequate repairs could compromise the safety of bicycle users, increasing the likelihood of accidents or injuries.
- Higher Costs: Emergency or unplanned repairs may incur higher costs compared to scheduled maintenance provided by a reliable vendor.
- Reduced Productivity: Employees relying on bicycles for transportation within the plant may experience delays, impacting overall productivity.
- Equipment Deterioration: Without proper maintenance, bicycles may deteriorate faster, leading to more frequent replacements and increased capital expenditure.</t>
  </si>
  <si>
    <t>- Establish a Service Contract: Identify and engage a reliable vendor to provide timely and regular bicycle maintenance and repair services.
- Implement Preventive Maintenance: Schedule regular inspections and preventive maintenance to reduce the likelihood of unexpected breakdowns.
- Create Emergency Repair Protocols: Establish clear procedures for addressing urgent repairs, including temporary alternatives for transportation if bicycles become unusable.</t>
  </si>
  <si>
    <t>During the last shutdown (August 2025), I found a scaffolding tag with an invalid date, indicating that work should not have been performed at that time.</t>
  </si>
  <si>
    <t>Performing work on scaffolding with an invalid or expired tag can lead to serious safety risks, including structural failure, worker injury or falls, non-compliance with safety regulations, and potential legal liabilities for the company.</t>
  </si>
  <si>
    <t>-Implement a strict tag verification procedure during shutdowns or maintenance activities.
-Provide training to personnel on the importance of checking scaffold tags and recognizing invalid or expired tags.
-Conduct regular audits and inspections to verify scaffolding safety compliance.
-Immediately halt work if an invalid tag is found and rectify the issue before resuming.</t>
  </si>
  <si>
    <t>Instrument Shift C Supervisor</t>
  </si>
  <si>
    <t xml:space="preserve">The floor of south side of the rest area entry was slippery due to rain. </t>
  </si>
  <si>
    <t>People who crossing it may slip and fall down.</t>
  </si>
  <si>
    <t>Provide canopy so no rainwater splashing into rest area floor</t>
  </si>
  <si>
    <t>It has been observed that the carpet in the surau has visible black stains and requires regular cleaning.</t>
  </si>
  <si>
    <t>In Islam, cleanliness is crucial, especially for solat (prayer). Worshippers need a clean place to pray. A stained carpet can raise doubts about whether the area is ritually clean.</t>
  </si>
  <si>
    <t>Immediate Cleaning: Engage professional carpet cleaners to assess and treat the stains.
Regular Maintenance Schedule: Vacuuming and deep cleaning on a set schedule can prevent recurrence.</t>
  </si>
  <si>
    <t>It was observed that the speed limit detection system on the access road is not functioning.</t>
  </si>
  <si>
    <t>Drivers may unknowingly exceed speed limits, increasing the risk of vehicle collisions or pedestrian incidents.</t>
  </si>
  <si>
    <t>Engage maintenance or vendor support to troubleshoot and restore functionality of the speed detection system.</t>
  </si>
  <si>
    <t xml:space="preserve">A gas cylinder was identified without an accompanying/missing Material Safety Data Sheet (MSDS) </t>
  </si>
  <si>
    <t>- Unknown Hazards: Without an MSDS, personnel are unaware of the chemical’s properties—flammability, toxicity, reactivity, or corrosiveness.
-Violation of local and international safety regulations</t>
  </si>
  <si>
    <t>-Train personnel on the importance of MSDS availability, chemical identification, and emergency response protocols.
-Implement a tracking system that ensures all incoming gas cylinders are verified and documented with MSDS before storage/use.</t>
  </si>
  <si>
    <t>Mechanical Enginner</t>
  </si>
  <si>
    <t>Single Scaffolding pipe at various locations are left on the ground and not properly kept.</t>
  </si>
  <si>
    <t xml:space="preserve">People might not notice the pipe and may trip over it. </t>
  </si>
  <si>
    <t>Kept at a secured location, where it is can be seen visibily and put a barricade tape so people are aware of it.</t>
  </si>
  <si>
    <t>There are high-pressure air hoses stored and left on the ground next to the substation</t>
  </si>
  <si>
    <t xml:space="preserve"> People walking in the area could trip and fall over the hoses, leading to potential injuries.</t>
  </si>
  <si>
    <t>The substation supervisor has been informed to relocate the hoses from the site to the designated storage area.</t>
  </si>
  <si>
    <t xml:space="preserve">Fabrication workshop </t>
  </si>
  <si>
    <t xml:space="preserve">Workers are good house keeping,when he finish his job , </t>
  </si>
  <si>
    <t xml:space="preserve">I inform everyone when working in Workshop must House keeping around working area </t>
  </si>
  <si>
    <t xml:space="preserve">Main gate without any shade for security personnel </t>
  </si>
  <si>
    <t xml:space="preserve">They can suffer from heat stroke during sunny days and from heavy rain during raining </t>
  </si>
  <si>
    <t xml:space="preserve">Raised this notification, proposed to BFI management </t>
  </si>
  <si>
    <t xml:space="preserve">The weather in Brunei is very hot almost throughout the year. Wearing the current PPE in such conditions causes excessive sweating and discomfort for the team.
I would like to propose providing an alternative PPE made of lighter, breathable material while still meeting safety requirements. For example, long-sleeve shirts with lighter fabric could offer better comfort while ensuring protection.
This adjustment would not only improve the team’s wellbeing but also support sustained performance during daily activities
</t>
  </si>
  <si>
    <t>discomfort for the team.</t>
  </si>
  <si>
    <t>Inform HSSE Team</t>
  </si>
  <si>
    <t>Rotating Lead Engineer</t>
  </si>
  <si>
    <t xml:space="preserve">Less Personal Protection </t>
  </si>
  <si>
    <t>Inform My Team</t>
  </si>
  <si>
    <t>all personel involve on the activity in bulk storage using goggles &amp; respirotary protection mask</t>
  </si>
  <si>
    <t>health issues. eyes irritation and lungs irritation from expose to urea particles.</t>
  </si>
  <si>
    <t>Give them compliment and reminder on how important it is to use a proper ppe.</t>
  </si>
  <si>
    <t>No new first aid kit provided. only old first Aid kit which provide by tkis</t>
  </si>
  <si>
    <t>some of essential item for first aid kit was not being top up or updated. some of it was also close to expiry date.</t>
  </si>
  <si>
    <t>inform to health &amp; safety.</t>
  </si>
  <si>
    <t xml:space="preserve">Grinder fabricator senior technician </t>
  </si>
  <si>
    <t>The safety belt lanyard was not hooked up while installing the cladding roof.</t>
  </si>
  <si>
    <t>There is a risk of falling at any time.</t>
  </si>
  <si>
    <t>I told the technician working on it to do the work using a proper laneyard hook.</t>
  </si>
  <si>
    <t>Door, at east exit, ground floor, is not lock. Can go in and out without tap card</t>
  </si>
  <si>
    <t>Security breach as anyone can enter the building now</t>
  </si>
  <si>
    <t>Fire detector is only in pantry</t>
  </si>
  <si>
    <t>Might not detect if fire source is outside pantry</t>
  </si>
  <si>
    <t>suggestion to increase the amount of fire detector as the fire might be coming from outside the pantry</t>
  </si>
  <si>
    <t>Some used bottle can be seen around.</t>
  </si>
  <si>
    <t>accumulation of trash</t>
  </si>
  <si>
    <t>Need to remind all to bring their trash back with them or to allow only reusable bottle to be used in plant</t>
  </si>
  <si>
    <t>bicycle tyre was left at the outside sink area</t>
  </si>
  <si>
    <t>Other might also leave their tyre there as well, any it will accumulates</t>
  </si>
  <si>
    <t>None, might need to send reminder to all to discard their bicycle tyre properly or designated an area for disposal</t>
  </si>
  <si>
    <t>I saw bags of urea fully blocking the road in the bulk storage area.</t>
  </si>
  <si>
    <t>1-Safety Hazards: Blocking the road can create trip or slip hazards, and in case of emergencies, it could delay evacuation or emergency response.
2-Damage to Goods: Stacked or improperly stored urea bags may get damaged, leading to product loss and financial impact.
3-Regulatory Issues: Non-compliance with safety and storage regulations can result in fines or legal actions.
4-Workplace Conflicts: Congestion and inefficiency can cause frustration among workers and disrupt workflow.</t>
  </si>
  <si>
    <t>What have you done to solve the problem(s)?
I reported the issue to the site supervisor/management immediately to ensure they are aware of the blocked road and the potential risks. I also helped by informing the workers nearby to be cautious and avoid the area until it’s cleared.
How did you approach the person to make interventions?
I approached the site supervisor calmly and explained the situation clearly, highlighting the safety hazards and operational delays caused by the blocked road. I suggested that urgent action is needed to remove the bags and keep the pathway clear.
How do you support the Good Practice?
I encourage regular inspection and monitoring of the storage area to prevent blockage. I also support proper stacking and organizing of materials to ensure clear access and maintain safety standards. Training workers on the importance of keeping pathways clear is another way I promote good practice.
What do you suggest for the item you highlighted?
I suggest implementing strict storage guidelines to avoid over-stacking in the pathway. Designate specific zones for placing the urea bags away from roads and emergency exits. Regular housekeeping and audits should be conducted to maintain clear and safe access at alL times.</t>
  </si>
  <si>
    <t>The insulation team cleaned and dried the surface before wrapping, ensuring quality and safety.</t>
  </si>
  <si>
    <t>I took photos and reported this safe practice to the Safety Department for recognition.</t>
  </si>
  <si>
    <t>Subcontractor doing install new roof for Instrument workshop</t>
  </si>
  <si>
    <t xml:space="preserve">They are working at high , install roof purlin , they step on scaffold platform </t>
  </si>
  <si>
    <t xml:space="preserve">i inform his supervisor preparation more scaffold platform for worker </t>
  </si>
  <si>
    <t>Muhammad Zulhelmi Bin Haji Ismawi</t>
  </si>
  <si>
    <t>Too many algae, and uneven road.</t>
  </si>
  <si>
    <t>Slip trip, and fall</t>
  </si>
  <si>
    <t>The algae need to clear out, too much at the parking area. Dangerous especially during raining and after raining. Can slip and fall</t>
  </si>
  <si>
    <t>Today parking area was blocked, however no replacement for the designated pregnancy parking</t>
  </si>
  <si>
    <t>The long walks, plus the uneven, wet, maybe slippery walkway is not ideal as the risk for slip and trip is higher</t>
  </si>
  <si>
    <t>None. For future, should have designated one pregnancy parking should the original one is blocked</t>
  </si>
  <si>
    <t>I was not informed of the change in the parking situation for today. I have reserved parking for pregnant woman but today, i found out the parking was closed due to a visit. I've asked the security from the main gate which she informed they weren't told anything about reserved parking, that I had to drive to the other parking entrance to ask other security., which he had to ask his superior but ended up I had to park like others.</t>
  </si>
  <si>
    <t>I understand that it can be unavoidable but it would be appreciated to be informed earlier on or the BFI team would take note of what is required when they closed the whole parking. I am currently in my 3rd trimester and so walking to office can be a challenging. Moreover, the roads are wet due rain earlier in the morning so it is slippery everywhere.</t>
  </si>
  <si>
    <t xml:space="preserve">My suggestion is even if I have to park at the other side, they could at least still reserve one parking for me which is closer and safer for me to walk to the office. This is not just about convenience but to ensure safety for everyone. If I was informed earlier, maybe I can arrange to be dropped off instead of driving myself to the office. </t>
  </si>
  <si>
    <t>A scaffolding metal deck has been laid down over the cable tray between the first and second floors of the urea synthesis area, near to 1271P001.</t>
  </si>
  <si>
    <t>The metal deck scaffolding could collapse at any time, causing harm to people or damage to property.</t>
  </si>
  <si>
    <t>The area must be cordoned off, and the scaffolding flange must be taken off</t>
  </si>
  <si>
    <t>whole parking was blocked for an event but they did not save any parking for pregnant ladies.</t>
  </si>
  <si>
    <t>a pregnant lady who is already have difficulty walking have to walk far to her office, risking her chances for a trip. the parking she was told to park also have many algae and moss growing which makes it slippery, furthering her chances for a trip.</t>
  </si>
  <si>
    <t>save a spot nearby for her, or offer the company car to at least drive her to her office.</t>
  </si>
  <si>
    <t>senior mech eng</t>
  </si>
  <si>
    <t>lightening is not sufficient</t>
  </si>
  <si>
    <t>can cause to incident due to low lumen light</t>
  </si>
  <si>
    <t>raise concern to manager</t>
  </si>
  <si>
    <t>Light is dimmed</t>
  </si>
  <si>
    <t>Eye fatigue to low light condition</t>
  </si>
  <si>
    <t xml:space="preserve">Already request for bulb replacement from facility </t>
  </si>
  <si>
    <t>lead static engineer</t>
  </si>
  <si>
    <t xml:space="preserve">lime milk powder needs to clean around the area location </t>
  </si>
  <si>
    <t xml:space="preserve">unsafety condition for the healthy and people  </t>
  </si>
  <si>
    <t xml:space="preserve">Informed operation team to check and ask for appropriate cleaning and continues follow up. </t>
  </si>
  <si>
    <t>EXP119</t>
  </si>
  <si>
    <t>Improvement Suggestions</t>
  </si>
  <si>
    <t>For TA 2025, barricades were installed at parking lot do dedicate parking area for respective company. Since TA 2025 has been completed, the barricade to be removed.</t>
  </si>
  <si>
    <t>Restricted assess for pedestrian walking from car to North / South Building</t>
  </si>
  <si>
    <t>Remove the barricades</t>
  </si>
  <si>
    <t>Signage and Barriers</t>
  </si>
  <si>
    <t>senior engineer rotating</t>
  </si>
  <si>
    <t>Observed good practice: pump was isolated, electrical isolation form was attached to the permit, and a Toolbox Talk (TBT) was conducted before starting the task</t>
  </si>
  <si>
    <t>appreciate the team's efforts, continue the same practice, and motivate others as well</t>
  </si>
  <si>
    <t xml:space="preserve">Rigger Leave 1 </t>
  </si>
  <si>
    <t>Lifting team going to lifting Scaffolding Material use proper procedure.</t>
  </si>
  <si>
    <t xml:space="preserve">I will appreciate to all,
Request to continue same </t>
  </si>
  <si>
    <t xml:space="preserve">Make Tool box Talk or appreciate </t>
  </si>
  <si>
    <t xml:space="preserve">Possible trip and fall. </t>
  </si>
  <si>
    <t>Better houskeeping</t>
  </si>
  <si>
    <t xml:space="preserve">A technician was tightening a flange without using proper wrench with proper lanyard. </t>
  </si>
  <si>
    <t xml:space="preserve">He may lose the tool and to be dropped off. Dropped object hazard. </t>
  </si>
  <si>
    <t xml:space="preserve">Stop the work and asking to use a proper lanyard, especially that the job was done at high elevation. </t>
  </si>
  <si>
    <t xml:space="preserve">Someone around the area, saw their PPE damaged (some hole). </t>
  </si>
  <si>
    <t>Direct contact with the skin should be exposed to chemicals</t>
  </si>
  <si>
    <t>Informed them of the damaged and highlight the issue should it not be address, they will need to replace PPE</t>
  </si>
  <si>
    <t>there is one WO on 26/09/25 to perform valve stroke test on PV1081014 (WO : 20051267). This valve is ESD valve and should be tested during TA and somehow this valve was missed during TA (not in the planned task)</t>
  </si>
  <si>
    <t xml:space="preserve">We can not ensure the reliability for this valve </t>
  </si>
  <si>
    <t>remind the planner for this</t>
  </si>
  <si>
    <t>personnel throwing solid non-hazardous industrial waste material to the correct bin (blue code bin)</t>
  </si>
  <si>
    <t>Segregation of materials to prevent 
hazardous reactions between wastes.</t>
  </si>
  <si>
    <t>encourage safe waste handling practice</t>
  </si>
  <si>
    <t>shelters are not fixed</t>
  </si>
  <si>
    <t>shelters can cause incident due to not fixed to the ground</t>
  </si>
  <si>
    <t>person does not use full PPE specially glass</t>
  </si>
  <si>
    <t xml:space="preserve">accident can happen for him if any leakage of chemical inside the plant  </t>
  </si>
  <si>
    <t xml:space="preserve">already informed him to use the PPE Inside any plant location </t>
  </si>
  <si>
    <t>Static Supervisor</t>
  </si>
  <si>
    <t>I found the water tap in the prayer room leaking.</t>
  </si>
  <si>
    <t>Waste of water</t>
  </si>
  <si>
    <t>Contact the concerned person and he contacted the contractor and the repair is in progress</t>
  </si>
  <si>
    <t>ammonia truck loading area need to be done the housekeeping. there is unused cable, cable ties</t>
  </si>
  <si>
    <t xml:space="preserve">Sr. Rotating  Mechanical  Technician LVL1 </t>
  </si>
  <si>
    <t xml:space="preserve">Near MSL instrument workshop  contractor  team one Technician  doing welding without  wearing  welding safety  full face safety  glass </t>
  </si>
  <si>
    <t>Eye injury.</t>
  </si>
  <si>
    <t>Informed  him always  wear  welding  full face safety  glass  during dealing with welding  activity.</t>
  </si>
  <si>
    <t>Used HVAC items are kept outdoors</t>
  </si>
  <si>
    <t>contamination, blocked areas</t>
  </si>
  <si>
    <t>discussed/informed team supervisor</t>
  </si>
  <si>
    <t>2 radios in engineering room are not responding to field radios</t>
  </si>
  <si>
    <t>radio silence, no communication</t>
  </si>
  <si>
    <t>notify HSSE of the matter</t>
  </si>
  <si>
    <t>Poor housekeeping: A bolt and nut were found not placed in their proper location. They were left behind from shutdown activities.</t>
  </si>
  <si>
    <t xml:space="preserve">Falling Object Hazard:
Bolts or nuts can fall from height and hit someone below, causing head injury or worse </t>
  </si>
  <si>
    <t>Uneven pathway / walkway</t>
  </si>
  <si>
    <t>Can cause trip and fall. Dangerous especially for pregnant ladies</t>
  </si>
  <si>
    <t>Should create a proper walkway to the office</t>
  </si>
  <si>
    <t>Granulation no ventilation panas</t>
  </si>
  <si>
    <t xml:space="preserve">Can add ventilation top floor </t>
  </si>
  <si>
    <t>Can fix industrial fan</t>
  </si>
  <si>
    <t>No proper housekeeping</t>
  </si>
  <si>
    <t>it can effect to environment &amp; wild animal to appear like snakes etc</t>
  </si>
  <si>
    <t>I told them to do housekeeping &amp; keep the area clean</t>
  </si>
  <si>
    <t xml:space="preserve">Urea bag keep maintanance area very unsafe conditions </t>
  </si>
  <si>
    <t xml:space="preserve">Chance for fall down and entry exit blocked </t>
  </si>
  <si>
    <t xml:space="preserve">Please remove and keep proper location </t>
  </si>
  <si>
    <t>Wokers doing grouting work for pump , PPE for working not correct for working</t>
  </si>
  <si>
    <t>when they mixing concrete powder , they can breathing powder to body</t>
  </si>
  <si>
    <t xml:space="preserve">They must used Rubber glove and Dust mask for protect concrete powder </t>
  </si>
  <si>
    <t>Sr. Rotating Mechanical Technician Lvl 1</t>
  </si>
  <si>
    <t>Near 1051P001 Using grinding machine without cover area by fire blanket.</t>
  </si>
  <si>
    <t>Fire hazards.</t>
  </si>
  <si>
    <t>Informed them please cover area by fire blanket then use grinding machine.</t>
  </si>
  <si>
    <t>Good housekeeping &amp; proper arrangement exceltech scaffolding materials</t>
  </si>
  <si>
    <t>it can cause slip &amp; trip hazard if no proper housekeeping and can cause falling object if not secure properly</t>
  </si>
  <si>
    <t>Good practice &amp; Keep it up ??</t>
  </si>
  <si>
    <t>No proper washing place for the operation in Urea Plant. Operators are using Eye wash to clean their hand after eating or work</t>
  </si>
  <si>
    <t>Operations will use eye wash station to clean their hand and tendency of eye wash damage are increase.</t>
  </si>
  <si>
    <t xml:space="preserve">To provide proper washing place nearby to operation container </t>
  </si>
  <si>
    <t>Using filtered water</t>
  </si>
  <si>
    <t xml:space="preserve">it is not healthy </t>
  </si>
  <si>
    <t>change back to Suci water</t>
  </si>
  <si>
    <t>Electrical shift supervisor</t>
  </si>
  <si>
    <t>During fire alarm testing, information need inform true publik adress( paging system) do to limited access for email</t>
  </si>
  <si>
    <t>Some people not have access to mail  will think this fire is real &amp; create panic</t>
  </si>
  <si>
    <t>5 minute before test inform true publik adress</t>
  </si>
  <si>
    <t>ROTATING SUPERVISOR</t>
  </si>
  <si>
    <t>Co2 Compressor injector system equipment too hot and expose to employee while working near to the area</t>
  </si>
  <si>
    <t>Possibility of touching to the hot surface and lead to injuries.</t>
  </si>
  <si>
    <t>To provide equipment protection such as cage to prevent accidently touching to the hot surface.</t>
  </si>
  <si>
    <t>Instrument technician shift</t>
  </si>
  <si>
    <t>An individual is riding a bicycle without holding the handlebars.</t>
  </si>
  <si>
    <t>1.Loss of Control:
Without hands on the handlebars, the rider has reduced ability to steer quickly or respond to sudden obstacles, such as vehicles, or road hazards.
2.Increased Risk of Accidents:
Unexpected bumps, potholes, or uneven surfaces can cause the rider to lose balance and crash.
3.Delayed Reaction Time:
Reacting to emergencies or sudden changes in the environment (e.g., a car cutting in) becomes much slower without hands on the handlebars.</t>
  </si>
  <si>
    <t>Rider Education and Training:
-Educate cyclists on the importance of maintaining proper control of the bicycle at all times.
-Emphasize that hands should remain on the handlebars except when briefly signaling.</t>
  </si>
  <si>
    <t xml:space="preserve">Sub contractor workers Without hand gloves use grinder machine </t>
  </si>
  <si>
    <t>Injury to the hand while working</t>
  </si>
  <si>
    <t>I told him to work wearing gloves.</t>
  </si>
  <si>
    <t>BFI warehouse are too small, some items had to be placed outside exposed to sun and rain</t>
  </si>
  <si>
    <t>Carbon steel is highly susceptible to rust when exposed to moisture and oxygen.
Even stainless steel and alloys can corrode or discolor under certain environmental conditions</t>
  </si>
  <si>
    <t>Consider a lightweight steel canopy or awning for outdoor storage areas.
Even a roof-only shelter will dramatically reduce exposure to rain and UV degradation.</t>
  </si>
  <si>
    <t xml:space="preserve">No nearby toilet available </t>
  </si>
  <si>
    <t>Workers may resort to urinating or defecating in unsafe or inappropriate areas</t>
  </si>
  <si>
    <t>Plan for permanent installations if the workshop will be used long-term.</t>
  </si>
  <si>
    <t>No nearby toilet available</t>
  </si>
  <si>
    <t>No nearby toilet available.</t>
  </si>
  <si>
    <t>Plan for permanent installations if the workshop will be used long-term</t>
  </si>
  <si>
    <t>Fabricator Lv2</t>
  </si>
  <si>
    <t xml:space="preserve">No toilet available at the workshop </t>
  </si>
  <si>
    <t>Suggest BFI hse department to conduct real emergency training</t>
  </si>
  <si>
    <t xml:space="preserve">The purpose of training to ensure readiness and preparedness of the response </t>
  </si>
  <si>
    <t xml:space="preserve">A loose objects (bolts and nuts) were left unintended on the grating. </t>
  </si>
  <si>
    <t xml:space="preserve">Dropped object hazard. </t>
  </si>
  <si>
    <t xml:space="preserve">Request to collect all loose items and to be kept in a tray. </t>
  </si>
  <si>
    <t>Alot of dangerous dogs around clinic and attack some employees many times</t>
  </si>
  <si>
    <t>These dogs must be chased until they go outside the plant boundaries</t>
  </si>
  <si>
    <t>confirm HSSE team</t>
  </si>
  <si>
    <t>miscommunication</t>
  </si>
  <si>
    <t>miscommunication can cause hazard and incident</t>
  </si>
  <si>
    <t>raise concern to management</t>
  </si>
  <si>
    <t>Their is no lightning system for safety park unit</t>
  </si>
  <si>
    <t>Fire hazard, Risk to human life, Equipment damage</t>
  </si>
  <si>
    <t>Conduct a Lightning Risk Assessment
Design a Lightning Protection System (LPS)
Install Air Terminals (Lightning Rods)
Install Down Conductors
Install an Earth Termination System (Grounding)
Add Surge Protection Devices (SPD) for Electrical Systems
Ensure Bonding of All Metallic Structures
Inspect and Test the System After Installation
Schedule Regular Maintenance and Testing</t>
  </si>
  <si>
    <t>During routine activities inside the plant area, I observed the presence of stray dogs within the premises. Some of these dogs displayed aggressive behavior and appeared to attempt to attack personnel or approach them in a threatening manner.</t>
  </si>
  <si>
    <t>1-Safety hazard to employees due to possible dog attacks or bites.
2-Health concerns such as the risk of rabies or other infections.
3-Disruption of operations due to fear or distraction among workers.</t>
  </si>
  <si>
    <t>1-Inform security and HSE departments immediately.
2-Secure the area to prevent further entry of stray animals.
3-Engage local animal control or a certified animal rescue organization to safely remove the dogs.
4-Inspect and reinforce fencing or entry points to prevent recurrence.
5-Educate staff on how to respond if they encounter stray animals within the plant.</t>
  </si>
  <si>
    <t>Found 2 can of painting left unattended at support structural with cap not properly close</t>
  </si>
  <si>
    <t xml:space="preserve">Could cause to environmental pollution </t>
  </si>
  <si>
    <t>Report to BRE hse</t>
  </si>
  <si>
    <t xml:space="preserve">Found 1 scaffolding tube (0.3m) on the floor </t>
  </si>
  <si>
    <t>Place it back to scaffolding material rack</t>
  </si>
  <si>
    <t>Found BOG compartment door hinges broke down while opening</t>
  </si>
  <si>
    <t>The door will fall down duw to heavy door</t>
  </si>
  <si>
    <t>Inform area OT and to inform their supervisor to raise notification,The other door also fell down before and has been inform the woeksop team to repair the doors.</t>
  </si>
  <si>
    <t>Contractor technician near msl instrument workshop using grinding machine without wearing face shield.</t>
  </si>
  <si>
    <t>Informed him always wear Face shield while using grinding machine.</t>
  </si>
  <si>
    <t>Small gas cylinders are stored in a high place / on a rack</t>
  </si>
  <si>
    <t>If the pressurized gas cylinder fell to the ground it can cause injury</t>
  </si>
  <si>
    <t>Requested warehouse team to relocate the gas cylinders to a proper place</t>
  </si>
  <si>
    <t>coworker wear proper ppe when dealing with job with hot surfaces</t>
  </si>
  <si>
    <t>commend him and tell him to keep it up</t>
  </si>
  <si>
    <t xml:space="preserve">1271k002 suction duck up side water continuous leakage </t>
  </si>
  <si>
    <t xml:space="preserve">The area have slipry and falling </t>
  </si>
  <si>
    <t xml:space="preserve">The make try and minimise the water come down side </t>
  </si>
  <si>
    <t>An unauthorized dog was observed entering the BFI plant.</t>
  </si>
  <si>
    <t>Safety Hazards to Personnel and Animal:
-The dog may startle workers, leading to slips, trips, or other accidents.
-The dog could get injured by machinery, chemicals, or hot surfaces.
Process Interruption:
-The dog may enter restricted or hazardous zones, triggering alarms or halting operations for safety.
Contamination Risk:
-In sensitive areas, the presence of an animal may pose hygiene and contamination concerns, especially in chemical or processing zones.</t>
  </si>
  <si>
    <t>Secure Perimeter Fencing:
-Ensure the plant perimeter is fully enclosed with appropriate fencing to prevent unauthorized entry of animals or people.
-Regularly inspect for gaps, holes, or damage.
Controlled Access Points:
-Limit and monitor all access points (gates, doors) to ensure they are kept closed and secured when not in use.
-Use self-closing gates and security locks where applicable.
CCTV and Surveillance:
-Install cameras around the facility to monitor unusual activities, including animal intrusions.
-Use motion sensors or alarms in critical areas.</t>
  </si>
  <si>
    <t>The insulation material was not placed correctly</t>
  </si>
  <si>
    <t>Due to which any person may face difficulty in commuting.</t>
  </si>
  <si>
    <t>I told the insulation team to move this material aside and make a barricade.</t>
  </si>
  <si>
    <t>SENIOR ELECTRICAL SHIFT ENGINEER</t>
  </si>
  <si>
    <t xml:space="preserve">Last step of the stair toward/from substation 2 entry is too high. </t>
  </si>
  <si>
    <t>Personal may sprain the ankle</t>
  </si>
  <si>
    <t xml:space="preserve">Need to make extra step for the stair. </t>
  </si>
  <si>
    <t>1271K004 one contractor  Technician  using drill machine  without  wearing  safety glass.</t>
  </si>
  <si>
    <t>Informed  always  wear  safety glass  while using drill machine.</t>
  </si>
  <si>
    <t>elec. lead engineer</t>
  </si>
  <si>
    <t>There is significant grass growth around the PSS2 at the site.</t>
  </si>
  <si>
    <t>The grass may obstruct safe access to the transformer during inspection or emergency maintenance.
Dry grass poses a potential fire risk, especially in hot weather.
Overgrown vegetation may cover important warning signs or ground-mounted equipment.</t>
  </si>
  <si>
    <t>Grass around the transformer should be cut and the surrounding area kept clear.
Regular maintenance should be scheduled to prevent overgrowth.
Coordinate with the maintenance or landscaping team to ensure the work is done safely without damaging any electrical components.</t>
  </si>
  <si>
    <t>wild dog attack the employees</t>
  </si>
  <si>
    <t>injury</t>
  </si>
  <si>
    <t>reported</t>
  </si>
  <si>
    <t>Grass is long in PSS2 and PSS3</t>
  </si>
  <si>
    <t xml:space="preserve">algae around parking area </t>
  </si>
  <si>
    <t>need to have proper drainage or cleaning.</t>
  </si>
  <si>
    <t>A natural gas leak was detected at the venting plug of the pressure gauge (Tag No. PI1011147). W.O No:20050557</t>
  </si>
  <si>
    <t>Natural gas is highly flammable. Even a small leak can create an explosive atmosphere If the gas comes into contact with an ignition source (spark, static electricity, hot surface), it can lead to a fire or explosion.</t>
  </si>
  <si>
    <t>Upon detecting the leak, I attempted to stop it by tightening the vent plug; however, the leakage persisted. As a corrective measure, I isolated the pressure gauge from the needle isolation valve. Following this, the leak was successfully eliminated.</t>
  </si>
  <si>
    <t>Technician static</t>
  </si>
  <si>
    <t>Too many injuries already happened</t>
  </si>
  <si>
    <t>Chase the dog away.</t>
  </si>
  <si>
    <t>The forklifts bankman were not wearing vests</t>
  </si>
  <si>
    <t xml:space="preserve">This will it difficult for oprators to identify bankman employees. </t>
  </si>
  <si>
    <t xml:space="preserve">I told the bankman that you are wearing your vests properly </t>
  </si>
  <si>
    <t>Good communication during Turnaround activities as all work activities has been done in a safe and smooth manner</t>
  </si>
  <si>
    <t xml:space="preserve">Miscommunication can lead to confusion and danger to the activities on site as with one wrong info can cause time loss and injuries </t>
  </si>
  <si>
    <t>Ensure preparation of job is properly done and highlight toolbox talk as it is important before we start any job</t>
  </si>
  <si>
    <t>Alot of equipment in plant attacked by corrosion</t>
  </si>
  <si>
    <t>Alot of equipment will completely damage due to this corrosion</t>
  </si>
  <si>
    <t xml:space="preserve">Sent mail to reliability team to create RCA for analysis these phenomena and take actions against main route cause of this problem </t>
  </si>
  <si>
    <t>Terjumpa 1 cable communications  berwarna biru instrumentation di kawasan decanter,  undressing, tidak ada proper mash tray, becampur dengan power cable yng boleh menyebab kan terkacau communications  nya.</t>
  </si>
  <si>
    <t>Cable itu boleh rosak dan tidak dapat di guna kan lagi</t>
  </si>
  <si>
    <t>Need proper installation,  dressing and put in different  mash tray
And already informed the supervisor  to survey and make notification or workorder</t>
  </si>
  <si>
    <t>SR.Scaffolder</t>
  </si>
  <si>
    <t>I had been seen lifting activities with proper arrangements of lifting area by banks man &amp; riggers.(proper barrier and signage)for lifting area.</t>
  </si>
  <si>
    <t>It's good practice for any personnel doing heavy lifting by crane,to avoid not authorized personnel entering the Lifting area.</t>
  </si>
  <si>
    <t>senior ws eng</t>
  </si>
  <si>
    <t>signages  are not sufficient</t>
  </si>
  <si>
    <t>can cause to car accident due to miss banners</t>
  </si>
  <si>
    <t>raise care card</t>
  </si>
  <si>
    <t xml:space="preserve">Near 1201P005A/B sewear drainage  grating fall down  inside drainage.
</t>
  </si>
  <si>
    <t>Removed out grating and refixed.</t>
  </si>
  <si>
    <t>stagnant water on 1511K121/122 baseplate</t>
  </si>
  <si>
    <t>breeding of mosquito, promotes rust/corrosion on baseplate &amp; surroundings</t>
  </si>
  <si>
    <t>suggestion to drain out the water</t>
  </si>
  <si>
    <t>Technician Static</t>
  </si>
  <si>
    <t>Algae</t>
  </si>
  <si>
    <t>Slippery, trip and fall. Injuries could happen</t>
  </si>
  <si>
    <t xml:space="preserve">Clean some the algae, but its too many to clean. </t>
  </si>
  <si>
    <t xml:space="preserve">Door toward food serving area has no window for person to observe if anyone in front of the door while opening the door. </t>
  </si>
  <si>
    <t xml:space="preserve">It may hit person in front of door when someone open the door. In addition, the person from inside the room most probably carrying hot food and my cause burn injury from hot food. </t>
  </si>
  <si>
    <t xml:space="preserve">Need to add window on the door. </t>
  </si>
  <si>
    <t xml:space="preserve">Between the ablution area and toilet has no canopy/roof. </t>
  </si>
  <si>
    <t xml:space="preserve">During raining person who crossing the area that has no canopy tend to run to avoid run. The person may slip while running towards the toilet/ablution area. </t>
  </si>
  <si>
    <t>Need to put canopy in between ablution area and toilet</t>
  </si>
  <si>
    <t xml:space="preserve">No observation window on the door towards the food serving area. </t>
  </si>
  <si>
    <t xml:space="preserve">The door may hit someone who is in front of the door while someone other opening the door. And for person in front of the door most probably carrying hot food and it may spill and cause burn on the person. </t>
  </si>
  <si>
    <t xml:space="preserve">To install observation window on the door. </t>
  </si>
  <si>
    <t xml:space="preserve">There is no canopy/roof installed between ablution area and toilet. </t>
  </si>
  <si>
    <t xml:space="preserve">During rain, person tend to run to avoid rain while crossing the area. The person may slip while running toward toilet or vice versa. </t>
  </si>
  <si>
    <t xml:space="preserve">To install canopy/roof. </t>
  </si>
  <si>
    <t>Behind the BOG compressor, there were numerous remaining materials such as cable, instrument pipe tubing, support u channel, green tarpaulin, and pipe insulation.</t>
  </si>
  <si>
    <t>Housekeeping needs to be done.</t>
  </si>
  <si>
    <t xml:space="preserve">poor housekeeping at main substation </t>
  </si>
  <si>
    <t>growth of bacteria lead to sickness</t>
  </si>
  <si>
    <t>to perform proper housekeeping</t>
  </si>
  <si>
    <t>rotating team did good job during TA for 1071K001 HP major overhaul without injury as we follow safety protocols</t>
  </si>
  <si>
    <t xml:space="preserve">Fabricator level 1 </t>
  </si>
  <si>
    <t>One person do the grinding without earplug.</t>
  </si>
  <si>
    <t>If had sound loud during working hours we wearing earplug for our protection.otherwise our hearing capacity day by day go down.</t>
  </si>
  <si>
    <t>That time I had extra earplug I give it to the person.</t>
  </si>
  <si>
    <t>Good communication during activities of Turnaround, with many people involved with other departments such as scaffolding and rigger, hence job done in a smooth and safely manner</t>
  </si>
  <si>
    <t>Accident can be happened, without proper and clear instructions harm can be done</t>
  </si>
  <si>
    <t>Start with toolbox talk and keep on communicate inbetween with each other before, during and after job as housekeeping will be done once activity is finished</t>
  </si>
  <si>
    <t>very humid &amp; hot condition inside warehouse when inspecting spare parts</t>
  </si>
  <si>
    <t>dehydration</t>
  </si>
  <si>
    <t>suggestion to install AC or have more ventilation fan</t>
  </si>
  <si>
    <t xml:space="preserve">Rotating supervisor </t>
  </si>
  <si>
    <t>flooding at 1091U200 during raining which promotes algae growth</t>
  </si>
  <si>
    <t>operation to regularly drain the rainwater</t>
  </si>
  <si>
    <t>People working not using safety gloves</t>
  </si>
  <si>
    <t>Finger Injury</t>
  </si>
  <si>
    <t>Stop Work &amp; I ask him to use safety gloves to continue his activity</t>
  </si>
  <si>
    <t xml:space="preserve">Mechanical Static Technician </t>
  </si>
  <si>
    <t xml:space="preserve">environment at the place will not be a good. </t>
  </si>
  <si>
    <t>Raise the issue to the owner items to housekeeping the used items to removed from site.</t>
  </si>
  <si>
    <t xml:space="preserve">Some of small wire ex scaffolding during shutdown not clean properly at amonia, urea &amp; utility </t>
  </si>
  <si>
    <t>Can create unsafe conditions specially for cycle tire</t>
  </si>
  <si>
    <t>Need proper house keeping after scaffolding remove &amp; use other alternate model( clamping type/ plastic rope)</t>
  </si>
  <si>
    <t>Man lift parking on gravel where  11KV underground cable exist</t>
  </si>
  <si>
    <t>Cable damage and short circuit</t>
  </si>
  <si>
    <t xml:space="preserve">Ask operator to move from the area. </t>
  </si>
  <si>
    <t>We working for balance fan motor for BOG motor</t>
  </si>
  <si>
    <t xml:space="preserve">When we tested running motor , we need move out from line of fire when motor running </t>
  </si>
  <si>
    <t xml:space="preserve">We move out from test running </t>
  </si>
  <si>
    <t>Sr rotating technician level 1</t>
  </si>
  <si>
    <t xml:space="preserve">Scaffolding metrical manage and hard barication </t>
  </si>
  <si>
    <t xml:space="preserve">127k004 lilama working there they are fixed backed insulation.but they are covered the equipment and minimise they  insulation hazards </t>
  </si>
  <si>
    <t xml:space="preserve">This is good for human and environmental </t>
  </si>
  <si>
    <t>slippery surface</t>
  </si>
  <si>
    <t>ROTATING ENGINEER</t>
  </si>
  <si>
    <t>There are some chipped ground tiles in the hallway</t>
  </si>
  <si>
    <t>SLIP &amp; TRIP HAZARDS</t>
  </si>
  <si>
    <t>to fix the ground tiles</t>
  </si>
  <si>
    <t>During welding, no fire extinguisher has been placed near the working area</t>
  </si>
  <si>
    <t>fire</t>
  </si>
  <si>
    <t>remind to put fire extinguisher as close to working are for welding</t>
  </si>
  <si>
    <t>rotating engineer</t>
  </si>
  <si>
    <t>no canvas has been placed during grinding</t>
  </si>
  <si>
    <t>flying object hazards</t>
  </si>
  <si>
    <t>remind to put canvas</t>
  </si>
  <si>
    <t>personnel getting closer to the exposed rotating components of equipment</t>
  </si>
  <si>
    <t>serious injury</t>
  </si>
  <si>
    <t>remind to stay away from the rotating component &amp; be in safe place</t>
  </si>
  <si>
    <t>personnel not wearing full shield face mask during grinding</t>
  </si>
  <si>
    <t>serious injury due to flying object</t>
  </si>
  <si>
    <t>remind to use face shield mask &amp; proper PPE</t>
  </si>
  <si>
    <t>I found poor housekeeping of some canvas and cables at the ammonia truck loading are.</t>
  </si>
  <si>
    <t>If no intervention is made, the improper housekeeping of canvas and cables may cause tripping hazards, obstruction to operations, or potential accidents that could lead to injuries and equipment damage.</t>
  </si>
  <si>
    <t>I secured the canvas and cables, reminded the personnel about proper housekeeping, and suggested regular checks to avoid recurrence.</t>
  </si>
  <si>
    <t>At the ammonia truck loading area, I observed that the printer lacks a canopy for rain and sun protection, the LAN and power cables were not properly set up inside and outside the junction box. They needed to be revised by using proper glanding and other required fittings.</t>
  </si>
  <si>
    <t>If no action is taken, exposure to rain may damage the printer, and the unsecured cables could cause electrical fault, short circuits, potential safety hazards.</t>
  </si>
  <si>
    <t>Observed unsecured cables and lack of printer canopy; responsible person was informed, temporary protections implemented, and full corrective actions, including permanent canopy installation, are planned.</t>
  </si>
  <si>
    <t>I did encounter to our third party contractor to doing site visit on plant area,I do explanation and reminder him for any scaffolding activities on site to Install temporary barriers tape on worksite area.</t>
  </si>
  <si>
    <t>To avoid not authorized personnel entering or passing by hazardous area.</t>
  </si>
  <si>
    <t>This good practice always be highlighted during early morning toolbox meeting,to giving reminder to all of our scaffolders.</t>
  </si>
  <si>
    <t>I had observe our third party contractor doing properly housekeeping and tidy up they scaffolding materials at worksite area.</t>
  </si>
  <si>
    <t>Can cause of slip,trip and fall.</t>
  </si>
  <si>
    <t>Keep on reminding our scaffolder on early morning toolbox meeting.</t>
  </si>
  <si>
    <t>I do observe that rigging gear at storage container cabin was properly arrangements base on size &amp; load capacity.</t>
  </si>
  <si>
    <t>It can lead to tripping and slippery hazard inside they container cabin.</t>
  </si>
  <si>
    <t>This good practice always be reminded and highlighted during early morning toolbox meeting.</t>
  </si>
  <si>
    <t xml:space="preserve">Granulation no ventilation </t>
  </si>
  <si>
    <t xml:space="preserve">High humidity dehydration </t>
  </si>
  <si>
    <t>Kindle install ventilation granulation top</t>
  </si>
  <si>
    <t>Broken tile</t>
  </si>
  <si>
    <t>Dog</t>
  </si>
  <si>
    <t>No earthing reel available at ammonia storage tank area.</t>
  </si>
  <si>
    <t>Earthing reel can discharge static electricity that can build up during loading of flammable liquid. Fail to provide earthing reel could cause fire or explosions.</t>
  </si>
  <si>
    <t>Provide earthing reel.</t>
  </si>
  <si>
    <t>Deep potholes on the roads to the warehouse</t>
  </si>
  <si>
    <t>Unsafe for forklift especially when carrying heavy loads as the road surface is not even.</t>
  </si>
  <si>
    <t>Suggestion to at least fill up the potholes or possibly make a proper asphalt road.</t>
  </si>
  <si>
    <t>Found cigeratte bud on the urea granulation staircase</t>
  </si>
  <si>
    <t>Breach the BFI life saving rules</t>
  </si>
  <si>
    <t>Please highlight this issue</t>
  </si>
  <si>
    <t>I had been seen one personnel was nt wearing safety goggles(eye protection)while entering plant area.</t>
  </si>
  <si>
    <t>That personnel eye will exposed to dust from asphalt or any flying particle.</t>
  </si>
  <si>
    <t>I do stopping and intervention that personnel to wearing safety goggles to protect him eye,and safety goggles is apart of mandatory PPE requirements before entering plant.</t>
  </si>
  <si>
    <t>I had seen one personnel doing manual handling scaffolding materials with not wearing proper hand glove to be used.</t>
  </si>
  <si>
    <t>Can cause of injury to finger from sharp edge point of scaffolding tube or steel plank.</t>
  </si>
  <si>
    <t>I do approaching and stopping him from continue wearing not specific proper hand glove,him must wearing impact resistant hand glove to minimize of cut during manually handling of scaffolding materials,him do agree to change with specific proper hand glove.</t>
  </si>
  <si>
    <t xml:space="preserve">I noticed that the scaffolding material was not placed without Barricade tape </t>
  </si>
  <si>
    <t xml:space="preserve">Falling hazard </t>
  </si>
  <si>
    <t xml:space="preserve">I put Barricade tape there </t>
  </si>
  <si>
    <t>The jetty head front of bcr no hand rail</t>
  </si>
  <si>
    <t xml:space="preserve">Kindly install hand rail because during rain slippery very unsafe </t>
  </si>
  <si>
    <t xml:space="preserve">Install hand rails </t>
  </si>
  <si>
    <t>observe client operation tighthen gland leak without proper ppe and also doing job that was not his</t>
  </si>
  <si>
    <t>since the fluid inside is ammonia, that person may cause leakage to go worst as he had no skill knowledge</t>
  </si>
  <si>
    <t>tell him to stop what he is doing and leave it to personnel with skill knowledge to tighten the gland leak</t>
  </si>
  <si>
    <t>no toilet</t>
  </si>
  <si>
    <t>have to back to north/south building office to use toilet</t>
  </si>
  <si>
    <t>to consider to put toilet at MSL workshop</t>
  </si>
  <si>
    <t>road condition not good</t>
  </si>
  <si>
    <t>personnel car damage</t>
  </si>
  <si>
    <t>improve the road condition</t>
  </si>
  <si>
    <t>While walking around the site, a slight leak was noticed from the ammonia valve.</t>
  </si>
  <si>
    <t>Personnel injury and equipment damage</t>
  </si>
  <si>
    <t>I contacted the site supervisor from the operators and we started the procedures of working on the safe work permit from the safety team and I informed my team from the maintenance and we overcame the leak using the required PPE.</t>
  </si>
  <si>
    <t>I saw the cleaner wiping off water from the stairs and the pathway.</t>
  </si>
  <si>
    <t>Wet staircase can be a dangerous hazard when not taken care of.</t>
  </si>
  <si>
    <t>Thankful for the cleaner's positive act to minimize the hazard and to take immediate action for the safety of others.</t>
  </si>
  <si>
    <t>I had  been saw our third party scaffolding contractor doing properly housekeeping all rubbish and G.wire at urea granulation.</t>
  </si>
  <si>
    <t>If housekeeping and properly arrangements of materials not been taken action by our scaffolder it can cause of slip,trip &amp; fall hazard on worksite area.</t>
  </si>
  <si>
    <t>On every day early morning during toolbox talk,we always remind our contractor to doing properly housekeeping before,during &amp; after any scaffolding activities on site.</t>
  </si>
  <si>
    <t>I had intervention our contractor scaffolder was parking they bicycle at not designated bicycle parking area.</t>
  </si>
  <si>
    <t>It can cause of blocking access way for any personnel passing by that area.</t>
  </si>
  <si>
    <t>I do approaching our scaffolder and talk nicely to move away and park they bicycle to designated bicycle parking area.</t>
  </si>
  <si>
    <t>No lighting available at Ammonia Truck Loading. It makes not safe for the truck driver and O&amp;U Operator during Ammonia Truck Loading in the night.</t>
  </si>
  <si>
    <t>Crash for truck driver or incident can happen for the operator</t>
  </si>
  <si>
    <t>Provide permanent lighting at Ammonia Truck Loading</t>
  </si>
  <si>
    <t>No socket outlet available at Ammonia Truck Loading Area</t>
  </si>
  <si>
    <t>Socket is required whenever portable equipment used.</t>
  </si>
  <si>
    <t>To provide permanent socket outlet at Ammonia Truck Loading Area</t>
  </si>
  <si>
    <t>No street lighting for the road at Ammonia Truck Loading Area</t>
  </si>
  <si>
    <t>Not safe for truck loading driver in the night</t>
  </si>
  <si>
    <t>To provide street lighting permanently</t>
  </si>
  <si>
    <t xml:space="preserve">Tools and equipment left lying around </t>
  </si>
  <si>
    <t>Housekeeling and tell people to do housekeeping</t>
  </si>
  <si>
    <t>Poor housekeeping in work areas</t>
  </si>
  <si>
    <t>Do proper housekeeping</t>
  </si>
  <si>
    <t>Rigging equipment arranged correctly and in order</t>
  </si>
  <si>
    <t>trip slip and fall</t>
  </si>
  <si>
    <t xml:space="preserve">Maintain the proper arrangements </t>
  </si>
  <si>
    <t xml:space="preserve">1201Q001 during working the workshop people used full body harness with huck in hard bariction </t>
  </si>
  <si>
    <t xml:space="preserve">This is good for falling objects </t>
  </si>
  <si>
    <t>I had seen personnel using staircase by holding up on handrail.</t>
  </si>
  <si>
    <t>If the personnel doesn't holding on handrail whenever using staircase it can cause of miss step or slipped because urea granulation staircase is slippery.</t>
  </si>
  <si>
    <t>Junior rotating technician</t>
  </si>
  <si>
    <t>Signage slow down and speed trap not available nearby the location</t>
  </si>
  <si>
    <t>Accident car crash</t>
  </si>
  <si>
    <t>Provide signage and speed trap</t>
  </si>
  <si>
    <t>The persons moved the scaffolding from above level to lower level. The person stayed at monkey ladder and pass the scaffolding to other friend at lower position without safety harness</t>
  </si>
  <si>
    <t>The person may fall to the ground</t>
  </si>
  <si>
    <t xml:space="preserve">The mobilization equipment from above level shall use proper method, such as rope etc instead to pass from person to person with one / two persons stay at monkey ladder without safety harness </t>
  </si>
  <si>
    <t>Spotted colleague going down stairs without holding handrails because his hands are full</t>
  </si>
  <si>
    <t>Slip &amp; fall</t>
  </si>
  <si>
    <t>Assist to unload his items</t>
  </si>
  <si>
    <t>POOR HOUSEKEEPING AT WATER STATION BELOW MAIN SUBSTATION</t>
  </si>
  <si>
    <t>NOT NICE TO SEE IN CASE OTHER AGENCY IS HAVING SITE VISIT TO THE PLANT</t>
  </si>
  <si>
    <t>TO PERFORM HOUSEKEEPING</t>
  </si>
  <si>
    <t>AC WATER LEAKAGE</t>
  </si>
  <si>
    <t>NOT SAFE FOR THE TOOLS KEPT INSIDE THE WORKSHOP (MECHANICAL MSL)</t>
  </si>
  <si>
    <t>TO FIX THE AC</t>
  </si>
  <si>
    <t>I had encountered our contractor scaffolder going to doing dismantling of scaffolding at pipe rack ammonia,I do asking them to install barrier tape to avoid nt authorized personal passing by that area.</t>
  </si>
  <si>
    <t>Nt authorized personal will passing by that area without notice scaffolder doing activities on pipe rack area.</t>
  </si>
  <si>
    <t>I do assign someone scaffolder to be a stand by personal on ground floor to avoid nt authorized personal passing by that area.</t>
  </si>
  <si>
    <t>Chemical containers not labeled</t>
  </si>
  <si>
    <t>People can take any time if not know what inside</t>
  </si>
  <si>
    <t>Ask everybody who own this</t>
  </si>
  <si>
    <t xml:space="preserve">Scaffolder </t>
  </si>
  <si>
    <t>One truck driver moved vehicle without closed door of passenger side, I saw him and immediately stopped the vehicle.</t>
  </si>
  <si>
    <t>May passenger fall down from truck when turning.</t>
  </si>
  <si>
    <t>I politely advised driver to check surroundings and close all the door wear seat belts and start the engine, he agreed and promise that he will take care next time not to make any mist8s</t>
  </si>
  <si>
    <t>I had been seen our cleaner doing properly cleaning on our office room.</t>
  </si>
  <si>
    <t xml:space="preserve">There is no smoke detector inside tk-U office. </t>
  </si>
  <si>
    <t xml:space="preserve">No proper alert of someone violate the rules for smoking, and further if any thing catch fire at night, no kind of mitigation or action is existing which may cause to asset damage and casualties. </t>
  </si>
  <si>
    <t xml:space="preserve">Report of HSSE and raise a care card against this issue. </t>
  </si>
  <si>
    <t xml:space="preserve">algae on the floor </t>
  </si>
  <si>
    <t>can make sliding</t>
  </si>
  <si>
    <t>The one forklift carry the material w/out plug man</t>
  </si>
  <si>
    <t>If w/out plug man carry the material or do any work has chances for accident or other issue.</t>
  </si>
  <si>
    <t>I will tell to operator don't do any activity without plug man.</t>
  </si>
  <si>
    <t>Pathole road nearby the gate during raining</t>
  </si>
  <si>
    <t>Unbalance road before crossing the bridge</t>
  </si>
  <si>
    <t>Repair the pathole road</t>
  </si>
  <si>
    <t>Toilet woman need shower</t>
  </si>
  <si>
    <t xml:space="preserve">Shower for after work before go back home clean </t>
  </si>
  <si>
    <t>Build shower</t>
  </si>
  <si>
    <t>Corroded scaffolding</t>
  </si>
  <si>
    <t xml:space="preserve">Fall and injury </t>
  </si>
  <si>
    <t>Instructed the team not to use</t>
  </si>
  <si>
    <t>Workers running/rushing instead of walking safely</t>
  </si>
  <si>
    <t>Trip and fall down</t>
  </si>
  <si>
    <t>Grinder fabricator level - 1</t>
  </si>
  <si>
    <t>Steam hose pipe not proper location keep</t>
  </si>
  <si>
    <t>I rolled up the pipe and kept it properly.</t>
  </si>
  <si>
    <t>Insulation materials found scatter.</t>
  </si>
  <si>
    <t>can caused trip and fall.</t>
  </si>
  <si>
    <t>told the people who responsible for this insulation material and tell them to do housekeeping.</t>
  </si>
  <si>
    <t>There are air hoses on the ground floor in front of the staircase leading up to the Jetty building</t>
  </si>
  <si>
    <t>People may trip and fall over the hoses, especially in low lighting or during emergencies.
Could lead to injuries like sprains, fractures, or head trauma.</t>
  </si>
  <si>
    <t>I approached the responsible personnel and I explained the potential risks, such as tripping hazards</t>
  </si>
  <si>
    <t>One person was driving a bike with one hand</t>
  </si>
  <si>
    <t>Advised him to hold the bicycle by both hands</t>
  </si>
  <si>
    <t xml:space="preserve">
An insulation wrap on a hot pipe was torn and falling off.</t>
  </si>
  <si>
    <t>Exposure could cause burns to personnel or energy loss in the system.</t>
  </si>
  <si>
    <t>I reported it to the insulation team and placed a warning tag on the pipe.</t>
  </si>
  <si>
    <t>All sub-Contractor are ask to stay at the rest area is a proper idea, to make sure if there is any task its easier to reach them</t>
  </si>
  <si>
    <t>if there is no actions been made, maybe its very hard to communicate and to find them</t>
  </si>
  <si>
    <t>i hope this good idea will stay.</t>
  </si>
  <si>
    <t>Mechanical Engineer (Static)</t>
  </si>
  <si>
    <t>Scaffolding wires are found throughout the floors of Urea Synthesis area</t>
  </si>
  <si>
    <t>Accidental cut on legs, trip and fall</t>
  </si>
  <si>
    <t>Picked up the loose wires and disposed it at safe location</t>
  </si>
  <si>
    <t xml:space="preserve">Someone was texting in his phone while walking which may cause to be stumbled or falling down, due to his misfocus. </t>
  </si>
  <si>
    <t xml:space="preserve">Stumble and falling down. </t>
  </si>
  <si>
    <t xml:space="preserve">Stopped him and asked him to take a side while texting and not to repeat this unsafe action again. Showing him the consequences. </t>
  </si>
  <si>
    <t>Natural gas leak</t>
  </si>
  <si>
    <t xml:space="preserve"> 1. Explosion and Fire Hazards
 2. Toxic Exposure &amp; Chemical Reactions
 3. Domino Effect in the Plant
 4. Operational and Financial Losses
 5. Environmental Impact
 6. Human Safety Risk</t>
  </si>
  <si>
    <t>When I identified a natural gas leak in the ammonia plant, I took immediate steps to control the situation: activating alarms, notifying the control room, evacuating the area, and isolating the leak. I worked closely with the emergency team and participated in root cause analysis afterward.
I approached the relevant personnel calmly and factually, explaining the danger and the urgency of taking action. I emphasized teamwork and safety, not blame.
I support good safety practices by leading toolbox talks, promoting incident reporting, and ensuring procedures are followed correctly. I also engage in continuous learning and help others do the same.
For the gas leak issue, I recommend upgrading gas detection systems, improving maintenance schedules, and enhancing emergency preparedness. These actions will reduce the likelihood of recurrence and protect both people and assets.</t>
  </si>
  <si>
    <t>No fire detectors inside offices</t>
  </si>
  <si>
    <t>If fir occurred it may not detect</t>
  </si>
  <si>
    <t>Install smoke detectors and updated the system</t>
  </si>
  <si>
    <t>No smoke detectors inside the offices</t>
  </si>
  <si>
    <t>Fire could not be detected</t>
  </si>
  <si>
    <t>Install new smoke detectors</t>
  </si>
  <si>
    <t>Water leaking in the roof and affecting the electrical and fire alarm wiring</t>
  </si>
  <si>
    <t>electric spark can occure</t>
  </si>
  <si>
    <t>No smoke detector at offices</t>
  </si>
  <si>
    <t>Fire may not be detected</t>
  </si>
  <si>
    <t>Surplus material not well stored</t>
  </si>
  <si>
    <t>Material lost or malfunction due to weather conditions</t>
  </si>
  <si>
    <t>Area around the clinic area flooded with water from underground pipe leak.</t>
  </si>
  <si>
    <t>Hazards to personnel going in and out from the clinic. It also creates unhygienic conditions.</t>
  </si>
  <si>
    <t>Contacting FM to solve the issue as soon as possible.</t>
  </si>
  <si>
    <t>Elec. supervisor</t>
  </si>
  <si>
    <t>1. Explosion or Fire Hazard
2. Toxic Exposure from Ammonia or Byproducts
 3. Asphyxiation Risk
4. Domino Effect in the Plant
5. Environmental Impact
6. Legal, Regulatory &amp; Financial Consequences</t>
  </si>
  <si>
    <t>1. What have you done to solve the problem(s)?
To address the natural gas leak, I took the following steps:
Immediate Isolation: Ensured the affected gas line was isolated by activating emergency shut-off valves.
Evacuation: Coordinated a controlled evacuation of all personnel from the affected zone.
Notified Emergency Response Team: Alerted the plant’s emergency response team and safety officer for immediate intervention.
Gas Detection Activation: Verified that gas detectors and alarms were functioning properly and monitored gas levels in real time.
Ventilation: Ensured the ventilation system was activated to disperse gas concentrations safely.
Documentation and Reporting: Logged the incident and actions in the incident management system, and preserved records for investigation.
I approached the responsible technician/operator calmly and directly, making sure to communicate the seriousness of the leak without creating panic.
I used clear, action-oriented communication:
"There’s a suspected natural gas leak in Zone 3. Please stop all hot work, evacuate the area immediately, and assist with isolating the gas source."
I emphasized safety over blame, focusing on collaboration rather than fault:
"Let’s work together to get this under control. We’ll look into the root cause afterward."
? 3. How do you support the Good Practice?
I reinforced safety protocols by ensuring everyone followed the plant’s Emergency Response Plan (ERP).
I reported the near-miss to help improve our hazard identification and risk assessment (HIRA).
I conducted a toolbox talk the following day to:
Review what went right.
Reinforce the importance of early gas detection.
Encourage a reporting culture for unsafe conditions.
? 4. What do you suggest for the Item you highlighted?
For the risk of no intervention during a natural gas leak, I suggest the following:
Install Advanced Gas Detection Systems
With automatic alerts and shutoff integration.
Routine Leak Testing &amp; Maintenance
Periodic testing of all pipelines and valves.
Emergency Drills
Conduct realistic, timed leak response drills involving all shifts.
No-Blame Reporting Culture
Encourage early reporting of abnormalities without fear of blame.
Critical Safety Training
Refresher training for all staff on identifying and responding to gas leaks.</t>
  </si>
  <si>
    <t xml:space="preserve">No buddy system during handling heavy box </t>
  </si>
  <si>
    <t>Body pain for one person lifting the box</t>
  </si>
  <si>
    <t>Immediately ask for help other college to lift the box together</t>
  </si>
  <si>
    <t>It is recommended that the start-up of major equipment, especially those involving significant activities during shutdown, be scheduled during the morning shift rather than the night shift. This ensures better focus and coordination among all disciplines, including operations and maintenance teams.</t>
  </si>
  <si>
    <t>Less focus and coordination among all disciplines</t>
  </si>
  <si>
    <t>Inform related managers</t>
  </si>
  <si>
    <t>It is recommended that Turnaround planning and scheduling team to take into consideration weather forecast conditions, as permits to work are sometimes withheld by Operations and Safety teams during adverse weather conditions.</t>
  </si>
  <si>
    <t>planning mess</t>
  </si>
  <si>
    <t>Inform PS team</t>
  </si>
  <si>
    <t>Inform admin team</t>
  </si>
  <si>
    <t>Unused barriers not properly arranged</t>
  </si>
  <si>
    <t>It could be a tripping hazard</t>
  </si>
  <si>
    <t>Suggesting proper housekeeping for the barriers when not in used.</t>
  </si>
  <si>
    <t xml:space="preserve">Scaffolding Contractor demobilizing scaffolding materials while ongoing activity for vibration analysis and data collection </t>
  </si>
  <si>
    <t xml:space="preserve">SIMOPS can cause someone to get harmed or loosing fucus </t>
  </si>
  <si>
    <t>Stopped the contractor activity until the task for the fan completed and informed contractor to continue after explaining the risk of simops</t>
  </si>
  <si>
    <t>During a vibration check, the 1881K001A-M01's brake handle was discovered to be defective.</t>
  </si>
  <si>
    <t>It can cause property damage or disable preventive maintenance since the motor shaft is moving despite the fact that the motor has been power isolated.</t>
  </si>
  <si>
    <t>PM should be improved and examined.</t>
  </si>
  <si>
    <t>The emergency light 1881EL01.42-E05 cooling tower staircase found fell yesterday (Boiler B side)</t>
  </si>
  <si>
    <t>The falling emergency light may cause property damage, a short circuit, or injury. Report to the responsible consert area; the issue will be resolved by September 3, 2025.</t>
  </si>
  <si>
    <t>CM must be performed on other lights that exhibit signs of corrosion.</t>
  </si>
  <si>
    <t xml:space="preserve">Alot of potholed road </t>
  </si>
  <si>
    <t xml:space="preserve">Can cause accident during cycling </t>
  </si>
  <si>
    <t>Recover or repair potholed road immediately</t>
  </si>
  <si>
    <t>the intercom radio was calling out for control room but they did not reply</t>
  </si>
  <si>
    <t>if the case was an emergency, the time delay could be critical and could cause an even bigger situation.</t>
  </si>
  <si>
    <t>the team need to be explained that answering the intercom is necessary for plant safety.</t>
  </si>
  <si>
    <t>The cover of the cable tray appears to be unsecured and at risk of falling</t>
  </si>
  <si>
    <t>Failure to address the unsecured cable tray cover may result in it falling, posing serious safety risks such as injury to personnel, damage to equipment, and disruption of operations</t>
  </si>
  <si>
    <t>I immediately reported the issue to the relevant maintenance team for prompt inspection and corrective action. I also alert personnel of the potential hazard and minimize the risk of injury.</t>
  </si>
  <si>
    <t>There are scaffolding materials that blocking the only pathway to tripper car and motor 1701H006.</t>
  </si>
  <si>
    <t>Someone might try to jump over the materials which is dangerous since the pathway is located above the urea fertilizer. They might slip and falls.</t>
  </si>
  <si>
    <t>I already informed to the product handling operator about the situation. They say they alrady contacted scaffolding teams.</t>
  </si>
  <si>
    <t>Underneath the vibrating screen machine,there are scafffolding materials.</t>
  </si>
  <si>
    <t>The vibrating screen machine could be started if there no one checking any materials underneath it. This can cause damage to machine and injury to people nearby .</t>
  </si>
  <si>
    <t>I already informed this information to the operator for them to take action.</t>
  </si>
  <si>
    <t>The cable tray cover at the top have peel off due to loose screw.</t>
  </si>
  <si>
    <t>The cover could fly away and hitting people.</t>
  </si>
  <si>
    <t>The next day we screw back the cable tray cover.</t>
  </si>
  <si>
    <t>There are smell of cigarettes coming from urea bag storage area and I have found cigarettes butts inside the rubbish bins.</t>
  </si>
  <si>
    <t>The cigarette might cause fire since it the urea bag storage area.</t>
  </si>
  <si>
    <t>Someone need to come and check the area.</t>
  </si>
  <si>
    <t>Cable tray damage due to weather condition</t>
  </si>
  <si>
    <t>Can fall off and cause property damage or injury</t>
  </si>
  <si>
    <t>Inform supervisor to rectify the condition</t>
  </si>
  <si>
    <t>Scaffolding material obstructing pathway  going to tripper car</t>
  </si>
  <si>
    <t>No access to tripper car.</t>
  </si>
  <si>
    <t>Inform area owner</t>
  </si>
  <si>
    <t>Scaffolding material stored at pathway to Tripper Car blocking pathway</t>
  </si>
  <si>
    <t>Cannot pass through area as it is already narrow and now with blocked route cannot be passed</t>
  </si>
  <si>
    <t>Inform operatio s to inform the relevant team</t>
  </si>
  <si>
    <t>Cable tray cover between Material Handling building to Bagging Control Room was found to be damaged from probably strong winds</t>
  </si>
  <si>
    <t>Cover may fly and hit someone</t>
  </si>
  <si>
    <t>Repirt to electrical supervisor for rectification</t>
  </si>
  <si>
    <t>cover of the cable tray is not fixed Due the wind speed in the area between Product Handling to BCR - Bagging Control Room</t>
  </si>
  <si>
    <t xml:space="preserve">it may fall from above and cause injuries </t>
  </si>
  <si>
    <t>it has been reported and making anotifcation</t>
  </si>
  <si>
    <t xml:space="preserve">ther are scaffolding components that obstructing pathway to motor 1701H006 and tripper car </t>
  </si>
  <si>
    <t>daily monitoring cannot be performed</t>
  </si>
  <si>
    <t>reported for removal if not used in any work</t>
  </si>
  <si>
    <t>re-distribution for electrical supply instead of the old mess wiring</t>
  </si>
  <si>
    <t>Ground floor around lube oil tank STG very slippery due to algae and water</t>
  </si>
  <si>
    <t>People might slip and cause injury</t>
  </si>
  <si>
    <t>Report to operator for cleaning</t>
  </si>
  <si>
    <t>Step ladder with 2 personnel on board</t>
  </si>
  <si>
    <t>asset damage, fall injuries might occur, unsafe act</t>
  </si>
  <si>
    <t>the step ladder only designed for 1 personnel at a time, exceeded load for the ladder, dangerous act. Tell the supervisor for the dangerous act.</t>
  </si>
  <si>
    <t>falling small object like nuts and bolts through gratings</t>
  </si>
  <si>
    <t>head injuries, falling objects</t>
  </si>
  <si>
    <t>use large canvas as barrier for falling objects</t>
  </si>
  <si>
    <t>Scaffolding is neatly stacked but still on site, housekeeping incomplete.</t>
  </si>
  <si>
    <t>Unattended items may collapse or shift, causing injury.</t>
  </si>
  <si>
    <t xml:space="preserve">I follow and promote good housekeeping, keeping work areas tidy and encouraging others to report issues promptly.
</t>
  </si>
  <si>
    <t>Poor housekeeping in some area in urea plant</t>
  </si>
  <si>
    <t>1-Poor housekeeping could conceal hazards which
would normally be visible to be cleared.
2. It can limit workspace forcing workers to adopt poor
working posture.
3. Poor housekeeping can maximize the
severity/consequence of accidents.</t>
  </si>
  <si>
    <t>After confirm HSSE and workshop team , take fast action to clear all rubbish materials and arrange other material like insulation material in fixed areas</t>
  </si>
  <si>
    <t xml:space="preserve">roadside grating tunnel damage near side stream filter  </t>
  </si>
  <si>
    <t xml:space="preserve">accident can happen and full down  </t>
  </si>
  <si>
    <t xml:space="preserve">Already take photos for the location and sent to safety department </t>
  </si>
  <si>
    <t xml:space="preserve">LEAD ENGINEER STATIC </t>
  </si>
  <si>
    <t xml:space="preserve">contractor team WILL WORK IN SCFFOLDING without harness </t>
  </si>
  <si>
    <t xml:space="preserve">Big accident can happen and full down from high level </t>
  </si>
  <si>
    <t xml:space="preserve">Informed the person that wrong and violation for safety roles, stopped the job till have safety harness and all safety requirements </t>
  </si>
  <si>
    <t>Saw 2 BFI personnel using their non EX phone inside the plant</t>
  </si>
  <si>
    <t>it might cause explosion</t>
  </si>
  <si>
    <t>Reminded them only EX phone are allowed inside the plant</t>
  </si>
  <si>
    <t xml:space="preserve">Bicycles parked carelessly, blocking access </t>
  </si>
  <si>
    <t>In emergencies, blocked entrances or pathways could delay emergency responders or evacuations.</t>
  </si>
  <si>
    <t>I always park my own bicycle responsibly and encourage others to do the same.</t>
  </si>
  <si>
    <t>Seen personnel handed his radio from higher elevated platform to personnel below.</t>
  </si>
  <si>
    <t>Missed aiming could lead to dropped objects related injury and damaged to asset.</t>
  </si>
  <si>
    <t xml:space="preserve">Reminded the personnel not to do that. </t>
  </si>
  <si>
    <t xml:space="preserve">Personnel was goofing around using scaffold material. </t>
  </si>
  <si>
    <t>He could disturb the integrity of the scaffold and injure himself</t>
  </si>
  <si>
    <t>Remind him not to do that again</t>
  </si>
  <si>
    <t>Fabricator level 1</t>
  </si>
  <si>
    <t>One person using damage face shield and do the granding work.</t>
  </si>
  <si>
    <t>if we wearing the damaged face shield we're not proper protect our face.</t>
  </si>
  <si>
    <t>I will tell to the person don't used the damaged face shield,we used the new one.</t>
  </si>
  <si>
    <t xml:space="preserve">We have plan for replacement new valve , working area are good preparation have scaffolding good for working </t>
  </si>
  <si>
    <t xml:space="preserve">If no have scaffolding we can not working on because old valve so high </t>
  </si>
  <si>
    <t xml:space="preserve">We request scaffolding team to do erection scaffolding platform for us </t>
  </si>
  <si>
    <t>Drinks provided to all the workers day and afternoon during turnaround activities. Since its hot and humid, workers need to stay hydrated and with water and isotonic drinks provided which help workers to work safer</t>
  </si>
  <si>
    <t>Lack of water might lead to dehydration and loss of energy</t>
  </si>
  <si>
    <t>Praise the team who provided the drinks to the team</t>
  </si>
  <si>
    <t>A male employee parked at the parking for pregnant ladies only.</t>
  </si>
  <si>
    <t>If there is no near parking left for pregnant ladies, the pregnant lady will have to park further. She will then have to take a long walk to her office and could lead to injury.</t>
  </si>
  <si>
    <t>Approach the male employee and ask to park elsewhere.</t>
  </si>
  <si>
    <t>Senior Technician Painting/Insulation</t>
  </si>
  <si>
    <t>Worker power brush without mask even though face shield was used.</t>
  </si>
  <si>
    <t>Dust will enter lungs and long term effects might get lung problems.</t>
  </si>
  <si>
    <t>Stop the work and put on face mask before proceed to do the job</t>
  </si>
  <si>
    <t>Instrumentation Engineer (WS, PH and Jetty)</t>
  </si>
  <si>
    <t>Person chased dog.</t>
  </si>
  <si>
    <t xml:space="preserve">Provoke the dog, might endanger someone else in another encounter. </t>
  </si>
  <si>
    <t>Informed security as seen from far</t>
  </si>
  <si>
    <t>1071U100 bund wall was flooded with water when heavy rain / draining from top equipment due to no automated water removal system from the bund wall.</t>
  </si>
  <si>
    <t>In the event of bundwall containing schedule waste (oil), the oil will be overflowing to drainage system along with water.</t>
  </si>
  <si>
    <t>To provide proper water removal system for the bund wall</t>
  </si>
  <si>
    <t>Design and Engineering</t>
  </si>
  <si>
    <t>Unsafe Condition (Dangerous Area that has potential to cause harm or injury to People within the Area)</t>
  </si>
  <si>
    <t>1 monkey ladder to top of 1091D001 is installed without cage and permanent platform</t>
  </si>
  <si>
    <t>The ladder user can fall from height if miss step or slippery surface.</t>
  </si>
  <si>
    <t>Ladder to be modified by adding cage and permanent platform at the top for operators / maintenance.</t>
  </si>
  <si>
    <t>Morning STA toolbox talks conducted in safety park for BRE personnel. Previously inside the Plant site.</t>
  </si>
  <si>
    <t>People discouraged to attend the STA toolbox talk.</t>
  </si>
  <si>
    <t>Attend the toolbox talk at safety park</t>
  </si>
  <si>
    <t>Baricade on open greating steel</t>
  </si>
  <si>
    <t>Falling into open surface area</t>
  </si>
  <si>
    <t>Always put barricade and signage on open surface area</t>
  </si>
  <si>
    <t xml:space="preserve">there are dogs chasing and pit people </t>
  </si>
  <si>
    <t xml:space="preserve">people injures </t>
  </si>
  <si>
    <t>not feeding it</t>
  </si>
  <si>
    <t>the potholes at the parking area near north building is getting bigger</t>
  </si>
  <si>
    <t>this is a tripping hazard that can lead to an injury. This could also damage the vehicles, which is an asset damage.</t>
  </si>
  <si>
    <t>approach the relevant parties in fixing the pothole by adding gravel to the holes. the more permanent but costly solution is to cement the parking area.</t>
  </si>
  <si>
    <t>Hammering size 41 fall down</t>
  </si>
  <si>
    <t xml:space="preserve">Damage asset / can cause serious injuries to people </t>
  </si>
  <si>
    <t>I intervened the MESB personnel to work more carefully. Ensure to tight a rope on the hammering tool while hammering.</t>
  </si>
  <si>
    <t>No light at the bicycle parking area, between the south and north building</t>
  </si>
  <si>
    <t>The area is very dark, might cause tripping when want to use bicycle park at these area</t>
  </si>
  <si>
    <t>Water kept pouring out of ablution valve</t>
  </si>
  <si>
    <t>water waste</t>
  </si>
  <si>
    <t>directly close the valve</t>
  </si>
  <si>
    <t>One person skip hood put in the cycle an w/out skip hood doing the work.</t>
  </si>
  <si>
    <t>If skip hood we're not with us always how to protect our self if something happen.</t>
  </si>
  <si>
    <t>I will tell to the person we always carrying the skip hood for our protection doing working hour.</t>
  </si>
  <si>
    <t xml:space="preserve">During washing up side I saw down side the area has baricated </t>
  </si>
  <si>
    <t xml:space="preserve">On 1271K004 lilama contractor  Technician  working without wearing  hand glove </t>
  </si>
  <si>
    <t xml:space="preserve">Pintch, cut or hand hazards </t>
  </si>
  <si>
    <t>Informed  him  always  wear hand glove  while working.</t>
  </si>
  <si>
    <t>While tightening of plate heat exchanger 1051E006A&amp;D ground area was barricaded properly and signage was posted….</t>
  </si>
  <si>
    <t xml:space="preserve">Good safe working behaviour </t>
  </si>
  <si>
    <t xml:space="preserve">Appreciated for safe working behaviour </t>
  </si>
  <si>
    <t>Water was unexpectedly poured from nearby 1051E006D's top floor and shower to the bottom floor. This happened on May 22, 2025, around 16:30, when water was introduced into the ammonia system. Luckily, no one was working or crossing on the ground floor at the time.</t>
  </si>
  <si>
    <t>It can lead to an accident. If someone working around or below this location was surprised by those.</t>
  </si>
  <si>
    <t xml:space="preserve">Before introducing water to the plant, it is necessary to double-check. </t>
  </si>
  <si>
    <t>all of the lights and cable reels were not arranged properly and was left tangled.</t>
  </si>
  <si>
    <t>this is a tripping hazard that could lead to injury.</t>
  </si>
  <si>
    <t>If i was the user, i would properly arrange the cables and set aside for ease.</t>
  </si>
  <si>
    <t>As the plant is starting, heavy noise can be heard throughout the Ammonia Plant. However, the majority of the people working in the area are not seen wearing any hearing protection.</t>
  </si>
  <si>
    <t>Communication is harder as it the noise is louder. Miscommunication may happen. Also, not wearing hearing protection may damage hearing</t>
  </si>
  <si>
    <t>Wear hearing protection</t>
  </si>
  <si>
    <t>Electriacal supervisor</t>
  </si>
  <si>
    <t>So many fly on the BFI in house dining</t>
  </si>
  <si>
    <t>Un healty conditions</t>
  </si>
  <si>
    <t>Please install insect &amp; fly killer</t>
  </si>
  <si>
    <t xml:space="preserve">Vehicle not stopped before exiting MSL Gate to main road. </t>
  </si>
  <si>
    <t>Road Accident</t>
  </si>
  <si>
    <t>Be vigilant of any vehicle exiting the MSL Gate. To put STOP signage at MSL Gate so that traffic at main road is prioritized.</t>
  </si>
  <si>
    <t>Road Safety</t>
  </si>
  <si>
    <t>Insulation materials scattered on the flooring.
(Unsafe Condition)</t>
  </si>
  <si>
    <t>Not safe for employees in area and moving with difficulty.</t>
  </si>
  <si>
    <t>Confirm team to collect this material in fixed location to keep area clean and access is ok.</t>
  </si>
  <si>
    <t>Some people doing intervent in a wrong way. Taking picture but not talk properly to the person who is doing wrong doings.</t>
  </si>
  <si>
    <t>it is not professional</t>
  </si>
  <si>
    <t>interact with the person atleast they know what can go wrong with their doings</t>
  </si>
  <si>
    <t>While torque tightening of MV1031090 technicians are working in good behaviour and using all PPE ..</t>
  </si>
  <si>
    <t>Good working behaviour appropriated</t>
  </si>
  <si>
    <t>Appreciated for good behaviour in future</t>
  </si>
  <si>
    <t xml:space="preserve">Lifting team going to Remove XV1041001 They will give good example for safe work practice </t>
  </si>
  <si>
    <t xml:space="preserve">Using proper PPE, Rigging Gear or follow the safe work practice </t>
  </si>
  <si>
    <t xml:space="preserve">I will appreciate the good work practice </t>
  </si>
  <si>
    <t xml:space="preserve">Multiple department from maintenance are using the same radio channel at the same time which interfering critical activities </t>
  </si>
  <si>
    <t xml:space="preserve">Very risky specially if immediate action is required to be taken but channel is busy , ex. critical lifting </t>
  </si>
  <si>
    <t xml:space="preserve">Explain the risk to management , requested different channels to be used by different department. And raised this notification </t>
  </si>
  <si>
    <t>An individual nearly slipped while walking near a silver flange hose that was lying on the floor without any barrier tape or safety barriers in place.</t>
  </si>
  <si>
    <t>Slip and Fall Injuries: People may slip, trip, or fall, potentially causing bruises, fractures, or more serious injuries.
Workplace Accidents: Such hazards increase the chance of workplace accidents, leading to lost work time and possible compensation claims.
Disruption of Operations: Injured employees or emergency responses can disrupt workflow and productivity.</t>
  </si>
  <si>
    <t>Reported the issue to the operation team to have the hose properly secured and barrier tape installed.</t>
  </si>
  <si>
    <t>the ceiling near the planning dept room is going to fall</t>
  </si>
  <si>
    <t>the ceiling could fall off and hit someone on the head, causing injury.</t>
  </si>
  <si>
    <t>contact the relevant parties to rectify the ceiling before an accident occur.</t>
  </si>
  <si>
    <t>Water suddenly gushing/pouring out from top floor without any barricade/ prior notice</t>
  </si>
  <si>
    <t>People working nearby or below could have gotten splashed and wet, including tools and items. Also nature of water is not known as maybe it was just water ir have chemicals. Fortunately no one was under the water when it happened</t>
  </si>
  <si>
    <t>Stay away and alerted passerby of water pouring down</t>
  </si>
  <si>
    <t>One of the celling panel at the corridor can be seen to be hanging, not in place</t>
  </si>
  <si>
    <t>The panel might fall onto someone</t>
  </si>
  <si>
    <t>Already raised a ticket for facility management</t>
  </si>
  <si>
    <t xml:space="preserve">Algae seen accumulating at the bicycle parking area. </t>
  </si>
  <si>
    <t>People may slip and fall as algae make the area slippery</t>
  </si>
  <si>
    <t>Not sure there is actually a procedure in place for the handling of algae. The algae issue is common as well at the parking area, especially during rainy season</t>
  </si>
  <si>
    <t>Multiple personnel/contractors are using the safety shower to wash their hands.</t>
  </si>
  <si>
    <t>Frequent use of safety shower may damage it and cannot be used for emergency cases.</t>
  </si>
  <si>
    <t>contractor use finger to hold a gasket while a channel head is being position by crane to install the channel head</t>
  </si>
  <si>
    <t>pinch point or lost of fingers</t>
  </si>
  <si>
    <t>inform him that it is not safe and he should use masking tape which is the better option</t>
  </si>
  <si>
    <t>Valve Techn</t>
  </si>
  <si>
    <t>Rigger preparing to lift big valve from table and install on palet for collection. And the interacted sudently by someone if they know exactly the weight of the load. No one have an answer. Finally the request detail and confirme the Data.</t>
  </si>
  <si>
    <t>Make sure that the lifting support can match WLL with the chaine block. To avoid falling load of structure damage during rigging</t>
  </si>
  <si>
    <t>Advise is to consult document of the valve  to make sure how weight is it.</t>
  </si>
  <si>
    <t xml:space="preserve">Fabrication level 1 </t>
  </si>
  <si>
    <t>One person working in confined space with dark glasses.</t>
  </si>
  <si>
    <t>If we working in the any confined space we should wearing the clear glasses for proper visibility.</t>
  </si>
  <si>
    <t xml:space="preserve">I will tell to the person wearing clear glasses </t>
  </si>
  <si>
    <t>Workshop Enginner</t>
  </si>
  <si>
    <t>There is no lighting at the junction directly in front of the main gate</t>
  </si>
  <si>
    <t>Poor lighting means poor visibilty. As this is the main way for people to exit the plant, it is better to have lighting in the area to prevent any future accident. Especially now, since during this TA, many are going back during nighttime</t>
  </si>
  <si>
    <t>Not sure under whose jurisdiction this is. But maybe at least temporary lighting can be provided?</t>
  </si>
  <si>
    <t>someone was talking to another person at the middle of the road</t>
  </si>
  <si>
    <t>they are disrupting the traffic flow, and that could cause an accident.</t>
  </si>
  <si>
    <t>I brought him to the side of the road</t>
  </si>
  <si>
    <t xml:space="preserve">Working  without wearing  Safety helmet around  10 Minutes </t>
  </si>
  <si>
    <t xml:space="preserve">Hit hazards </t>
  </si>
  <si>
    <t>I informed  him always wear the safety  helmet  during working.</t>
  </si>
  <si>
    <t>Trailer carry fertilizer container take over from another trailer also carry fertilizer container at highway in rain weather. Also exceed speed limit.</t>
  </si>
  <si>
    <t xml:space="preserve">Accident. </t>
  </si>
  <si>
    <t xml:space="preserve">Need to be highlight this issue </t>
  </si>
  <si>
    <t>Personnel using/climbing scaffolding to 1st level without safety harness</t>
  </si>
  <si>
    <t>Personnel expose to falling at height</t>
  </si>
  <si>
    <t>Inform the personnel to immediately go down from the scaffolding. Personnel admit the mistake and use safety harness after that.</t>
  </si>
  <si>
    <t>No signage, proper barrication or look-out for the lifting area</t>
  </si>
  <si>
    <t>Any person entering expose objects falling at height</t>
  </si>
  <si>
    <t>Inform the look-out personnel or guarding area to stand at proper location &amp; to inform incoming personnel of the condition / situation that there is lifting ongoing.</t>
  </si>
  <si>
    <t xml:space="preserve">Sr. Ammonia Static technician </t>
  </si>
  <si>
    <t>Contractor scaffolding team made hard barricading around fire extinguisher near first aid station No. 5</t>
  </si>
  <si>
    <t xml:space="preserve">In case of fire it will be difficult to access fire extinguisher. </t>
  </si>
  <si>
    <t xml:space="preserve">Please let the supervisor know to remove hard barricade. </t>
  </si>
  <si>
    <t xml:space="preserve">Sr. Ammonia static technician </t>
  </si>
  <si>
    <t xml:space="preserve">2 plant operators using 1 bicycle,  one operator was sitting at career which is unsafe </t>
  </si>
  <si>
    <t xml:space="preserve">Slip, trip and fall hazard, can cause personal injuries </t>
  </si>
  <si>
    <t>I told them this is unsafe and they passed the smile.</t>
  </si>
  <si>
    <t>A colleague's bicycle was used by another colleague without notice or consent. The owner was feeling distressed. Fortunately, the bicycle was found.</t>
  </si>
  <si>
    <t>More cases as such may happen</t>
  </si>
  <si>
    <t>Remind the person taking the bicycle to always ask for permission before using even if it is for a short while and to apologize for the behaviour.</t>
  </si>
  <si>
    <t>senior rotating engineer</t>
  </si>
  <si>
    <t>One of the scaffolders is wearing a safety harness, but he is unable to hook it to an anchor point. He is installing a ladder inside the pit while standing on a scaffolding plank</t>
  </si>
  <si>
    <t>The person could fall into the pit, which may result in serious injury</t>
  </si>
  <si>
    <t>The person was immediately notified and instructed to hook his safety harness to the anchor point</t>
  </si>
  <si>
    <t>I found some technicians entering confined space without proper musk filter during equipment internal inspection</t>
  </si>
  <si>
    <t>They may inhale hazardous particles which may spoil there respiratory system. so I asked HSSE to provide more mask filters to give the technicians to wear before entering the vessels for the internal inspection</t>
  </si>
  <si>
    <t xml:space="preserve"> I asked HSSE to provide more mask filters to give the technicians to wear before entering the vessels for the internal inspection</t>
  </si>
  <si>
    <t>While torque tightening of 1041R001 elbow joint..</t>
  </si>
  <si>
    <t>All air hoses connected properly and secured with whip check device using proper handling technique..</t>
  </si>
  <si>
    <t>Safe work behaviour appropriated..</t>
  </si>
  <si>
    <t xml:space="preserve">Lifting crow going to installation PV1851001 Manual valve they will using proper Rigging Gear, safety harness,PPE </t>
  </si>
  <si>
    <t>Encourage them that you are doing a good job.</t>
  </si>
  <si>
    <t>A good way of working always leads us and our company towards progress.</t>
  </si>
  <si>
    <t>still in the plant there are some drain trench not covered and there are the hazard that people may fall inside.</t>
  </si>
  <si>
    <t>very high risk because onsite there bikes, forklift, trucks may fall inside the uncovered drain trenches</t>
  </si>
  <si>
    <t>I asked Management to consider this issue in upcoming projects</t>
  </si>
  <si>
    <t>Unsafe condition for internal inspection of equipments</t>
  </si>
  <si>
    <t>Inspection team could fall/trip due to large openings inside the equipment</t>
  </si>
  <si>
    <t>Prepared blinds or plank to cover the gaps before allowing any inspection activity to start</t>
  </si>
  <si>
    <t>SENIOR ELECTRICAL ENGINEER</t>
  </si>
  <si>
    <t xml:space="preserve">The area where the rain water is dripping from the roof of toilet area causing the floor to be slippery because of the moss build up on that area. </t>
  </si>
  <si>
    <t xml:space="preserve">It is slippery and may cause trip and fall. </t>
  </si>
  <si>
    <t xml:space="preserve">Need to regularly clean the area to avoid moss build up. </t>
  </si>
  <si>
    <t>Insufficient length of chain to secure cylinder.</t>
  </si>
  <si>
    <t>Cylinder not fixed well and may be fall and cause the problem</t>
  </si>
  <si>
    <t>Confirm HSSE, HSSE take action with sub-contractor to change it with long chain for more fix and safe cylinders</t>
  </si>
  <si>
    <t>1271K001 Motor side scaffolding  safety tag expired and team using for work.</t>
  </si>
  <si>
    <t>Informed scaffolding  inspector  and renwal safety tag.</t>
  </si>
  <si>
    <t>Valve repair Techn.</t>
  </si>
  <si>
    <t>Due to heat inside workplace, workers remove helmet and get fresh air in front of fan and sundently another worker intervin.</t>
  </si>
  <si>
    <t>Head injuries can quickly happen if working without head protection even inside roofing place</t>
  </si>
  <si>
    <t>After intervention, every one committed to wear helmet.</t>
  </si>
  <si>
    <t>Valve tech</t>
  </si>
  <si>
    <t>There was a hot work activity and no signage or barricaded was in place</t>
  </si>
  <si>
    <t xml:space="preserve">unauthorised and any other personnel would not be aware of the situation and activity </t>
  </si>
  <si>
    <t>Get the PIC to put signage and barricade the work area</t>
  </si>
  <si>
    <t>Finding Damage hand glove for scaffolding activities.</t>
  </si>
  <si>
    <t>I do stopping that personnel and approaching him,which can lead of personnel gets injury on finger or hand.</t>
  </si>
  <si>
    <t>I do give advice him to inform their HSSE for issue new hand glove,hand glove is apart of additional mandatory PPE on site.</t>
  </si>
  <si>
    <t>I saw one of the contractors trying to force open the passenger elevator door without looking until the passenger bumper stopped in its correct place.</t>
  </si>
  <si>
    <t xml:space="preserve">The door parts will be damaged and will stop working and need time to repair.
</t>
  </si>
  <si>
    <t xml:space="preserve">The contractor was explained that this was a wrong action and the method of dealing with the passenger elevator was explained.
</t>
  </si>
  <si>
    <t xml:space="preserve">Don't follow lifting plan </t>
  </si>
  <si>
    <t xml:space="preserve"> broken the chain black or webbing if over capacity </t>
  </si>
  <si>
    <t>I will stop the activity or advice to lifting crow , please arrange proper  Rigging Gear then start lifting,</t>
  </si>
  <si>
    <t>Bad housekeeping beside electrical workshop done by contractors who take rest. Rubbish can be found lying on the ground</t>
  </si>
  <si>
    <t>Bad smell, unwanted animal could appeared.</t>
  </si>
  <si>
    <t>Housekeeping and cleaning</t>
  </si>
  <si>
    <t>Lifting in progress. All personnels working on the area respect the barrier</t>
  </si>
  <si>
    <t>Anything can go wrong if not respect the barrier</t>
  </si>
  <si>
    <t>Good job for respecting it</t>
  </si>
  <si>
    <t>Area was properly barricaded during lifting by crane activity.</t>
  </si>
  <si>
    <t>Serious injury and accident can happen if there is no proper barrication and signage placed.</t>
  </si>
  <si>
    <t>Appreciated their good practice and advised them to continue every time when they perform lifting activity at site.</t>
  </si>
  <si>
    <t>t was noted as a good safety practice that a team working at height was properly secured with safety harnesses, and all tools were attached using lanyards to prevent falling objects</t>
  </si>
  <si>
    <t>An individual was seen handling sharp objects without wearing safety gloves.</t>
  </si>
  <si>
    <t>Injury Risk: Cuts, punctures, or lacerations could occur, leading to pain, infection, or even more serious medical issues.
Infection Hazard: Open wounds from sharp objects increase the risk of infections, including serious ones like tetanus.
Workplace Safety Violation: Non-compliance with safety protocols could lead to disciplinary action or penalties from regulatory bodies.</t>
  </si>
  <si>
    <t>I observed the unsafe behavior and immediately reminded the individual about the importance of wearing safety gloves when handling sharp objects.</t>
  </si>
  <si>
    <t>When i went home around 7pm, i noticed that there is no streetlight at the T-junction to cross the other side of the road.</t>
  </si>
  <si>
    <t>Due to the darkness, i can hit another car using the road and cause and accident.</t>
  </si>
  <si>
    <t>assign someone to control the traffic there using reflectors as a temporary solution. for a more permanent solution, install streetlights at the area.</t>
  </si>
  <si>
    <t xml:space="preserve">improper insulation storage </t>
  </si>
  <si>
    <t xml:space="preserve">might causes cuts to anyone passing by as the edge of the insulation is sharp. </t>
  </si>
  <si>
    <t xml:space="preserve">to provide proper insulation storage area. </t>
  </si>
  <si>
    <t xml:space="preserve">slippery floors and stairs from Oil residue on C02 booster compressor, 1st floor. </t>
  </si>
  <si>
    <t xml:space="preserve">clean the area every 2-3 days or better yet everyday to prevent slippery floors. </t>
  </si>
  <si>
    <t>Was walking at hround floor urea synthesis and noticed there was water falling from upper level might be due to cleaning from top level. However no barrier placed so reminded colleagues ro use alternative ways</t>
  </si>
  <si>
    <t>Uncertain if it was only water or have chemicals. Passing through area would make us wet or may harm health</t>
  </si>
  <si>
    <t>Reminded colleagues to use alternative routes.</t>
  </si>
  <si>
    <t>old bolts and gasket are spreaded on the grating</t>
  </si>
  <si>
    <t>gathered it a side</t>
  </si>
  <si>
    <t xml:space="preserve">Staying in rest without helmet </t>
  </si>
  <si>
    <t>Alerted the team</t>
  </si>
  <si>
    <t>unused tools was left on the floor.</t>
  </si>
  <si>
    <t>trip hazard</t>
  </si>
  <si>
    <t>ask and remind the person incharge to keep unused tools on the safe area/tools bag</t>
  </si>
  <si>
    <t xml:space="preserve">saw a group of contactors pushing their trolley of scaffolds, and the scaffolds fell to the grounds as they were pushing it, on the ramp infront of boiler 1. </t>
  </si>
  <si>
    <t>/</t>
  </si>
  <si>
    <t xml:space="preserve">floor was slippers, so was the stairs. </t>
  </si>
  <si>
    <t xml:space="preserve">clean the area daily </t>
  </si>
  <si>
    <t xml:space="preserve">During turnaround urea corridor  both side baricated no have emergency exit because both corridor baricated and other side have carne </t>
  </si>
  <si>
    <t xml:space="preserve">Baricate only work area not all aera </t>
  </si>
  <si>
    <t xml:space="preserve">Baricate only working area only and need same space for emergency purposes </t>
  </si>
  <si>
    <t>Water puddled in front of the security hut to the bridge of scanner</t>
  </si>
  <si>
    <t xml:space="preserve">Slip, trip and fall </t>
  </si>
  <si>
    <t>Slow down</t>
  </si>
  <si>
    <t>Put escape hood on bicycle and far from workplace</t>
  </si>
  <si>
    <t>Escape hood is needed if ammonia leak</t>
  </si>
  <si>
    <t xml:space="preserve">Ask to take escape hood </t>
  </si>
  <si>
    <t xml:space="preserve">Grating clamp loose </t>
  </si>
  <si>
    <t>I brought a new clamp and installed it in place</t>
  </si>
  <si>
    <t>While working ground floor of flare area. There are dropped object (metal piece from scaffolding) from above</t>
  </si>
  <si>
    <t>The area is not properly barricade and the dropped object might hit someone and can cause injuries</t>
  </si>
  <si>
    <t>reminded people around the area to be careful and if possible to stay away from the area.</t>
  </si>
  <si>
    <t>while working near the flare panel, operation team was about to do flushing nearby. There was no communication on they will do there to us and the area was not barricaded as well. As we are not aware of the activity; while they were flushing, the water leaks from the flange and splashed on to us.</t>
  </si>
  <si>
    <t xml:space="preserve">We were caught by surprise and just move away from the area. Our tools was also drenched by it. </t>
  </si>
  <si>
    <t>after the first flushing was done, operation team then decide to cover the flange with canvas to prevent further splashes</t>
  </si>
  <si>
    <t>BRE electrical manager</t>
  </si>
  <si>
    <t>Entering dusty confined space without proper
respiratory protection</t>
  </si>
  <si>
    <t>personnel under hazardous from airborne contaminants such as dust,
during work activities, All persons must be use Respiratory Protective Equipment (RPE)</t>
  </si>
  <si>
    <t>Confirm HSSE, HSSE take actions and confirm all team to use Respiratory Protective Equipment (RPE) in this area if dust available like this</t>
  </si>
  <si>
    <t>Environmental team wanted to pump out dirty oil using their septic tank pump truck. However, they noticed that their truck will cross to electrical cable and they contacted electrical team to ask first.</t>
  </si>
  <si>
    <t>If they did not approach electrical team and went ahead and cross the electrical cable, this could damage the cable, leaving exposed part open for electrocution. This damage could also give a power outage to the person using the supply, and could be dangerous if this was the power supply for confined space maintenance.</t>
  </si>
  <si>
    <t>This is very good practice to ask beforehand to avoid any accidents. By approaching us, we could also discuss the best way to mitigate the situation and if there is any accident, the relevant parties are already aware of the situation and could respond quickly with no delay.</t>
  </si>
  <si>
    <t>Housekeeping and arrangements of scaffolding materials done properly by third party contractor.</t>
  </si>
  <si>
    <t>Good practice should be always carry out for any activity on site.</t>
  </si>
  <si>
    <t>Barricade and signage during lifting</t>
  </si>
  <si>
    <t>People will walk cross the near the lifting area</t>
  </si>
  <si>
    <t>Always put Baricade and signage during lifting</t>
  </si>
  <si>
    <t>While unbolting of 1081E001 manway technicians are using proper ppe and working technique..</t>
  </si>
  <si>
    <t>Appreciated for working safe and do this in future ..</t>
  </si>
  <si>
    <t>lighting at car parking area is insufficient, and some of the lights are not working or are flickering continuously</t>
  </si>
  <si>
    <t>Inadequate lighting may lead to slip or trip hazards. Please ensure proper illumination in the area</t>
  </si>
  <si>
    <t>The illumination in the parking area should be reviewed by concern department to ensure adequate lighting is provided</t>
  </si>
  <si>
    <t>1271K001 NDE scaffolding  one base pipe not proper  hold on grating plateform</t>
  </si>
  <si>
    <t>Informed  to Scaffolder and modified  scaffolding.</t>
  </si>
  <si>
    <t>One contract worker was observed not wearing safety glasses while being in work area.</t>
  </si>
  <si>
    <t>Unsafe to work without safety PPEs.</t>
  </si>
  <si>
    <t xml:space="preserve">Requested the worker to wear safety glasses all time. He agreed and complied. Thanked the worker for understanding. </t>
  </si>
  <si>
    <t>Mech. Lead</t>
  </si>
  <si>
    <t xml:space="preserve">Contractor was stealing Bicycle </t>
  </si>
  <si>
    <t>non-ethical act</t>
  </si>
  <si>
    <t>followed and took back</t>
  </si>
  <si>
    <t>Electrical (Shift) Technician</t>
  </si>
  <si>
    <t>A contractor confirms there was a presence of urine smell around the water dispenser located underneath the East-staircase of Electrical Substation</t>
  </si>
  <si>
    <t>Potential food poisoning, discomfort from urine smell, contractors wellbeing is not secure.</t>
  </si>
  <si>
    <t>Reported to Safety officer for further actions</t>
  </si>
  <si>
    <t>Personnel wearing worn-out / damaged safety gloves while working.</t>
  </si>
  <si>
    <t>Personnel may expose to cut hands</t>
  </si>
  <si>
    <t>Inform the personnel to avoid using damaged hand gloves and to immediately replace with new one. Personnel agreed.</t>
  </si>
  <si>
    <t>Saw contractors hammering a flogging spanner without using impact glove</t>
  </si>
  <si>
    <t>Immediately tell the contractor to change his gloves into impact glove to reduce injury if got hit.</t>
  </si>
  <si>
    <t xml:space="preserve"> Hose and cable on the flooring
/ gratings / gravel. Unsafe condition</t>
  </si>
  <si>
    <t>Long cable and hose without protection may be damaged and cause problem for people in this area</t>
  </si>
  <si>
    <t>Confirm HSSE and bring some material from scaffolding and put around cables and hoses to protect it</t>
  </si>
  <si>
    <t xml:space="preserve">Isolation system we found some conditions can create unsafe conditions &amp; potensial catastropic:
1. No person dedicated for responsipble isolation &amp; deisolation durung shutdown
2. No have key box system for isolation, to minimize mist cordination durung isolation.
3. Isolation system must applicable for all system ( valve, electrical, speeding, instrument) &amp; only 1 system
4. Permit system &amp; solation need to bring to electronic system to easy monitor and acces all people
5.Permit system not under safety group but under Operation do to Only operation group have knowladge behavior of plant
6. BFI to day not in construction stage where safety tim need to control behavior of contractor, in running plant like now operation more understand hazard in the system </t>
  </si>
  <si>
    <t>Hazards &amp; potensial catastropic</t>
  </si>
  <si>
    <t xml:space="preserve">Review permit &amp; Isolation system </t>
  </si>
  <si>
    <t xml:space="preserve">Scaffolding modification work </t>
  </si>
  <si>
    <t xml:space="preserve">Proper hook lane yard and area Barricade </t>
  </si>
  <si>
    <t xml:space="preserve">Good work practice </t>
  </si>
  <si>
    <t>I saw someone bringing plastic bag at work site to collect disposal waste and thrown to designated rubbish bin.</t>
  </si>
  <si>
    <t>I appreciated the person by giving good example to do housekeeping and good  for environment.</t>
  </si>
  <si>
    <t>1271k001 scaffolding folding safety  inspection  tag expred and team working on same scaffolding.</t>
  </si>
  <si>
    <t>Informed  scaffolding  inspector and renew  the safety tag</t>
  </si>
  <si>
    <t>220 volt cable light features</t>
  </si>
  <si>
    <t xml:space="preserve">Elec.Shock hazard </t>
  </si>
  <si>
    <t>Swap with battery ones</t>
  </si>
  <si>
    <t xml:space="preserve">Senior Technician </t>
  </si>
  <si>
    <t>Standby workers not using safety glass while standing near the water pump</t>
  </si>
  <si>
    <t>Might have eyes injury if falling object coming from above compressor house and do not comply with PPE requirements during doing the job.</t>
  </si>
  <si>
    <t xml:space="preserve">Advise them to used safety glass at all times when in site. </t>
  </si>
  <si>
    <t>Emergency Shower at Urea Granulation Ground Floor near 1271P005 motor not in good condition</t>
  </si>
  <si>
    <t>Emergency shower may be damaged if left alone.</t>
  </si>
  <si>
    <t>Made care card.</t>
  </si>
  <si>
    <t>Slippery staircase after heavy rain.</t>
  </si>
  <si>
    <t>Slip trip and fall and serious injury.</t>
  </si>
  <si>
    <t xml:space="preserve">Cascade to all crews and contractors to hold handrail while using the stair. </t>
  </si>
  <si>
    <t>Not hooked safety harness while working at height</t>
  </si>
  <si>
    <t xml:space="preserve">fall from height </t>
  </si>
  <si>
    <t>Ask to hooked on rail</t>
  </si>
  <si>
    <t>Improper parking location of bicycle at site</t>
  </si>
  <si>
    <t>Blocking access way/emergency exit</t>
  </si>
  <si>
    <t>Advice to move their bicycle to the allocated parking location</t>
  </si>
  <si>
    <t xml:space="preserve">PV1851414A job was audited for safety compliance. All PPEs were checked and found in good compliance. PTW was available, toolbox talk was performed and JHA was approved. </t>
  </si>
  <si>
    <t xml:space="preserve">Auditing is necessary for good and regular compliance. </t>
  </si>
  <si>
    <t xml:space="preserve">Regular checks and audits to keep reinforcing the message of safety compliance. </t>
  </si>
  <si>
    <t>Narrow space for buggy or cycling,slippery walk way and theres no space for buggy to make u turn .</t>
  </si>
  <si>
    <t xml:space="preserve">make proper platform for buggy U TURN for emergency situation for rescue team and loading/unload material for transport to jetty head </t>
  </si>
  <si>
    <t>My Colleague just intervened me to wear gloves when doing an activity.</t>
  </si>
  <si>
    <t>I might get cuts if the equipment have sharp edges. or maybe slip and damaged the equipment when doing the activity.</t>
  </si>
  <si>
    <t>I appreciated the intervened and wear gloves afterward.</t>
  </si>
  <si>
    <t>Saw flagman giving a good traffic control of the machineries</t>
  </si>
  <si>
    <t>Immediately praise the flagman for doing a good job</t>
  </si>
  <si>
    <t>While ascending on 1051C003 using monkey ladder technician was forgot to wear chinstrap</t>
  </si>
  <si>
    <t>If not using chinstrap while working at height may helmet fall down and hit someone under it..</t>
  </si>
  <si>
    <t>I approached him politely and reminded the benifits of chinstrap technician agreed and wear chinstrap while working at height..</t>
  </si>
  <si>
    <t>Senior Rotating engineer</t>
  </si>
  <si>
    <t>One of the portable equipment was lying near the N2 compressor and obstructing access to the area</t>
  </si>
  <si>
    <t>slip hazard</t>
  </si>
  <si>
    <t>dedicated team was instructed to relocate the portable equipment to a designated area</t>
  </si>
  <si>
    <t>area has been properly barricaded, and all necessary checks have been carried out in accordance with best practices prior to start the lifting activity</t>
  </si>
  <si>
    <t>Good practices are in place. Kindly maintain the same standards and ensure safe working conditions</t>
  </si>
  <si>
    <t>I saw many bicycles that are parked with no locks.</t>
  </si>
  <si>
    <t>the bicycle will be more likely to be stolen.</t>
  </si>
  <si>
    <t>put a lock on the bicycle.</t>
  </si>
  <si>
    <t>Contractor were handling equipment plates with has sharp edges without any handgloves.</t>
  </si>
  <si>
    <t>Cuts on fingers</t>
  </si>
  <si>
    <t>Advised the contractor to use at least impact gloves when handling the plates.</t>
  </si>
  <si>
    <t>Rotating Maintenance Engineer</t>
  </si>
  <si>
    <t>incompetent person handling the tools</t>
  </si>
  <si>
    <t xml:space="preserve">personnel injury </t>
  </si>
  <si>
    <t>remind to stop the work and allow only competent to handle the tools</t>
  </si>
  <si>
    <t>Crane operations are being conducted directly above workers.</t>
  </si>
  <si>
    <t>Falling Objects: Tools, materials, or equipment may accidentally fall from the crane, risking serious injury or fatality to workers below.
Crane Load Failure: Mechanical failure or improper load securing can cause loads to drop unexpectedly.
Worker Injury or Fatality: Workers under the crane are exposed to severe hazards that can lead to life-threatening injuries.</t>
  </si>
  <si>
    <t>Contractor didnt bring escape hood</t>
  </si>
  <si>
    <t>If emergency happen, the contractor dont have the escape hood, can cause problem to the contractors and troubling others.</t>
  </si>
  <si>
    <t>Approach the contractor and remind him to take the escape hood. He accept my approach and appreciate.</t>
  </si>
  <si>
    <t>Observed one employee using his mobile phone while riding the bicycle in the plant premises.</t>
  </si>
  <si>
    <t>Due to focus on the mobile phone and handling the bicycle with one hand, can create a falling accident for him (may be into the open drain channel running alongside the road), or can hit any pedestrian.</t>
  </si>
  <si>
    <t>I informed the person not to use mobile phone while riding the bicycle and he acknowledged.</t>
  </si>
  <si>
    <t>The security personnel standing on the plant entry road that are guiding the vehicles during the morning and evening time, are observed without the dust mask, while a lot of dust is there due to lot of vehicle movement during these hours.</t>
  </si>
  <si>
    <t>The security personnel are inhaling a lot of dust as well as smoke from the vehicles which can cause them sore throat or lungs problem.</t>
  </si>
  <si>
    <t>I highlighted this matter to a BFI safety personnel &amp; asked him to provide them with the dust mask to avoid contact with dust and smoke.</t>
  </si>
  <si>
    <t>Industrial Socket 16 A is damaged and has a meltdown. 
Result of incorrect use</t>
  </si>
  <si>
    <t>When it is necessary to connect electricity for any maintenance work, we will not be able to use this source, which will hinder the maintenance work.</t>
  </si>
  <si>
    <t>The supervisor has been informed to take the necessary action and not to attempt to use it until it is changed.</t>
  </si>
  <si>
    <t xml:space="preserve">Work shop supervisor </t>
  </si>
  <si>
    <t xml:space="preserve">We working at Boiler 1 ground floor, all the floor are wet </t>
  </si>
  <si>
    <t xml:space="preserve">We can slip when we working </t>
  </si>
  <si>
    <t xml:space="preserve">I find Broom for cleaning and remove water out from our working area </t>
  </si>
  <si>
    <t>I observed some contractor technicians working at high level without harness during TA2025 activities.</t>
  </si>
  <si>
    <t>working at heights without harness may lead to high risk action and considered high hazard.</t>
  </si>
  <si>
    <t>I asked them to stop working and wait till wearing harness then can resume the activities after get safe by wearing the safety harness.</t>
  </si>
  <si>
    <t>Lifting work with Forklift in urea granulation...</t>
  </si>
  <si>
    <t>Good working practice and follow proper working behavior flag man assisting properly..</t>
  </si>
  <si>
    <t>Good work practice...</t>
  </si>
  <si>
    <t>Eyewash in battery room is expired</t>
  </si>
  <si>
    <t>Not safe to use</t>
  </si>
  <si>
    <t>Replace with a new eyewash</t>
  </si>
  <si>
    <t>There is a metal object obstructing the pathway, making it difficult to pass through safely.</t>
  </si>
  <si>
    <t>Safety Hazards: People might trip, slip, or injure themselves trying to get around or over the obstruction, leading to cuts, bruises, or more serious injuries.
Accessibility Issues: The pathway may become impassable for people pass through.</t>
  </si>
  <si>
    <t>Reported the obstruction to operation team for immediate removal.</t>
  </si>
  <si>
    <t>Some teams work at height without using plastic sheet under work area to prevent any tools, bolts and nuts drop on people walk under this area</t>
  </si>
  <si>
    <t>May be any tools, bolts and nuts drop on people walk under this area</t>
  </si>
  <si>
    <t>Use plastic sheet to cover work area under equipment</t>
  </si>
  <si>
    <t>Long item was carried by
forklift. (Unsafe Act).</t>
  </si>
  <si>
    <t xml:space="preserve">Long item was carried by
forklift not safe especially a lot of equipment and people work in site. </t>
  </si>
  <si>
    <t xml:space="preserve"> Confirm HSSE and stop forklift, confirmed subcontractor forklift driver not allowed to repeat this action again, its not safe.</t>
  </si>
  <si>
    <t>After rain a lot of water and pot holes have formed in the parking area.</t>
  </si>
  <si>
    <t xml:space="preserve">Some can fall or bend their foot while walking in the area </t>
  </si>
  <si>
    <t>To solve this problem, it is requested to refill gravel in the area to level it properly.</t>
  </si>
  <si>
    <t>No pest control for any of substations</t>
  </si>
  <si>
    <t>Can lead to shortcircuit and damage for the switchgear</t>
  </si>
  <si>
    <t>report to admin team</t>
  </si>
  <si>
    <t>Poor housekeeping near smoking area</t>
  </si>
  <si>
    <t xml:space="preserve">Poor cleanliness </t>
  </si>
  <si>
    <t>Inform to PIC to make sure daily housekeeping is performed to maintain the cleanliness</t>
  </si>
  <si>
    <t>start work before permit approved</t>
  </si>
  <si>
    <t>unaware of hazards, equipment was not confirmed if already LOTO or not</t>
  </si>
  <si>
    <t>remind to start work only after permit approved &amp; toolbox conducted</t>
  </si>
  <si>
    <t>While entering into the urea stripper, I observed that the entry ladder was installed in a way that where it rested on the tubesheet, there was a tie-rod protruding out at the point blank range.</t>
  </si>
  <si>
    <t>Any person descending the ladder may get penetrated from that tie-rod in his rear if he didnot pay attention while descending or someone already down there doesnot caution him about it.</t>
  </si>
  <si>
    <t>I informed the people working inside to change the position of the ladder so that it can avoid the protruding tie-rod, which will address the potential of injury for descending people on the ladder.</t>
  </si>
  <si>
    <t>senior Rotating engineer</t>
  </si>
  <si>
    <t>Algae have been observed on the floor near the nitrogen air compressor</t>
  </si>
  <si>
    <t>The presence of algae poses a potential slip hazard</t>
  </si>
  <si>
    <t>area operator was notified to arrange for cleaning</t>
  </si>
  <si>
    <t>observe client bfi cycling with coverall sleeve roll up</t>
  </si>
  <si>
    <t>might cause injury either from flying object or fall from bicycle</t>
  </si>
  <si>
    <t>point at his sleeve telling him to roll down nicely</t>
  </si>
  <si>
    <t>Alot oh hoses layed on land without protection</t>
  </si>
  <si>
    <t>Any forklift can damaged these hoses</t>
  </si>
  <si>
    <t xml:space="preserve">Install protection scaffolding wood left and right the hoses to protect it </t>
  </si>
  <si>
    <t>Permits left on the bicycle while the permit holder was in another location</t>
  </si>
  <si>
    <t>Permite must be available all the time with team in site with the team, may be need to check some date in permit in any time.</t>
  </si>
  <si>
    <t>Confirm HSSE, HSSE team confirm all staff in morning TBT and also on HSSE Bulletin</t>
  </si>
  <si>
    <t>ROTATING MAINTENANCE ENGINEER</t>
  </si>
  <si>
    <t>Personnel forgot to bring escape hood</t>
  </si>
  <si>
    <t>personnel will be in danger in the event of ammonia leak</t>
  </si>
  <si>
    <t>remind all personnel to always bring escape hood</t>
  </si>
  <si>
    <t xml:space="preserve">During LPcc lifting  I saw the area is bricatied  this is a good for have lifting </t>
  </si>
  <si>
    <t xml:space="preserve">Good ?? </t>
  </si>
  <si>
    <t xml:space="preserve">During LPCC lifting I saw a standby man on the bricated  area they write every entry people when rigger and mechanical supervisor TKIS people  this is a good for us </t>
  </si>
  <si>
    <t>1 person was going out from north buliding but not using safety glass.</t>
  </si>
  <si>
    <t>The person might get eyes injury while working.</t>
  </si>
  <si>
    <t>I tell the person about not wearing safety glass, The person agreed. The person Forget to bring safety glass from office.The person then go back to office and wearing safety glass to site.</t>
  </si>
  <si>
    <t xml:space="preserve">sr.scaffolder </t>
  </si>
  <si>
    <t>Housekeeping rubbish surrounded workshop area</t>
  </si>
  <si>
    <t>It's a good practice for an individual responsibility and always keep maintaining area clear from any obstruction or rubbish on workshop area.</t>
  </si>
  <si>
    <t>Water keep dripping from the air conditioner</t>
  </si>
  <si>
    <t>The furniture or the floor might get damaged overtime</t>
  </si>
  <si>
    <t>Already raised to Facility management</t>
  </si>
  <si>
    <t>Snr Static Technician</t>
  </si>
  <si>
    <t>While unbolting of FT1851011 flange bolts, every technicians were using proper PPE and good coordination with each other..</t>
  </si>
  <si>
    <t>Good working behaviour..</t>
  </si>
  <si>
    <t>I approached personal and appreciated them for their good working behaviour and keep improving day by day…</t>
  </si>
  <si>
    <t>Disposal of used air filters</t>
  </si>
  <si>
    <t>Improper disposal of filters could cause environmental issue</t>
  </si>
  <si>
    <t>Arranged with environmental team for the disposal of air filters</t>
  </si>
  <si>
    <t>someone pulled the extension cable too much which lead the plug to be damaged and broken in two. that person also did not notify or do proper housekeeping on the cable and the broken plug stuck on the plant plug.</t>
  </si>
  <si>
    <t>that person should notify directly to electrical team and rectify the issue. improper housekeeping of cables can lead to trip and fall. broken plug left on the plant plug can lead to electrical shock due to it being energized with exposed components.</t>
  </si>
  <si>
    <t>if i was the person, i would call operator or electrical team directly so the issue can be resolved.</t>
  </si>
  <si>
    <t>Finding 3rd party forklift operator forget to fasten the seatbelt.</t>
  </si>
  <si>
    <t>The operator could be ejected from the forklift.</t>
  </si>
  <si>
    <t xml:space="preserve">Make intervention &amp; highlight the issues </t>
  </si>
  <si>
    <t>Someone bringing cable using bicycle</t>
  </si>
  <si>
    <t>Incident</t>
  </si>
  <si>
    <t>I tervene</t>
  </si>
  <si>
    <t>Position of container rest area for operation team inside blast zone area and not blast proof</t>
  </si>
  <si>
    <t>can cause fatality if explosion.</t>
  </si>
  <si>
    <t>Remove temporary rest area container from unsafe area or radius of blast area, recommend to operation team to stay at safe place rather than stay at unsafe container that not explosion proof.</t>
  </si>
  <si>
    <t>No housekeeping</t>
  </si>
  <si>
    <t>Messy, and create unpleasant smell</t>
  </si>
  <si>
    <t xml:space="preserve">Approach them and ask them to clean their place. </t>
  </si>
  <si>
    <t>Saw contractor was standing infront of the lifted load</t>
  </si>
  <si>
    <t>Injury to the person.</t>
  </si>
  <si>
    <t>Immediately inform them to clear the path and do not stand in front of the lifted load as it is a line of fire</t>
  </si>
  <si>
    <t>Not wearing glove and caused minor cut on fingers</t>
  </si>
  <si>
    <t>can cause deep cut and injury</t>
  </si>
  <si>
    <t>told the person to stop work, clean and get treatment.</t>
  </si>
  <si>
    <t>Hoses lying around the compressor house ground floor with no signage of hazard</t>
  </si>
  <si>
    <t>It can cause slips, trips, and falls. Someone may trip over the hoses, leading to injuries such as sprains, fractures, or head trauma.
It can also cause obstruction of Emergency Access. The loose hoses can block the escape routes during an emergency (fire, gas leak, etc.).
It can damage to equipment such as hoses may be run over by equipment (e.g., forklifts or carts) causing cracks, leaks, or bursting and uncontrolled release of compressed air, gas, or fluids.</t>
  </si>
  <si>
    <t>Remove or re-route loose hoses to prevent obstruction and tripping hazards.
Use hose reels, hooks, or clamps to store hoses properly when not in use.
Label all hoses with their content (air, water, gas, etc.) as per standards.
Implement clear signage and markings such as install hazard warning signs in areas where hoses are present. Use floor markings (e.g. yellow/black stripes) to show where hoses cross walkways or work areas.
If hoses must remain in place temporarily, use safety ramps or guards to reduce trip risks.</t>
  </si>
  <si>
    <t>People walking or crossing at main road without watching left or right to be safe crossing</t>
  </si>
  <si>
    <t>Injury and incident to people crossing</t>
  </si>
  <si>
    <t>Please be alert whenever we cross to be safe crossing by</t>
  </si>
  <si>
    <t>Senior rotating Engineer</t>
  </si>
  <si>
    <t>Contract employee was working on scaffolding without wearing a safety harness</t>
  </si>
  <si>
    <t>worker can fall from the scaffolding due to loss of balance or unstable surfaces.</t>
  </si>
  <si>
    <t>asked him to come down and informed him to wear a safety harness while working on the scaffolding</t>
  </si>
  <si>
    <t>Crane lifting area not fully barricaded</t>
  </si>
  <si>
    <t>Personnel unaware of the lifting activity may enter the high risk area where accidents may happen</t>
  </si>
  <si>
    <t>Inform lifting supervisor immediately to rectify this issue before start of activity</t>
  </si>
  <si>
    <t>All subcontractors staff use full PPE during activities in site</t>
  </si>
  <si>
    <t>No wrong , this positive</t>
  </si>
  <si>
    <t>Positive comment</t>
  </si>
  <si>
    <t>No shaded area in outdoor rest zone.</t>
  </si>
  <si>
    <t>Workers exposed to heat stress during break</t>
  </si>
  <si>
    <t>Suggested installing canopy or providing portable tents</t>
  </si>
  <si>
    <t>It was observed that proper barricade and lifting "CAUTION" signage was used properly while a lifting activity using crane was ongoing at Urea plant.</t>
  </si>
  <si>
    <t>A serious incident can happen.</t>
  </si>
  <si>
    <t>Appreciated their safe practice.</t>
  </si>
  <si>
    <t>rubbish bags was used to collect the general waste rubbish</t>
  </si>
  <si>
    <t>applaud the person for providing the rubbish bags</t>
  </si>
  <si>
    <t>For the road in the parking area there is no clear sign from which direction that vehicle can go through the road while the space of the parking road is not fully accommodate two ways of vehicle.</t>
  </si>
  <si>
    <t>It may cause accident because it is not clear direction about the car will come.</t>
  </si>
  <si>
    <t xml:space="preserve">Need to put sign to define from which direction the car enter to any road on parking lot. </t>
  </si>
  <si>
    <t>Someone speeding riding bicycle at site.</t>
  </si>
  <si>
    <t>Can cause incident.</t>
  </si>
  <si>
    <t>Make intervention to him &amp; agreed.</t>
  </si>
  <si>
    <t xml:space="preserve">One person working in high w/out safety harness </t>
  </si>
  <si>
    <t>If w/out safety harness had chance falling down.</t>
  </si>
  <si>
    <t>I approach the person he is wearing the full body safety harness for the protection.</t>
  </si>
  <si>
    <t>A worker put hands on hanging load instead of using a proper tag line</t>
  </si>
  <si>
    <t xml:space="preserve">Advised the worker immediately to follow proper way of handling hoisting activity </t>
  </si>
  <si>
    <t>One contractor guy working time not wearing the hand gloves.</t>
  </si>
  <si>
    <t>Hand injury .</t>
  </si>
  <si>
    <t>I tell to the guy please you wearing the hand gloves.</t>
  </si>
  <si>
    <t>A friend's bicycle that was parked between North and South Building was missing. Last used before lunch, and after lunch was nowhere to be found.</t>
  </si>
  <si>
    <t>If nothing is done, more incidents like this may occur. Will trouble owner for daily activities.</t>
  </si>
  <si>
    <t>Helped search for the stolen bicycle. Found the bicycle at Urea Synthesis ground floor.</t>
  </si>
  <si>
    <t>Saw one contractor texting while walking on the road side.</t>
  </si>
  <si>
    <t>Accidents,fall and injury</t>
  </si>
  <si>
    <t>Immediately stop the contractor to put away the phone,explain to him that while walking and texting will cause self injury</t>
  </si>
  <si>
    <t>people doing cleaning with water jet not wearing face shield properly</t>
  </si>
  <si>
    <t>potential harm from flying object</t>
  </si>
  <si>
    <t>intervene the person</t>
  </si>
  <si>
    <t>trailing power cord on the floor without proper warning tape</t>
  </si>
  <si>
    <t>request for them to put warning tape to the cord</t>
  </si>
  <si>
    <t>industrial power socket was seen placed on the path where people are crossing</t>
  </si>
  <si>
    <t>requested the personnel to move the socket somewhere safer where no one will step on it</t>
  </si>
  <si>
    <t>TBT form was not filled in before work activity start</t>
  </si>
  <si>
    <t>it is part of legal document</t>
  </si>
  <si>
    <t>request them to fill in the form</t>
  </si>
  <si>
    <t xml:space="preserve">the contractors not wearing proper PPE during welding. </t>
  </si>
  <si>
    <t>can cuased injury to face hand and whole body.</t>
  </si>
  <si>
    <t>inrervene and told them to find safe place to do the welding and wear proper PPE</t>
  </si>
  <si>
    <t>Found one new oil pail was left overnight near a pump after fill up pump lube oil bearing housing</t>
  </si>
  <si>
    <t>The pail might ingress with water and when overfilled will lead to oil spillage all over.</t>
  </si>
  <si>
    <t>The personnel should do housekeeping after each and every after work done.</t>
  </si>
  <si>
    <t xml:space="preserve">Found traces of oil near pump after top up oil carried out </t>
  </si>
  <si>
    <t>Slippery floor lead to slip,trip and fall.</t>
  </si>
  <si>
    <t>Inform the personnel to have it clean after job done.</t>
  </si>
  <si>
    <t>Observed workers trying to go up scaffolding without green tag</t>
  </si>
  <si>
    <t>Injury caused by falling from height due to incomplete/unsafe scaffolding</t>
  </si>
  <si>
    <t>Contact scaffolding supervisor for green tag if the scaffolding is ready for use</t>
  </si>
  <si>
    <t>Workers using scaffolding without safety harness</t>
  </si>
  <si>
    <t>Fall from height</t>
  </si>
  <si>
    <t xml:space="preserve">Informed him to wear his harness and ensure lanyard is hooked on to safe location before continuing his job </t>
  </si>
  <si>
    <t>On 11-August, PIP team emailed to inform my unclosed permit dated 7-August. The permit was later found misplaced in PIP room after all closing submission in place.</t>
  </si>
  <si>
    <t>Missing permit inside PIP room, leading to violation of 12 LSR. Permit closure is a critical control measure—ensuring that all work has been completed safely, and that no residual risks remain. Failing to follow this process may be impose with 1-week suspension due to the action compromises not only individual safety but also the safety of others who may enter the area unaware of potential hazards.</t>
  </si>
  <si>
    <t>We spent a lot of time searching for it together. It was found behind one of PIP cabinets.</t>
  </si>
  <si>
    <t>I do observed our third party contractor having their own new bicycle for using inside plant area.</t>
  </si>
  <si>
    <t>Bicycle inspection is under requirements of BFI HSSE.</t>
  </si>
  <si>
    <t>I do approaching our scaffolder personnel to bring their bicycle for inspection (BFI HSSE) before using inside plant area.</t>
  </si>
  <si>
    <t>During valve replacement at site, it was observed that O&amp;U Static team was wearing full PPE's and barricading the area under the pipe rack, which is a safe and proactive approach for safety of the employees and contractors.</t>
  </si>
  <si>
    <t>Appreciated their good practice and advised them to continue every time when every they perform any maintenance activity at site.</t>
  </si>
  <si>
    <t>Good communication and teamwork has been done with BRE and other man-power team during execution of the jobs/activities with safe manner</t>
  </si>
  <si>
    <t xml:space="preserve">Without proper communication, the jobs/activities might be execute wrongly or not proper </t>
  </si>
  <si>
    <t>Praise the team whoever involved and encourage to do much better and safer</t>
  </si>
  <si>
    <t xml:space="preserve">In the exit/entry gate from/to workshop there is no line/stop sign for the vehicle coming from the workshop area. </t>
  </si>
  <si>
    <t xml:space="preserve">It is not clear which way is a priority. In one occasion the vehicle from workshop area not stopping to give priority to the car coming from gate 1. It may cause accident. </t>
  </si>
  <si>
    <t xml:space="preserve">Need to put stop sign/line to informed that the main way is priority. </t>
  </si>
  <si>
    <t>Open the grating without using the proper barrier serounding</t>
  </si>
  <si>
    <t xml:space="preserve">People walk around can falling </t>
  </si>
  <si>
    <t>Put the proper barrier serounding the area</t>
  </si>
  <si>
    <t>A pipe burst during maintenance, which prompt the process water to go out from the vessel. The water flows out but there is no barrier for the area which water is flowing. The scaffolder below was drenched due to sudden burst of pipe.</t>
  </si>
  <si>
    <t xml:space="preserve">If it was hot water or acidic process liquid, it would be dangerous if there is no barricade. </t>
  </si>
  <si>
    <t>best practice is to identify the potential hazard and barricade the area of the "splash zone".</t>
  </si>
  <si>
    <t>I saw one of firefighter not properly using the safety hood. His safety hood was not near his body, and most likely in his bag as he was carrying a string bag.</t>
  </si>
  <si>
    <t>As per safety requirements, safety hood must be placed near the body at all times, to ensure that we can use it within seconds in case of emergency. any delay in putting on our safety hood could leave to disastrous events.</t>
  </si>
  <si>
    <t>need to remind everyone that safety hood must be placed near the body at all times.</t>
  </si>
  <si>
    <t>A staff carry big box while going up on the staircase.</t>
  </si>
  <si>
    <t>Hazards of trip and fall can be occurred to him which can create injury,</t>
  </si>
  <si>
    <t>Discussion was made and he agreed to put in basket so that he can hold the handrail while carrying the box.</t>
  </si>
  <si>
    <t>A staff was working on the scaffolding without fastening his helmet chinstrap.</t>
  </si>
  <si>
    <t>His helmet can be slipped and creating a hazards situation to him.</t>
  </si>
  <si>
    <t>Immediate discussion was made and he agreed to fasten his helmet chinstrap accordingly.</t>
  </si>
  <si>
    <t>Housekeeping need to be done regular during and after the job.</t>
  </si>
  <si>
    <t>It may create tripping hazards to personnel.</t>
  </si>
  <si>
    <t>Discussion was made with the conctractor and they agree to do housekeeping.</t>
  </si>
  <si>
    <t>The workers that working at the 3rd floor releasing large amount of water to groundfloor without putting up barrier or give any notice about it.</t>
  </si>
  <si>
    <t>The one working or people passby down staircould get wet</t>
  </si>
  <si>
    <t>Told them to put up barricade and notice first before releasing water downstair</t>
  </si>
  <si>
    <t>Someone not zipper properly coverall want to enter plants.</t>
  </si>
  <si>
    <t xml:space="preserve">Unsafe </t>
  </si>
  <si>
    <t xml:space="preserve">Intervention him &amp; agreed </t>
  </si>
  <si>
    <t>Mechanical workshop technician</t>
  </si>
  <si>
    <t xml:space="preserve">Crossing road while car reversing </t>
  </si>
  <si>
    <t>Can lead to injury</t>
  </si>
  <si>
    <t xml:space="preserve">Stop the car and intervent the guy who crossing road </t>
  </si>
  <si>
    <t>Hammering without using glove</t>
  </si>
  <si>
    <t>Ask to use glove</t>
  </si>
  <si>
    <t>Mechanical Workshop technician</t>
  </si>
  <si>
    <t>Blocking the access way , slip and trip</t>
  </si>
  <si>
    <t>Ask them to house keeping</t>
  </si>
  <si>
    <t>Doing working without using hand gloves</t>
  </si>
  <si>
    <t>Already raised the concerned to the person</t>
  </si>
  <si>
    <t>The hose was hanged from the structure, but it was quite low</t>
  </si>
  <si>
    <t>The hose might hit the face or cause injuries to passerby</t>
  </si>
  <si>
    <t>The person rectifies the height of the hose</t>
  </si>
  <si>
    <t>Workers not wearing gloves during plate cooler maintenance activity</t>
  </si>
  <si>
    <t>Sharp plates can cause finger cut</t>
  </si>
  <si>
    <t>Informed him to use his gloves before continuing his activity</t>
  </si>
  <si>
    <t>Since turnaround and shutdown activities involve long working hours and require significant physical effort from the maintenance team, ensuring their well-being and energy levels is essential.
To help the team maintain high performance and focus, I propose providing a wider variety of food and drinks throughout the duration of the TA/shutdown. This suggestion was raised previously, but no changes have been implemented, and the same food options continue to be provided.</t>
  </si>
  <si>
    <t xml:space="preserve">Nothing wrong but will have better performance when applying the suggestion above </t>
  </si>
  <si>
    <t>Inform my manger</t>
  </si>
  <si>
    <t xml:space="preserve">Proper house keeping after rigging/ lifting activity </t>
  </si>
  <si>
    <t>Trip slip fall</t>
  </si>
  <si>
    <t>Fast response for repairing the fallen steel part from the roof</t>
  </si>
  <si>
    <t>Positive not negative</t>
  </si>
  <si>
    <t>Fast response from facility team</t>
  </si>
  <si>
    <t>The signboard in front of the CCR room is installed at a low height, posing a risk of head injuries to personnel. I recommend adjusting the height of this signboard to a safe level.
Please note that this issue was raised previously, but no corrective action has been taken to date. Prompt action is necessary to eliminate this hazard and ensure the safety of all personnel.</t>
  </si>
  <si>
    <t>people may injure</t>
  </si>
  <si>
    <t>Inform HSSE team</t>
  </si>
  <si>
    <t>Rotating Team lead</t>
  </si>
  <si>
    <t xml:space="preserve">As we are now in TA2025, it is essential that every member of the maintenance team ensures proper housekeeping is carried out after completing their tasks and before leaving the site.
Maintaining a clean, tidy, and safe work environment is critical to both safety and efficiency during the turnaround period. </t>
  </si>
  <si>
    <t>Increase potential hazards.</t>
  </si>
  <si>
    <t>Someone dropped hammer wrench when working at height during the task</t>
  </si>
  <si>
    <t>Might drop into someone and cause injury</t>
  </si>
  <si>
    <t>Intervene and asked for them to use tools lanyard to secure the tools</t>
  </si>
  <si>
    <t>Minor loose materials and small sharp objects were observed on scaffold platforms above the compressor house, posing a potential dropped object hazard</t>
  </si>
  <si>
    <t>Dropped Object Incident
Loose sharp objects may fall from height, potentially injuring personnel working below.
Damage to Critical Equipment
Items falling into the compressor house can damage sensitive machinery, leading to equipment failure or costly downtime.
Personnel Injury or Fatality
A small falling object from height can cause serious head injuries, especially if workers below are unaware or not properly protected.
Violation of Safety Standards
Non-compliance with dropped object prevention protocols could result in safety violations or stop-work orders during audits or inspections.</t>
  </si>
  <si>
    <t>I immediately re-engaged with the scaffolding supervisor and crew, reminding them of the critical importance of housekeeping—especially above the compressor house area. I conducted a quick inspection with them to identify and remove any loose materials or sharp objects present on the scaffold platforms.</t>
  </si>
  <si>
    <t>The new safety building near south building doesn't have lightning protection</t>
  </si>
  <si>
    <t>Reported to HSE</t>
  </si>
  <si>
    <t>Someone not properly hook the safety harness went working at height.</t>
  </si>
  <si>
    <t xml:space="preserve">Falling down </t>
  </si>
  <si>
    <t>Intervention &amp; agree</t>
  </si>
  <si>
    <t>instrumentation</t>
  </si>
  <si>
    <t>I found out that at the ammonia compressor house, there was no barrier in place while chain block was being hung below the floor grating.</t>
  </si>
  <si>
    <t>if no intervention or action is taken, it may lead to serious injuries, equipment damage, and non-compliance with safety standards, thereby increasing the risk of accidents.</t>
  </si>
  <si>
    <t>I immediately placed the temporary barrier at that time, as there was no one else present, and reminded the team to ensure barriers are always installed when hanging equipment.</t>
  </si>
  <si>
    <t xml:space="preserve">Mechanical manager </t>
  </si>
  <si>
    <t xml:space="preserve">Scaffolding falling objects </t>
  </si>
  <si>
    <t>Report to HSSE</t>
  </si>
  <si>
    <t xml:space="preserve">Insulation material unsecured </t>
  </si>
  <si>
    <t xml:space="preserve">Environmental issue </t>
  </si>
  <si>
    <t>Communicate with HSSE and WS</t>
  </si>
  <si>
    <t xml:space="preserve">SIMOPS
Rigging and moving Scaffolding </t>
  </si>
  <si>
    <t>Stop work and inform HSSE</t>
  </si>
  <si>
    <t>Instrument team was removing turbine supervisory instruments (Probes) from steam turbine generator gear box, inspected the job and performed all safety checks.</t>
  </si>
  <si>
    <t xml:space="preserve">Checked all safety protocols, PTW, PPE, Gloves and right tools. </t>
  </si>
  <si>
    <t>Appreciated team on good work and continue following safety protocols.</t>
  </si>
  <si>
    <t>There are barriers/signages on the Heavy Lifting Equipment.</t>
  </si>
  <si>
    <t xml:space="preserve">the personnel might not aware if there are no barriers/signages on the area. </t>
  </si>
  <si>
    <t>It was good approached by the Team involved to make sure personnel to be aware and be careful when passing by the area.</t>
  </si>
  <si>
    <t>i seen people stress talking very rudely</t>
  </si>
  <si>
    <t>there will be fighting</t>
  </si>
  <si>
    <t>i think, company should provide a fight ring once a month to settle their beef.. by fighting 1by1 bareknuckle inside.. to release stress and dislike each other</t>
  </si>
  <si>
    <t xml:space="preserve">One contractor working on scaffolding at hight without using safety harness 
</t>
  </si>
  <si>
    <t xml:space="preserve">Can fall down </t>
  </si>
  <si>
    <t xml:space="preserve">Reminded him to put on his safety harness before using working at hight </t>
  </si>
  <si>
    <t xml:space="preserve">One contractor  Technician during removal of plate exchanger plate  Working at hieght  without wearing  full-body harness </t>
  </si>
  <si>
    <t xml:space="preserve">Fallen  hazards </t>
  </si>
  <si>
    <t>Informed  him please  always  wear full-body harness  while working at height.</t>
  </si>
  <si>
    <t xml:space="preserve">While climbing the stairs of Urea plant, scaffolding wire was found stuck in the stairs. </t>
  </si>
  <si>
    <t xml:space="preserve">The wire could cause a person to trip. </t>
  </si>
  <si>
    <t xml:space="preserve">Remove the wire from the stairs and perform housekeeping. </t>
  </si>
  <si>
    <t xml:space="preserve">it was found that a staff using kitchen sponge and soap to clean his safety boots. </t>
  </si>
  <si>
    <t>It is not hygiene and such act need to be stopped. It can create sickness as the bacteria can spread when other using it to clean their kitchen utensils.</t>
  </si>
  <si>
    <t>Discussion was made he agreed to use PPE cleaning area at the ground floor of north building.</t>
  </si>
  <si>
    <t>Not hold hand rail while walk on Slippery stair way</t>
  </si>
  <si>
    <t>May cause slip, trip, or fall accidents.</t>
  </si>
  <si>
    <t>Always intervene and hold hand rail while walk</t>
  </si>
  <si>
    <t>Lifting Scaffolding materials by crane.</t>
  </si>
  <si>
    <t>It's may lead to unbalance load from scaffolding materials,if the materials is over load from temporary storage rack.</t>
  </si>
  <si>
    <t>I do approaching bankmans to doing (try lift load) and scaffolder to make properly secure of scaffolding materials before lifting up,it's to avoid storage rack overload and falling object during lifting activities.</t>
  </si>
  <si>
    <t>Saw broken bicycle park near rigging store area</t>
  </si>
  <si>
    <t xml:space="preserve">Injury. </t>
  </si>
  <si>
    <t>Immediately dispose the broken bicycle so that no one will use the bicycle</t>
  </si>
  <si>
    <t>(NEAR MISS)
It was observed that while installing the control valve FV1831500 at boiler-1, maintenance crew was using the flange spreader to make gap between the flanges to insert the ring joint gaskets in place. During the activity, the flange spreader slipped away while still in loaded condition, making the two flanges return back to their original position in a split second.</t>
  </si>
  <si>
    <t xml:space="preserve">Luckily the gasket was not inserted by that time, otherwise the gasket could have been damaged, and possibly the hand or finger of the person inserting the gasket could also be injured.
</t>
  </si>
  <si>
    <t>While being at the location myself during this activity, I immediately informed them to stop and bring a second flange spreader so that both spreaders be used in pair that will open the flange equally from both sides and will have far less chance of slipping, which is high while using only one flange spreader to part off the flanges.</t>
  </si>
  <si>
    <t>some cables still not marked using proper tape or mask tape</t>
  </si>
  <si>
    <t>let the owner area know about this issues</t>
  </si>
  <si>
    <t>Crossing  barricade while top side exchanger cleaning is going on.</t>
  </si>
  <si>
    <t xml:space="preserve">Chemical hazards </t>
  </si>
  <si>
    <t>Informed don't cross barricade while wash waste water dropping from top side.</t>
  </si>
  <si>
    <t xml:space="preserve">1271K002 scaffolding safety inspection tag expired </t>
  </si>
  <si>
    <t>Unsafe for using scaffolding.</t>
  </si>
  <si>
    <t>Informed scaffolding inspector to renew safety tag.</t>
  </si>
  <si>
    <t xml:space="preserve">Instrument team while working on Protech overspeed protection system had full compliance on safety PPEs and PTW system. All procedures for job were available and followed. </t>
  </si>
  <si>
    <t xml:space="preserve">Overspeed protection system is a very critical system and needs to be tested with detailed planning and knowledge of the equipment. </t>
  </si>
  <si>
    <t>This practice is encouraged, and team is appreciated to continue working the same way and continuously improve</t>
  </si>
  <si>
    <t xml:space="preserve">A car was parked at the space which was designated for management. </t>
  </si>
  <si>
    <t>Not comply with the rules of allocated car space.</t>
  </si>
  <si>
    <t>Raise the issue to Security department for further action.</t>
  </si>
  <si>
    <t>Civil Lead Eng</t>
  </si>
  <si>
    <t>A staff car was parked at Maintenance Manager car park. It was advised by HSSE Security not to park at designated car park area for mangement.</t>
  </si>
  <si>
    <t>Not comply with BFI HSSE directive.</t>
  </si>
  <si>
    <t>Discussion with the owner of car and he agrred to move his car.</t>
  </si>
  <si>
    <t>Used cloth and rubbish found near the workplace</t>
  </si>
  <si>
    <t>Not good housekeeping</t>
  </si>
  <si>
    <t>Collect and throw to the appropriate rubbish bin</t>
  </si>
  <si>
    <t>Urea Rotating Team was wearing full PPE while working at site.</t>
  </si>
  <si>
    <t>Person can be injured if he will not use proper PPE's.</t>
  </si>
  <si>
    <t>Appreciated their good and safe practice and advised them to continue this safe behavior.</t>
  </si>
  <si>
    <t>The stairs and the grating floor was slippery due to spillage and the personnel use the handrails when going down the stairs.</t>
  </si>
  <si>
    <t>slip, trip and fall hazard</t>
  </si>
  <si>
    <t>suggest the team to hold the handrail</t>
  </si>
  <si>
    <t>Whip arrestors were installed on air hoses connected from a high-pressure compressor to pneumatic tools.</t>
  </si>
  <si>
    <t>The whip arrestors ensured the hoses remained restrained, protecting nearby workers and equipment from potential injury or damage.</t>
  </si>
  <si>
    <t xml:space="preserve">This was done to prevent hose whip incidents in case of accidental disconnection under pressure. </t>
  </si>
  <si>
    <t>Contractors’ body safety harnesses were found to be compliant with inspection tag requirements by HSSE.</t>
  </si>
  <si>
    <t>This reflects a strong safety culture and commitment to working at height safety standards.</t>
  </si>
  <si>
    <t>It shows care, responsibility, and the belief that everyone deserves to go home safely by following the safety measures.</t>
  </si>
  <si>
    <t>During turnaround, maintenance team need to work closely with operation side as in order to execute the job safely with no harmful substances is onsite, purging is done</t>
  </si>
  <si>
    <t>No proper purging or isolation, the one who do the jobs might expose to danger and harm which lead to severe danger</t>
  </si>
  <si>
    <t>Close and clear communication all time before, during and after the job is done</t>
  </si>
  <si>
    <t>The lifting team used proper rigging tools and followed the lifting plan strictly.</t>
  </si>
  <si>
    <t>I congratulated the team and reported it as a model practice for other departments.</t>
  </si>
  <si>
    <t>Not wearing a harness when hanging a chain block at a height of 1.8m</t>
  </si>
  <si>
    <t xml:space="preserve">Falling and injured </t>
  </si>
  <si>
    <t xml:space="preserve">Stop the work and ask him to use the body harness </t>
  </si>
  <si>
    <t>A group of contractor blocking the entrance of the ground floor access due to discussion with their supervisor.</t>
  </si>
  <si>
    <t>it is not appropriate location as people is entering and exiting the building via that area.</t>
  </si>
  <si>
    <t>It can create dangerous situation if people open up the door and in the event of emergency.</t>
  </si>
  <si>
    <t>Someone not use handrail will using stair.</t>
  </si>
  <si>
    <t xml:space="preserve">Make intervention and agreed </t>
  </si>
  <si>
    <t xml:space="preserve">The scaffolding material fell down to forklift </t>
  </si>
  <si>
    <t>i tell to the other worker all the materials they make sure to proper tie-up to avoid inconvenience.</t>
  </si>
  <si>
    <t xml:space="preserve">All the scaffolding materials they make sure proper tie up before take by forklift </t>
  </si>
  <si>
    <t>Worker lifted heavy load without bending knees</t>
  </si>
  <si>
    <t>Risk of back injury or muscle strain</t>
  </si>
  <si>
    <t>Stopped worker, demonstrated safe lifting method, and recommended refresher training.</t>
  </si>
  <si>
    <t xml:space="preserve">Saw one personnel going out from CCR without wearing helmet </t>
  </si>
  <si>
    <t>Dropped object from height could happen</t>
  </si>
  <si>
    <t>I use bicycle to reach that person before going further, and tell him that he forgot his helmet. He was surprised and thank me and return to CCR to grab his helmet.</t>
  </si>
  <si>
    <t>Slippery area due to oil, need to be careful when going around especially when you want to go up using stairs as there was very slippery floor.</t>
  </si>
  <si>
    <t>can cause slip and fall and minor injury</t>
  </si>
  <si>
    <t>alert and tell everyone to be careful if working around the area</t>
  </si>
  <si>
    <t>damaged boots</t>
  </si>
  <si>
    <t>told this person to get new boots because badly damaged.</t>
  </si>
  <si>
    <t>The scaffolding under the flare area had an expired inspection tag. Despite this, workers continued to use the scaffolding.</t>
  </si>
  <si>
    <t>Immediate corrective action is critical to prevent accidents and maintain a safe work environment.</t>
  </si>
  <si>
    <t>Workers were instructed to stop using the scaffolding immediately upon discovery of the expired tag. The safety officer and site supervisor were informed promptly about the expired tag and ongoing risk.</t>
  </si>
  <si>
    <t xml:space="preserve">The contractor personnel was observed working without gloves while cleaning sharp equipment parts. </t>
  </si>
  <si>
    <t>This poses a significant safety risk due to potential cuts and injuries.</t>
  </si>
  <si>
    <t>The work was stopped immediately. The contractor was instructed to wear appropriate gloves before resuming work.</t>
  </si>
  <si>
    <t>Air hoses were laid across the walkway.</t>
  </si>
  <si>
    <t>This can create tripping hazards. Falls can cause bruises, sprains, fractures, head injuries, or worse, depending on the severity.</t>
  </si>
  <si>
    <t>Informed the contractor personnel to install clamps to prevent movement and minimize tripping risk. Also informed him to install clear signage and physical barriers to guide pedestrian traffic safely around the hoses.</t>
  </si>
  <si>
    <t>Grating was found open and placed near the safety shower, obstructing its operation and creating a potential delay in emergency response.</t>
  </si>
  <si>
    <t>In an emergency, quick access to the safety shower may be hindered, increasing the severity of injury or exposure.</t>
  </si>
  <si>
    <t>Informed contractor to relocate or properly secure the grating away from the safety shower access area.</t>
  </si>
  <si>
    <t>During TA 2025 activities I found technicians working onsite during heavy rain time.</t>
  </si>
  <si>
    <t>the technicians working during heavy rains may fall because of slippery ground.</t>
  </si>
  <si>
    <t>I asked the technicians to hold working until rains stop, then they can resume later the activities after site get safe.</t>
  </si>
  <si>
    <t>Observed sliver hose with flange head scattered around without the barrier.</t>
  </si>
  <si>
    <t>Tripping Hazard
Loose hoses on the floor can cause workers to trip, leading to injuries.
Pinch or Crush Points
Flange heads can cause cuts, bruises, or crush injuries if mishandled or stepped on.
Unprotected Work Area
Without a barrier, people may unintentionally enter a hazardous area or come into contact with dangerous equipment.</t>
  </si>
  <si>
    <t>Notified the operations team regarding the scattered sliver hose without a barrier. In response, they placed a barricade around the area and repositioned the hose to ensure a safer working environment.</t>
  </si>
  <si>
    <t>Not using the tag line while lifting the SV</t>
  </si>
  <si>
    <t>can be hit by a beam causing loss of balance</t>
  </si>
  <si>
    <t>Stop the lifting and ask them to use the tag line</t>
  </si>
  <si>
    <t>A contractor didn't wear safety gloves while working.</t>
  </si>
  <si>
    <t>He can injured his hands/fingers.</t>
  </si>
  <si>
    <t>Discussion made and he agreed to wear hand gloves immediately.</t>
  </si>
  <si>
    <t>A contractor staff did not wearing safety googles while at site.</t>
  </si>
  <si>
    <t>He can injured his eyes due to dust/ debris.</t>
  </si>
  <si>
    <t>Discussion was made and he agreed to wear his safety googles immediately.</t>
  </si>
  <si>
    <t xml:space="preserve">two of contractor staff resting at non resting area. </t>
  </si>
  <si>
    <t>The staff can be hit by objects from nearest activity areas.</t>
  </si>
  <si>
    <t>Discussion was made with the staff and they agreed to go to nearby dedicated rest area.</t>
  </si>
  <si>
    <t>Cable from laptop is crossing the walk way creating a tripping hazards.</t>
  </si>
  <si>
    <t>Personnel who passed by the area can be tripped and fall inducing injuries.</t>
  </si>
  <si>
    <t>Discussion had been made and the staff agree to charged his laptop in appropriate and safe location.</t>
  </si>
  <si>
    <t>I saw a person throwing his tools from the scalfolding to the floor while i was working nearby.</t>
  </si>
  <si>
    <t>The tools could hit people underneath them and cause an injury.</t>
  </si>
  <si>
    <t>I told them to keep the tool with them when not using instead of throwing it to the floor.</t>
  </si>
  <si>
    <t>Bicycle parking or blocking access door .</t>
  </si>
  <si>
    <t xml:space="preserve">Trip &amp; fall and for emergency access </t>
  </si>
  <si>
    <t xml:space="preserve">Remove the bicycle immediately </t>
  </si>
  <si>
    <t>Oil spill found on workshop floor without barricade or signage</t>
  </si>
  <si>
    <t>High chance of slip,trip and fall accident</t>
  </si>
  <si>
    <t>place safety signage and instructed housekeeping to clean immediately.</t>
  </si>
  <si>
    <t>Senior Technician</t>
  </si>
  <si>
    <t>Worker bend down and safety helmet falls down to the floor</t>
  </si>
  <si>
    <t>Helmet could strike other workers working below his area</t>
  </si>
  <si>
    <t>Inform him to properly adjust safety helmet and lock chin straps</t>
  </si>
  <si>
    <t>I had been saw our contractor scaffolder doing erection scaffolding which is anchor point of body harness lanyard hock in wrong point.</t>
  </si>
  <si>
    <t>Can cause body harness lanyard absorber nt properly function when there is something wrong happen.</t>
  </si>
  <si>
    <t>I do stopping their activities for awhile and do advice their to hock body harness lanyard in correct anchor point which is above head level,their do agree to follow up.</t>
  </si>
  <si>
    <t>Insulation Technician level 2</t>
  </si>
  <si>
    <t>I observed that the scaffold was being overloaded with materials and tools that exceeded its weight limit, making the platform unstable and unsafe for workers.</t>
  </si>
  <si>
    <t>Overloading the scaffold can lead to structural failure, causing the platform to collapse or tip over. This puts workers at risk of falling and causes potential damage to surrounding structures or equipment.</t>
  </si>
  <si>
    <t>I immediately addressed the issue by stopping the work and reviewing the scaffold's weight capacity with the team. I informed them about safe load limits and directed them to redistribute materials to avoid exceeding the maximum weight. I recommended posting clear weight-limit signage on the scaffold and ensuring workers receive training on load-bearing guidelines.</t>
  </si>
  <si>
    <t>Two contractors carrying heavy objects together instead carrying by themself.</t>
  </si>
  <si>
    <t>The heavy object could fall unto their feet if carry by them self. 
It can cause back pain also.</t>
  </si>
  <si>
    <t>They set a good example for other people</t>
  </si>
  <si>
    <t>Observed congested storage area with limited walking space.</t>
  </si>
  <si>
    <t>Could cause trip hazards and delay in emergency evacuation</t>
  </si>
  <si>
    <t>Suggested rearranging materials and marking walkways with floor tape</t>
  </si>
  <si>
    <t xml:space="preserve">No proper lighting during night. </t>
  </si>
  <si>
    <t>Possible trip and fall, wild animals.</t>
  </si>
  <si>
    <t>Inform my superior for installing more lights.</t>
  </si>
  <si>
    <t xml:space="preserve">broken sling belt during lifting </t>
  </si>
  <si>
    <t xml:space="preserve">Falling object and equipment </t>
  </si>
  <si>
    <t>Stop the activity and ask to replace with new sling belt</t>
  </si>
  <si>
    <t>Some electrical equipment with subcontractor started with earthing</t>
  </si>
  <si>
    <t xml:space="preserve">No path for static charge, this will be dangerous for any person touch this equipment, all these charges will go to earth through the body of first one touch this machine. </t>
  </si>
  <si>
    <t>Stop these machines and connect earthing cable for all first by electrical team then start machines again</t>
  </si>
  <si>
    <t>North building roof has loose part which may fall on the cars in the parking</t>
  </si>
  <si>
    <t>Injury or car damage</t>
  </si>
  <si>
    <t>Scaffolding materials in poor house keeping at site.</t>
  </si>
  <si>
    <t>Trip,slip &amp; fall.</t>
  </si>
  <si>
    <t xml:space="preserve">Make intervention and proper house keeping </t>
  </si>
  <si>
    <t>Stole my bike</t>
  </si>
  <si>
    <t>When needed not available slowing my job</t>
  </si>
  <si>
    <t>To bring your own bike</t>
  </si>
  <si>
    <t>Rotating Maintenance engineer</t>
  </si>
  <si>
    <t>not wearing safety google &amp; gloves when performing the maintenance job</t>
  </si>
  <si>
    <t>injury to eyes &amp; hands</t>
  </si>
  <si>
    <t>remind to wear safety glass/gloves</t>
  </si>
  <si>
    <t>I noticed that the access ladder to the scaffold was not properly secured, and it was positioned too far from the scaffold, making it difficult and unsafe for workers to climb.</t>
  </si>
  <si>
    <t>Workers could fall while trying to access the scaffold or struggle to climb the ladder, increasing the risk of injury. Inadequate access to scaffolding can lead to unsafe working conditions and slower productivity.</t>
  </si>
  <si>
    <t>I immediately instructed the crew to properly secure the ladder and reposition it so that it was in line with the scaffold. I also recommended adding a locking mechanism to ensure the ladder stays in place. To prevent future access issues, I suggested setting up regular checks to ensure ladders and access points are always secure before use.</t>
  </si>
  <si>
    <t>Sr Engineer urea Static</t>
  </si>
  <si>
    <t>1 contractor jet cleaner operator was cleaned plates of exchanger without any eye protection</t>
  </si>
  <si>
    <t>high pressure water jet reflected off the plate surface can cause severe eye injury</t>
  </si>
  <si>
    <t>the operator was councelled, asked to wear glasses and his supervisor was informed of the observation</t>
  </si>
  <si>
    <t>Personnel handed over tools from the floor below through the space between railings</t>
  </si>
  <si>
    <t>the tool could drop and the personnel could trip</t>
  </si>
  <si>
    <t>asked him to go up via the stairs to get the tool he wants to borrow</t>
  </si>
  <si>
    <t xml:space="preserve">During TA2025 activities, I observed one technician working inside vessel without helmet during replacement of some internal parts of equipment. </t>
  </si>
  <si>
    <t>may some thing fall on his head or He may fall and hit his head on metal or sharp edges and lead to injury.</t>
  </si>
  <si>
    <t>I asked this technician to wear the helmet to work safe inside the static equipment.</t>
  </si>
  <si>
    <t xml:space="preserve">Dog chasing and try to bite </t>
  </si>
  <si>
    <t xml:space="preserve">If got bitten can lead to bleeding and get infection </t>
  </si>
  <si>
    <t>Ask animal shelter take the dog</t>
  </si>
  <si>
    <t>There are two reserved parkings for pregnant. One is used by me and the other is empty. When I arrived, I saw another car was reversing in my usual parking. He saw me slowed down but still maintain the parking. I went out the car and signaled him that the parking is reserved and for me. But I removed the other reserved sign and parked there instead. The other person went out of the car and went to his office. He didn't even try to change his parking.</t>
  </si>
  <si>
    <t>The parking is reserved for a reason. If noone abide it, what is the point of a reserved parking. Moreover, it is reserved for pregnant women who are having hard time if we have to park farther away from the office.</t>
  </si>
  <si>
    <t>I already signaled him to inform that is a reserved parking but he did nothing. This is purely human conscience to know what is right and wrong.</t>
  </si>
  <si>
    <t>Technician wore full PPE and followed lock-out tag-out procedure before maintenance.</t>
  </si>
  <si>
    <t xml:space="preserve">People will not obey the rules or procedure </t>
  </si>
  <si>
    <t>Commended technician for good practice and highlighted example in toolbox talk</t>
  </si>
  <si>
    <t>good practice to install hose cable for service air</t>
  </si>
  <si>
    <t>slip/trip hazard</t>
  </si>
  <si>
    <t>put hazard tape on hose</t>
  </si>
  <si>
    <t>Warehouse area, should have a propere place to keep all new material. during the TA most of our new material is missing.</t>
  </si>
  <si>
    <t>the new item looks like scrap materials. its corroded</t>
  </si>
  <si>
    <t>make a proper scaffolding shelter- to avoid corrosion and make a gate so that it is a restricted area. not everyone can go in to the area</t>
  </si>
  <si>
    <t>Scaffolding materials properly secure and housekeeping on worksite area.</t>
  </si>
  <si>
    <t>Can cause of slip,trip and fall object from height.</t>
  </si>
  <si>
    <t>This good practice always highlight during early morning toolbox meeting.</t>
  </si>
  <si>
    <t>Not using safety glass while working</t>
  </si>
  <si>
    <t>Can lead to eye injury</t>
  </si>
  <si>
    <t>Ask to wear safety glasses everytime</t>
  </si>
  <si>
    <t>Few personnels asked safety officer for inspection on their bicycles</t>
  </si>
  <si>
    <t>Possible defected bicycle will be used without inspection from safety officer</t>
  </si>
  <si>
    <t>I told them it was good practice</t>
  </si>
  <si>
    <t>It is observed that O&amp;U operations team put the nitrogen purging hose for boiler gas line above the man-height to clear away the walkway that was already baricaded as the hose was lying on the ground. This rectified the continuous blocked access that many people were observed violating.</t>
  </si>
  <si>
    <t>Not applicable</t>
  </si>
  <si>
    <t>During turnaround, most of the permit are ongoing at the CCR area. HSE team provide good ways of permit system work line as they are well prepared with few PIP in standby, security help to ease the que and others relevant HSE personal helping on secure and organize specefic types of permits</t>
  </si>
  <si>
    <t>Without proper preparation from HSE, permit will be done might take longer time to complete and without proper organizing order, might having trouble to look for certain documents</t>
  </si>
  <si>
    <t>Raise this care card and hope for better future in order to making permits system better and faster</t>
  </si>
  <si>
    <t>A welder was wearing full PPE including leather gloves, apron, face shield, and safety boots.</t>
  </si>
  <si>
    <t>I praised the worker for following safety procedures and shared it as a good example in the toolbox meeting.</t>
  </si>
  <si>
    <t xml:space="preserve">The new opening for in and out near ablution area, the area covered by soft sand. </t>
  </si>
  <si>
    <t xml:space="preserve">Bicyclist may fall if the tire stuck on the soft sand. </t>
  </si>
  <si>
    <t xml:space="preserve">Need to put gravel or hard sand. </t>
  </si>
  <si>
    <t>Some hoses does have whipcheck</t>
  </si>
  <si>
    <t>If the hose disconnected it may fly and hit something/someone</t>
  </si>
  <si>
    <t>Need to install whipcheck</t>
  </si>
  <si>
    <t>Compressor supplying several hoses without tag on the hoses.</t>
  </si>
  <si>
    <t xml:space="preserve">During emergency and required fast action to shut down one of the hoses, it may wrongly identify which hose to be closed. </t>
  </si>
  <si>
    <t xml:space="preserve">Need tag for each hose at the compressor. </t>
  </si>
  <si>
    <t xml:space="preserve">Scaffolding Contractor shifting scaffolding pipes to higher level by handing over to each other without any barrication or signage </t>
  </si>
  <si>
    <t xml:space="preserve">Fallen pipes due to mishandling </t>
  </si>
  <si>
    <t xml:space="preserve">Inform to barricat and but a sign till finish scaffolding erection </t>
  </si>
  <si>
    <t>someone crosses the barrier while rigging activities are in progress</t>
  </si>
  <si>
    <t>falling objects and thrown objects</t>
  </si>
  <si>
    <t>Stop the person and ask them to walk outside the barrier.</t>
  </si>
  <si>
    <t>HP Ammonia  pump A ground floor  south side scaffolding  one metel plank was not  proper tie up with pipe by wire while man going there metal plant  sleepeed  and misplaced.</t>
  </si>
  <si>
    <t>Fallen hazards.</t>
  </si>
  <si>
    <t>I informed  Scaffolder  responsibile  team and refixed at place and proper tie up metel plank with scaffolding  pipe.</t>
  </si>
  <si>
    <t>A bicycle was parked at the car park area.This is violation against BFI car pack rules.</t>
  </si>
  <si>
    <t>It can create unnecessary space constraint for the car users as the bicycles should parked at dedicated bicycles park area. BFI Security team need to be vigilant on this issue.</t>
  </si>
  <si>
    <t>Found the owner of the bicycle and asked him to remove his bicycle form the car park area.</t>
  </si>
  <si>
    <t>Housekeeping need to be done at the technicians office as box is located and block the walkway.</t>
  </si>
  <si>
    <t>Personnel can be tripped and fall.</t>
  </si>
  <si>
    <t>Discussion was made and the technician agreed to stored the box in the safe area.</t>
  </si>
  <si>
    <t>A person almost fall off from his bike due to his pant stuck at the bicycle's chain.</t>
  </si>
  <si>
    <t>The person can fall from his bicycle and can get injury.</t>
  </si>
  <si>
    <t>Tell him to fold his pant to avoid from stuck again at the bicycle chain.</t>
  </si>
  <si>
    <t>Storage area without barrier.</t>
  </si>
  <si>
    <t xml:space="preserve">People passing by &amp; Incident </t>
  </si>
  <si>
    <t xml:space="preserve">Intervention &amp; highlight </t>
  </si>
  <si>
    <t xml:space="preserve">The contructor person the heavy weight item unloading by manual from pickup </t>
  </si>
  <si>
    <t xml:space="preserve">If heavy weight any item manual lifting have changes for slip back pain </t>
  </si>
  <si>
    <t>Told to the people worker use the forklift for the unloading because the item heavy weight.</t>
  </si>
  <si>
    <t>I observed that some of the insulation joints and seams weren’t properly sealed, leaving small air gaps that would reduce the overall insulation effectiveness.</t>
  </si>
  <si>
    <t>Air can flow through these gaps, reducing the insulation's ability to maintain a consistent temperature.</t>
  </si>
  <si>
    <t>I brought the issue to the attention of the team and explained the impact of poor sealing on the insulation's performance.</t>
  </si>
  <si>
    <t>It was observed that there is no signage for Tripping hazards on the hoses crossing walkway.</t>
  </si>
  <si>
    <t>It can cause fall of personnel and serious injury.</t>
  </si>
  <si>
    <t>Informed operator at site and raised Care card</t>
  </si>
  <si>
    <t>While lifting material using overhead crane,saw some contractor wanting to walk under the suspended load</t>
  </si>
  <si>
    <t>Injury and possible death.</t>
  </si>
  <si>
    <t>Immediately stop the contractor and ask him to wait until the lift complete.</t>
  </si>
  <si>
    <t>Sr Engineer Urea static</t>
  </si>
  <si>
    <t>During rigging of SV1291009 (approx 600kg), the rigging team had put belt around grating without any support which broke the grating</t>
  </si>
  <si>
    <t>the grating can suddenly fail as it can't bear the load of the heavy SV causing serious injury to the riggers working around and also damaging plant property</t>
  </si>
  <si>
    <t>The rigging activity was stopped immediately and the BRE rigging supervisor was informed to use alternate rigging method. The supervisor agreed and crane was used to rig the SV</t>
  </si>
  <si>
    <t>While removal of backlight from the steam drum level gauge by instrument technician, his screwdriver slipped from his hand and fell all the way to ground from the steam drum platform.</t>
  </si>
  <si>
    <t>The falling screwdriver could hit anyone on the ground causing serious injury.</t>
  </si>
  <si>
    <t>I informed the instrument technician to put barricade on the ground to avoid anyone entering into that zone where they are performing the work.</t>
  </si>
  <si>
    <t>Inst. Tech</t>
  </si>
  <si>
    <t>A person was seen riding a bicycle while carrying a box in their right hand.</t>
  </si>
  <si>
    <t>prevented full control of the bicycle and increased the risk of losing balance or causing an accident</t>
  </si>
  <si>
    <t>The person was advised to stop and use a safer method to transport the box, such as using a basket or asking for assistance.</t>
  </si>
  <si>
    <t>A wild dog was seen barking and charging at a subcontractor employee</t>
  </si>
  <si>
    <t>posed a risk of injury or panic related accidents</t>
  </si>
  <si>
    <t>Suggesting notifying the animal control to remove the dog safely.</t>
  </si>
  <si>
    <t>Junior technician</t>
  </si>
  <si>
    <t>Asking to become fire watcher instead of third party</t>
  </si>
  <si>
    <t xml:space="preserve">No proper rescue confine space equipment </t>
  </si>
  <si>
    <t>Reject to become fire watcher and use third party</t>
  </si>
  <si>
    <t>barricade the working area so unauthorized personnel cannot enter &amp; not disturbing the personnel who performed the jobs</t>
  </si>
  <si>
    <t>if no barricade, personnel may not aware the hazard present and some items may mistakenly take by other personnel and caused delay to the job due to missing items.</t>
  </si>
  <si>
    <t>before start job, barricade the area to ensure safety &amp; items still in place and not missing</t>
  </si>
  <si>
    <t xml:space="preserve">Rotating junior technician </t>
  </si>
  <si>
    <t>Provide washing hand for after doing a job</t>
  </si>
  <si>
    <t xml:space="preserve">Unproper hygiene </t>
  </si>
  <si>
    <t xml:space="preserve">Install washing hand pipe </t>
  </si>
  <si>
    <t>Morning tool box was carried out with good task n job to be executed and hazard clearly highlighted when activity to be carried out.</t>
  </si>
  <si>
    <t>Congrats them.</t>
  </si>
  <si>
    <t>The scaffolding team conducted a full inspection and used green tags before starting work.</t>
  </si>
  <si>
    <t xml:space="preserve">Some bindings wire found on floor attached with gritting </t>
  </si>
  <si>
    <t xml:space="preserve">I removed this binding wire and put in trash bin </t>
  </si>
  <si>
    <t>move scaffolding materials using manual handling from group level to upper level without any surrounding area obstruction</t>
  </si>
  <si>
    <t>Drop object during someone walking near by</t>
  </si>
  <si>
    <t xml:space="preserve">Stop the activity ask to put barrier </t>
  </si>
  <si>
    <t>Hand over equipment  for maintenance  without depressed  and isolation.</t>
  </si>
  <si>
    <t xml:space="preserve">Pressure hazards </t>
  </si>
  <si>
    <t>I informed then   opeeation Close inlet valve and open drain valve.</t>
  </si>
  <si>
    <t xml:space="preserve">There is a beehive on top of ammonia tank under the single-phase socket receptacle. The beehive needs to be removed. </t>
  </si>
  <si>
    <t xml:space="preserve">Bee sting can cause injury or cause unrest at top of ammonia tank. </t>
  </si>
  <si>
    <t xml:space="preserve">The unsafe condition is reported for further action by relevant team. </t>
  </si>
  <si>
    <t xml:space="preserve">While climbing stairs of ammonia storage tank, one tubing leftover material was found stuck inside the stairs which can cause trip. </t>
  </si>
  <si>
    <t xml:space="preserve">Can cause person to trip or fall. </t>
  </si>
  <si>
    <t>Remove the tube from the stairs and done housekeeping.</t>
  </si>
  <si>
    <t>Someone not use hand gloves during manual handling.</t>
  </si>
  <si>
    <t xml:space="preserve">Pinch point &amp; incident </t>
  </si>
  <si>
    <t xml:space="preserve">Intervene &amp; agree </t>
  </si>
  <si>
    <t xml:space="preserve">Hose connections were in unarranged condition and laying on pathways. </t>
  </si>
  <si>
    <t>People could trip on the hoses</t>
  </si>
  <si>
    <t>Informed the hose user to arrange it and place it away from the pathway.</t>
  </si>
  <si>
    <t>I found out that one BFI operator forgot to wear a safety helmet while cycling from the CCR to the reformer.</t>
  </si>
  <si>
    <t>If no action is taken, the failure to wear a safety helmet while cycling may result in serious head injuries, non-compliance with safety regulations, and a negative safety culture.</t>
  </si>
  <si>
    <t>I immediately approached the operator in a respectful manner, reminded him of the importance of wearing a safety helmet while cycling from the CCR to the reformer, and advised him to comply with PP requirements to prevent future risks.</t>
  </si>
  <si>
    <t>Permit released (with tick box DONE for de-isolation) but the equipment not yet ready for maintenance work</t>
  </si>
  <si>
    <t>Unaware personnel exposed to pressurize system when dismantling the equipment</t>
  </si>
  <si>
    <t>Technicians informed the operator that the system not yet ready and require to de-pressurize before maintenance work.</t>
  </si>
  <si>
    <t>Found fallen object on the stairs</t>
  </si>
  <si>
    <t>Always be aware of surroundings. Scan area first before walking by especially from above. Falling object may cause injury</t>
  </si>
  <si>
    <t>Scan area for any jobs in surrounding before proceeding to enter area.</t>
  </si>
  <si>
    <t>Street Light on the main road outside of BFI Plant not lit up near the roundabout and also on the way to SCM Building</t>
  </si>
  <si>
    <t>May cause accident if people or animal pass by</t>
  </si>
  <si>
    <t>Turn on car headlight and slow down</t>
  </si>
  <si>
    <t>I noticed that some workers were handling insulation materials without gloves or masks, exposing themselves to potential skin irritation and respiratory hazards.</t>
  </si>
  <si>
    <t>The workers could experience skin burns or irritation from fiberglass particles, or suffer respiratory issues from inhaling fiberglass dust</t>
  </si>
  <si>
    <t>I addressed the issue directly but respectfully, reminding workers of the safety protocols. I provided gloves, masks, and goggles for everyone on-site</t>
  </si>
  <si>
    <t>Sr. Engineer Urea Static</t>
  </si>
  <si>
    <t xml:space="preserve">glass cover is missing for the hammer of Emergency response cabinet no. 7. </t>
  </si>
  <si>
    <t>the hammer could be inadvertently be misplaced or taken by someone and during emergency it can't be used to retrieve the contents of the cabinet</t>
  </si>
  <si>
    <t>issue was highlighted to HSSE</t>
  </si>
  <si>
    <t>Many people were observed crossing the barricaded area that O&amp;U operations team put to protect a live nitrogen purging hose for boiler gas line in front of the boilers.</t>
  </si>
  <si>
    <t>This is a violation of the safety rule not to cross the baricaded area, and can also cause tripping of people.</t>
  </si>
  <si>
    <t>I counselled the people violating the baricade area. Also discussed with operations if the hose can be tied with the pipe rack at height.</t>
  </si>
  <si>
    <t>A scaffold was missing guardrails on one side.</t>
  </si>
  <si>
    <t>A worker could fall from height and suffer serious injury.</t>
  </si>
  <si>
    <t>I restricted access to the scaffold and informed the scaffold team to install guardrails.</t>
  </si>
  <si>
    <t>Electrical Tech</t>
  </si>
  <si>
    <t>Fire extinguisher panel box key is corroded. Panel no 17</t>
  </si>
  <si>
    <t>When emergencu the key might broken or cannot be use as it is fully corroded</t>
  </si>
  <si>
    <t>Ff team should check the equipment</t>
  </si>
  <si>
    <t>Three technician trying to lift safety valve on to the table</t>
  </si>
  <si>
    <t>Puting people and equipment at risk</t>
  </si>
  <si>
    <t>Valve weight is bit above three people lifting capacity but standing with right posture they are with confident to be able to get the valve on. But it always safe to opt for lifting equipment while its available.</t>
  </si>
  <si>
    <t xml:space="preserve">Workers shifting scaffolding material to top floor by manually but there was no barricade </t>
  </si>
  <si>
    <t xml:space="preserve">Falling objects hazard if some one passing under them can have injury </t>
  </si>
  <si>
    <t>I approach to the workers and ask them to bericade the area</t>
  </si>
  <si>
    <t xml:space="preserve">Electric Cable lying on floor without bericade </t>
  </si>
  <si>
    <t xml:space="preserve">I asked the workers to bericade the lying cable </t>
  </si>
  <si>
    <t>Saw a personnel riding bicycle while using phone ( phone call)</t>
  </si>
  <si>
    <t>The personnel might have the risk of falling or an accident</t>
  </si>
  <si>
    <t>A personnel was seen climbing up a scaffolding through ladder without using safety harness.</t>
  </si>
  <si>
    <t>There might be a risk of falling from height</t>
  </si>
  <si>
    <t>Asking the personnel to quickly come down and told them to use safety harness if they needed to go up the scaffolding again</t>
  </si>
  <si>
    <t xml:space="preserve">Near 1271K002 top side cleaning going without ground floor  barricade the area </t>
  </si>
  <si>
    <t>During hydro jetting  always barricade  ground floor of efected area and need to provide sign board.</t>
  </si>
  <si>
    <t>Informed  them barricade area provide sign board.</t>
  </si>
  <si>
    <t>Someone left the water tap running in the toilet. She left without turning off the water tap in the sink.</t>
  </si>
  <si>
    <t>Waste of water. If the sinkhole is blocked, possible of water overflow from sink and cause slippery floor</t>
  </si>
  <si>
    <t>I turned off the water tap. But it is important for people to be mindful over small things that can lead to/ cause a bigger problem.</t>
  </si>
  <si>
    <t>The car behind me is very close to my car so I gave a signal using the car's indicator to indicate I am going to take the parking spot. But he proceeded to try to overtake me, possibly thinking I was planning to stop and wait at the side. But I was actually taking some angle to park. I can see from my side mirror, he made a sudden stop when he realized what I was doing.</t>
  </si>
  <si>
    <t>Car accident</t>
  </si>
  <si>
    <t>I didn't manage to see clearly the driver or the car as I was still reversing when he passed me by. But it is imperative for all drivers, especially at BFI parking to be patient and mindful. Don't get too close with other cars. At the end of the day, we want to arrive work safely. No need to rush especially at the area where people are trying to park their cars.</t>
  </si>
  <si>
    <t>Person working at site using normal sunglass due to sun strike</t>
  </si>
  <si>
    <t>Non approuved safety glass may not able to protect the eyes in case of serious situation</t>
  </si>
  <si>
    <t>Instruct to use proper safety glass and explain the reason of appropriate eyes protection.</t>
  </si>
  <si>
    <t>During lifting activity using crane, site visit team nearby went swing crane (line of fire).</t>
  </si>
  <si>
    <t xml:space="preserve">Line of fire &amp; incident </t>
  </si>
  <si>
    <t>Make intervention and clear from the area</t>
  </si>
  <si>
    <t>One contructor person, using grinding w/out face shield.</t>
  </si>
  <si>
    <t>W/out face shield has a tendency the particles from grinding come to eyes.</t>
  </si>
  <si>
    <t>I told to the person, before do the grinding must use the face shield.</t>
  </si>
  <si>
    <t>Worker climbed ladder without using fall protection harness</t>
  </si>
  <si>
    <t>Risk of falling from height leading to serious injury</t>
  </si>
  <si>
    <t>Advised worker to stop immediately, provided safety harness, and reminded about working at
height procedures.</t>
  </si>
  <si>
    <t xml:space="preserve">Slippery area and algae in the parking infront of the north building </t>
  </si>
  <si>
    <t>Slippery risk</t>
  </si>
  <si>
    <t xml:space="preserve">Informed the concerned person </t>
  </si>
  <si>
    <t>Rotaing maintenance engineer</t>
  </si>
  <si>
    <t>wire cable laying on ground</t>
  </si>
  <si>
    <t>inform person in charge to install hazard tape on the cable</t>
  </si>
  <si>
    <t>Street lights outside battery area of BFI is not working during night along the road.</t>
  </si>
  <si>
    <t>Visual is limited for the driver and potential people or animal are crossing.</t>
  </si>
  <si>
    <t>Need to inform the road management regarding this issue</t>
  </si>
  <si>
    <t>I observed that in some areas of the piping, the insulation wasn’t applied evenly. There were visible gaps between the insulation panels, which could allow heat to escape, affecting overall energy efficiency.</t>
  </si>
  <si>
    <t>These gaps will reduce the effectiveness of the insulation, leading to energy loss. This could result in increased heating and cooling costs and affect the comfort of the building’s occupants.</t>
  </si>
  <si>
    <t>I spoke with the installer to discuss the gaps and explained the impact on energy efficiency. I suggested using foam sealants or insulation filler in these gaps to improve the thermal barrier. I also emphasized the importance of checking every section to ensure it’s evenly distributed. I supported good practice by sharing a guide on proper installation techniques to avoid such gaps in the future.</t>
  </si>
  <si>
    <t>During TA 2025 activities, it was observed that a contractor guy was not wearing safety glasses in working area.</t>
  </si>
  <si>
    <t>It can be harmful for his eyes and well as for company reputation.</t>
  </si>
  <si>
    <t>Told him to wear safety glasses immediately.</t>
  </si>
  <si>
    <t>Saw some contractor ignore the barrier tape on the lifting zone.</t>
  </si>
  <si>
    <t>Fall object. Walk under suspended load.</t>
  </si>
  <si>
    <t>Immediately intervend,stop the contractor,explain to him to respect the barrier as this would cause accident</t>
  </si>
  <si>
    <t xml:space="preserve">Not looking right and left before cross to other road while bicycle and cars </t>
  </si>
  <si>
    <t xml:space="preserve">Look before you cross makesure its safe </t>
  </si>
  <si>
    <t>1071K001 Synthesis Compressor. Instrument cables had been detached from the JB 1071JXA402 cable tray.</t>
  </si>
  <si>
    <t>Because the Syngas is one of the key equipment, this condition might cause cable damage or loosening, It can causing the compressor to trip.</t>
  </si>
  <si>
    <t>The detached cables must be fixed and dressed properly.</t>
  </si>
  <si>
    <t>Electrical tech</t>
  </si>
  <si>
    <t>Eyewash in battery room at ccr is expired</t>
  </si>
  <si>
    <t>The item need to be checked soon</t>
  </si>
  <si>
    <t xml:space="preserve">Full barricades had been put up to ensure any unauthorised personnel are not allowed to go into the area while lifting activities were carried out. </t>
  </si>
  <si>
    <t xml:space="preserve">Unauthorised personnel going into the lifting area. </t>
  </si>
  <si>
    <t>Congratulate the team on their positive safety awareness.</t>
  </si>
  <si>
    <t>A staff hooked his body harness onto the scaffolding as he is working at more 1.5m height.</t>
  </si>
  <si>
    <t>He can be injured due to falling from at that height.</t>
  </si>
  <si>
    <t>Congratulate him on his positive attitude towards safety.</t>
  </si>
  <si>
    <t>Someone wears proper ppe</t>
  </si>
  <si>
    <t>It is positive</t>
  </si>
  <si>
    <t>Keep wearing prpoer ppe</t>
  </si>
  <si>
    <t>Painter grinding at scaffold platform</t>
  </si>
  <si>
    <t>Observed that worker are using PPE and harness properly hooked above the waist.</t>
  </si>
  <si>
    <t>Saw someone carrying equipment to be placed on transporting vehicle, a contractor approached and decided to help. This positive attitude helped ease the preparations efficiently and saved more energy.</t>
  </si>
  <si>
    <t xml:space="preserve">Could not leave this blank as described for positive action. However, this positive attitude may help ease and make people feel better </t>
  </si>
  <si>
    <t>Gave appreciation and thanks, also made this care card to show appreciation towards the gesture. A good gesture can help in so many ways.</t>
  </si>
  <si>
    <t xml:space="preserve">Forklift used by workers inside plant area without flagman </t>
  </si>
  <si>
    <t xml:space="preserve">Forklift can be hit near by equipments or material </t>
  </si>
  <si>
    <t xml:space="preserve">I approach to forklift operator and ask him about the flagman flagman was available but he was standing outside I call him and remind him please always be with forklift </t>
  </si>
  <si>
    <t xml:space="preserve">When the catalyst unloaded at 1201R001-H2 Removal Reactor, we observed that one piece of equipment the vendor had provided was grounded to the scaffolding and that the other piece did not. 
This condition was noticed during the interval. </t>
  </si>
  <si>
    <t>One of the most crucial components of the apparatus is the grounding cable. It is possible to safely discharge any static electricity produced by the equipment during the process to ground.</t>
  </si>
  <si>
    <t>The vendor provided the grounding wire and moved the other equipment grounding to the correct grounding point after we brought up the issue with the responsible area operator.</t>
  </si>
  <si>
    <t>someone walking backwards while the forklift is reversing</t>
  </si>
  <si>
    <t>accident</t>
  </si>
  <si>
    <t xml:space="preserve">Stop the person and remain him to stop while forklift reversing </t>
  </si>
  <si>
    <t>Last seen the pressure cleaning engine which is near the Natural Gas Compressor is grounding connected.</t>
  </si>
  <si>
    <t>For safety reason</t>
  </si>
  <si>
    <t>Last seen equipment which is pressure cleaning engine near the NGC is without grounding connected</t>
  </si>
  <si>
    <t>It can cause electrical shock risk  as ungrounded equipment can pose serious risk of electric shockto personnel especially during maintenance or fault condition ; also it can pose a fire hazard as the risk of increase risk of sparks and fire.</t>
  </si>
  <si>
    <t>It was observed housekeeping need to be done at scaffold storage area near Unit 1031.</t>
  </si>
  <si>
    <t>It can create tripping hazards to personnel.</t>
  </si>
  <si>
    <t>Immediate discussion made with the supervisor and he agreed to do house keeping imediately</t>
  </si>
  <si>
    <t>One of a staff found not wearing hand gloves while doing his job.</t>
  </si>
  <si>
    <t>He can injured his hands/fingers while doing the job.</t>
  </si>
  <si>
    <t>Discussion had been made and he agreed to wear his hand gloves immediately.</t>
  </si>
  <si>
    <t>Finding 3rd party manlift operator not use safety harness went operating the machine.</t>
  </si>
  <si>
    <t xml:space="preserve">Falling &amp; incident </t>
  </si>
  <si>
    <t xml:space="preserve">Intervention him &amp; agree </t>
  </si>
  <si>
    <t>Stopped a worker with untied long hair at the fabrication area and advised her to tie it securely when working, especially around machinery.</t>
  </si>
  <si>
    <t>Could be stuck her hair on the machine</t>
  </si>
  <si>
    <t xml:space="preserve">Approached her when it safe, and spoke to person in charged to make sure all safety requirement  especially handling machinery need to be complied </t>
  </si>
  <si>
    <t>Some personnel entering the insulation removal area without dust mask N95</t>
  </si>
  <si>
    <t>Can cause irritation / healthy issue either short term or long term to the personnel which can lead to LTI if not using proper PPE</t>
  </si>
  <si>
    <t>Personnel entering the area should wear N95 dust mask</t>
  </si>
  <si>
    <t xml:space="preserve">Sr. Static ammonia technician </t>
  </si>
  <si>
    <t>Pedestrian worker were crossing barricaded area by lifting up the barricade  tape near natural gas line.</t>
  </si>
  <si>
    <t>Purging was under process, can cause personal injury.</t>
  </si>
  <si>
    <t>I intervene them to use other way.</t>
  </si>
  <si>
    <t xml:space="preserve">I observed that 1 contractor supervisor was helping his team to tight the equipment and he didn't wear safety gloves. </t>
  </si>
  <si>
    <t xml:space="preserve">His finger can pinch during tightening the equipment, </t>
  </si>
  <si>
    <t xml:space="preserve">I intervene him to use gloves </t>
  </si>
  <si>
    <t>Senior engineer Urea static</t>
  </si>
  <si>
    <t>water was leaking from safety shower at ground floor near condensate tank after someone used it as the actuator was stuck on the snesor</t>
  </si>
  <si>
    <t>safety shower is for emergency use only. the spilled water was causing slipper surface. the actuartor was stuck so it would give false indication that the safety shower is in use</t>
  </si>
  <si>
    <t xml:space="preserve">the lever was adjusted so it would close properly and not get stuck with the sensor </t>
  </si>
  <si>
    <t>It was observed during the lifting activity of the ammonia cooling water pump, it seems that there was a lack of coordination or information among the lifting team with the crane, that caused the pump to lift up quite much which made the temporary tie-rods of the expansion bellow to bend.</t>
  </si>
  <si>
    <t>The signalman quickly signaled the crane to put down the pump; and BRE rigging supervisor &amp; O&amp;U static team was called to see through the situation. 	
Failing to understand to lift the pump slowly, caused the tie-rods to bend.</t>
  </si>
  <si>
    <t>We informed our team to compress the expansion bellow a bit more and then the rigging supervised by the BRE rigging supervisor to lift the pump slowly managed to remove the two stuck bolts between the pump flange and bellow, and the pump removed without any issues.</t>
  </si>
  <si>
    <t>Some contractor personnel are observed to cross over the storm water drain channel near the boiler by jumping across the channel.</t>
  </si>
  <si>
    <t>This has high chances of foot slipping off the ledge of the channel resulting into fall in the channel and causing injury.</t>
  </si>
  <si>
    <t>The persons were engaged and informed to cross the channels only where they are adequately covered with the slabs.</t>
  </si>
  <si>
    <t>Two contractor persons are observed working at boiler without using the ear plugs while dismantling the manways of the air duct with the battery operated machine that is causing a lot of noise.</t>
  </si>
  <si>
    <t>Continuous exposure to such noise can cause hearing damage.</t>
  </si>
  <si>
    <t>The work was stopped and they were advised to wear the ear plugs before continuing the job.</t>
  </si>
  <si>
    <t>The grounding for Pressure cleaning engine from vendor is not connected</t>
  </si>
  <si>
    <t>Someone potentially get electric shock</t>
  </si>
  <si>
    <t>Ask them to connect the grounding</t>
  </si>
  <si>
    <t xml:space="preserve">Workers are working on scaffolding platform by using full PPE and harness </t>
  </si>
  <si>
    <t>There can be falling injury if they are not using harness</t>
  </si>
  <si>
    <t xml:space="preserve">I approach to the workers and appreciate them for their behavior to safety </t>
  </si>
  <si>
    <t>correct placement of all SV (safety valves) using proper tightening straps and placing all barriers</t>
  </si>
  <si>
    <t>could fall on someone and and sv will be damaged</t>
  </si>
  <si>
    <t>maintain proper order</t>
  </si>
  <si>
    <t>Employees doing housekeeping after such task. collecting wast and through away beside workplace.</t>
  </si>
  <si>
    <t>Waste like rubish paper, dirt ruggs and peaces of wood pounded around by the wind because no enoug Trush bin arround MSL workshop.</t>
  </si>
  <si>
    <t>Action is trying to find trush bin arround but can not.</t>
  </si>
  <si>
    <t>Good communication during overhauled the safety valve</t>
  </si>
  <si>
    <t xml:space="preserve">Congratulate to all the crew involved. </t>
  </si>
  <si>
    <t>There are no fire extinguishers near these transformers PSS/1/2/3/4 distribution transformers to service buildings. There are four transformers in all parts of our company.</t>
  </si>
  <si>
    <t>Action must be taken in this regard.</t>
  </si>
  <si>
    <t>Providing appropriate fire extinguishers</t>
  </si>
  <si>
    <t>During the announcement of we can bring handphone to side, myself was going to BRE HSSE to ask for the sticker. the Person talk to me and Said "if u are only technician dont expect that we will priorities u guys, we will only priorities Engineer first"</t>
  </si>
  <si>
    <t>the way he talk is not professional.</t>
  </si>
  <si>
    <t>i hope that BRE HSSE superior will take note on this.</t>
  </si>
  <si>
    <t xml:space="preserve">I observed that the staff from Rotary company, which are working with me are well aware of safety and technically have strong skills to perform the job timely. </t>
  </si>
  <si>
    <t>With unskilled work force there are chances of incidents and personal injury.</t>
  </si>
  <si>
    <t xml:space="preserve">Position feedback </t>
  </si>
  <si>
    <t>Mechanical Tech</t>
  </si>
  <si>
    <t>Very positive attitude, positive working style. Easy to work with</t>
  </si>
  <si>
    <t>Nothing can go wrong with positivity instead, to spread more kindness in the workplace.</t>
  </si>
  <si>
    <t xml:space="preserve">I am encouraging everyone to have positivity, spread kind awareness. And always be the first one to be positive. If you dont see it, you be it. </t>
  </si>
  <si>
    <t>Senior engineer</t>
  </si>
  <si>
    <t>It is observed that people having bicycles are observed crossing the cross-over walkway made over the storm water channels around the plant, which is a positive practice.</t>
  </si>
  <si>
    <t>It was observed that after dismantling the manholes of boiler-1, no scattered stud bolts were observed around on the platforms, thus avoid any trip, slip hazards.</t>
  </si>
  <si>
    <t>A personal was caught bringing their phone by the security. The security stopped the person from entering the site and asked them to leave their phone at the security hut.</t>
  </si>
  <si>
    <t>It is good that the security is observant and doing their checks thoroughly to ensure the safety of personnel inside the Plant</t>
  </si>
  <si>
    <t>We never got information regarding Care card we submit &amp; never got feed back action taken</t>
  </si>
  <si>
    <t>-. Lack information Care card we submit
-. No clear status of care card was done, rejected, inprogrees, pending or similar with others
-. Only special people have access
-.  Possible repeting do to limit access</t>
  </si>
  <si>
    <t xml:space="preserve">Upgrade Care card with facilities: number care card , status &amp; feed back to person who create care card
</t>
  </si>
  <si>
    <t>Eyewash in ccr battery room is already expired</t>
  </si>
  <si>
    <t>Can harm the eyes if using expired eyewash</t>
  </si>
  <si>
    <t>Inspect and replace with new eyewash</t>
  </si>
  <si>
    <t>I saw technicians not wearing gloves during their site walk</t>
  </si>
  <si>
    <t>They may injure their hand if touch sharp edges or hot surfaces</t>
  </si>
  <si>
    <t>I asked HSSE team to provide new gloves to them to save their hands</t>
  </si>
  <si>
    <t xml:space="preserve">Air hoses are lying on walking path without bericade </t>
  </si>
  <si>
    <t>Tripping hazard some one can trip</t>
  </si>
  <si>
    <t xml:space="preserve">I approach to the workers who are using air hoses and remind them please bericade the hoses </t>
  </si>
  <si>
    <t xml:space="preserve">Plastic water bottles filled with liquid on the catalyst drum area. Not clear what is inside the bottle.  </t>
  </si>
  <si>
    <t>Someone may drink it while it is not water</t>
  </si>
  <si>
    <t xml:space="preserve">Need to mark what is inside the plastic bottle. If not used anymore to be thrown away. </t>
  </si>
  <si>
    <t>Someone didn’t hook lanyard during working at height during the activity</t>
  </si>
  <si>
    <t xml:space="preserve">If they fall from height place might cause severe injury </t>
  </si>
  <si>
    <t>Intervene and asked them to hook the lanyard at proper place</t>
  </si>
  <si>
    <t>Someone hoisting up and down material from the top of vessel</t>
  </si>
  <si>
    <t xml:space="preserve">there will be dropping object if people walk below </t>
  </si>
  <si>
    <t xml:space="preserve">ask the supervisor to provide barricade </t>
  </si>
  <si>
    <t>Water dispenser is being located outside and without electrical inspection sticker</t>
  </si>
  <si>
    <t>The water dispenser may have short-circuit if rain.</t>
  </si>
  <si>
    <t>Put in the safety walk finding for further discussion</t>
  </si>
  <si>
    <t>Many people not wearing chain strap for the safety helmet</t>
  </si>
  <si>
    <t>the safety helmet may fell down and the head will lose the protection</t>
  </si>
  <si>
    <t>put in the safety note during safety walk for further discussion</t>
  </si>
  <si>
    <t>Substation lead</t>
  </si>
  <si>
    <t>1 cover support for water drainage near compressor house is broken and need fixation</t>
  </si>
  <si>
    <t>report</t>
  </si>
  <si>
    <t>SCM Building</t>
  </si>
  <si>
    <t>Grass inside PSS2 and PSS3 need to be cut</t>
  </si>
  <si>
    <t>Snakes can enter</t>
  </si>
  <si>
    <t>report to facility management</t>
  </si>
  <si>
    <t>Lead mechanical engineer</t>
  </si>
  <si>
    <t>person working without safety glass</t>
  </si>
  <si>
    <t xml:space="preserve">any accident can happen as not full PPE used  </t>
  </si>
  <si>
    <t>informed the person to use all PPE required for all time</t>
  </si>
  <si>
    <t xml:space="preserve">The bre engineer  push to continue worked no reast </t>
  </si>
  <si>
    <t xml:space="preserve">The weather is hot if there are no break  there will be going accident or injury some one </t>
  </si>
  <si>
    <t xml:space="preserve">Need break and rest don't rush  </t>
  </si>
  <si>
    <t xml:space="preserve">At accessway of ground floor synthesis unit found hanging flexible hose connecting from cylinder gas at ground floor to the first floor. </t>
  </si>
  <si>
    <t>This could potentially lead to any passerby personnel using bicycle on the area to be dangling with the hose pipe.</t>
  </si>
  <si>
    <t>Informed the equipment operator to secure the flexible hose and make him aware of the hazard that can cause it</t>
  </si>
  <si>
    <t>Sr. Static ammonia technician</t>
  </si>
  <si>
    <t xml:space="preserve">Unauthorised person run jetting machine to check the pressure. </t>
  </si>
  <si>
    <t xml:space="preserve">It can cause a serious injury ,because no proper PPE's used at that time. </t>
  </si>
  <si>
    <t>I am just raising care card.
( as per multinational companies ,they advising their staff that if you can't stop the person due to higher position just raise the care card).</t>
  </si>
  <si>
    <t>It was observed that one of BFI employee was not carrying his escape hood with him while working at site in Ammonia pump area</t>
  </si>
  <si>
    <t>He was in danger of potential ammonia inhale while do not have escape hood available with him.</t>
  </si>
  <si>
    <t>Talked to him to bring and carry his escape hood every time when working at site.</t>
  </si>
  <si>
    <t>I observed contractors bringing 2 escape hood. (1 belong to his friend on the otherside of the gate)</t>
  </si>
  <si>
    <t>Incase of emergency, his friend do not have the escape hood.</t>
  </si>
  <si>
    <t>I already approach this contractor to never do it again, 1 escape hood for 1 person.</t>
  </si>
  <si>
    <t>Saw contractor lifting a concrete block using expired webbing sling on a kobelco</t>
  </si>
  <si>
    <t>Webbing sling will snap/cut</t>
  </si>
  <si>
    <t>Immediately stop the contractor,inform them to use proper &amp; inspected webbing sling to do the work</t>
  </si>
  <si>
    <t xml:space="preserve">Eye was bottled inside CCR battery room is expired, need to be replace with new one </t>
  </si>
  <si>
    <t>When it required it's not ready to use</t>
  </si>
  <si>
    <t>Create care card, then concern team can replace the eye wash</t>
  </si>
  <si>
    <t>Hydro jetting without wearing proper required PPE</t>
  </si>
  <si>
    <t>Informed him always wear full required PPE for hydro jetting like full sheild, rubber glove, rain suit.</t>
  </si>
  <si>
    <t>Sr. Rotating Mechanical Technician lvl1</t>
  </si>
  <si>
    <t>Shifting materials top side without barricading of ground floor.</t>
  </si>
  <si>
    <t xml:space="preserve">Falling material and hit to someone </t>
  </si>
  <si>
    <t>Informed barricade area and provide sign board.</t>
  </si>
  <si>
    <t xml:space="preserve">Sr. Rotating Mechanical Technician lvl1 </t>
  </si>
  <si>
    <t>Someone despose metal in hazards garbage bin</t>
  </si>
  <si>
    <t xml:space="preserve">Environment Hazards </t>
  </si>
  <si>
    <t>Removed and disposed in hazards bin.</t>
  </si>
  <si>
    <t>Unclean floor next to the water dispenser at the Main Substation below the stairs.</t>
  </si>
  <si>
    <t>The unclean floor may cause accidents like trips and falls.</t>
  </si>
  <si>
    <t xml:space="preserve">For our safety and hygiene, the area needs to be cleansed.  </t>
  </si>
  <si>
    <t>Personnel wearing gloves doing inspection</t>
  </si>
  <si>
    <t>Finger injury such as pinch point</t>
  </si>
  <si>
    <t>Acknowledge the positive act from them</t>
  </si>
  <si>
    <t xml:space="preserve">360 ton crane set-up on going Evey one use proper PPE, Safety harness,good comnication to each other </t>
  </si>
  <si>
    <t xml:space="preserve">Good work example </t>
  </si>
  <si>
    <t xml:space="preserve">This thing Evey one have so we will achieve our goal zero accident or incident </t>
  </si>
  <si>
    <t xml:space="preserve">Workers are sitting in plant but not wearing safety glasses </t>
  </si>
  <si>
    <t xml:space="preserve">Any metal chips or dust debris can hit there eyes because nearby workers are working </t>
  </si>
  <si>
    <t xml:space="preserve">I approach to the workers and remind them always wear safety glasses while coming to plant site don't remove your safety glasses either you are working or resting </t>
  </si>
  <si>
    <t xml:space="preserve">water drainage without guards </t>
  </si>
  <si>
    <t>Uncovered drainage pits or culverts pose trip and fall risks.
Open systems can also be dangerous for workers or animals.</t>
  </si>
  <si>
    <t>Asking facility management for taken action</t>
  </si>
  <si>
    <t xml:space="preserve">lead engineer </t>
  </si>
  <si>
    <t>car with minor high speed than 20 km/hr</t>
  </si>
  <si>
    <t xml:space="preserve">any accident can happen with high speed in site </t>
  </si>
  <si>
    <t>already informed the driver for that act</t>
  </si>
  <si>
    <t>Electrical Engineer - MH</t>
  </si>
  <si>
    <t>Feeling something close to seasick due to the shaking caused by ship docking and sea waves. wavering steps occurs from time to time.</t>
  </si>
  <si>
    <t>seasickness, and for ones working at height can fall. The effect of the collision can be felt more on higher places.</t>
  </si>
  <si>
    <t xml:space="preserve">slowly and carefully go down to the ground level (Jetty base) and regain balance. going back to land soon after. </t>
  </si>
  <si>
    <t xml:space="preserve">Operation open the permit but the equipment is still online </t>
  </si>
  <si>
    <t>If the open a lot of services come out</t>
  </si>
  <si>
    <t xml:space="preserve">If the equipment is not ready no iuse the permit </t>
  </si>
  <si>
    <t>Scaffolder caught doing job without escape hood with them. When asked they told that escape hood was not provided. Instead they were only given half face respiratory mask, which is not sufficient against ammonia leak.</t>
  </si>
  <si>
    <t>Serious injury if there is an ammonia leak</t>
  </si>
  <si>
    <t>Stopped the person from doing their work and asked them to go out of site. They can only return to work once they have their escape hood.</t>
  </si>
  <si>
    <t>Hoses seen lying on the floor, crossing walkway, with no barriers</t>
  </si>
  <si>
    <t>Slip and trip that can cause injury</t>
  </si>
  <si>
    <t>Reported to the responsible personnel to properly store unused hose. and provide proper barrier for used hose.</t>
  </si>
  <si>
    <t xml:space="preserve">People transferring ladder on the stairs by passing it to the next person upstairs. </t>
  </si>
  <si>
    <t>The ladder could have slipped from their hands and hit someone downstairs</t>
  </si>
  <si>
    <t>Stopped the activity</t>
  </si>
  <si>
    <t xml:space="preserve">Junior Rotating technician </t>
  </si>
  <si>
    <t>Rushing and aggressive driving while people walk by at parking</t>
  </si>
  <si>
    <t>Dust flyover to people get through their eyes or mouth</t>
  </si>
  <si>
    <t>Warning sign to slow down</t>
  </si>
  <si>
    <t>Personnel was using his phone while walking</t>
  </si>
  <si>
    <t xml:space="preserve">He's not aware of his surrounding </t>
  </si>
  <si>
    <t>Asked him to stop walking first and remind him not to use phone while walking</t>
  </si>
  <si>
    <t>Contractor personnel was found not carrying a mandatory escape hood while working at site.</t>
  </si>
  <si>
    <t>In the event of a gas leak or release, the person has no protection against inhaling harmful substances.</t>
  </si>
  <si>
    <t>As soon as I noticed the contractor without the required escape hood, I intervened on the spot to stop him from proceeding further for activity.</t>
  </si>
  <si>
    <t>Wearing Dust mask properly inside the Bulk Storage.</t>
  </si>
  <si>
    <t>can cause breathing problem if exposed to dusty environment for too long</t>
  </si>
  <si>
    <t>gave compliment for the great effort</t>
  </si>
  <si>
    <t>Good communication between forklift driver and flagman during transfer chemical</t>
  </si>
  <si>
    <t xml:space="preserve">Keep up the safe working environment </t>
  </si>
  <si>
    <t>Static Ammonia lead Engineer</t>
  </si>
  <si>
    <t xml:space="preserve">I observed some maintenance technicians not using ear muff / ear plugs during plant shutdown phase </t>
  </si>
  <si>
    <t>The technicians may affect their hearing acuity.</t>
  </si>
  <si>
    <t>I provide them ear plugs to use during their existence in plant to save their hearing acuity.</t>
  </si>
  <si>
    <t>SR. INSTRUMENT ENGINEER</t>
  </si>
  <si>
    <t>Someone wearing torn coverall</t>
  </si>
  <si>
    <t xml:space="preserve">The torn part may not give protection </t>
  </si>
  <si>
    <t>Suggest to the person to take new coverall from safety representative</t>
  </si>
  <si>
    <t>I found someone's safety boots has no sole tread at the backside, showing the boots is already overused.</t>
  </si>
  <si>
    <t>slip and fall possibility is higher, especially at slippery areas</t>
  </si>
  <si>
    <t>I talked to the person and recommend to request new boots from HSSE.</t>
  </si>
  <si>
    <t>Finding 3rd party company using pallet jack carryout they colleague (horse play).</t>
  </si>
  <si>
    <t xml:space="preserve">Observed vendor refilling water bottle without proper hygiene application. </t>
  </si>
  <si>
    <t>The bacteria from bottle tip could stay at the water dispenser and unsafe for the next user</t>
  </si>
  <si>
    <t>I intervened, and explain to him properly on why he should not do that</t>
  </si>
  <si>
    <t>Saw contractor walking behind forklift.</t>
  </si>
  <si>
    <t>Accident will happen.</t>
  </si>
  <si>
    <t>Immediately stop the contractor and inform him about moving forklift</t>
  </si>
  <si>
    <t>Scattered stud bolts and washers were observed at the job location during a maintenance activity at cooling tower pumps.</t>
  </si>
  <si>
    <t>Scattered stud bolts can cause the working personnel to slip and fall by accidently stepping on them due to their rolling ability.</t>
  </si>
  <si>
    <t xml:space="preserve">I informed the job supervisor and the working personnel to stop the job and housekeep the area by collecting all loose parts in the collection tray before continuing the job.	</t>
  </si>
  <si>
    <t>I observed many contractor workers standing inside the temporary tools container near the Boilers in the afternoon, whereas the atmosphere inside the container was quite hot due due sunshine. Only few of them were looking for tools, while others were standing by in intense heat.</t>
  </si>
  <si>
    <t>Being inside the container that is directly under the sun &amp; has no ventilation can cause immediate dehydration.</t>
  </si>
  <si>
    <t>I informed the workers standing by to come outside the container and under the nearby sunshed. Only relevant people that are looking for tools should be inside. I also informed the tool keeper not to allow unwanted people to enter or stay inside the container.</t>
  </si>
  <si>
    <t>It was observed that the area operator used two plastic chairs stacked on top of each other to stand upon and reach to open a drain point located above the man height near clear water pumps 1901P002A/B.</t>
  </si>
  <si>
    <t>The plastic chair may break and can be a cause for the person to fall off and get injured.</t>
  </si>
  <si>
    <t>Area operator was informed at the location to use the A-ladder to reach the valve rather than the plastic chairs.</t>
  </si>
  <si>
    <t>required to Install warning tap around main panel and valves of 1071, 1091 compressors deluge system with notice Access only for authorized people because this system can activate manual by mistake, especially during TA-2025 a lot of subcontractor's people available in site.</t>
  </si>
  <si>
    <t>May be system activated by mistake from any subcontractors who's available in site during TA-2025 activities</t>
  </si>
  <si>
    <t>Confirm firefighting team leader to install this warning tap with label enter only for authorized people</t>
  </si>
  <si>
    <t>Install warning tap around main panel and valves of natural gas compressor deluge system with notice Access only for authorized people because this system can activate manual by mistake, especially during TA-2025 a lot of subcontractor's people available in site.</t>
  </si>
  <si>
    <t>Confirmed Fire team</t>
  </si>
  <si>
    <t>Garbage bin for general waste should be accessible at workshop  People start to drop wast on a corner and not having proper bin for throughing wast like wood and ruggs</t>
  </si>
  <si>
    <t>Place started to a mess and have lot of waste sprayed away.</t>
  </si>
  <si>
    <t>Not really action unless telling people to use carton box as temporary. Not spilling every thing away.</t>
  </si>
  <si>
    <t>salary on time</t>
  </si>
  <si>
    <t>anger issue</t>
  </si>
  <si>
    <t>on time salary</t>
  </si>
  <si>
    <t>A staff cycling while one of his hands carrying other materials.</t>
  </si>
  <si>
    <t>He can be injured by fall trip from his bicycle due to unbalance while riding a bike situation</t>
  </si>
  <si>
    <t>Stopped him and discussion had been made immediately. He agreed with the recommendation and he agreed to find other alternative.</t>
  </si>
  <si>
    <t>The male toilet is not cleaned properly which raised a hygienic concern by the staff.</t>
  </si>
  <si>
    <t>Not hygienic for the personnel who are using the toile.</t>
  </si>
  <si>
    <t>Discussion made with the cleaner and he agreed to clean the toilet immediately.</t>
  </si>
  <si>
    <t>Replacing disc on grinding machine because of rush job and breach safety procedure.</t>
  </si>
  <si>
    <t>Power hand tools are harmful if we make mistake and can lead to an injuries.</t>
  </si>
  <si>
    <t>Before removing old disc, always unplug the cable from sources and then it can be done safely.</t>
  </si>
  <si>
    <t>An individual was observed climbing a monkey ladder while carrying items in their hands</t>
  </si>
  <si>
    <t>A serious risk of slipping or falling from height.</t>
  </si>
  <si>
    <t>Advised to use a tool bag, hoisting method, or other safe means to transport items</t>
  </si>
  <si>
    <t xml:space="preserve">I saw some car was parking just park at a non-designated car park. </t>
  </si>
  <si>
    <t xml:space="preserve">Other might join and park at a non-designated car park and may even block some pathway.  During this TA, a lot of people will come and if this is not controlled, it might escalate. </t>
  </si>
  <si>
    <t xml:space="preserve">HSSE or security should intervene </t>
  </si>
  <si>
    <t>People delivering Nitrogen cylinder without cage.</t>
  </si>
  <si>
    <t>If Cylinder bottle is delivered without proper storage and left standing up. It may fall down and lead to injuries or explod due to siden releas of high pressure force.</t>
  </si>
  <si>
    <t>Advise to lay them down while waiting for proper storage rack to comes or secure it with strap belt on to a solide support.</t>
  </si>
  <si>
    <t>Not much cooling fan in granulation</t>
  </si>
  <si>
    <t>Collapse due to hot weather</t>
  </si>
  <si>
    <t>Give suggestion more fan</t>
  </si>
  <si>
    <t>My new colleague (started few months back) was found to be using a very old Escape Hood (discolored, dirty, not in good condition. Highlighted to him to verify with HSSE about the integrity of the Escape Hood provided.</t>
  </si>
  <si>
    <t xml:space="preserve">The Escape Hood may not be working when required to be used. Best to verify before bad things happen. </t>
  </si>
  <si>
    <t>To suggest HSSE to provide new Escape Hood to new employees, rather than recycling old ones.</t>
  </si>
  <si>
    <t>Some of the road condition especially at parking area found no longer in good condition as slowly pothole are shown.</t>
  </si>
  <si>
    <t>Overtime especially when raining the road condition will deteriorate and become muddy, could cause trip to passerby, damage personnel car asset, surrounding conditions found lots of dirt and mud may carryover inside building.</t>
  </si>
  <si>
    <t>Facility management to repair the road conditions</t>
  </si>
  <si>
    <t>Working hight make scaffolding proper Barricade in work area</t>
  </si>
  <si>
    <t xml:space="preserve">Avoid hazard </t>
  </si>
  <si>
    <t xml:space="preserve">Good works practice </t>
  </si>
  <si>
    <t>Personnel using handrail while going up and down at boiler.</t>
  </si>
  <si>
    <t xml:space="preserve">Good practise to be follow </t>
  </si>
  <si>
    <t xml:space="preserve">Rotating Supervisor </t>
  </si>
  <si>
    <t>I observed a worker using a ladder that was not properly secured on the scaffold. The ladder was loosely placed and not tied off or stabilized, creating a high risk of slipping or tipping</t>
  </si>
  <si>
    <t>This could have led to a serious fall or injury, especially as the worker was carrying tools while ascending.</t>
  </si>
  <si>
    <t>I immediately approached the worker in a calm and respectful manner to stop the unsafe act. I explained that using an unsecured ladder on a scaffold poses a serious fall risk, not only to them but also to others nearby.</t>
  </si>
  <si>
    <t>Forklift speeding at site.</t>
  </si>
  <si>
    <t>Incident.</t>
  </si>
  <si>
    <t>Make intervention &amp; agreed.</t>
  </si>
  <si>
    <t>Not wearing proper glove</t>
  </si>
  <si>
    <t xml:space="preserve">Bees near to some area such as BOG compressor area </t>
  </si>
  <si>
    <t xml:space="preserve">Informed the maintenance management </t>
  </si>
  <si>
    <t xml:space="preserve">Senior static ammonia technician </t>
  </si>
  <si>
    <t>During / after rain soil becomes mud and slippery also, and mostly people using this gate for entry and exit of plant site.</t>
  </si>
  <si>
    <t xml:space="preserve">It is slip and fall hazard. </t>
  </si>
  <si>
    <t>Please arrange to make concrete walk way up to plant road .</t>
  </si>
  <si>
    <t>Inst. Technician</t>
  </si>
  <si>
    <t>A mild trace of ammonia can be smelled at site</t>
  </si>
  <si>
    <t>Exposure to ammonia vapors may cause eye, nose, and throat irritation</t>
  </si>
  <si>
    <t>Ensured personnel nearby were aware of the condition and advised to stay clear if sensitive</t>
  </si>
  <si>
    <t>water burst out of pipe in between the North and South building</t>
  </si>
  <si>
    <t>could cause slippery</t>
  </si>
  <si>
    <t>inform facility management</t>
  </si>
  <si>
    <t xml:space="preserve">Slippery floor (algae) near boiler groundfloor. </t>
  </si>
  <si>
    <t xml:space="preserve">Suggest: to be clean </t>
  </si>
  <si>
    <t>Stray Dog was going around the area.</t>
  </si>
  <si>
    <t>The dog casing people going thru the area and can get injured or accident.</t>
  </si>
  <si>
    <t>To call stray dog hotline to get away from the possibility of getting casing by dogs.</t>
  </si>
  <si>
    <t>Required to Install warning tap around main panel and valves of 1911Z008-EP1 deluge system of generator and CO2 compressor with notice Access only for authorized people because this system can activate manual by mistake, especially during TA-2025 a lot of subcontractor's people available in site.</t>
  </si>
  <si>
    <t>Confirm firefighting team leader to install this warning tap with label enter only for authorized people</t>
  </si>
  <si>
    <t>Good practice by putting correct barricade around the  scaffolding area.</t>
  </si>
  <si>
    <t>It will prevent unauthorised personnel  going into the area.</t>
  </si>
  <si>
    <t>Congratulate the contractor on their safety awareness.</t>
  </si>
  <si>
    <t>Security guard standing near gate despite of extreme hot weather.</t>
  </si>
  <si>
    <t>Dehydration and collapse due to hot weather</t>
  </si>
  <si>
    <t xml:space="preserve">Suggest a tent for them </t>
  </si>
  <si>
    <t>People wearing helmet</t>
  </si>
  <si>
    <t>Say good job and give thumbs up</t>
  </si>
  <si>
    <t>Appretiate them</t>
  </si>
  <si>
    <t xml:space="preserve">Every one should take care about dehydration , specifically during TA </t>
  </si>
  <si>
    <t xml:space="preserve">Dangerous on personal health </t>
  </si>
  <si>
    <t xml:space="preserve">Share with my team </t>
  </si>
  <si>
    <t>I observed that the workshop dont have any proper door to lock.</t>
  </si>
  <si>
    <t>might some of the material at the workshop will be stolen</t>
  </si>
  <si>
    <t>we have to fabricate our own tool box to avoid of missing material.</t>
  </si>
  <si>
    <t>To provide additional bicycle parking rack</t>
  </si>
  <si>
    <t>Observed a lot of bicycle parked near building or laid down due to most bicycle parking fully occupied.</t>
  </si>
  <si>
    <t>Can cause obstruction after long periods of time and the surrounding building conditions may not give a good view to other people if a lot of bicycle laying around.</t>
  </si>
  <si>
    <t>coworker wear required ppe like bunker suit following jha</t>
  </si>
  <si>
    <t xml:space="preserve">burn </t>
  </si>
  <si>
    <t xml:space="preserve">say to him good job </t>
  </si>
  <si>
    <t>A personnel was riding on their bicycle while crossing the bridge to enter the plant</t>
  </si>
  <si>
    <t>Told the personnel to get down from their bicycle while crossing the bridge. Notice was put there for all personnels to not ride their bicycles while crossing the bridge</t>
  </si>
  <si>
    <t>Near granulation one Scaffolder  riding  cylinder and seat one Scaffolder  back side.</t>
  </si>
  <si>
    <t>Fallen  Hazards.</t>
  </si>
  <si>
    <t>Informed  him always riding bycle  alone don't carry out back also some one.</t>
  </si>
  <si>
    <t>Personnel found did not wearing ear protection during working at the process area.</t>
  </si>
  <si>
    <t>He can be deaf or lost his hearing due to high level of noise when not wearing ear protection.</t>
  </si>
  <si>
    <t>Discussion made with the personnel and he agreed to put his ear muff immediately.</t>
  </si>
  <si>
    <t>A staff cycling in high speed on the road near Unit 1881.</t>
  </si>
  <si>
    <t>He can be accidentally trip and fall while cycling and it can give injury to him.</t>
  </si>
  <si>
    <t>Discussion was made and he agreed to cycle slowly and  aware to the surrounding traffic.</t>
  </si>
  <si>
    <t>Few of IT cables were lying on the meeting table in one of engineers room. Housekeeping need to be done as the area is meant for meeting area</t>
  </si>
  <si>
    <t>It can create trip and fall hazards.</t>
  </si>
  <si>
    <t>Discuss with IT personnel and they agreed to do housekeeping.</t>
  </si>
  <si>
    <t>the field operator was using their personal smartphone at the urea synthesis.</t>
  </si>
  <si>
    <t>the smartphone is not an EX phone, and not permitted to enter the plant. yet the field operator is still bringing it and using it openly.</t>
  </si>
  <si>
    <t>to not bring the phone on field when the plant is running.</t>
  </si>
  <si>
    <t xml:space="preserve">Scaffolding erected below compressor house (walkway). Some scaffolding was in red label which means not yet ready to use. </t>
  </si>
  <si>
    <t>Suggest: people need to be careful when passing through the walkway. If possible, to avoid using the walkway.</t>
  </si>
  <si>
    <t>Took an alternative way and avoid using the walkway. Put barrier around the walkway area until the scaffolding is ready to use</t>
  </si>
  <si>
    <t>Bicycle parking need to improve</t>
  </si>
  <si>
    <t>Need shades so that we can securely care for our bicycle and not easily damaged them from the sun and rain</t>
  </si>
  <si>
    <t>Putting the idea in care card</t>
  </si>
  <si>
    <t>The roof at the surplus storage area is leaking and flooded the area.</t>
  </si>
  <si>
    <t>Damaged spares before usage (Corrosion)</t>
  </si>
  <si>
    <t>To repair the leaking roof and arrange the spares at a proper location</t>
  </si>
  <si>
    <t>Maintenance Rotating</t>
  </si>
  <si>
    <t>One of personnel help to hold hand rail while going down the stair</t>
  </si>
  <si>
    <t>May cause to slip, trip &amp; fall on the stairs. Worst case scenario can cause minor injury.</t>
  </si>
  <si>
    <t>Express my thankful to the personnel for his intervention and recommended him to raise care card also for his proactive action</t>
  </si>
  <si>
    <t>Found personnel lead a group of people to carry out TBT which indeed a good practice each and every day before starting of work.</t>
  </si>
  <si>
    <t>Congrats the person in charge on TBT and keep itnup.</t>
  </si>
  <si>
    <t>Due to upcoming TA, many materials were being prepared and inspection are ongoing by their respective parties.</t>
  </si>
  <si>
    <t xml:space="preserve">Trip hazard and damage of the materials. </t>
  </si>
  <si>
    <t xml:space="preserve">Suggested the warehouse team to spread these materials to have ample space to carry out the inspection. </t>
  </si>
  <si>
    <t xml:space="preserve">It was noticed that bicycle started to be missing recently, even the bicycles that have lock , lock found broken </t>
  </si>
  <si>
    <t xml:space="preserve">Most of these bicycles are private property which been used to access to site on daily base , in addition to having this behavior at site is not good sign </t>
  </si>
  <si>
    <t>Reported to BFI management &amp; tku management and raided this care card to HSSE.</t>
  </si>
  <si>
    <t>The pipe leak at the male toilet creating a tripping hazard on the floor area.</t>
  </si>
  <si>
    <t>Personnel can trip and fall which can create injuries.</t>
  </si>
  <si>
    <t>Discussion made with the cleaner and FM to rectify the issue immediately.</t>
  </si>
  <si>
    <t>Contractor not wearing glove</t>
  </si>
  <si>
    <t>Tell him to wear glove if working at site</t>
  </si>
  <si>
    <t>At SPARK Exhibition Hall Level 2 (Where OTS &amp; Technical filing cabinets), a lot of unorganized piled cardboard boxes left forgotten and zero housekeeping</t>
  </si>
  <si>
    <t>May promote rodents such as Rats, Cockroaches, residing. Also fire hazards as so many cardboard boxes left unattended</t>
  </si>
  <si>
    <t>Raise Care card hoping there is some action taken</t>
  </si>
  <si>
    <t xml:space="preserve">One contractor fabricator was about to use grinder while holding the work piece with his foot and while wearing safety goggles only. </t>
  </si>
  <si>
    <t>grinder and slip on to his food or if the cutting disc break it can cause serious or fatal injury</t>
  </si>
  <si>
    <t xml:space="preserve">He was asked to stop the job and fox the work piece in bench vice and face shield. He then took the mentioned safety precautions before starting work </t>
  </si>
  <si>
    <t>Carrying scaffolding material while on their bike.</t>
  </si>
  <si>
    <t>Falling hazard</t>
  </si>
  <si>
    <t xml:space="preserve">Approach the personnel and his supervisor to stop and use a better way of shifting the materials. </t>
  </si>
  <si>
    <t>Erecting scaffolding without wearing full body harness.</t>
  </si>
  <si>
    <t>Informed always wear full body harness while working at height.</t>
  </si>
  <si>
    <t>One scaffolder remove  his safety helmet lay down below of k3 inlet line platform.</t>
  </si>
  <si>
    <t>I informed him please don't sleep or lay down Plant operating area may something's fall down or drop on the body. It's unsafe.</t>
  </si>
  <si>
    <t>People wearing helmet and goggle</t>
  </si>
  <si>
    <t>Incident and injury</t>
  </si>
  <si>
    <t>People wearing ppe</t>
  </si>
  <si>
    <t xml:space="preserve">A worker took initiative and proactive action by putting barricade even the activity took 5min </t>
  </si>
  <si>
    <t xml:space="preserve">Congratulate the party for the safe practice. </t>
  </si>
  <si>
    <t>Provided coffee for colleagues because they are having a very large amount of work, to boost their energy</t>
  </si>
  <si>
    <t>Drowsiness, lack of focus, no energy to work.</t>
  </si>
  <si>
    <t>No problem, all good.</t>
  </si>
  <si>
    <t>New work shop building not proper design for  fabrication, latche &amp; isolation machine</t>
  </si>
  <si>
    <t>-. All electrical socket, panel need re work  by electrical team
-. No under ground ducting for electrical cable &amp; latche machine cooler
-. Conjusted area do to limited area didicated to work shop team
-. No proper marker for walk way &amp; working band</t>
  </si>
  <si>
    <t>Re arange  work to minimize hazard</t>
  </si>
  <si>
    <t>The ground floor wet and slippery around the urea cooling tower pump</t>
  </si>
  <si>
    <t xml:space="preserve">Might cause slips and injury </t>
  </si>
  <si>
    <t>Report to operation</t>
  </si>
  <si>
    <t>Scaffolding components were scattered and left unsecured throughout the work area without proper organization or control, posing tripping hazards and increasing the risk of equipment damage or personal injury.</t>
  </si>
  <si>
    <t>Workers or visitors may trip over loose parts, leading to falls, injuries, or even fatalities.</t>
  </si>
  <si>
    <t>I immediately organized the scattered scaffolding parts by grouping and securing them in designated storage areas to eliminate trip hazards. I also removed any damaged components to prevent unsafe use.
How did you approach the person to make interventions?
I spoke directly and respectfully with the site supervisor and the workers involved, explaining the risks of leaving scaffolding parts unsecured. 
How do you support the Good Practice?
I encourage regular safety inspections to ensure scaffolding materials are stored properly. I promote awareness through toolbox talks about housekeeping and scaffold safety. 
What do you suggest for the Item you highlighted?
I suggest implementing a formal scaffolding materials management plan, including:
Designated storage zones clearly marked on site.
Routine checks to ensure parts are accounted for and secured.
Training sessions for workers on the importance of housekeeping and scaffold safety.
Assigning responsibility for material control to specific personnel.</t>
  </si>
  <si>
    <t>Handling grease without gloves</t>
  </si>
  <si>
    <t>Irritation/allergies</t>
  </si>
  <si>
    <t>Instructed to wash hands and use chemical gloves to apply the grease</t>
  </si>
  <si>
    <t>Personnel not wearing safety goggle, glove &amp; safety helmet during maintenance works</t>
  </si>
  <si>
    <t>approach &amp; advise them to wear proper PPE even if the maintenance work was performed at workshop</t>
  </si>
  <si>
    <t>Instrument technician Shift</t>
  </si>
  <si>
    <t>An individual was observed speeding in a designated non-speeding area.</t>
  </si>
  <si>
    <t>Increased Risk of Accidents: Speeding reduces the driver’s reaction time, increasing the likelihood of collisions with pedestrians, other vehicles, or obstacles.
Violation of Safety Policies: Speeding in restricted zones breaches HHSE guidelines, potentially leading to disciplinary action and undermining the safety culture.</t>
  </si>
  <si>
    <t>someone attempted to insert a 2-pin plug to a 3-pin socket</t>
  </si>
  <si>
    <t>advice using adapter</t>
  </si>
  <si>
    <t>I saw one personnel not carrying his escape hood. After check was found that he forget it.</t>
  </si>
  <si>
    <t>In case of gas release, smoke, or toxic fumes, the individual may be unable to escape safely.</t>
  </si>
  <si>
    <t>Alerted the personnel that he was not carrying his escape hood, highlighting the risk involved.</t>
  </si>
  <si>
    <t>wear full chemical suit according to ptw</t>
  </si>
  <si>
    <t>frostbite dealing with ammonia liquid from gland leakage of valve</t>
  </si>
  <si>
    <t>Observed that the faucet in the male restroom at the site office rest area is not shutting off completely, resulting in continuous water leakage and splashing.</t>
  </si>
  <si>
    <t>If no action is taken to repair the faulty tap, several issues may arise. Firstly, continuous leakage may lead to significant water wastage over time. This, in turn, will contribute to increased operational costs due to higher utility bills. Additionally, the water splashing onto the floor can create slippery surfaces, posing a serious slip-and-fall hazard to personnel using the facility. Over time, prolonged moisture exposure may also cause structural damage to flooring, walls, or plumbing fixtures. Lastly, the poor maintenance of basic amenities such as restrooms may reflect negatively on site management and could lower employee morale.</t>
  </si>
  <si>
    <t>I approached the person in charge of facility maintenance in a polite and professional manner, clearly explaining the situation and the potential risks such as water wastage and slip hazards. My communication was respectful and focused on resolving the issue quickly and efficiently.
To support good practice, I suggested that regular inspections be carried out on all restroom facilities to detect any early signs of leakage or malfunction. I also recommended placing a temporary warning sign to alert users of the wet floor until the issue is resolved. Additionally, I proposed implementing a preventive maintenance checklist to ensure such issues are identified and addressed before they become hazards.</t>
  </si>
  <si>
    <t>During the night, the light around the walkway is not working. causing black spot on some area.</t>
  </si>
  <si>
    <t>might hit head if there is beam in the way. slip, trip and fall if there is puddle(algae form on the surface).</t>
  </si>
  <si>
    <t xml:space="preserve">informed the Shift Electrical Team to do check ups on the lighting on the area. bring torchlight, and always be aware of the surrounding. </t>
  </si>
  <si>
    <t xml:space="preserve">There are obstructionS in front of the electrical panel in the lab. </t>
  </si>
  <si>
    <t>Can obstruct when an activity at the panel is required</t>
  </si>
  <si>
    <t>All the objects (tools, storage etc) placed in front of the panel need to be put aside properly and make a clear way to get to the panel</t>
  </si>
  <si>
    <t>Security asking for escape hood and mobile</t>
  </si>
  <si>
    <t>saw the contractor resting with no shelter</t>
  </si>
  <si>
    <t>give shelter</t>
  </si>
  <si>
    <t>Encountered forgot to wear safety goggles and was reminded by someone passing by</t>
  </si>
  <si>
    <t>May encounter flying object to expised eyes</t>
  </si>
  <si>
    <t>Made sure to thank the person for the intervention, support good practice with good practice and positivity</t>
  </si>
  <si>
    <t>It was observed that the mobile direction signboards placed in the car park near North maintenance building have fallen down due to strong winds. When I put one in standing position, it felt quite light to withstand high winds.</t>
  </si>
  <si>
    <t>A falling signboard due to high winds can hit anyone in the vicinity that may result into personnel injury.</t>
  </si>
  <si>
    <t>I put the signboard to standing position. Such mobile signboards either need their base to be made heavier or need to be fixed in the ground to prevent falling off due to high winds. I have highlighted this issue to BFI facility management team to permanently rectify the issue.</t>
  </si>
  <si>
    <t xml:space="preserve">An electrical door panel was block by lab equipment. </t>
  </si>
  <si>
    <t>The equipment is an obstruction to open the door panel</t>
  </si>
  <si>
    <t>Ask them to store the equipment properly</t>
  </si>
  <si>
    <t xml:space="preserve">Training conducted by electrical team for lift emergency evacuation </t>
  </si>
  <si>
    <t>Training conducted well delivered and it is important for upcomingTA incase of emergency</t>
  </si>
  <si>
    <t>Street light at the top floor ammonio cooling tower drop/falls from the support</t>
  </si>
  <si>
    <t xml:space="preserve">Might cause trip or expose to electric since the cable/light at the floor </t>
  </si>
  <si>
    <t>The grating covering the drainage near the 'compressor house' label is broken</t>
  </si>
  <si>
    <t>Can cause people to fall down and cause injury</t>
  </si>
  <si>
    <t xml:space="preserve">The grating need to be repai and put properly </t>
  </si>
  <si>
    <t>Tent was set up on the 66kv cable route near main substation</t>
  </si>
  <si>
    <t>Safety condition just in case something go wrong with the cable underground</t>
  </si>
  <si>
    <t>Need to take more precaution</t>
  </si>
  <si>
    <t>Personnel was seen to cross the bridge to the main gate from site while still on the tricycle when theres a notice to not ride bicycle while crossing the bridge.</t>
  </si>
  <si>
    <t>Its for the personnel's own safety</t>
  </si>
  <si>
    <t>Remind the personnel to get down from their bicycle/tricycle before crossing the bridge</t>
  </si>
  <si>
    <t>Someone passing by to reverse forklift (line of fire).</t>
  </si>
  <si>
    <t xml:space="preserve">Incident happen </t>
  </si>
  <si>
    <t>Someone not waering google</t>
  </si>
  <si>
    <t>Intervention</t>
  </si>
  <si>
    <t>Someone not wearing helmet</t>
  </si>
  <si>
    <t>A lighting detached from the fixated area was found and reported at the end of the shift.</t>
  </si>
  <si>
    <t>The lighting fixture can fall if not secured and injure a passerby and damage lighting fixture will require replacement</t>
  </si>
  <si>
    <t>Provide assistance by informing the daily team while advising the reporting personnel to secure the area by installing barrier for passerby's knowledge.</t>
  </si>
  <si>
    <t xml:space="preserve">Instrument Engineer </t>
  </si>
  <si>
    <t xml:space="preserve">vehicle overtake from left side of the road (dangerous act) with fast speed </t>
  </si>
  <si>
    <t>car accident, vehicle damaged, no transportation</t>
  </si>
  <si>
    <t>fix the pothole on left side on behalf of all road user to avoid unnecessary swerving to the right side</t>
  </si>
  <si>
    <t xml:space="preserve">personnel forgot to bring gloves </t>
  </si>
  <si>
    <t>cut, bruises, manual handling injuries etc</t>
  </si>
  <si>
    <t>ask personnel to bring and wear the correct gloves for the job</t>
  </si>
  <si>
    <t>BFI personnel bring and using phone inside the plant</t>
  </si>
  <si>
    <t>Phone use is a non-ex phone. hazard can lead to explosion</t>
  </si>
  <si>
    <t>advice to not bring and use phone inside the plant</t>
  </si>
  <si>
    <t>Someone rolling their sleeves while inside the plant</t>
  </si>
  <si>
    <t>PPE is use to protect ourselves from direct harm to our body. by rolling sleeve, they are exposing themselves to harm</t>
  </si>
  <si>
    <t>remind to unroll their sleeve</t>
  </si>
  <si>
    <t>Drainage grating infront of compressor house is broken</t>
  </si>
  <si>
    <t>Personel working around the area may trip and fall</t>
  </si>
  <si>
    <t>Need to put properly and repair</t>
  </si>
  <si>
    <t>A tent was set up on a 66kv cable route</t>
  </si>
  <si>
    <t>Explosion may happen</t>
  </si>
  <si>
    <t>Set up the tent away from the route</t>
  </si>
  <si>
    <t>A personel riding bicycle when crossing the bridge</t>
  </si>
  <si>
    <t>They may trip and fall from the bicycle</t>
  </si>
  <si>
    <t>Ask them to read the signage on the gate and walk their bicycle when crossing the bridge</t>
  </si>
  <si>
    <t>One of the firefighter use normal phone at site to take picture</t>
  </si>
  <si>
    <t>Breach of safety rules and site rules. Not a good example to other people.</t>
  </si>
  <si>
    <t>Provide more radio/walkie talkie/ex phone</t>
  </si>
  <si>
    <t>EXP050</t>
  </si>
  <si>
    <t>Workshop Manager</t>
  </si>
  <si>
    <t>Unsafe Act (Dangerous or Unsafe Act that was done by someone)</t>
  </si>
  <si>
    <t xml:space="preserve">Going downstairs too fast without even holding the handrail. </t>
  </si>
  <si>
    <t xml:space="preserve">Slippery surface may cause sliding. </t>
  </si>
  <si>
    <t xml:space="preserve">Inform the person to take care and follow the Safety instructions while refrain to repeat this action. </t>
  </si>
  <si>
    <t>Individual Behaviour</t>
  </si>
  <si>
    <t>Warehouse area are small, some of the material are outside</t>
  </si>
  <si>
    <t xml:space="preserve">The new material are corroded </t>
  </si>
  <si>
    <t xml:space="preserve">Eract scaffolding shelter </t>
  </si>
  <si>
    <t>personnel tried to bypass safety by using makeshift equipment for lifting rather than waiting for the crane for lifting purposes</t>
  </si>
  <si>
    <t>violating the company's safety rules, breaking the law, safety intervention, could lead to fatal injuries and LTI</t>
  </si>
  <si>
    <t xml:space="preserve">discuss properly and explaining the unsafe act will be violating safety rules, no unnecessary shortcut to perform the lifting activities </t>
  </si>
  <si>
    <t>Shift Instrumentation Technician</t>
  </si>
  <si>
    <t>Saw one personnel want to go out from NRA, but when it is starts to rain, he came back to get his raincoat and get back to do his job.</t>
  </si>
  <si>
    <t xml:space="preserve">His coverall could be wet due to raining. </t>
  </si>
  <si>
    <t>Told him that it was a good practice to wear a raincoat during when work on the field and it's raining.</t>
  </si>
  <si>
    <t xml:space="preserve">Dogs are chasing pernoneel </t>
  </si>
  <si>
    <t xml:space="preserve">some one may got dog bite and infect by rabies </t>
  </si>
  <si>
    <t>raising this Care card asking for clearing this area from dogs</t>
  </si>
  <si>
    <t>WS Senior Eng</t>
  </si>
  <si>
    <t xml:space="preserve">The dog beaten the vendor worker (sahid). He got injured from his leg. </t>
  </si>
  <si>
    <t>need to be taken precautions to avoid dogs go in plant</t>
  </si>
  <si>
    <t>reported to HSSE</t>
  </si>
  <si>
    <t>It was observed that some cable was entangle on the floor where most personnel is passing by.</t>
  </si>
  <si>
    <t>It create tripping hazards within the office area.</t>
  </si>
  <si>
    <t>I highlighted the issue to the IT personnel and they agreed to put the cables by arranging it properly and using cable ties.</t>
  </si>
  <si>
    <t>scaffild tube in granulation</t>
  </si>
  <si>
    <t>slip and trip[</t>
  </si>
  <si>
    <t>put it a side in the floor out of walkways</t>
  </si>
  <si>
    <t>senior static engineer</t>
  </si>
  <si>
    <t>It was observed that the area near the security entry gate from North/south maintenance building car park to the plantsite had become quite muddy &amp; slippery after the rain due to absence of gravel.</t>
  </si>
  <si>
    <t>Since a lot of people use this security gate to go to the plant, there are high chances of people accidently slipping due to muddy / slippery ground potentially resulting into an injury.</t>
  </si>
  <si>
    <t>I highlighted the issue to the BFI Facility Management via. Teams alongwith the photos of the location, so that they can put gravel in this area to avoid mud formation after the rain.</t>
  </si>
  <si>
    <t>someone attempting to cross the barrier while lifting is ongoing</t>
  </si>
  <si>
    <t>falling object</t>
  </si>
  <si>
    <t>tell the person to find other safe route or wait until lifting is done</t>
  </si>
  <si>
    <t>someone not wearing the proper gloves while removing the bolts and nuts of a flange</t>
  </si>
  <si>
    <t>hand or finger injuries</t>
  </si>
  <si>
    <t>tell the person to wear impact glove and the person managed to use the proper glove</t>
  </si>
  <si>
    <t>not wearing safety goggles</t>
  </si>
  <si>
    <t>can cause injury to the eyes</t>
  </si>
  <si>
    <t>the person was wearing normal glasses instead of safety goggles. when reminded, he says that he cannot see using the goggles and showed that his goggles are in very bad condition. New goggles are not in stock at HSSE department</t>
  </si>
  <si>
    <t xml:space="preserve">Slippery floor (have algae) and the area is flooded near 1851 lube oil heater. </t>
  </si>
  <si>
    <t>Suggest: clean and drain the flooded area properly</t>
  </si>
  <si>
    <t>Safe Act or Positive Practice (An appreciation to be made to that person who shows good examples)</t>
  </si>
  <si>
    <t xml:space="preserve">Proper housekeeping and perfect tidying uo the tools and fittings. </t>
  </si>
  <si>
    <t xml:space="preserve">Spoken to the responsible SV, appreciating the work that being done by the team. </t>
  </si>
  <si>
    <t>Material Arrangement and Housekeeping</t>
  </si>
  <si>
    <t>Due to lack of gravels, the ground can be slippery especially during rainy days.</t>
  </si>
  <si>
    <t>Slip and fall due to slippery ground.</t>
  </si>
  <si>
    <t>I am suggesting to add gravels to the parking area, especially parkings with less gravel.</t>
  </si>
  <si>
    <t>Yellow paint for the stairs came off bits by bits, especially after holding the handrails.</t>
  </si>
  <si>
    <t>Hygiene purposes</t>
  </si>
  <si>
    <t>Suggesting to repaint the handrails</t>
  </si>
  <si>
    <t>The Main Substation building does not possess a bathroom despite a team will be constantly attending and standby in the Main Substation.</t>
  </si>
  <si>
    <t>Bad practice of withholding the urge to urinate and defecate due to distant location of toilets.</t>
  </si>
  <si>
    <t>Issue a recommendation to both safety and Electrical Engineer.</t>
  </si>
  <si>
    <t>Before the TurnAround my superior asking the whole team to do Propere preparation.</t>
  </si>
  <si>
    <t>if there is no any preparation, during the TA there will me confusion</t>
  </si>
  <si>
    <t>Thank you to my superior with the brilliant idea.</t>
  </si>
  <si>
    <t xml:space="preserve">A vehicle drove in high speed within the car park area. </t>
  </si>
  <si>
    <t>The car can hit personnel or other cars nearby.</t>
  </si>
  <si>
    <t>Once he parked his car, a discussion was made and he agreed to follow the speed limit win the area which stated 20 km/h speed limit.</t>
  </si>
  <si>
    <t xml:space="preserve">I saw one of officer/manager walking along the road next to bulk storage until bagging area without helmet. </t>
  </si>
  <si>
    <t>Falling object and injuries</t>
  </si>
  <si>
    <t>Encourage him to wear helmet properly</t>
  </si>
  <si>
    <t>Electrical Technician (shift)</t>
  </si>
  <si>
    <t>A distribution board was under investigation for a reported Circuit Breaker (Miniature) repetitively tripping after 30-minutes of usage of socket in Safety Park container. Upon investigation, a working personnel member was found pulling the cable out for investigation while the Distribution Board was yet to be isolated.</t>
  </si>
  <si>
    <t>Electrocuted with high potential to fatality due to high voltage (400V).</t>
  </si>
  <si>
    <t>Intervene and remind the personnel to wear his safety gloves while working with LIVE wires.</t>
  </si>
  <si>
    <t>An instruction was given to a technician. However, the instruction was not being given clearly.</t>
  </si>
  <si>
    <t>Ineffective and unproductive task will be done that can delay the completion of the task.</t>
  </si>
  <si>
    <t>Intervene and ask for clarity in the instruction with respect</t>
  </si>
  <si>
    <t xml:space="preserve">Grinder fabricator </t>
  </si>
  <si>
    <t xml:space="preserve">Material not barricade </t>
  </si>
  <si>
    <t xml:space="preserve">I said to put temporary barricade tape on this area </t>
  </si>
  <si>
    <t>Saw someone enter the plant without wearing a safety helmet</t>
  </si>
  <si>
    <t>If no intervention or action is taken when someone enters a plant without a safety helmet, several serious consequences can occur:
1) Risk of serious injury
Head injuries are among the most serious injuries in industrial settings. Without a helmet, even minor accidents (e.g. small falling tools, bumping into machinery) can lead to skull fractures, concussions, Traumatic brain injuries (TBIs) and Death, in severe cases.
2) Violation of Safety Regulations
Most workplaces are subject to national safety laws. Ignoring such violations can lead to hefty fines during audits or inspections, Shutdowns of operations, Loss of safety certifications.
3) Normalizing Unsafe Behavior
If not addressed others may follow suit, assuming it’s not enforced or not important. This can create a culture of complacency, where rules are ignored
4) Loss of Productivity and Operational Disruption
Injuries may result in downtime, investigations, temporary plant closures, higher costs from replacement staff or re-training.</t>
  </si>
  <si>
    <t>Approached the person and remind him to wear the safety helmet incase the person actually forget to wear.
Approaching someone about a safety violation like not wearing a helmet requires a balance of assertiveness, respect, and awareness of your role. Here’s how you can approach the person effectively:
1) Assess the Situation (Safety First)
Make sure it’s safe to approach them and don’t confront someone near moving machinery or in a hazardous area.
2) Stay Calm and Respectful
Use a calm tone and show you care about their well-being, not just rules.
3) Offer Help if Possible
If they don’t have a helmet, offer to help them get one or direct them to where they can.
4) Follow Up or Report (if needed)
If the person refuses or it’s a recurring issue, report it to your supervisor, the safety officer or through a formal incident report.
What need to avoid:
1) Don't be aggressive or confrontational.
2) Don't ignore it, even if you’re not their supervisor.
3) Don’t embarrass them in front of others—correct in private if possible.</t>
  </si>
  <si>
    <t>1221P007 &amp; 1271P007 suction pipe support baseplate fully correded.</t>
  </si>
  <si>
    <t>HCL line if not repaint it's will be damaged.</t>
  </si>
  <si>
    <t>Need to be repaint the pipe support.</t>
  </si>
  <si>
    <t xml:space="preserve">Going downstairs while holding a cub with hot liquid. </t>
  </si>
  <si>
    <t>Burn his hands in case of spillage</t>
  </si>
  <si>
    <t xml:space="preserve">Ask the guy to use a closed thermal mug and move carefully while going up or down the stairs. </t>
  </si>
  <si>
    <t xml:space="preserve">Aircon need to service, sudah mengeluar kan wap </t>
  </si>
  <si>
    <t>Boleh rosak asset , wap nya boleh membahaya kn kesihatan</t>
  </si>
  <si>
    <t xml:space="preserve">Need to servicing all the aircon at the site office </t>
  </si>
  <si>
    <t>One of temporary shelter near the site office was almost collapse due to strong wind.</t>
  </si>
  <si>
    <t>The shelter will collapse and can hit somebody.</t>
  </si>
  <si>
    <t>To make better foundation for all temporary shelter to prevent shelter collapse due to strong wind</t>
  </si>
  <si>
    <t>Newly joined BRE team do not get IMIST training.</t>
  </si>
  <si>
    <t>Since Turn around activity will come, prefer to get everyone aware of Brunei safety trough IMIST</t>
  </si>
  <si>
    <t>Give suggestion to the person to ask IMIS training</t>
  </si>
  <si>
    <t>Someone (new join member) bringing not in good shape escape hood</t>
  </si>
  <si>
    <t>The escape hood may damage and cannot be use in case of emergency</t>
  </si>
  <si>
    <t>Suggest to the person to ask new escape hood to safety representative</t>
  </si>
  <si>
    <t>Banyak kem kem roboh di luat site office  kerana angin kencang</t>
  </si>
  <si>
    <t>Boleh menyebab kan kerosakan asset, atau mencederakan seseorang</t>
  </si>
  <si>
    <t xml:space="preserve">Need to secure and install properly </t>
  </si>
  <si>
    <t>Expired and torn coverall</t>
  </si>
  <si>
    <t>Improper protection requirement</t>
  </si>
  <si>
    <t>Ask the safety department for new set, but out of stock for another 3 months</t>
  </si>
  <si>
    <t>I observed facility management team erecting canopies beside the CCR while wearing all the required PPEs, especially the gloves, by all 5 personnel working there. I appreciated the people especially for wearing the gloves while handling the structural members of the canopy.</t>
  </si>
  <si>
    <t>During shutdown stage  need operator SIMOP to control multiple activity at 1 equipment</t>
  </si>
  <si>
    <t>Operator SIMOP must have knowledge regarding: 
1. Plant operations &amp; equipment hazards
2. Basic know ledge regarding specification equipment
3. Under stand Hazard of equipment &amp; how to control
4. Experiance as field operator
5. Know safe work rule &amp; ready to stop activity if there can create Hazard</t>
  </si>
  <si>
    <t>Operations &amp; safety to dicide asign person to control SIMOP operator</t>
  </si>
  <si>
    <t>co worker follow the required step to execute job according to ptw</t>
  </si>
  <si>
    <t xml:space="preserve">incident like burn injury when execute job with hot surfaces </t>
  </si>
  <si>
    <t>tell them good job and keep it up</t>
  </si>
  <si>
    <t xml:space="preserve">Didn’t wear gloves during performance the tasks </t>
  </si>
  <si>
    <t>Might cause hand injury due to sharp edge or tools</t>
  </si>
  <si>
    <t>Intervene him to wear a glove before continue a task</t>
  </si>
  <si>
    <t xml:space="preserve">Pipe fitter </t>
  </si>
  <si>
    <t xml:space="preserve">Lightning not available in workshop </t>
  </si>
  <si>
    <t xml:space="preserve">If visuality not there so chance to incident </t>
  </si>
  <si>
    <t xml:space="preserve">We try to work during day time </t>
  </si>
  <si>
    <t>Damage bicycle not been removed from the area. Some bicycle cannot be used at site</t>
  </si>
  <si>
    <t>Water accumulation, mosquito breeding</t>
  </si>
  <si>
    <t>Make care card as not sure the damage bicycle belong to who.</t>
  </si>
  <si>
    <t>While visiting the plate coolers area near RO plant, the spanners and tarpauline were observed in the area even the maintenance activity completed about 3 weeks earlier.</t>
  </si>
  <si>
    <t>The tools can be misplaced, and also causing poor housekeeping in the area. They should have been removed as soon as the maintenance activty was completed on the plate coolers.</t>
  </si>
  <si>
    <t>I highlighted this issue to my team, and informed them to remove the tools and tarpaulin and keep it in safe custody.</t>
  </si>
  <si>
    <t>It was observed that some old RO membrane cartridges that were removed during previous maintenance activity, were observed scattered at the north side of RO plant.</t>
  </si>
  <si>
    <t>The scattered membranes created housekeeping issue at the plant, and are also creating tripping hazard for manpower.</t>
  </si>
  <si>
    <t>I communicated this point to O&amp;U lead engineer and informed him either to remove the membranes from site if not required anymore, or place them into the empty IBC available nearby as they used to keep them in water for preserving them for the next maintenance activity.</t>
  </si>
  <si>
    <t xml:space="preserve">Contractor personnel was seen carrying scaffolding material on a bicycle using only one hand to control the bicycle. 
</t>
  </si>
  <si>
    <t>This created a serious balance and visibility hazard, increasing the risk of falling, collision, or injuring others.</t>
  </si>
  <si>
    <t>Stopped the contractor immediately. Instructed him to use proper material handling methods, such as using a trolley, manual carrier, or requesting transport support.</t>
  </si>
  <si>
    <t>Some parking spots are filled with water</t>
  </si>
  <si>
    <t>Less parking spaces, or some vehicle may park incorrectly to avoid the puddles</t>
  </si>
  <si>
    <t>Personal bicycle being used by unknown individual</t>
  </si>
  <si>
    <t>Delay job from searching bicycle</t>
  </si>
  <si>
    <t>Locked bicycle</t>
  </si>
  <si>
    <t xml:space="preserve">Properly use PPE ,Good comniication </t>
  </si>
  <si>
    <t xml:space="preserve">If no proper comniication to each other we well waist time or maybe accident happens </t>
  </si>
  <si>
    <t xml:space="preserve">Safely complete Job </t>
  </si>
  <si>
    <t>coworker wear full ppe when doing job</t>
  </si>
  <si>
    <t>hand injury or eyes injury</t>
  </si>
  <si>
    <t>tell him keep it up</t>
  </si>
  <si>
    <t xml:space="preserve">One contractor  housekeeping  guy dark area using black safety glass </t>
  </si>
  <si>
    <t xml:space="preserve">It's  unsafe for using black safety glass in dark working area </t>
  </si>
  <si>
    <t>I informed  him please always wear clear safety glass  in dark working place.</t>
  </si>
  <si>
    <t xml:space="preserve">Contractor  scaffolding  guys is  sleeping below of pipe line of 1271P005AB </t>
  </si>
  <si>
    <t>It's  unsafe to sleeping in the running plant working place may cause  of leak or samethings fall down from top side.</t>
  </si>
  <si>
    <t>I informed  them please never sleep in working area if you will not feel well then go to your resting shelter.</t>
  </si>
  <si>
    <t>Senior Technician Painting/imsulation</t>
  </si>
  <si>
    <t>Worker climbing tree without ladder and cutting tree branch with chainsaw</t>
  </si>
  <si>
    <t>Falling from height</t>
  </si>
  <si>
    <t>Stop work. Request worker to use ladder before continue with task.</t>
  </si>
  <si>
    <t>During activity at granulation, one blower was being used which didn't have any safety guard at the fan outlet</t>
  </si>
  <si>
    <t>if some small object falls inside the fan while its running it can be thrown out with  speed and injure anyone nearby and also cause property damage.</t>
  </si>
  <si>
    <t>the fan was disconnected and removed from job location, the team working counselled on not to use unsafe equipment</t>
  </si>
  <si>
    <t xml:space="preserve">Despite many work and activities for turnaround preparations, they are still working and try to reach all personnel needs in order </t>
  </si>
  <si>
    <t xml:space="preserve">Without proper communication and planning, there might be delay and confusion during preparation for Turnaround activities </t>
  </si>
  <si>
    <t>Praised the warehouse team and their helper in order to meet people request</t>
  </si>
  <si>
    <t xml:space="preserve">I would like to suggest installing a covered shelter area for bicycle parking. </t>
  </si>
  <si>
    <t>Currently, bikes are exposed to rain and harsh weather, which could lead to rust, wear, and damage over time.</t>
  </si>
  <si>
    <t>A simple covered structure would greatly improve the current setup. This addition would protect bikes from the elements, support sustainability, and show care for both property and those who cycle.</t>
  </si>
  <si>
    <t>Water puddle on the way to the bridge</t>
  </si>
  <si>
    <t>Bicycle/People may trip or fall as water fills inside hole as well as paperworks or permits.</t>
  </si>
  <si>
    <t>Made this carecard.</t>
  </si>
  <si>
    <t>drainage channel infront of cross bridge going to warehouse. Might be dangerous for passerby or cyclist if unnoticed, might injured when accidentally walk onto it</t>
  </si>
  <si>
    <t>injuries to cyclist especially and even personnel</t>
  </si>
  <si>
    <t>informed warehouse team</t>
  </si>
  <si>
    <t>not wearing glove during perform a work</t>
  </si>
  <si>
    <t>Finger cut and lead to finger pinch</t>
  </si>
  <si>
    <t>Ask to use glove everytime when perform work</t>
  </si>
  <si>
    <t>Not using face shield during grinding</t>
  </si>
  <si>
    <t>Can lead to eye and face injuries due to flying debris, sparks and grinding disc break</t>
  </si>
  <si>
    <t>Ask him to use face shiled everytime when grinding</t>
  </si>
  <si>
    <t>thick muddy and slippery area due to rain at the parking area next to safety park</t>
  </si>
  <si>
    <t>may lead to slip and trip</t>
  </si>
  <si>
    <t>suggest to spread gravel to the muddy area</t>
  </si>
  <si>
    <t>Personnel not wearing goggles while on site</t>
  </si>
  <si>
    <t>Not adhering to PPE rules</t>
  </si>
  <si>
    <t>Informed the personnel to wear his goggles. 
Goggles need replacement as it is worn out.</t>
  </si>
  <si>
    <t>Personnel using non-EX phone on field.</t>
  </si>
  <si>
    <t xml:space="preserve">Non-EX phone is supposedly not allowed on site. </t>
  </si>
  <si>
    <t>FM activities with the right JHA and prior notification send to the whole buildings.</t>
  </si>
  <si>
    <t xml:space="preserve">Appreciate the team work and sharing the knowledge with other teams during the monthly safety meeting. </t>
  </si>
  <si>
    <t>Proactive Approach</t>
  </si>
  <si>
    <t xml:space="preserve">Scaffolding built by one of the contractors without proper toe board. </t>
  </si>
  <si>
    <t xml:space="preserve">Dropped object related hazard. </t>
  </si>
  <si>
    <t xml:space="preserve">Stop the work, inform the SV to add a proper toe board allaroung the scaffold before resuming. </t>
  </si>
  <si>
    <t>Scaffolding and Working at Height</t>
  </si>
  <si>
    <t>1901P002AB pumps are equipped with cone type suction strainer, which requires pipe spool removal for strainer element cleaning / maintenance. Spool removal involves risky activity such as manual lifting, flange spreading, and manual handling which exposed the workers to pinch point hazard.</t>
  </si>
  <si>
    <t xml:space="preserve">Hand injury due to pinch point during flange spreading activity. </t>
  </si>
  <si>
    <t>Change the suction strainer type to Y-type or bucket type, which eliminate lifting and flange spreading activities. On maintenance side, probability of excessive pipe stress to the equipment can be eliminated, prolonging the pump life.</t>
  </si>
  <si>
    <t>Personel bicycle is been used by unknown personnel</t>
  </si>
  <si>
    <t xml:space="preserve">Not a good practice. </t>
  </si>
  <si>
    <t xml:space="preserve">Need to highlight this issue again. </t>
  </si>
  <si>
    <t>Good communication between forklift driver and personnels</t>
  </si>
  <si>
    <t>Slippery surface caused by algae in a commonly used walkway area</t>
  </si>
  <si>
    <t>Slips, trips, and falls</t>
  </si>
  <si>
    <t>I’ve taken care to avoid the spot and have verbally mentioned the hazard to others to prevent accidents.</t>
  </si>
  <si>
    <t>Worker seen on a platform at height with a full-body harness but not hooked.</t>
  </si>
  <si>
    <t>Fall from height could result in serious injury or fatality.</t>
  </si>
  <si>
    <t>Immediately stopped the work and instructed worker to put the hooks to nearest structure above his head.</t>
  </si>
  <si>
    <t>there is no central fire alarm panel that can communicates to each of the fire panel and to notify the fire dept team if there is fire alarm triggered.</t>
  </si>
  <si>
    <t>a fire could start but no one knows as there is no fire panel at firefighter area to notify the fire.</t>
  </si>
  <si>
    <t>add a new central fire panel so the firefighter is aware and notified when there is fire.</t>
  </si>
  <si>
    <t>The fire alarm system of the building is working fine but it should be connected to a panel at hse (and/) fire fighter office so that they will be alerted in case of anything emergency.</t>
  </si>
  <si>
    <t>To have a panel connected to the hse (and/or) fire fighter office, an action would be quick to be taken in case of emergency.</t>
  </si>
  <si>
    <t>The action to do anything in case of emergency would be slower</t>
  </si>
  <si>
    <t>If the fire alarm system in the building is connected to the hse (and/or) fire fighter office then a quick action would be taken in any case of emergency</t>
  </si>
  <si>
    <t xml:space="preserve">The supervisor of grass cutting contractor told his worker to stop cutting the grass whenever there is people walk nearby them. </t>
  </si>
  <si>
    <t>Object example like pebbles might be fly off to nearby people during the grass cutting and may cause injury.</t>
  </si>
  <si>
    <t>When i almost approaching them,i make sure to  slow down my bicycle to alert them.</t>
  </si>
  <si>
    <t>Mechanical Welder</t>
  </si>
  <si>
    <t>Past few days, the hot work area was bustling with grinding and welding activities. When a forklift operator arrived to transport fabricated equipment outside, they prudently notified the person in charge, who promptly exercised caution and instructed all workers to halt operations temporarily. This proactive decision ensured a safe working environment and prevented potential hazards.</t>
  </si>
  <si>
    <t>1. Accidents and Injuries: Increased risk of collisions between forklifts and workers, or workers getting hit by falling objects.
2. Fire Hazards: Sparks from grinding or welding could ignite nearby materials or equipment.
3. Equipment Damage: Forklifts or other machinery could be damaged due to the congested workspace or obstacles.
4. Near-Miss Incidents: Potential for close calls that could have resulted in serious injuries or damage.
5. Regulatory Issues: Failure to follow safety protocols could lead to non-compliance with workplace safety regulations.</t>
  </si>
  <si>
    <t>1. Recognize and Reward: Acknowledge the person in charge and the forklift operator for their proactive decision-making and commitment to safety.
2. Share the Story: Communicate this incident and its positive outcome to the rest of the team or organization to reinforce the importance of prioritizing safety.
3. Develop Procedures: Establish clear guidelines or protocols for managing concurrent hot work and forklift operations to prevent similar risks in the future.
4. Training and Awareness: Provide training sessions or workshops to emphasize the importance of safety vigilance and proactive decision-making in similar situations.
5. Continuous Improvement: Regularly review and refine safety procedures to ensure they remain effective and relevant.</t>
  </si>
  <si>
    <t>The TSF1 was reported to have no power. Upon investigation, it was found that the supply was connected to a different source than informed.</t>
  </si>
  <si>
    <t>Wasted time in troubleshooting and unnecessary work that leads to unnecessary risk</t>
  </si>
  <si>
    <t>Notify Senior Engineer of the altered source for future references.</t>
  </si>
  <si>
    <t>Was feeling thirsty while inside granulation at higher floors but did not have enough water, fortunately an individual helped by providing some water to drink</t>
  </si>
  <si>
    <t>Suggests drinking water availability at urea granulation for everyone even if its on the ground floor</t>
  </si>
  <si>
    <t>Housekeeping after install UPS at Side Stream Filter 1881</t>
  </si>
  <si>
    <t>It is a good practice to clean up and organizing the work area after a task or job has been completed. It is a crucial part of workplace safety and efficiency. It is to prevents accidents (e.g. slips, trips, and falls). It is also to improve efficiency and productivity.</t>
  </si>
  <si>
    <t>Encourage all the employee to actively contributing to a clean, safe, and organized work environment. For example, always clean up your own work area when the task is complete, return tools and materials to their designated places, dispose of waste properly, following site waste segregation protocols.
Participate in end-of-day or end-of-shift clean-up routines and report any unsafe conditions or obstructions immediately.
Attend toolbox talks or safety briefings on housekeeping to help train or guide newer workers on proper housekeeping routines.</t>
  </si>
  <si>
    <t>Pedestrian crossing should be available for personnel crossing the road from/to contractors parking area to TSF/Warehouse area.</t>
  </si>
  <si>
    <t>Personnel cross the road with no care or awareness of any other vehicle on the same road</t>
  </si>
  <si>
    <t>Pedestrian crossing</t>
  </si>
  <si>
    <t>GIS Fire alarm panel not connected to central fire alarm panel</t>
  </si>
  <si>
    <t>When there is a fire no one notice about it</t>
  </si>
  <si>
    <t>Suggested to have connections to central fire alarm panel</t>
  </si>
  <si>
    <t>Fire alarm panel at GIS room not connected to the central fire alarm panel</t>
  </si>
  <si>
    <t xml:space="preserve">No one noticed if there is a fire. </t>
  </si>
  <si>
    <t xml:space="preserve">need to connect the fire alarm panel at GIS to central fire alarm panel. </t>
  </si>
  <si>
    <t>It was observed that an individual was not wearing hand gloves while performing their tasks</t>
  </si>
  <si>
    <t>Exposure to hazardous materials, sharp objects, or chemicals can lead to cuts, burns, infections, or long-term health issues.
Prolonged contact with irritants or allergens can lead to dermatitis or allergic reactions.
An injured worker may need time off, leading to delays or increased workload on others</t>
  </si>
  <si>
    <t>The employee was approached and reminded of the importance of wearing hand gloves as per safety protocols.</t>
  </si>
  <si>
    <t>A car Hyundai H1 was moving with a speed that looks like a bit over the speed limit and the driver looks like was looking down to their phones as their eyes was not looking the road</t>
  </si>
  <si>
    <t>I would like to suggest that Speed limit in the site plant should be stricten as some vehicles was moving with a speed that looks like over the limit.</t>
  </si>
  <si>
    <t>The day before, someone left loaded palets in front of Main door. wich is no safe behaviour.</t>
  </si>
  <si>
    <t>Before start our activity we have to move it away and let the acces free.</t>
  </si>
  <si>
    <t>Workshop is busy workplace, people and equipment always moving arround. So walking area should not be blocked as a storage place. that might cause tripping hazard too.</t>
  </si>
  <si>
    <t xml:space="preserve">A personnel found cycling a Bicycle which has no brake. 
</t>
  </si>
  <si>
    <t>Could caused accident or coalition when there is sudden object crossing.</t>
  </si>
  <si>
    <t xml:space="preserve">Advise the personnel not to use it and get the guy fix the broken brake </t>
  </si>
  <si>
    <t>A working personnel was trying to close a cable entry hole via underneath the PSS4 container. The hole was closed to avoid small-sized animal from entering the cable cellar that can cause short-circuit and trip.</t>
  </si>
  <si>
    <t>Body posture was awkward as the hole was barely accessible and was not in view-point. It can cause cramps, body injury and finger injuries.</t>
  </si>
  <si>
    <t>Propose to postpone the energization until the cable entries are properly sealed using alternative materials and accessible means that does not require to be closed via underneath the PSS4.</t>
  </si>
  <si>
    <t>Ada sarang lebah di area cable yard</t>
  </si>
  <si>
    <t xml:space="preserve">Seseorang boleh di sengat meyebab kn injury </t>
  </si>
  <si>
    <t xml:space="preserve">Cadang untuk berhati2 dan hendak lah melaporkan ke pihak yang tertentu, seperti  bug and pest control </t>
  </si>
  <si>
    <t>someone did not use safety hand gloves while cutting the wire cables</t>
  </si>
  <si>
    <t>it can cause Physical Injuries such as:
1) Cuts from the sharp cable edges or tools (like wire cutters) can cause deep cuts.
2)Puncture wounds from the stray wire strands can pierce the skin.
3)Mishandling tools or cables without grip protection can lead to bruising or crushed fingers and also loss of grip can lead to dropping tools, causing injury to self or others.</t>
  </si>
  <si>
    <t xml:space="preserve">If you saw someone not wearing gloves while cutting cables, supporting Good Practice would mean:
Politely reminding them to put on gloves.
Providing gloves or showing them where to get some.
Reporting repeated non-compliance to a supervisor.
Helping educate them on the risk of cuts, shocks, or infections.
Suggesting a quick PPE inspection before cable work starts.
</t>
  </si>
  <si>
    <t xml:space="preserve">Group of contractors are using the road path to walk in a group without checking if there's a car moving. They continued on the path and cross to the plant area without checking if the surrounding is safe for them to cross. </t>
  </si>
  <si>
    <t xml:space="preserve">Car could go fast and hit them </t>
  </si>
  <si>
    <t>One personnel was trying to ride her bike while her gloves were hanging low, her friends realized and told her to be careful with her gloves as it might get stuck to her bicycle wheels.</t>
  </si>
  <si>
    <t>There are numbers of oil / waste oil in drums were kept exposed under the sun and without bund wall. It is observed that the drums already deteriorated and dusty. Prolong storage under the sun may cause the drum to further damage and potential leak to the ground.</t>
  </si>
  <si>
    <t>Potential oil leak to the ground and contaminating ground water</t>
  </si>
  <si>
    <t>It is proposed to evaluate the oil / drum condition. If still good, to relocate to proper roofed area with good containment. If no longer good, to disposed as schedule waste.</t>
  </si>
  <si>
    <t>Barrier is placed when cleaning is in progress on the area</t>
  </si>
  <si>
    <t>Scaffolding work in progress outside of granulation.</t>
  </si>
  <si>
    <t xml:space="preserve">Falling object </t>
  </si>
  <si>
    <t>Reminded any person to not walk below area and be alert of falling objects</t>
  </si>
  <si>
    <t>when climbing the monkey ladder, personnel takes turn and didn't rush or pressure others to go up or down fast</t>
  </si>
  <si>
    <t>people might slip and fall which can cause injuries</t>
  </si>
  <si>
    <t>Reminded others on proper 3-point contact when climbing the ladder and to not rush</t>
  </si>
  <si>
    <t>I saw around 20 tkIS workers, they walk from car park go to Urea plan</t>
  </si>
  <si>
    <t xml:space="preserve">They walk in a single raw, not walk in a mess, the road are good for moving </t>
  </si>
  <si>
    <t xml:space="preserve">This the good action by tkIS </t>
  </si>
  <si>
    <t>Mass Toolbox Talk conducted by Mr Thiru</t>
  </si>
  <si>
    <t>Good practise</t>
  </si>
  <si>
    <t>Tag of pipeline start to be vanished at Urea Tank Area</t>
  </si>
  <si>
    <t>Wrong identification when required</t>
  </si>
  <si>
    <t>Need to put the pipe tag</t>
  </si>
  <si>
    <t>Exit door 1A locked</t>
  </si>
  <si>
    <t>During emergency, when people panic they may think that the door cannot be unlocked</t>
  </si>
  <si>
    <t>Need to keep it unlocked</t>
  </si>
  <si>
    <t>Pipe tag start to be vanished</t>
  </si>
  <si>
    <t>Wrong pipe identified when required</t>
  </si>
  <si>
    <t>Need to renew the pipe tag</t>
  </si>
  <si>
    <t>Exit door 2A locked</t>
  </si>
  <si>
    <t>Door 21B could not be closed properly</t>
  </si>
  <si>
    <t xml:space="preserve">Rain water may come inside the jetty module </t>
  </si>
  <si>
    <t xml:space="preserve">Need to fix the door. </t>
  </si>
  <si>
    <t xml:space="preserve">The emergency light 1641EL13.25.3-E15 fitting had water ingress, as we found during PM. The light diffuser looks to be in very bad condition and is dirty.  </t>
  </si>
  <si>
    <t xml:space="preserve">Water inside the light fixture may result in a short circuit or damage to a light component. </t>
  </si>
  <si>
    <t>Action taken at same time, clean the diffuser, replace the tube light and starter, and inspect the sealing gasket. The light is on now and in good shape.</t>
  </si>
  <si>
    <t>Personnel got little bleeding on his finger while dealing with cable</t>
  </si>
  <si>
    <t>Worst condition</t>
  </si>
  <si>
    <t>Personnel wears his safety gloves</t>
  </si>
  <si>
    <t>Personnel found not waering safety google/face shield while grinding the metal sheet</t>
  </si>
  <si>
    <t>Eye or face injury</t>
  </si>
  <si>
    <t>Approached the individual when safe, then advise him to wear the protection gear.</t>
  </si>
  <si>
    <t xml:space="preserve">PSS4 panel door was opened. </t>
  </si>
  <si>
    <t>Potential terminal of the cable could get corrosion due to raining if occured. Unwanted animal could enter like mice.</t>
  </si>
  <si>
    <t>Closed the door. Third party who were working there is not responsible, leaving the door opened.</t>
  </si>
  <si>
    <t>A personel was working with electrical cable without wearing glove</t>
  </si>
  <si>
    <t xml:space="preserve">His finger might get cut </t>
  </si>
  <si>
    <t>I stop and ask him to wear gloves</t>
  </si>
  <si>
    <t>Slippery floor near cooling water pump urea (have algae)</t>
  </si>
  <si>
    <t>Suggest: to be clean</t>
  </si>
  <si>
    <t>Tricycle/ Bicycle was not park properly at site.</t>
  </si>
  <si>
    <t>people who want to go thru can get accidents due to blocking the way.</t>
  </si>
  <si>
    <t>I move the Tricycle/ Bicycle to a proper place to make the way accessible. I approached the owner of the Tricycle/ bicycle about the issue.</t>
  </si>
  <si>
    <t xml:space="preserve">Ligthing at parking area not enought light during night </t>
  </si>
  <si>
    <t xml:space="preserve">Create unsafe conditions during reverse parking </t>
  </si>
  <si>
    <t>Put additional lighting at park area</t>
  </si>
  <si>
    <t>Electrical  shift supervisor</t>
  </si>
  <si>
    <t>Water filling station near electrical main sub station found house keeping not proper carried &amp; some smell of urine</t>
  </si>
  <si>
    <t>Unhealthy conditions</t>
  </si>
  <si>
    <t>Clean properly, install clear glass or all made more open place so  not mis use as toilet</t>
  </si>
  <si>
    <t xml:space="preserve">Shift in house dining area un healthy for eating activity do to:
So many fly at this area
Smell came from drainage do over flow
Cooling fan found dirty
</t>
  </si>
  <si>
    <t xml:space="preserve">Unhealty area for dining activity </t>
  </si>
  <si>
    <t>Eliminate all problem mention above</t>
  </si>
  <si>
    <t xml:space="preserve">It is observed that 1931Q002 waste-water pit keep overflow during raining. This is due to absence of bund wall resulted in rain water flows into the pit, causing the level to overflow. </t>
  </si>
  <si>
    <t>Waste water in consisted of chemicals and ammonia. It may contaminate open drain, which will later disposed to sea.</t>
  </si>
  <si>
    <t>To build bund wall around the pit, to prevent rain water flow into the pit during raining.</t>
  </si>
  <si>
    <t>Waste Management</t>
  </si>
  <si>
    <t xml:space="preserve">Take off shoes when entering office. </t>
  </si>
  <si>
    <t>People were told to take off shoes when entering office, it is not safe as anything can happen in case of emergency. While the people inside (office owner) is at least using slippers.</t>
  </si>
  <si>
    <t>They should know that wearing safety boots inside site plant no matter which offices or area is for everyones safety</t>
  </si>
  <si>
    <t>Valve repair Tech</t>
  </si>
  <si>
    <t>While receiving a valve from operation we make sure that it eas fully washed and rinced by water. But when we manipulating the valve we realised that our glove started to ripped. Than we just stopped the task. And requested for appropriate glove.</t>
  </si>
  <si>
    <t>We were nearly burned by the remaining acidic solution from the compoment of the valve</t>
  </si>
  <si>
    <t>Re-washed the valve once again and request for chimical resistant glove during the task.</t>
  </si>
  <si>
    <t>Maintainence technician has been doing collection to buy food and gather with everyone every friday.</t>
  </si>
  <si>
    <t>Nothing could go wrong instead, it create a good bond with everyone and make a positive crowd. It has been going on for a year already</t>
  </si>
  <si>
    <t>This should be practise to every department, to break the ice. Or even the whole company, imagine the positivity coming after that.</t>
  </si>
  <si>
    <t>Good practice to always do housekeeping after complete job activity (clean up all the cables)</t>
  </si>
  <si>
    <t>May cause hazards (slip, fall and trip) if someone step on the cable on the floor</t>
  </si>
  <si>
    <t xml:space="preserve">Make sure to clean up the area around the job activity and keep the area in the safe condition for other people to work </t>
  </si>
  <si>
    <t>working safe will all appropriate PPE</t>
  </si>
  <si>
    <t>All scaffolding at plant area using wire for lock &amp; tight metal plank &amp; ladder</t>
  </si>
  <si>
    <t>Not proper tight of wire can cause insident &amp; debriss of wire after dismantle can create others hazards</t>
  </si>
  <si>
    <t xml:space="preserve">Please replace wire system with clam type </t>
  </si>
  <si>
    <t>Fresh air damper AHU A at Substation 1 has sharp edge at height of the same level with head/face.</t>
  </si>
  <si>
    <t xml:space="preserve">It may hurt the people at face. </t>
  </si>
  <si>
    <t>Suggestion: Put rubber at the sharp edge</t>
  </si>
  <si>
    <t xml:space="preserve">A lot of flies in the area and there is no a flies catcher </t>
  </si>
  <si>
    <t xml:space="preserve">The flies may infect the food. </t>
  </si>
  <si>
    <t>Fly catchers need to be installed in the area</t>
  </si>
  <si>
    <t>There is no monkey ladder protection, and the monkey ladder installation is loose above the 1101P001 area.</t>
  </si>
  <si>
    <t>It is extremely dangerous to reach the monkey ladder because it lacks protection and the mounting is gone. A person may fall in while using the ladder.</t>
  </si>
  <si>
    <t>A notice board or sign must be put until the guard and lost bolt are rectified.</t>
  </si>
  <si>
    <t>The cables along the drain is not in safe condition</t>
  </si>
  <si>
    <t>Could cause power failure</t>
  </si>
  <si>
    <t>Could not approach anyone as no one was there</t>
  </si>
  <si>
    <t>Not wearing goggles</t>
  </si>
  <si>
    <t>Eye injury</t>
  </si>
  <si>
    <t xml:space="preserve">INST tech </t>
  </si>
  <si>
    <t xml:space="preserve">blue hose </t>
  </si>
  <si>
    <t xml:space="preserve">trip and fall, especially those riding on bicycles. </t>
  </si>
  <si>
    <t xml:space="preserve">provide a bike lane </t>
  </si>
  <si>
    <t>there was a cable that wasn't tucked in the cable tray. (even the cable tray wasn't installed) location: on one of the columns (the three columns in between compressor house and unit 01)</t>
  </si>
  <si>
    <t xml:space="preserve">trip and fall which is really hazardous as the cable is at the top end of the ladder, and the ladder is really high. </t>
  </si>
  <si>
    <t xml:space="preserve">to install cable tray. </t>
  </si>
  <si>
    <t xml:space="preserve">Removing insolation from 1271k5 and 1271k4 storage bine  must be covered because  it's is dangerous for other people and they put in front of cabin </t>
  </si>
  <si>
    <t xml:space="preserve">Dangerous for the person </t>
  </si>
  <si>
    <t>Covered and keep it there side</t>
  </si>
  <si>
    <t xml:space="preserve">There are some cylinder keep there </t>
  </si>
  <si>
    <t xml:space="preserve">Fire hazards </t>
  </si>
  <si>
    <t xml:space="preserve">Removed and keep it shad area </t>
  </si>
  <si>
    <t>Saw someone nearly fall off their bike due to a large rock on an uneven road.</t>
  </si>
  <si>
    <t>-Increased Risk of Accidents
Cyclists and motorcyclists are especially vulnerable; the obstruction could cause them to lose balance and fall.
Pedestrians might trip over the rock or unstable surface.
-Injuries and Liability
Falls could result in minor to severe injuries, such as cuts, fractures, or head trauma.</t>
  </si>
  <si>
    <t>I approached the person and explained what I had witnessed. I emphasized the potential danger, especially to cyclists and pedestrians, and requested that the issue be addressed as soon as possible.</t>
  </si>
  <si>
    <t>Mostly Chair in the shift in dining area create unsafe condition for person sitting there</t>
  </si>
  <si>
    <t>Chair  unstable conditions during person sitting &amp; create fall down or others danger conditios</t>
  </si>
  <si>
    <t>Remove chair &amp; replace with new one more Robush</t>
  </si>
  <si>
    <t>After facility team remove fly electrip trap, found in dining area so many The fly in table, distrub hygine our food</t>
  </si>
  <si>
    <t>Our dining area became unhealty for eating activity</t>
  </si>
  <si>
    <t>Please install back insect electrip trap</t>
  </si>
  <si>
    <t>Not all room in north building first floor having fire alarm detector in these room</t>
  </si>
  <si>
    <t>Any fire will not detect because no fire detector</t>
  </si>
  <si>
    <t>Suggest installing new fire detector in each room</t>
  </si>
  <si>
    <t xml:space="preserve">Near 1091K221 waste disposal bin full and overflow </t>
  </si>
  <si>
    <t>Environment Hazards</t>
  </si>
  <si>
    <t>Need to dispose @ proper disposal area</t>
  </si>
  <si>
    <t>We are doing insulation removal at Sv1051007B at the top of the stripper. The work area had permanent platform but to reach there we have to use the monkey ladder.
Safety officer recommend us to reach out to the firefighter team to get advice. As per them we have to use the safety harness.</t>
  </si>
  <si>
    <t xml:space="preserve">Normally what people will do with permanent working platform with such height, they would not use the safety harness. </t>
  </si>
  <si>
    <t>We agreed to use the harness and contact them in case of emergency.
Shout out to Safety and firefighter team for caring our safety. Thank you</t>
  </si>
  <si>
    <t xml:space="preserve">Proper materials arrangement/storage with barricade and signage </t>
  </si>
  <si>
    <t xml:space="preserve">An appreciation should be given to our scaffolder team
</t>
  </si>
  <si>
    <t>No phone are allowed inside the plant.</t>
  </si>
  <si>
    <t xml:space="preserve">During emergency situation, there will be no one to contact </t>
  </si>
  <si>
    <t>We already raise this issue to our engineer.</t>
  </si>
  <si>
    <t>The weather in Brunei lately is very hot. to prevent dehydrated, it is important to drink a lot of water and stay out from getting direct sunlight</t>
  </si>
  <si>
    <t>may cause headache and dehydrated</t>
  </si>
  <si>
    <t>keep in mind to drink a lot of water and rest</t>
  </si>
  <si>
    <t>Damage bicycle lying around the bicycle area. Need to be remove</t>
  </si>
  <si>
    <t>Suggest: need to be remove.</t>
  </si>
  <si>
    <t>Fresh air damper AHU B at Substation 1 has sharp edge at height of the same level with head/face.</t>
  </si>
  <si>
    <t>Contractor while removing scaffolding from the new HSSE building (infront of south building) after finished , was using forklift to load the scaffolding pipes on the truck while the scaffolding pipes were falling dow from opposite side of forklift.</t>
  </si>
  <si>
    <t xml:space="preserve">This area is car parking area and people are moving around to access the buildings who can be harmed by the falling scaffolding pipes </t>
  </si>
  <si>
    <t xml:space="preserve">Asked the contractor to barricat the area , but sign and to assign man watcher from the other side for warning people who are moving around </t>
  </si>
  <si>
    <t>Some materials and a broken barel pump motor were abandoned in front of the cooling tower's dosing electrical panel.</t>
  </si>
  <si>
    <t>It can cause a person to trip or become injured.</t>
  </si>
  <si>
    <t xml:space="preserve">Housekeeping needs to be done. </t>
  </si>
  <si>
    <t xml:space="preserve">DE technician workshop </t>
  </si>
  <si>
    <t xml:space="preserve">Doing grinding activity without wearing face shield </t>
  </si>
  <si>
    <t>The grinding disc will harm the person</t>
  </si>
  <si>
    <t>I stopped the person from doing the granding and asked him to wear a face shield and continue with his activities.</t>
  </si>
  <si>
    <t>Elec. site leader</t>
  </si>
  <si>
    <t xml:space="preserve">To reverse the buggy direction its need open rolling door and using free area without any handrail their which will be as a risk for employee  </t>
  </si>
  <si>
    <t xml:space="preserve">may get injuries </t>
  </si>
  <si>
    <t>fabricate handrail for this part</t>
  </si>
  <si>
    <t>The contractor always walk in a row two or three people blocking the the road for vehicle. The car have to swerve to the right to give way.</t>
  </si>
  <si>
    <t>The car might accidently hitting the contractor from behind. Or the car might collide with the car infront due swerve to the right to give way to contractor.</t>
  </si>
  <si>
    <t>Soft Ground Due to Recent Excavation. Electrical cable installation was backfilled without proper compaction, causing forklifts to get stuck. Exercise caution and report any incidents</t>
  </si>
  <si>
    <t>If no interventions or actions are taken, several issues can arise:
1. Accidents and Injuries: Forklifts may tip over or get stuck, potentially causing injuries to operators or nearby personnel.
2. Equipment Damage: Forklifts and other machinery may sustain damage from getting stuck or operating on unstable ground.
3. Operational Delays: Soft ground conditions can slow down or halt operations, leading to productivity losses and potential project delays.
4. Increased Maintenance Costs: Repeatedly getting stuck or operating on soft ground can increase wear and tear on equipment, leading to higher maintenance costs.
5. Safety Hazards: Unstable ground can pose long-term safety risks, potentially leading to more severe accidents or incidents.
Taking proactive measures can help mitigate these risks and ensure a safer, more efficient working environment.</t>
  </si>
  <si>
    <t>Due to the current soft ground conditions caused by the recent excavation, we recommend that forklifts take an alternative route to ensure safe operation and prevent potential accidents, equipment damage, and operational delays. This temporary measure will help mitigate risks until the affected area can be properly compacted and stabilized.</t>
  </si>
  <si>
    <t xml:space="preserve">Maintenance workshop diesel engine technician </t>
  </si>
  <si>
    <t>Flying sparks and broken grinding wheels</t>
  </si>
  <si>
    <t>Ask him to wear face shield</t>
  </si>
  <si>
    <t>Maintenance workshop diesel engine technician</t>
  </si>
  <si>
    <t>Wire cable not organized</t>
  </si>
  <si>
    <t>Ask them to organized the cable immediately</t>
  </si>
  <si>
    <t>I encountered someone sit on the batteries while checking the panel</t>
  </si>
  <si>
    <t>It is not safe to sit on the batteries as it may explode or damage the batteries condition</t>
  </si>
  <si>
    <t>confront the person to stand up and sit on the provided chair</t>
  </si>
  <si>
    <t>someone using teeth to cut the cables instead of using the proper tools</t>
  </si>
  <si>
    <t>may cause hazard such as cuts around the face</t>
  </si>
  <si>
    <t>confront the person to use proper tools (wire cutter)</t>
  </si>
  <si>
    <t>One of the safety officer not using safety glasses while at site.</t>
  </si>
  <si>
    <t xml:space="preserve">Breach of safety and site rules. Not a good examples to other people </t>
  </si>
  <si>
    <t xml:space="preserve">Suggest: Strenghten the rules for going to site. </t>
  </si>
  <si>
    <t xml:space="preserve">Project to pour concrete paving has been started without prior notice to PS or maintenance team to be informed to defer any tasks that are going to be done at the same area. </t>
  </si>
  <si>
    <t xml:space="preserve">SIMOPS </t>
  </si>
  <si>
    <t xml:space="preserve">Proper communication should have been done between all parties, which has already been communicated to the whole teams. </t>
  </si>
  <si>
    <t>Facility Management</t>
  </si>
  <si>
    <t>Someone doing work by using gloves</t>
  </si>
  <si>
    <t>Praise</t>
  </si>
  <si>
    <t>Unused wooden support was kept at the Bagging Maintenance bay without any barricade.</t>
  </si>
  <si>
    <t>Housekeeping</t>
  </si>
  <si>
    <t>Inform Supervisor for the works to remove the unused pallet from the area.</t>
  </si>
  <si>
    <t>saw a colleague need to fill an overtime paper.. so, what the point of thumbprint? ??</t>
  </si>
  <si>
    <t>misscomunication</t>
  </si>
  <si>
    <t>check the thumbprint device</t>
  </si>
  <si>
    <t>Looking at painting staff doing power brush with proper PPE</t>
  </si>
  <si>
    <t>May cause injury during power brush</t>
  </si>
  <si>
    <t>Encourage and praise the painter for using proper PPE during power brush</t>
  </si>
  <si>
    <t>UREA ROTATING ENGINEER</t>
  </si>
  <si>
    <t>Door near plant site always broken / damaged</t>
  </si>
  <si>
    <t>Unauthorized personnel can come in / come out without ID requirement, especially during night time in TA25</t>
  </si>
  <si>
    <t>To install new door</t>
  </si>
  <si>
    <t>SENIOR ENGINEER ROTATING UREA</t>
  </si>
  <si>
    <t>It is observed that Maintenance technicians are wearing full PPE's including hand gloves properly while performing maintenance activity at site.</t>
  </si>
  <si>
    <t>Personnel can be injured if they will not wear PPE's</t>
  </si>
  <si>
    <t>I have appreciated their good work and advised to continue this positive working behavior.</t>
  </si>
  <si>
    <t>exposed to loud noise and not wearing ear plug</t>
  </si>
  <si>
    <t>can cause damaged to ears</t>
  </si>
  <si>
    <t xml:space="preserve">to always wear earplug at noise area especially near Instrument Compressor. </t>
  </si>
  <si>
    <t xml:space="preserve">Unused bicycle parked and causing the cannot be cut. The grass is high. </t>
  </si>
  <si>
    <t>High grass can be a place for wild animal to hide</t>
  </si>
  <si>
    <t xml:space="preserve">Move the unused bicycle to area that has no grass. </t>
  </si>
  <si>
    <t>Smoke detectors are not present in the office.</t>
  </si>
  <si>
    <t>fire could start in the office but there is no smoke detectors present to trigger the alarm.</t>
  </si>
  <si>
    <t>add more smoke detectors according to the required safety regulations.</t>
  </si>
  <si>
    <t>Floodlight at north side of the site office was not light up</t>
  </si>
  <si>
    <t>Low illumination level</t>
  </si>
  <si>
    <t>Change with the new floodlight</t>
  </si>
  <si>
    <t>Escorting the truck by walking for long distance. For example from ammonia to product handling.</t>
  </si>
  <si>
    <t>Blindspot from the truck. Walking is slower and the truck might accidently hit the escort from behind when the driver couldnt see them.</t>
  </si>
  <si>
    <t>At least use bicycle. At least it much more faster than walking.</t>
  </si>
  <si>
    <t>Instrument Shift technician</t>
  </si>
  <si>
    <t>the stair is slippery. especially during rainy days.</t>
  </si>
  <si>
    <t xml:space="preserve">slip, trip and fall. </t>
  </si>
  <si>
    <t>have to be careful by grip tightly the handrail when going down/up. even the handrail sometimes slippery.
suggest to use anti-slip grip tape on the edges of each step, to minimize the slippery.</t>
  </si>
  <si>
    <t>Rigging gears was kept on the grating without proper storage.</t>
  </si>
  <si>
    <t>Tools can fall down and personnel can have trip hazard.</t>
  </si>
  <si>
    <t>Instruct Rigging team to housekeeping the area.</t>
  </si>
  <si>
    <t>Scaffolding materials was offload at the area withour proper signage.</t>
  </si>
  <si>
    <t>Truck access obstruction.</t>
  </si>
  <si>
    <t>Inform scaffolder to barricade the area or remove from the area.</t>
  </si>
  <si>
    <t>Contractor tried to reach items at upper level of rack while standing on unstable object.</t>
  </si>
  <si>
    <t>Contractor may fell down and get injury</t>
  </si>
  <si>
    <t>Always to use forklift to get item if its unreachable, else use a stable standing object.</t>
  </si>
  <si>
    <t>There was a spark when installing the fuse. They should not turn on the power when installing the fuse.</t>
  </si>
  <si>
    <t>Can cause injury to hand, can cause electric shock to the person.</t>
  </si>
  <si>
    <t>Told them to be careful and make sure next time to turn off the power first before doing the job especially those involving electric.</t>
  </si>
  <si>
    <t xml:space="preserve">Someone was smoking in a non-designated area at the car park for contractors. </t>
  </si>
  <si>
    <t>Littering of cigarette butts</t>
  </si>
  <si>
    <t>Subcontractors doing cement work at Ammonia East side</t>
  </si>
  <si>
    <t xml:space="preserve">After they finish cement work they open form work, they not house keeping, the wooden still have Nail </t>
  </si>
  <si>
    <t xml:space="preserve">After remove form work mush house keeping immediately </t>
  </si>
  <si>
    <t>North building fire alarm panel did not have any communication with main fire alarm panel in CCR</t>
  </si>
  <si>
    <t>Any fire detect on north building will not send any notification to CCR and may not notice by anybody if it happens after office hour</t>
  </si>
  <si>
    <t>Suggest to modified fire alarm system to have communication interface with main alarm panel in CCR</t>
  </si>
  <si>
    <t>Usage of torn coveralls</t>
  </si>
  <si>
    <t>Increase risk of injury due to improper usage of PPE for self-protection</t>
  </si>
  <si>
    <t>Advise to request for new coveralls especially as TA is approaching</t>
  </si>
  <si>
    <t>Driving while using mobile phones</t>
  </si>
  <si>
    <t>Accident especially areas where many contractors are walking by and same road used by forklift</t>
  </si>
  <si>
    <t>Advise them to not use mobile phone while driving especially at high risk areas</t>
  </si>
  <si>
    <t xml:space="preserve">Banksman who was careless to navigate the forklift while moving. </t>
  </si>
  <si>
    <t xml:space="preserve">Stop the guy and inform him pay more attention while directing and navigating the forklift driver, not to leave him long distance behind. Refresh guys with the safety instruction for this type of work. </t>
  </si>
  <si>
    <t>Knowledge and Training</t>
  </si>
  <si>
    <t>I noticed an increase number of contractors/ third party employees walking towards their company station. I am suggesting it would be better for BFI to create a safe walkway for these people to use., to walk from their parking to their designated station.</t>
  </si>
  <si>
    <t>minor or major accidents can occur.</t>
  </si>
  <si>
    <t>As I've mentioned before, to create a safe walkway for these people. I've noticed this usually every morning, after these contractors registered themselves at security hut and then walking towards Workshop area. Sometimes they took up more road space so it is better to allocate a safe space for them to walk and cars to be more alert.</t>
  </si>
  <si>
    <t>Put barrier during cleaning the area.</t>
  </si>
  <si>
    <t>Good safety practice to notify personal who walking near the area</t>
  </si>
  <si>
    <t>Use handrail</t>
  </si>
  <si>
    <t>Prevent from fall</t>
  </si>
  <si>
    <t>the empty boxes/tools/equipment not organized</t>
  </si>
  <si>
    <t>can cause trip and fall when walking or passing through</t>
  </si>
  <si>
    <t>throw the boxes at rubbish bin or waste disposable that are provided. for tools, keep in the bags or tools bags and put in hidden spot, away from people or area</t>
  </si>
  <si>
    <t>Sr.Engineer</t>
  </si>
  <si>
    <t>Working safely by following all precautions and wearing appropriate PPE.</t>
  </si>
  <si>
    <t>land covered by Gravels which may hit personnel</t>
  </si>
  <si>
    <t>The shoe lace were untied</t>
  </si>
  <si>
    <t>I stop him and ask to tie the shoe lace</t>
  </si>
  <si>
    <t xml:space="preserve">Proper storage of the removed insulation at site with barricade and proper signage. </t>
  </si>
  <si>
    <t xml:space="preserve">Messy rockwool to be scattered everywhere. </t>
  </si>
  <si>
    <t xml:space="preserve">Spoken to the SV, appreciating their works and declared the action during the monthly safety meeting for the whole teams. </t>
  </si>
  <si>
    <t>A lot of activities during granulation washing and all activities went well which highlight the good communication between operation and the maintenance team</t>
  </si>
  <si>
    <t xml:space="preserve">There might be delayed or danger during execute the job and activities </t>
  </si>
  <si>
    <t>Ensure both side are clear on our communication on what activities need to be done</t>
  </si>
  <si>
    <t>Observed personnel actively engaged in housekeeping duties</t>
  </si>
  <si>
    <t>Slips, trips, and falls from spilled liquids, cluttered walkways, or debris.
Injuries from sharp objects, unsecured tools, or broken equipment left lying around.</t>
  </si>
  <si>
    <t xml:space="preserve">Provide positive feedback when good housekeeping is observed.
Mention it in toolbox talks, safety briefings, or team meetings.
</t>
  </si>
  <si>
    <t>My supervisor stop work when observing the team is exhausted from the hot weather.</t>
  </si>
  <si>
    <t>Team can experience dehydration and heatstroke if job is not stopped</t>
  </si>
  <si>
    <t>I applaud and support the supervisor's point of view that team's health is far more important that finishing a job. I encourage the team to take a rest and the remaining job can be done at other times</t>
  </si>
  <si>
    <t>No proper storage area for the spare parts (surplus), it is left exposed to rain</t>
  </si>
  <si>
    <t>Deterioration to the spare parts (Surplus material) before usage.</t>
  </si>
  <si>
    <t>Construct a shaded area with scaffolding and canvas</t>
  </si>
  <si>
    <t>Despite possessing highly-responsive circuit breakers and relays installed in the Main Substation, these two substations may require to have an entry and exit door for task related purposes such as cable inspection. Should there is an occurance of unwanted event that require access, entrance to area will delay the rectification work.</t>
  </si>
  <si>
    <t>Starting From MSL main gate up to msl workshop area road there is no light on the road.</t>
  </si>
  <si>
    <t>During night  can't  properly see  on the road it's  cause  of fallen hazards or incident.</t>
  </si>
  <si>
    <t xml:space="preserve">Please  provide light on the road </t>
  </si>
  <si>
    <t>personnel perform manual lifting of item weighing more than 20kg by themself climbing the staircase without using the handrail</t>
  </si>
  <si>
    <t>fall down and injured themself, falling object upon themself</t>
  </si>
  <si>
    <t>tell the personnel to ask for help (buddy system)</t>
  </si>
  <si>
    <t>People using bicycle crossing the bridge. They should not cross the bridge using bicycle as there is a sign showing the warning.</t>
  </si>
  <si>
    <t>Very dangerous can cause injury</t>
  </si>
  <si>
    <t>Approached them and told them not to use bicycle when crossing the bridge and to pay attention to the sign.</t>
  </si>
  <si>
    <t>Assembly of equipment parts in warehouse without using safety gloves</t>
  </si>
  <si>
    <t>Hand injury/cut due to sharp edges</t>
  </si>
  <si>
    <t>Advise to use safety gloves before continuing with their work</t>
  </si>
  <si>
    <t>Contractors were excavating the area for cable laying under the scorching sun</t>
  </si>
  <si>
    <t>Dehydration that potentially led to heat-related injuries (even heat stroke)</t>
  </si>
  <si>
    <t>Compliment the supervisor to take 10-mins break for every 45-minutes of work for rest and re-hydrate</t>
  </si>
  <si>
    <t>During the repair of GRP lamination of start-up cooling tower basin, the contractor worker was observed using surgical mask during application of top coat whereas JHA mentioned use of respiratory mask during the activity.</t>
  </si>
  <si>
    <t>The surgical mask can not stop the inhalation of chemical fumes being used during the lamination process and can cause severe health effects for the worker.</t>
  </si>
  <si>
    <t>The job was stopped and the supervisor was informed about this mistake. The job was resumed after the worker wore the respiratory mask as mentioned in the JHA.</t>
  </si>
  <si>
    <t xml:space="preserve">In the morning meeting, lifting team come to every department to tell everyone that they will doing lifting by crane. </t>
  </si>
  <si>
    <t xml:space="preserve">If there us no update, nobody will knows there is any lifting activities </t>
  </si>
  <si>
    <t xml:space="preserve">This is a good practice for everyone, very well communication </t>
  </si>
  <si>
    <t>Urea spills on the floor</t>
  </si>
  <si>
    <t>Inform the people working in that area</t>
  </si>
  <si>
    <t>used items was kept near the workshop.</t>
  </si>
  <si>
    <t>The items can be missing or misplaced.</t>
  </si>
  <si>
    <t>Ask the items owner to do housekeeping to kept their items in container.</t>
  </si>
  <si>
    <t>The warehouse open racks area is very hot due to poor ventilation and cooling. Workers are exposed to risk of heat stress especially during hot weather.</t>
  </si>
  <si>
    <t>Workers are exposed to risk of heat stress especially during hot weather.</t>
  </si>
  <si>
    <t>At the moment, workers will go outside warehouse to cool down. 
Since hot air will go up thru convection effect, it is suggested to install roof ventilation fans to remove the hot air. This is a common industrial practice for big warehouses. Powerless ventilation fan option is available in the market.</t>
  </si>
  <si>
    <t>The food shift was excessively oily and did not taste good.</t>
  </si>
  <si>
    <t>If no interventions or actions are taken regarding the excessively oily and unpleasant-tasting food, several problems may arise. May feel dissatisfied and lose trust in the food quality, leading to complaints and negative reviews. This could result in a decline in visits and harm the reputation of the establishment. Additionally, excessive oiliness may pose health risks such as digestive issues or discomfort.</t>
  </si>
  <si>
    <t>Reported the excessively oily and unpleasant-tasting food to the kitchen supervisor, approached them respectfully to share feedback, supported good practices by encouraging regular quality checks and staff training, and suggested revising the recipe to reduce oil usage, improve ingredient quality, and conduct taste testing before serving.</t>
  </si>
  <si>
    <t>Training regarding LOTOTO are not implement fully yet since last year. No LOTOTO box is available inside CCR.</t>
  </si>
  <si>
    <t>Operation may not fully aware of multiple activities onsite which involved with equipments that require LOTOTO.</t>
  </si>
  <si>
    <t>To install LOTOTO box in the CCR.</t>
  </si>
  <si>
    <t>static ammonia lead engineer</t>
  </si>
  <si>
    <t>During transferring material (gaskets) to site in the cabinet, via Bom truck, from warehouse to site</t>
  </si>
  <si>
    <t>some spare parts and gaskets inside the cabinet was loose and may get damaged during transferring them</t>
  </si>
  <si>
    <t>I asked my technicians to fix first the gaskets inside to avoid damage of these gaskets which will be installed onsite during TA2025.</t>
  </si>
  <si>
    <t>air ventilation suction fan has one blade bricked and shall be replaced</t>
  </si>
  <si>
    <t xml:space="preserve">remaining blades will be brocken and may hit some one </t>
  </si>
  <si>
    <t>i asked FM team to replace</t>
  </si>
  <si>
    <t>the exit on jetty conveyor does not lead to an actual escape route which can be dangerous during an emergency.</t>
  </si>
  <si>
    <t>someone might go there to escape from any accident but stuck as the exit does not lead them away.</t>
  </si>
  <si>
    <t>there needs to be a discussion on how to solve this issue.</t>
  </si>
  <si>
    <t>Falling off bicycle while cycling down the slope near the main substation.</t>
  </si>
  <si>
    <t>Maintance bicycle, prevent using the slope route</t>
  </si>
  <si>
    <t xml:space="preserve">I always saw a grey car always park at the left side of the road on the way back from work. </t>
  </si>
  <si>
    <t>The other car might accidently hit the acr from behind</t>
  </si>
  <si>
    <t>It is better if the person they pick up already standby instead of the driver waiting at the side if the road. Or find a better place to park.</t>
  </si>
  <si>
    <t>Inform the people  working that area</t>
  </si>
  <si>
    <t>A car almost hit me at the BFI-BMC roundabout. As I enter the roundabout with right-indicator to go BFI, car behind me overtook from left lane and run through the roundabout to go BMC (not making the roundabout curve)</t>
  </si>
  <si>
    <t>Incident would've happened if I did not evade the car on the left. I have recording in car dashcam, and also a footage from other time by another cars infront.</t>
  </si>
  <si>
    <t>I raised this issue before in 2024 and I will raise again. The least we can do is to put on signage to enter the roundabout in proper manner. A similar signage example is like in KB roundabout (Seri suri hospital - Shell small roundabout), indicating to follow roundabout curve properly.</t>
  </si>
  <si>
    <t>Scaffolding use for Chemical unloading expired</t>
  </si>
  <si>
    <t>Possibility of collapse due to no regular inspection conducted</t>
  </si>
  <si>
    <t>Inform scaffolding inspector to reinspected scaffolding condition prior to release to user.</t>
  </si>
  <si>
    <t>Not using safety glasses while perform work</t>
  </si>
  <si>
    <t xml:space="preserve">Can lead Eye injuries </t>
  </si>
  <si>
    <t>Ask to use safety glasses all time when enter plant</t>
  </si>
  <si>
    <t>The floor is not in good condition. (PIP room)</t>
  </si>
  <si>
    <t>Floor might collapse and can cause fatality.</t>
  </si>
  <si>
    <t>Need improvement for the buildings itself. Need new and proper structure for siteoffice.</t>
  </si>
  <si>
    <t>the bridge crossing the drain should be bigger so that the 3-wheeler tricycle and the rider could fit when the rider dismount.</t>
  </si>
  <si>
    <t>since there is little space, it is harder to dismount. thus, making people don't want to dismount when crossing the bridge. this could lead to potential slip and trip.</t>
  </si>
  <si>
    <t>ask the facility management to make the bridge larger.</t>
  </si>
  <si>
    <t>Multiple barriers placed near RO area with no signage if it's safe to use the path or not</t>
  </si>
  <si>
    <t>Barricaded areas could be entered by anyone unaware of the job at the time</t>
  </si>
  <si>
    <t>there is little smoke detector present in the location. no smoke detectors can be found in the small offices in the location.</t>
  </si>
  <si>
    <t>a fire could start in the office but the alarm is not triggered, notifying the team.</t>
  </si>
  <si>
    <t>Add more smoke detectors in accordance to the required safety regulations.</t>
  </si>
  <si>
    <t>someone was using the bicycle when crossing the bridge</t>
  </si>
  <si>
    <t>that person need to stop riding the bicycle when crossing the bridge. otherwise, that person could slip and could not properly hold the handrail.</t>
  </si>
  <si>
    <t>informed them that we should stop riding the bicycle when using the bridge.</t>
  </si>
  <si>
    <t>Urea on the ground</t>
  </si>
  <si>
    <t>Inform the people</t>
  </si>
  <si>
    <t xml:space="preserve">Beehive at BOG compressor area </t>
  </si>
  <si>
    <t xml:space="preserve">Injuries to the personnel </t>
  </si>
  <si>
    <t xml:space="preserve">Inform management to be highlighted in HSSE comity  </t>
  </si>
  <si>
    <t>Water and Algae in the Oil units especially units 1071 , 1201 and 1851</t>
  </si>
  <si>
    <t xml:space="preserve">Slip and fall for the operation and maintenance personal </t>
  </si>
  <si>
    <t>Follow up with HSSE , there is a project for proper drainage not yet done 
Keep inform operation team for  continue housekeeping</t>
  </si>
  <si>
    <t>Site personnel had their PPE sleeves rolled up when at site.</t>
  </si>
  <si>
    <t>PPE non-compliance</t>
  </si>
  <si>
    <t>N.A</t>
  </si>
  <si>
    <t xml:space="preserve">Today at Flare area have noise, Sub contractor are working nearly </t>
  </si>
  <si>
    <t xml:space="preserve">That area today are big noise from Flare blowing , all workers some one no ware ear plugs </t>
  </si>
  <si>
    <t xml:space="preserve">I inform Supervisor please provide ear plugs to workers to use, for protect and reduce noise </t>
  </si>
  <si>
    <t>my colleague intervened me before going up the monkey ladder.</t>
  </si>
  <si>
    <t>I Might slip, fall or have sharp edges which will cause some injuries.</t>
  </si>
  <si>
    <t>My colleague told me to wear gloves before going up the monkey ladder. as the ladder might be slippery or sharp edges.</t>
  </si>
  <si>
    <t>Workshop Lead  enginee</t>
  </si>
  <si>
    <t>emergency light  pulps fallen down form the ceiling</t>
  </si>
  <si>
    <t>it may hit some one also it become out of services</t>
  </si>
  <si>
    <t xml:space="preserve">asked electrical team to repair </t>
  </si>
  <si>
    <t xml:space="preserve">algae </t>
  </si>
  <si>
    <t>remove algae</t>
  </si>
  <si>
    <t>At PSS-3,The grass too long</t>
  </si>
  <si>
    <t>Scare there is snake or other wild animal</t>
  </si>
  <si>
    <t>Grass cutting and pest control</t>
  </si>
  <si>
    <t xml:space="preserve">Wasp/bees nest close by to PV1111001B; heard there was some other place as well. </t>
  </si>
  <si>
    <t>wasp/bees attack or more nest or damage to equipment if nesting outside or inside equipment.</t>
  </si>
  <si>
    <t>informed colleague and hse</t>
  </si>
  <si>
    <t xml:space="preserve">Today is very hot temperatures </t>
  </si>
  <si>
    <t xml:space="preserve">Workers are working outdoors for Erection scaffolding, direct the Sun , they can get heat stroke </t>
  </si>
  <si>
    <t>I inform supervisor please provide water and infrom his workers stop work if he fill no good</t>
  </si>
  <si>
    <t>Every week there will be cleaner come to main substation to clean office desk.</t>
  </si>
  <si>
    <t>Accidentally touch live items such as switchgear</t>
  </si>
  <si>
    <t>Need supervision from electrical stuff when they do cleaning. No electrical stuff,they cannot enter or do the cleaning.</t>
  </si>
  <si>
    <t>A person using a safety harness in a wrong way</t>
  </si>
  <si>
    <t xml:space="preserve">Can damage  the harness  , can cause injuries </t>
  </si>
  <si>
    <t xml:space="preserve">I approach the person , tell an help the person how to using a safety harness, also suggests  to take or refresh training  working at height </t>
  </si>
  <si>
    <t>Cornering road (road going to plant car park); blind spot due to tree blocking view of someone wanted to cross the road.</t>
  </si>
  <si>
    <t>Accident might happen</t>
  </si>
  <si>
    <t>Inform colleagues of the danger</t>
  </si>
  <si>
    <t xml:space="preserve">Emergency light found loose and falling down,reaching heads </t>
  </si>
  <si>
    <t xml:space="preserve">Informed facility management </t>
  </si>
  <si>
    <t>Someone not using handglove</t>
  </si>
  <si>
    <t>rotating mechanical engineer</t>
  </si>
  <si>
    <t>Unsafe lifting method for lifting equipment</t>
  </si>
  <si>
    <t>serious personnel injury, asset damage etc</t>
  </si>
  <si>
    <t>approach &amp; intervene the Person in charge of lifting and to revise &amp; review back lifting plan</t>
  </si>
  <si>
    <t>Person driving car within  speed limit inside plan</t>
  </si>
  <si>
    <t>Can cause accidents..</t>
  </si>
  <si>
    <t xml:space="preserve">Suggeted ..Install  monitor speed in site the car,
</t>
  </si>
  <si>
    <t>A person not using helmet while working at cable cellar main sub.</t>
  </si>
  <si>
    <t xml:space="preserve">Can cause head injuries </t>
  </si>
  <si>
    <t xml:space="preserve">I Approach that person, and reminding him to use helmet and reminding  about theirs mana cable trays about him have sharp edges. </t>
  </si>
  <si>
    <t>personnel was about to perform zero check while facing the pin hole for venting</t>
  </si>
  <si>
    <t>process medium might spray to personnel's face</t>
  </si>
  <si>
    <t>directed personnel to move away from the line of fire before performing the task</t>
  </si>
  <si>
    <t>Scattered urea</t>
  </si>
  <si>
    <t xml:space="preserve">Inform the area authority </t>
  </si>
  <si>
    <t>Carrying huge load while climbing down stairs</t>
  </si>
  <si>
    <t>Intervene and stop and give assistance.</t>
  </si>
  <si>
    <t>One of Electrical contractor has bitten by dog. The dog bit the contractor's leg, luckily the contractor using high boot and the dog only bit the boot. No injury to the contractor.</t>
  </si>
  <si>
    <t>Someone will be bitten again by the dog</t>
  </si>
  <si>
    <t>HSSE / Firefighting Team to move the dog from the BFI areas.</t>
  </si>
  <si>
    <t>(Outsite  workshop) We attending a testing of SV at workshop then sundently one Air hose burst. It was so loudy and compromised hearing for people arround the compressor.</t>
  </si>
  <si>
    <t>Things is a loudy noose is bad for our hearing and can be permanently damaged. That time we wear our Ear plug after the event. wich is wrong practice.</t>
  </si>
  <si>
    <t>As reming while entering workshop and preparing for testing it is recommended to be prepared espacially for loudy noose.</t>
  </si>
  <si>
    <t>NO WATER SUPPLY AT PANTRY &amp; TOILER FOR MORE THAN A DAY</t>
  </si>
  <si>
    <t>UNABLE TO DO SOME CLEANING</t>
  </si>
  <si>
    <t>KINDLY RELEVANT PARTIES TO ASSISTE TO RESOLVE THIS ISSUE</t>
  </si>
  <si>
    <t>The microwave in the pantry is often left unclean after use.</t>
  </si>
  <si>
    <t>Affects hygiene and shows lack of consideration</t>
  </si>
  <si>
    <t>Post a reminder to clean after use</t>
  </si>
  <si>
    <t>no water supply around 10am</t>
  </si>
  <si>
    <t>N/A. already no water</t>
  </si>
  <si>
    <t>informed person in charge</t>
  </si>
  <si>
    <t>saw a small cobra near the dust bin beside the door</t>
  </si>
  <si>
    <t>snake bite</t>
  </si>
  <si>
    <t>inform directly to hse</t>
  </si>
  <si>
    <t>The current condition of the parking area's road near north buildings is inadequate. Proper paving is necessary to protect vehicles and extend their lifespan</t>
  </si>
  <si>
    <t>no protection for vehicles</t>
  </si>
  <si>
    <t>Inform my managers</t>
  </si>
  <si>
    <t>low water pressure at female's toilet</t>
  </si>
  <si>
    <t>this might lead to no water supply</t>
  </si>
  <si>
    <t>informed other colleagues</t>
  </si>
  <si>
    <t xml:space="preserve">urea spills </t>
  </si>
  <si>
    <t xml:space="preserve">slippery floor, causing slip and fall </t>
  </si>
  <si>
    <t xml:space="preserve">urea spills to be cleaned </t>
  </si>
  <si>
    <t>We have 1 welding task near Electric panel</t>
  </si>
  <si>
    <t>When we welding the Electric panel still on ,we worry when we weld welding can get Electric shock on Panel</t>
  </si>
  <si>
    <t xml:space="preserve">We inform Operator to Off power for panel, they not doing </t>
  </si>
  <si>
    <t>We have task for welding near Electric panel</t>
  </si>
  <si>
    <t xml:space="preserve">The Electric panel still on , when we welding can get electricity shock </t>
  </si>
  <si>
    <t xml:space="preserve">I inform Electrician to open panel door for for looking when we welding until welding complete </t>
  </si>
  <si>
    <t>Smoke detectors can only be found at pantry and toilets. there should be smoke detectors present in each office.</t>
  </si>
  <si>
    <t>fire could start in the office but the alarm will not trigger, as there is no smoke detector to detect the smoke.</t>
  </si>
  <si>
    <t>add more smoke detectors according to the official standard.</t>
  </si>
  <si>
    <t>High grass at PSS 3 area</t>
  </si>
  <si>
    <t>It is unsafe due to when we have activity there, we can't see whether there was snake or any pest.</t>
  </si>
  <si>
    <t>Facility Contractor to cut the grass</t>
  </si>
  <si>
    <t>I restricted access to the scaffold and informed the scaffold team to install guardrails</t>
  </si>
  <si>
    <t xml:space="preserve">Harness nya digantungnya arah pipe </t>
  </si>
  <si>
    <t>Pipe jatuh, ammonia keluar</t>
  </si>
  <si>
    <t>Found personnel not using hand protection/hand gloves while splitting gearbox casing using screwdriver and hammer with bare hands.</t>
  </si>
  <si>
    <t>Might hit his palms or fingers if mis hammer and even injury.</t>
  </si>
  <si>
    <t>Stopped him and advise to get safety gloves first before proceed the activity.</t>
  </si>
  <si>
    <t>saw the maintanence team need a thumbprint but the admin didnt have the device at their office</t>
  </si>
  <si>
    <t>they can come late, and we cannot</t>
  </si>
  <si>
    <t>give them a thumbprint device also</t>
  </si>
  <si>
    <t>Maintenance team is using proper PPE's to perform their job at site.</t>
  </si>
  <si>
    <t>Personnel can be injured if not using PPE's</t>
  </si>
  <si>
    <t>Appreciated their positive safe working behavior</t>
  </si>
  <si>
    <t>There is currently no designated area onsite with a bicycle pump or basic maintenance tools. This can be inconvenient for those who cycle to the site, especially if they experience a flat or low tire pressure.</t>
  </si>
  <si>
    <t xml:space="preserve">Poor tire pressure can lead to loss of control or damage to the bicycle. </t>
  </si>
  <si>
    <t>I am using this Care Card to formally suggest a solution</t>
  </si>
  <si>
    <t xml:space="preserve">Someone was crossing the road while texting on mobile phone </t>
  </si>
  <si>
    <t xml:space="preserve">Hit , fall , car accident </t>
  </si>
  <si>
    <t xml:space="preserve">Intervene with him that this is not safe for him and others who are driving , not only at site but also any where else </t>
  </si>
  <si>
    <t>Bee hives present at the gas detectors</t>
  </si>
  <si>
    <t>Stung by bees</t>
  </si>
  <si>
    <t>Stopped work in the area and postponed it</t>
  </si>
  <si>
    <t>One of the team member was not wearing ear protection while working under the compressor house area</t>
  </si>
  <si>
    <t>Health impact to hearing</t>
  </si>
  <si>
    <t>Told the person to stop work and get an ear plug before they can continue</t>
  </si>
  <si>
    <t>after running the is some type of algae growth and make the floor is slippery</t>
  </si>
  <si>
    <t>slippery floor which may individuals get slipped , injuries or bone broken may occurs</t>
  </si>
  <si>
    <t>I recommend to use chemicals to prevent algae growth</t>
  </si>
  <si>
    <t xml:space="preserve">Doing raining,water come to workshop </t>
  </si>
  <si>
    <t xml:space="preserve">Electric shock, slip </t>
  </si>
  <si>
    <t>I inform my Engineer for modification roof</t>
  </si>
  <si>
    <t>Using bicycle on the bridge during crossing</t>
  </si>
  <si>
    <t>Hit and fall</t>
  </si>
  <si>
    <t>Approach and interven</t>
  </si>
  <si>
    <t>Someone forget to bring escape hood.</t>
  </si>
  <si>
    <t>Incase major leak happen, fatality can happen</t>
  </si>
  <si>
    <t>Ask that person to take their escape hood</t>
  </si>
  <si>
    <t xml:space="preserve">North building toilet floor is wet all the time </t>
  </si>
  <si>
    <t xml:space="preserve">floor is slippery and the individuals may slipped </t>
  </si>
  <si>
    <t xml:space="preserve">i asked admin to add floor dryer device </t>
  </si>
  <si>
    <t>Area : near lime milk. The fire cable for Manual Call Point 1891XB01.01.01-S02 found un-tied in the cable tray so the cable was hanging in the vertical cable tray. Cable to be tied to cable tray.</t>
  </si>
  <si>
    <t>Cable will damage</t>
  </si>
  <si>
    <t>Give to information so the corrective action can be taken.</t>
  </si>
  <si>
    <t>Observe individuals adhering to proper procedures for housekeeping of scaffolding.</t>
  </si>
  <si>
    <t>Tool or Material Falls: Cluttered scaffolding can cause tools, materials, or debris to fall, potentially injuring workers or damaging property.
Slips, Trips, and Falls: If the scaffolding area isn’t properly maintained and kept free of debris, workers may trip, slip, or stumble, leading to injuries.</t>
  </si>
  <si>
    <t xml:space="preserve">I see plate are damaged </t>
  </si>
  <si>
    <t>Material can drop</t>
  </si>
  <si>
    <t xml:space="preserve">I fabrication new plate and replacement damaged </t>
  </si>
  <si>
    <t xml:space="preserve">I see some plate location are opening </t>
  </si>
  <si>
    <t xml:space="preserve">Materials can drop </t>
  </si>
  <si>
    <t xml:space="preserve">I fabrication new plate and replacement the damage </t>
  </si>
  <si>
    <t xml:space="preserve">Receive suspicious email and may contain phishing </t>
  </si>
  <si>
    <t>there will be cybersecurity breach</t>
  </si>
  <si>
    <t>report to IT team and block the message</t>
  </si>
  <si>
    <t>proper housekeeping is performed</t>
  </si>
  <si>
    <t>Found an abandoned cable between the main substation and the urea plant, close to 1641CN91-EP04 DB. Cable hanging from the top of the process pipe to the adjacent distribution panel.</t>
  </si>
  <si>
    <t xml:space="preserve">If a cable has potential voltage, it is extremely dangerous. </t>
  </si>
  <si>
    <t>The cable must be rectified and taken out.</t>
  </si>
  <si>
    <t>Water leakage into building during hard rain from the rooftop</t>
  </si>
  <si>
    <t xml:space="preserve">In the rooftop, there are many electricity wiring, and it will be dangerous if have water ingress on it </t>
  </si>
  <si>
    <t>inform the facility management to check the issue</t>
  </si>
  <si>
    <t xml:space="preserve">Urea granules spilled throughout the floors </t>
  </si>
  <si>
    <t>Housekeeping/cleaning at least twice a week</t>
  </si>
  <si>
    <t>Senior Piping Eng</t>
  </si>
  <si>
    <t xml:space="preserve">Industrial Gas cylinder shall be separated and inspected under cylinder management. old cylinders shall be removed and discharged from BFI side </t>
  </si>
  <si>
    <t>cylinder management shall be applied as soon as possible</t>
  </si>
  <si>
    <t>concernh has been raised</t>
  </si>
  <si>
    <t xml:space="preserve">Need improve for the road. </t>
  </si>
  <si>
    <t>Dirty and muddy during rain</t>
  </si>
  <si>
    <t>Make a proper road</t>
  </si>
  <si>
    <t>Open Drain near the Road.</t>
  </si>
  <si>
    <t>Danger for anyone who is walking and use bicycle.</t>
  </si>
  <si>
    <t>need to closed the drain for safety precaution.</t>
  </si>
  <si>
    <t>The Drain already being Grated.</t>
  </si>
  <si>
    <t>fall, injured and hopefully no broken bone(s).</t>
  </si>
  <si>
    <t>focus on the road either walking or cycling on side the road(Walkway lane) which is near the Drain. especially when there are vehicles on both side of the road.
good improvement to eliminate the certain hazard around the Plant with gratings the Drain.</t>
  </si>
  <si>
    <t>coworker give advice to move away from lifting</t>
  </si>
  <si>
    <t>give a thank you and thunbs up</t>
  </si>
  <si>
    <t>Workers were handling glass wool insulation without gloves.</t>
  </si>
  <si>
    <t>Skin irritation, cuts, or fiberglass splinters.</t>
  </si>
  <si>
    <t>Provided proper gloves and emphasized PPE during toolbox talks.</t>
  </si>
  <si>
    <t>The aircond not really in good condition</t>
  </si>
  <si>
    <t>Very hot</t>
  </si>
  <si>
    <t>Replace new one or fix it</t>
  </si>
  <si>
    <t>Electrical techncian</t>
  </si>
  <si>
    <t>My partner wear full PPE while doing PM</t>
  </si>
  <si>
    <t>My partner can be a very good example for others to follow. Stay safe during work</t>
  </si>
  <si>
    <t xml:space="preserve">Proper manual handling &amp; manual transfer scaffolding materials </t>
  </si>
  <si>
    <t xml:space="preserve">During materials preparation &amp; transfer communication and hand signal is important </t>
  </si>
  <si>
    <t>Keep it up and always use hand signal during manual transfer depends on working area</t>
  </si>
  <si>
    <t>Saw two cat.below the substation resting</t>
  </si>
  <si>
    <t>the cat get electic and die.and plant trip</t>
  </si>
  <si>
    <t>no animal in plant</t>
  </si>
  <si>
    <t>Pieces of insulation material and plastic wrap scattered around.</t>
  </si>
  <si>
    <t>Trip hazards, environmental contamination.</t>
  </si>
  <si>
    <t>Cleared the area and reminded workers to clean as they go.</t>
  </si>
  <si>
    <t>Found that the fan guard was broken and the air blower plug connecting cable was exposed. This was noticed at the urea granulation during the vibrator motor bearing cleaning.</t>
  </si>
  <si>
    <t xml:space="preserve">A short circuit could result, or someone could be hurt or shocked by electricity. </t>
  </si>
  <si>
    <t>It is necessary to arrange regular preventative maintenance for any auxiliary equipment.</t>
  </si>
  <si>
    <t>observed personnel about to start work without using gloves</t>
  </si>
  <si>
    <t>finger injury such as cuts</t>
  </si>
  <si>
    <t>reminded the personnel to wear gloves before performing the task</t>
  </si>
  <si>
    <t>industrial gasses storage since long time without inspection</t>
  </si>
  <si>
    <t>might explode</t>
  </si>
  <si>
    <t>concern has been raised to warehouse team verbally</t>
  </si>
  <si>
    <t>Joints in the insulation left partially open, exposing bare pipe.</t>
  </si>
  <si>
    <t>Increased heat loss and corrosion under insulation.</t>
  </si>
  <si>
    <t>Sent the team back to fully seal the joints and checked their work.</t>
  </si>
  <si>
    <t>Someone forgot to complete their PPE before entering plant</t>
  </si>
  <si>
    <t>Approach the person, and remind the person to wear complete PPE, and he accept my approach kindly.</t>
  </si>
  <si>
    <t>During HCl  line SV removal  and reinstallation wear full required  PPE</t>
  </si>
  <si>
    <t>Safe and good  practice  while dealing with HCL</t>
  </si>
  <si>
    <t xml:space="preserve">Safe work practice </t>
  </si>
  <si>
    <t>Good communication &amp; teamwork during material preparation and shifting</t>
  </si>
  <si>
    <t>if there's no proper communication &amp; arrangement , the task will be delay . incident can easily happen if no proper planning</t>
  </si>
  <si>
    <t>Keep it up &amp; Good job</t>
  </si>
  <si>
    <t>No formal announcements, or newsflash, or emails on Ammonia leak 4-Jun (Ammonia truck loading). Just hearsay</t>
  </si>
  <si>
    <t>Uninformed personnel presence on the leak area. Uninformed personnel affected by ammonia leak</t>
  </si>
  <si>
    <t>Raise awareness to colleague and friends around. HSSE alert can do better.</t>
  </si>
  <si>
    <t xml:space="preserve">I need isolation 1731k901 when I am going and check operation fixed his lock with hash lock so this good behaved </t>
  </si>
  <si>
    <t xml:space="preserve">No wrong </t>
  </si>
  <si>
    <t>A coil of metal wire was observed lying on the floor at the site</t>
  </si>
  <si>
    <t>Safety Hazards:
Tripping hazard: Workers or visitors may trip over the wire, leading to injuries.
Damage to Materials:
The wire itself may become damaged or unusable, leading to material waste and additional costs.</t>
  </si>
  <si>
    <t>Relocated the coil of metal wire to an area with no foot traffic to prevent potential hazard.</t>
  </si>
  <si>
    <t>Smoke detectors can only be found in pantry. No smoke detectors found in office.</t>
  </si>
  <si>
    <t>fire could start in the office but there is no smoke detectors.</t>
  </si>
  <si>
    <t>add more smoke detectors according to safety requirements.</t>
  </si>
  <si>
    <t>Instrument manager</t>
  </si>
  <si>
    <t xml:space="preserve">One of the workers in the granulation area was not wearing safety helmet </t>
  </si>
  <si>
    <t>Advised the person to put on his safety glasses</t>
  </si>
  <si>
    <t>Advised the person to put on his safety helmet.</t>
  </si>
  <si>
    <t>Significant algae growth was observed on the ground surrounding the analyzer panel at the boiler area (boiler 1 and boiler 2).</t>
  </si>
  <si>
    <t>This presents a potential slip, trip, and fall hazard and requires immediate attention to mitigate the risk.</t>
  </si>
  <si>
    <t>It was found that the water pipeline in the wudhu area was not buried underground and was exposed to the sun.</t>
  </si>
  <si>
    <t>which can cause the water to become hot and make it difficult for people to use for ablution.</t>
  </si>
  <si>
    <t>Re-route and bury the water pipeline at an appropriate depth (at least 30–60 cm) to shield it from direct sunlight.</t>
  </si>
  <si>
    <t>The water pipeline in the toilet area was found to be above ground and exposed to direct sunlight</t>
  </si>
  <si>
    <t>which can cause the water to become hot and make it uncomfortable or difficult for people to use.</t>
  </si>
  <si>
    <t>Apply Thermal Insulation: Wrap the exposed pipes with heat-resistant insulation materials (e.g., foam, rubber, or reflective wraps).</t>
  </si>
  <si>
    <t xml:space="preserve">It was observed that the contractor worker was not tying in the safety harness to the secure beam while working on scaffolding platform height more than 2 meters. </t>
  </si>
  <si>
    <t>He can fall down and have serious injury.</t>
  </si>
  <si>
    <t>Advised the worker to fasten the harness to a secure place so that he will not fall down from the scaffolding plat form</t>
  </si>
  <si>
    <t>Fire alarm panel in warehouse did not have communication with central fire alarm panel in CCR</t>
  </si>
  <si>
    <t>Any fire happen in warehouse will not get notice by anybody after office hour</t>
  </si>
  <si>
    <t>Suggest to my superior to modify the fire alarm panel to get communicated with CCR main alarm panel</t>
  </si>
  <si>
    <t xml:space="preserve">Not enough ventilation at the urea granulation </t>
  </si>
  <si>
    <t>Less oxygen and can cause people to faint</t>
  </si>
  <si>
    <t>Suggest: proper ventilation</t>
  </si>
  <si>
    <t xml:space="preserve">Proper housekeeping being done by scaffolder </t>
  </si>
  <si>
    <t xml:space="preserve">I appreciate the person by approaching him </t>
  </si>
  <si>
    <t xml:space="preserve">The current workshop building is having a upgrade </t>
  </si>
  <si>
    <t xml:space="preserve">I really appreciate to the person who doing this project </t>
  </si>
  <si>
    <t xml:space="preserve">Proper housekeeping done by my colleague </t>
  </si>
  <si>
    <t xml:space="preserve">I appreciate his thoughts on doing housekeeping </t>
  </si>
  <si>
    <t>As we approach TA2025, it's essential to provide proper gloves, suitable for the maintenance tasks.</t>
  </si>
  <si>
    <t xml:space="preserve">Human Risk </t>
  </si>
  <si>
    <t xml:space="preserve">informed my manager </t>
  </si>
  <si>
    <t>Take fast action from electrical team and change defect electronic card of fire alarm panel by new one and ok now, Also fast action from firefighting team to follow up this building till problem solved</t>
  </si>
  <si>
    <t>If this building has fire no alarm, this is will be very risk</t>
  </si>
  <si>
    <t>Solve problem of fire alarm panel, its already solved by electrical tgeam</t>
  </si>
  <si>
    <t>Someon using proper safe mask during ammonia leak at synthesis</t>
  </si>
  <si>
    <t>Fatality</t>
  </si>
  <si>
    <t>It is essential that employees keep their escape hoods readily accessible at all times during site activities. Keeping the escape hood close ensures quick and easy access in case of emergencies, thereby enhancing safety and response effectiveness.</t>
  </si>
  <si>
    <t xml:space="preserve">unsafe acting </t>
  </si>
  <si>
    <t>Informed my team</t>
  </si>
  <si>
    <t xml:space="preserve">Water accumulation beneath the staircase of boiler 1 has led to algae formation, creating a very slippery surface. This poses a significant slip and trip hazard for anyone passing through the area. </t>
  </si>
  <si>
    <t>Slip and trip hazard for anyone passing through the area.</t>
  </si>
  <si>
    <t xml:space="preserve">Reported </t>
  </si>
  <si>
    <t>Water was observed spilled on the floor in the pantry area.</t>
  </si>
  <si>
    <t>-Worker might slips and falls.
-Injury (e.g., sprains, fractures).</t>
  </si>
  <si>
    <t>BFI personal removed his jacket as it was really humid and hot at the top of dry granulation</t>
  </si>
  <si>
    <t>a sudden explosion could fly thru his body and cause injury</t>
  </si>
  <si>
    <t>i asked him where is his jacket and told him to put it on</t>
  </si>
  <si>
    <t>Found personnel carrying both hands oil pail full of oil up the staircase at the cooling tower cells.</t>
  </si>
  <si>
    <t>If mis step might lead to fall at the staircase and injury to himself.</t>
  </si>
  <si>
    <t>Stopped him and advise to carry one at a time with one hand to hold the handrail.</t>
  </si>
  <si>
    <t>I observed some of static technicians inside the warehouse not wearing full PPE While they waiting to inspect some special tools which were fabricated by static Team</t>
  </si>
  <si>
    <t>may some of the technicians get injured if no googles or gloves available with them</t>
  </si>
  <si>
    <t>I asked them to wear the full ppe before start inspection to avoid injuring.</t>
  </si>
  <si>
    <t>Over the past few months, my superior has diligently developed a comprehensive plan for the upcoming turnaround works, proactively mitigating the risk of last-minute activities and panic-driven work. This forward-thinking approach is expected to ensure a smooth and efficient execution of the project.</t>
  </si>
  <si>
    <t>1. Delays and Downtime: Last-minute activities can lead to project delays, impacting production schedules and overall efficiency.
2. Increased Costs: Panic-driven work can result in costly overtime, emergency procurement, or repairs.
3. Safety Risks: Rushed work can compromise safety protocols, increasing the risk of accidents and injuries.
4. Resource Misallocation: Poor planning can lead to inefficient resource utilization, wasting time, and materials.
5. Quality Compromise: Hasty execution can compromise the quality of work, potentially affecting the project's overall success.
By having a well-organized plan in place, these risks can be mitigated, ensuring a smoother turnaround process.</t>
  </si>
  <si>
    <t>1. Provide Resources: Ensure your superior has the necessary resources, tools, and personnel to develop and execute the plan effectively.
2. Offer Input: Share your expertise and insights to enhance the planning process and identify potential risks.
3. Communicate Effectively: Keep stakeholders informed about the plan's progress, timelines, and any changes.
4. Encourage Review and Revision: Regularly review and refine the plan to ensure it remains relevant and effective.
5. Recognize and Reward: Acknowledge your superior's efforts and the team's hard work in developing and executing the plan.
By supporting this good practice, you can contribute to a successful turnaround process and reinforce a culture of proactive planning and execution.</t>
  </si>
  <si>
    <t>Many cockroach</t>
  </si>
  <si>
    <t>Someone will get stomachache or diseases from it thru foods</t>
  </si>
  <si>
    <t>Put cockroach trap and call pest control person</t>
  </si>
  <si>
    <t xml:space="preserve">Welder senior </t>
  </si>
  <si>
    <t>Good communication during inspection of new item activity.</t>
  </si>
  <si>
    <t>Congratulate the team</t>
  </si>
  <si>
    <t xml:space="preserve">Fallow safety standards </t>
  </si>
  <si>
    <t xml:space="preserve">If not follow safety we are receive accident or incident happen </t>
  </si>
  <si>
    <t xml:space="preserve">Safe work practice is make Our life or family happy </t>
  </si>
  <si>
    <t>I observed technicians working on site without taking rest for long time</t>
  </si>
  <si>
    <t xml:space="preserve">technicians during start up activities may de-hydrated during continuous work hot conditions </t>
  </si>
  <si>
    <t>I advised them to have rest and take refreshements</t>
  </si>
  <si>
    <t>Too many fly</t>
  </si>
  <si>
    <t>Someone will get stomachache or other diseases from the fly</t>
  </si>
  <si>
    <t>Need to find the root cause and supply fly trap for temporary solution</t>
  </si>
  <si>
    <t>Dangerously handling cutter when opening boxes during inspection.</t>
  </si>
  <si>
    <t>Hand injury can easily occur, even when wearing safety glove.</t>
  </si>
  <si>
    <t>Gave a warning and strictly supervise the activity.</t>
  </si>
  <si>
    <t xml:space="preserve">1231P001 A/B seal flashing line is hot but can't insolation </t>
  </si>
  <si>
    <t xml:space="preserve">Burning if some one tuch </t>
  </si>
  <si>
    <t xml:space="preserve">Install or reap  insolation tap </t>
  </si>
  <si>
    <t>Scaffolding done have inspection teg</t>
  </si>
  <si>
    <t xml:space="preserve">Maybe scaffolding platform not complete or under modification so if inspection teg available mean they have to use.
If someone using without inspection maybe chance to accident or incident </t>
  </si>
  <si>
    <t xml:space="preserve">I will discuss with performer for this matter or call inspection team they will arrange grean teg </t>
  </si>
  <si>
    <t>Restricted access to 1011K001 coupling area due to the area is elevated on base frame.</t>
  </si>
  <si>
    <t>Wrong access route use will cause trip and fall hazard.</t>
  </si>
  <si>
    <t>Point the technician to the correct access route.</t>
  </si>
  <si>
    <t>Not using a bicycle while walking on the bridge and he pushed his bicycle</t>
  </si>
  <si>
    <t>Good examples and practices for all</t>
  </si>
  <si>
    <t>Thanks to him for sharing a good example.</t>
  </si>
  <si>
    <t>water bottles after maintenance activities</t>
  </si>
  <si>
    <t>slip/trip/environmental</t>
  </si>
  <si>
    <t>collect them</t>
  </si>
  <si>
    <t>Ternampak  tikus di cable cellar main sub</t>
  </si>
  <si>
    <t xml:space="preserve">Boleh merosak kn cables ,atau mentrip motors, transformer  or plant </t>
  </si>
  <si>
    <t>Cadangan membuat perangkap tikus atau mem beri racun tikus</t>
  </si>
  <si>
    <t xml:space="preserve">Someone was carrying big size &amp; heavyweight part while driving bycicle </t>
  </si>
  <si>
    <t xml:space="preserve">Fall , injury </t>
  </si>
  <si>
    <t xml:space="preserve">Informed that this is not safe act, heavyweight parts can be handled by pickup or tricycle to avoid any injury </t>
  </si>
  <si>
    <t>By doing Material handling at the workshop and using stepladder. while pushing the ladder in to the right place it slided due to water on the ground surface.</t>
  </si>
  <si>
    <t>If someone already climb on the ladder that could be hazadious. Risk of slippery surface.</t>
  </si>
  <si>
    <t>We were forced to clean the ground and remove water prior to start the task. and informed supervisor for this event of rain come inside workshop.</t>
  </si>
  <si>
    <t>Mechanical door shutter at Instrument rack room (mainsubstation Unit 1410) is damaged, it disrupts the door to be fully shut and needs to be replaced.</t>
  </si>
  <si>
    <t xml:space="preserve">Security concerns - non authorized personnel can enter, biological hazards, climate control issues (leads to condensation therefore affect integrity of the rack room)
</t>
  </si>
  <si>
    <t xml:space="preserve">Reported the issue to facilities management </t>
  </si>
  <si>
    <t>Workers standing directly under or near the suspended load.</t>
  </si>
  <si>
    <t>Serious injuries or fatalities if the load falls.</t>
  </si>
  <si>
    <t>Moved workers to a safe distance and held a quick talk about the “no-go zone.”</t>
  </si>
  <si>
    <t>Purging of NH3 liquid from sampling point without proper PPE e.g. gloves</t>
  </si>
  <si>
    <t xml:space="preserve">Injury to hands </t>
  </si>
  <si>
    <t>Stopped the work and advice to either isolate the sample or wear proper PPE when handling/testing</t>
  </si>
  <si>
    <t>No smoke detectors found in the office.</t>
  </si>
  <si>
    <t>fire could start in the office but there is no alarm triggered due to no smoke detector present.</t>
  </si>
  <si>
    <t>Use of non-ex-certified electronic device, i.e. Fluke multimeter</t>
  </si>
  <si>
    <t>As per BFI policy, any non-ex electronic device shall not be used inside plant unless with special permission</t>
  </si>
  <si>
    <t>put in the care card for awareness first then for evaluating</t>
  </si>
  <si>
    <t>I saw scaffolder working at height without proper working platform while doing a dismantling activities</t>
  </si>
  <si>
    <t>It can cause slip &amp; fall from height</t>
  </si>
  <si>
    <t xml:space="preserve">I ask them to put atleast minimum 3 pcs scaffolding plank to continue the dismantling activities </t>
  </si>
  <si>
    <t xml:space="preserve">Working personnel had been working continuously under the scorching heat.  </t>
  </si>
  <si>
    <t>Heat stroke and dehydration</t>
  </si>
  <si>
    <t>Inform the person to take a brief break in between (fatigue management) and hydrate always. A water dispenser is available in both CCR and Site Office.</t>
  </si>
  <si>
    <t>One forklift prepared to transfert the new test machine inside of workshop. after check up operator asked about the average weight of the load and then we have to come to the data and realized that  its heavier than MAWL of forklift. So the task postonned until reached bigger forklift.</t>
  </si>
  <si>
    <t>Good practice from the operator. no matter how small is the appearance of the load it importante to identify any load before trying to lift. can lead to property damage. both material to be transported and forklift as well.</t>
  </si>
  <si>
    <t>What have done is to provide proper weight of the equipment and insure operator will use proper lifting point. test machine is not balanced. its heavy on one side. Encourage always good practice fort lifting procedures.</t>
  </si>
  <si>
    <t>Product accumulation inside the shiploader</t>
  </si>
  <si>
    <t>slip, may lead to asset damages</t>
  </si>
  <si>
    <t>communication with operation for removal plan</t>
  </si>
  <si>
    <t>Supervisor with slight wound on the forehead, as a result of dealing with wild dogs near the workshop area.</t>
  </si>
  <si>
    <t>Similar incident can happen</t>
  </si>
  <si>
    <t>Beware of area with wild dogs</t>
  </si>
  <si>
    <t>The entrance for the substation building has water leak which may lead to sliding</t>
  </si>
  <si>
    <t>Injury due to sliding</t>
  </si>
  <si>
    <t>Suggest to do house keeping</t>
  </si>
  <si>
    <t>lead mechanical engineer</t>
  </si>
  <si>
    <t>some housekeeping required for ammonia area near the tank</t>
  </si>
  <si>
    <t xml:space="preserve">Any person can full down or near miss can happen </t>
  </si>
  <si>
    <t xml:space="preserve">To update safety team -FACILTY MANGMENTS </t>
  </si>
  <si>
    <t>Car exceeded the speed limit</t>
  </si>
  <si>
    <t>Advised the driver to slow down</t>
  </si>
  <si>
    <t xml:space="preserve">There’s no guard or barrication on the edge of the jetty head </t>
  </si>
  <si>
    <t>Since there’s always ship loading is ongoing, any personnel doing activity is exposed to fall hazard</t>
  </si>
  <si>
    <t>Raise this care card and suggestion to install a stainless steel rope baricade that can be attach/un-attach if need to access across to the loading ship</t>
  </si>
  <si>
    <t xml:space="preserve">To protect our vehicles from direct sunlight and rain, it is recommended to install a sunshade over the parking area. This addition will help maintain a comfortable temperature inside the cars throughout the day and shield them from weather-related damage. </t>
  </si>
  <si>
    <t xml:space="preserve">cars affected </t>
  </si>
  <si>
    <t xml:space="preserve">inform related section team </t>
  </si>
  <si>
    <t>Once the use of mobile phones is no longer permitted on site, it will be necessary to provide a large-format printer (capable of printing up to 75 cm wide paper) to support maintenance activities. This printer will be used to print sectional drawings for the maintenance team to carry with them on site.
Having these detailed drawings readily available in hard copy will ensure that the team has clear and accurate visual references of the equipment or systems being maintained, improving efficiency and reducing the risk of errors during the work.</t>
  </si>
  <si>
    <t xml:space="preserve">work quality affected </t>
  </si>
  <si>
    <t xml:space="preserve">will inform my manager </t>
  </si>
  <si>
    <t xml:space="preserve">As we approach the upcoming major TA2025, it is important to consider enhancing the variety of food options available during this period to support team morale and well-being.
Incorporating a wider selection of Western dishes—such as pasta, pizza, sandwiches, and other non-rice-based meals—will significantly contribute to overall satisfaction among team members. </t>
  </si>
  <si>
    <t xml:space="preserve">unsatisfaction </t>
  </si>
  <si>
    <t xml:space="preserve">Inform my manager </t>
  </si>
  <si>
    <t xml:space="preserve">Rotating and Static Section Manager </t>
  </si>
  <si>
    <t>Primary Reformer area don’t have sufficient Fire detection sensor need to top floor ( near to burners )</t>
  </si>
  <si>
    <t xml:space="preserve">Study to be done to check if this improvement is really required </t>
  </si>
  <si>
    <t xml:space="preserve">I am sending this message for every one information and action </t>
  </si>
  <si>
    <t xml:space="preserve">Around workshop have a lot material, workshop team are clear and remove material </t>
  </si>
  <si>
    <t xml:space="preserve">If still have materials , can get injury for workers </t>
  </si>
  <si>
    <t>They remove all materials out from workshop</t>
  </si>
  <si>
    <t xml:space="preserve">Technician level 2 </t>
  </si>
  <si>
    <t>Washing hand sink</t>
  </si>
  <si>
    <t>Cleaning after doing the job</t>
  </si>
  <si>
    <t>Install sink</t>
  </si>
  <si>
    <t xml:space="preserve">One location 3 team work same time </t>
  </si>
  <si>
    <t xml:space="preserve">Some person coming under the boom </t>
  </si>
  <si>
    <t xml:space="preserve">I will stop the work or discuss with aunther team please make it area clear and done our task by safely </t>
  </si>
  <si>
    <t xml:space="preserve">Personal will be affected </t>
  </si>
  <si>
    <t xml:space="preserve">The door opening in the conveyor tower (1711H01) faces outward, where there is no flat floor, leading directly to the stairs. </t>
  </si>
  <si>
    <t>This will be very dangerous if someone is standing outside the door while someone else is trying to open it. The person standing outside the door will be pushed and fall down.</t>
  </si>
  <si>
    <t>Creating care card, then everybody will be aware about this condition</t>
  </si>
  <si>
    <t>1 bridge near isolation workshop which near warehouse is very rusty and unsafe to be used</t>
  </si>
  <si>
    <t>bridge may fall and lead to injury</t>
  </si>
  <si>
    <t>Suggest close the bridge right now, and to be replaced by new one if required</t>
  </si>
  <si>
    <t>Driver during delivery did not switch off the engine, the diesel and other smell from the vehicle exhaust is spreading towards the rest area</t>
  </si>
  <si>
    <t>Breathing issue</t>
  </si>
  <si>
    <t>Ive Inform the driver to switch off the engine and the on duty shift safety officer. That during delivery please turn off the engine so it does not cause air pollution to the area</t>
  </si>
  <si>
    <t>terjumpa banyak cable yang berjuntai juntai dan terkeluar dari mesh tray or cable tray.</t>
  </si>
  <si>
    <t>cable boleh jatuh, nampak tidak kemas, boleh menyebab kan cable termination lose</t>
  </si>
  <si>
    <t>need to be dressing and make it secure to look tidy</t>
  </si>
  <si>
    <t>It was observed that an individual was not wearing safety glasses in the designated area.</t>
  </si>
  <si>
    <t>Eye Injuries:
From flying debris, chemical splashes, or dust particles.
May result in temporary or permanent vision loss</t>
  </si>
  <si>
    <t xml:space="preserve">I politely but firmly remind the individual and the person acknowledge. </t>
  </si>
  <si>
    <t>I just Intervened my colleague to wear gloves when doing an activity.</t>
  </si>
  <si>
    <t>Cuts on hand. might cause infection.</t>
  </si>
  <si>
    <t>intervened my colleague to wear the gloves before doing the activity.</t>
  </si>
  <si>
    <t xml:space="preserve">Flooding due to the Nitrogen accumulation on pipeline, Algae formed </t>
  </si>
  <si>
    <t>Slip and Fall, Injury, Possible Death</t>
  </si>
  <si>
    <t>Clean the flooring to remove the algae accumulation, create barrier and warning label</t>
  </si>
  <si>
    <t>Missing Rail on one of the pipeline, on one of the tank</t>
  </si>
  <si>
    <t>Fall, injury, death</t>
  </si>
  <si>
    <t>Put railing, or label warning</t>
  </si>
  <si>
    <t xml:space="preserve">One of the technician did not wear proper PPE ie: using normal glasses instead of safety glasses </t>
  </si>
  <si>
    <t>Injury, Blind</t>
  </si>
  <si>
    <t>Ask to change safety glasses instead</t>
  </si>
  <si>
    <t>Contractor working for Safety Park improvement using incomplete scaffolding for working. Only 2 planks for access without handrail. Missue the scaffolding inspection tag and purpose.</t>
  </si>
  <si>
    <t>Workers can fall down due to no handrail for fall protection</t>
  </si>
  <si>
    <t>The work was stop, BRE Inspector was called and green tag was taken back by the Inspector. Instruct the contractor to make complete scaffolding before proceed with the works.</t>
  </si>
  <si>
    <t>Puddle on metal floor</t>
  </si>
  <si>
    <t>Slip,trip &amp; fall</t>
  </si>
  <si>
    <t>Stay aware</t>
  </si>
  <si>
    <t>Missing handrail on top of the demin tank</t>
  </si>
  <si>
    <t>Hand misplacement,fall</t>
  </si>
  <si>
    <t>Provide awareness</t>
  </si>
  <si>
    <t>Instrument Technician (Analyzer)</t>
  </si>
  <si>
    <t>A stray/wild dog has been frequently sighted in the area. The dog has shown aggressive behavior such as barking and occasionally chasing people passing by.</t>
  </si>
  <si>
    <t>Injury to people. Spread of disease</t>
  </si>
  <si>
    <t>Suggest reporting to animal control service</t>
  </si>
  <si>
    <t>Slippery floor due to algae</t>
  </si>
  <si>
    <t>Alert colleagues and passerby to watch their step due to slippery surfaces caused by algae</t>
  </si>
  <si>
    <t xml:space="preserve">Instrumentation Technician </t>
  </si>
  <si>
    <t>One of the railings on one if the Demin tank is missing middle part handrail.</t>
  </si>
  <si>
    <t>Fatality.</t>
  </si>
  <si>
    <t>Install the middle handrail</t>
  </si>
  <si>
    <t>Puddle of water</t>
  </si>
  <si>
    <t>Slip, trip and fall. The floor is metal therefore rusting.</t>
  </si>
  <si>
    <t xml:space="preserve">Try to make a proper draining </t>
  </si>
  <si>
    <t>Hose that is after bring used is not stored properly.</t>
  </si>
  <si>
    <t>Someone might tangled their feet and trip and fall.</t>
  </si>
  <si>
    <t>Put the hose away properly.</t>
  </si>
  <si>
    <t>seen operation not using glove when operating hand wheel</t>
  </si>
  <si>
    <t>cut or burn if too hot</t>
  </si>
  <si>
    <t>i intervene him to use handglove</t>
  </si>
  <si>
    <t xml:space="preserve">Most equipment spares are exposed to the rain, causing them to degrade and rendered unusable </t>
  </si>
  <si>
    <t xml:space="preserve">Loss of valuable spares that can be utilized. </t>
  </si>
  <si>
    <t>Provide proper storage location</t>
  </si>
  <si>
    <t xml:space="preserve">Employee fallen off the chair while eating. </t>
  </si>
  <si>
    <t xml:space="preserve">Injury, broken wrists etc. </t>
  </si>
  <si>
    <t xml:space="preserve">help the employee up and raise care card. </t>
  </si>
  <si>
    <t>Workers using old, frayed lifting slings without inspection.</t>
  </si>
  <si>
    <t>Sling failure, dropped loads, or injuries.</t>
  </si>
  <si>
    <t>Replaced damaged slings</t>
  </si>
  <si>
    <t>I saw someone doesn't have a safety hood going to plant area.</t>
  </si>
  <si>
    <t>violation going thru plant area without safety hood, when emergency the person will be in trouble.</t>
  </si>
  <si>
    <t>Call the person and ask about the safety hood, The person Agreed and going back to bring safety hood before entering site.</t>
  </si>
  <si>
    <t>Normalize practice of proper PPE for the specific job. i.e wearing bunker gear with ice pack vest to reduce heat fatigue when working at reformer box</t>
  </si>
  <si>
    <t xml:space="preserve">heat stress, unfocused, injuries (burns) </t>
  </si>
  <si>
    <t>Risk Assessment has been done and approved to continue the work at reformer. this includes special PPE to be worn for the maintenance activity.</t>
  </si>
  <si>
    <t xml:space="preserve">changes of ceiling lighting design at the corridor </t>
  </si>
  <si>
    <t>dim light at the corridor, bad for the eyes.</t>
  </si>
  <si>
    <t>improving the lighting design and increasing the lighting at the corridor is more safe, practical and good for eyesight.</t>
  </si>
  <si>
    <t xml:space="preserve">Do some housekeeping and preparation for upcoming turnaround </t>
  </si>
  <si>
    <t>If this action cannot be taken, might be during the turnaround the workshop area will be full of mess</t>
  </si>
  <si>
    <t>I agree with this idea for preparation early.</t>
  </si>
  <si>
    <t>Fire alarm in south building ground floor did not have communication with central Fire alarm panel in CCR</t>
  </si>
  <si>
    <t>Any alarm will not send to CCR and if real fire happen no one will notice it.</t>
  </si>
  <si>
    <t xml:space="preserve">Suggest to my superior to propose for communication modification  </t>
  </si>
  <si>
    <t>Bicycles that have been deemed unsafe or are in poor condition have been left at the bicycle stands, unclaimed by their owners or not properly removed</t>
  </si>
  <si>
    <t>These poorly maintained bicycles accumulate over time, occupying space that could otherwise be used for properly functioning ones</t>
  </si>
  <si>
    <t>The HSSE Officer has documented these bicycles with photographs and will share the information with the relevant parties for removal. Although a sticker indicating the 'expiry' or removal date is currently used, it has proven ineffective. It is therefore suggested to implement a system of issuing first, second, and final notices to raise awareness and encourage owners to claim or remove their bicycles accordingly</t>
  </si>
  <si>
    <t>CCR radio kept on going blasting static noises randomly</t>
  </si>
  <si>
    <t>Missed communication from field</t>
  </si>
  <si>
    <t>Reset the radio on/off, follow up w security, maybe new radio system will be established</t>
  </si>
  <si>
    <t>O&amp;U static install pipe spool for New Lime silo</t>
  </si>
  <si>
    <t>Not complete pipe support for adjust pipe leveling</t>
  </si>
  <si>
    <t>We fabrication temporary pipe support for static team for adjust leveling</t>
  </si>
  <si>
    <t>I noticed that the scaffolding pipe has been placed temporary in one place which has not been applied to the hazzard Barricade tape.</t>
  </si>
  <si>
    <t>Anybody can get injured</t>
  </si>
  <si>
    <t>I put Barricade tape there.</t>
  </si>
  <si>
    <t>Extension cable was left hanging.</t>
  </si>
  <si>
    <t>Recommended the personnel to organize the cable</t>
  </si>
  <si>
    <t>Ceiling top seems to be filled with water at female surau room in south building.</t>
  </si>
  <si>
    <t xml:space="preserve">The water could leak, and the panel could fall. </t>
  </si>
  <si>
    <t xml:space="preserve">Suggest Facility Management to look into this. </t>
  </si>
  <si>
    <t xml:space="preserve">Fire Alarm system in SCM building is not connected to Main fire alarm panel in control room. </t>
  </si>
  <si>
    <t>Any fire in SCM building can't monitor by anybody after office hour</t>
  </si>
  <si>
    <t>Suggest installing communication device between SCM building and main fire alarm panel</t>
  </si>
  <si>
    <t xml:space="preserve">People is moving while having their coffee mug walking down the stairs, which caused coffee spillage over the stairs, that may harm the person who hold the normal (open type) mug due to the hot liquid, and further spillage may cause slippery surfaces. </t>
  </si>
  <si>
    <t xml:space="preserve">I've asked the person to hold a thermal mug with its sealed cover on it. </t>
  </si>
  <si>
    <t xml:space="preserve">HCL line working with Full required  PPE </t>
  </si>
  <si>
    <t xml:space="preserve">Very good  practice  for dealing with high riks  Health hazards Chemical </t>
  </si>
  <si>
    <t>Safe and practice  working with HCL chemical.</t>
  </si>
  <si>
    <t xml:space="preserve">Insufficient radios  </t>
  </si>
  <si>
    <t>Can cause miscommunication/poor coordination within the work team.</t>
  </si>
  <si>
    <t>Ensure that all personnel have access to radios</t>
  </si>
  <si>
    <t>the contractor did not inform in advance that there will be power accidental power cutoff during ongoing job</t>
  </si>
  <si>
    <t>there could be unsaved work, missing ongoing work</t>
  </si>
  <si>
    <t>please to inform in advance if there are going to be accidental power cutoff</t>
  </si>
  <si>
    <t>Employee fallen off the chair.</t>
  </si>
  <si>
    <t xml:space="preserve">provide high quality chair or have a representative to do inspection every now and then. cause plastic chair can be weakened overtime with sun exposure. </t>
  </si>
  <si>
    <t>help the employee and make sure he/she didn't get injured and raise care card.</t>
  </si>
  <si>
    <t>A personnel about to drive his car without wearing seat belt.</t>
  </si>
  <si>
    <t>The personnel may get involved in accident and getting injury because of not wearing seat belt.</t>
  </si>
  <si>
    <t>Discussion was made and he agreed to wear the seat belt.</t>
  </si>
  <si>
    <t>Blindspot</t>
  </si>
  <si>
    <t>Accident, fatality.</t>
  </si>
  <si>
    <t>Need to remove the firefighter/red cabinet. Blocking the view for people to cross the zebracross. Even vehicle also have blindspot. Also need to add mirror</t>
  </si>
  <si>
    <t>safety signage required at new mechanical workshop</t>
  </si>
  <si>
    <t>it shall be installed due to this location will be used as permanent workshop. people shall follow the rules and safety updates from the safety board.</t>
  </si>
  <si>
    <t>concern has been raised to involved parties</t>
  </si>
  <si>
    <t>Replacement of the flame scanner at the primary reformer was done in the best possible way.
All safety measures were taken and all the team showed th highest level of decipline.</t>
  </si>
  <si>
    <t>Individuals praying in the surau are experiencing discomfort due to the lack of air conditioning.</t>
  </si>
  <si>
    <t>Currently, no rewards are offered to individuals who provide care cards.</t>
  </si>
  <si>
    <t>which may result in a lack of interest in contributing them.</t>
  </si>
  <si>
    <t>To encourage the individual, I suggest implementing a monthly reward for the best care card submission.</t>
  </si>
  <si>
    <t>No rewards are given to care card submission.</t>
  </si>
  <si>
    <t>People may not be interested in making a care card.</t>
  </si>
  <si>
    <t>To encourage participation, we suggest implementing a monthly reward for the best care card submission.</t>
  </si>
  <si>
    <t>HCl line Sv removal with full requirements PPE</t>
  </si>
  <si>
    <t xml:space="preserve">Good and safe practice for  handling with HCL line </t>
  </si>
  <si>
    <t xml:space="preserve">Slippery floor during working (floor have green algae) Area near lube oil heater (tagged 1851T101-EH1) </t>
  </si>
  <si>
    <t xml:space="preserve">Slip trip and fall. </t>
  </si>
  <si>
    <t xml:space="preserve">Suggest the area to be clean. </t>
  </si>
  <si>
    <t xml:space="preserve">Spark parking area we observe unsafe conditions:
-. We following reverse parking police but midle park area no have mechanical stopper between back to back car.
-. No have facilities bus waiting area( passanger shelter), 
-. Some ligthing pool not working
</t>
  </si>
  <si>
    <t xml:space="preserve">Provide facilities mention above &amp; rectify </t>
  </si>
  <si>
    <t xml:space="preserve">To be discuss between spark, facilitis &amp; BFI </t>
  </si>
  <si>
    <t>operation not using glove operating valve</t>
  </si>
  <si>
    <t>cut or bruise to hand</t>
  </si>
  <si>
    <t>point at their hand signalling to wear glove in friendly gesture</t>
  </si>
  <si>
    <t xml:space="preserve">Maintenance technician was caring of his tricycle by cleaning and greasing after exposing under heavy rain. </t>
  </si>
  <si>
    <t xml:space="preserve">I approached to him showing my appreciation of his caring and understanding of how to maintain his asset. </t>
  </si>
  <si>
    <t>A worker using a ladder instead of chair.</t>
  </si>
  <si>
    <t>Chair is not stable and not strong enough for climbing</t>
  </si>
  <si>
    <t>Always reminding them to use ladder instead of chair</t>
  </si>
  <si>
    <t>The new fingerprint machine has exposed terminal block</t>
  </si>
  <si>
    <t>There will be electrical shock, even if has low voltage</t>
  </si>
  <si>
    <t>Remind anyone that should be carefully with the exposed terminal block, since the fingerprint located in pantry which also may has exposure to water spillage</t>
  </si>
  <si>
    <t>Personnel coverall have holes.</t>
  </si>
  <si>
    <t>can be harmful especially theres leakage from up top</t>
  </si>
  <si>
    <t>asked the personnel to ask for new coverall, but the respon is no available size for the personnel</t>
  </si>
  <si>
    <t>Very clear and good communication during granulation washing, that make most of the activities going smooth and well</t>
  </si>
  <si>
    <t>Without proper communication, there will be a delayed activity or danger to the one who will execute the task</t>
  </si>
  <si>
    <t xml:space="preserve">Always keep on communicate and always aware of the surroundings. Operator and maintenance technicians always on the same page during activities is ongoing </t>
  </si>
  <si>
    <t>Technician wear proper ppe when performing maintenance jobs at workshop</t>
  </si>
  <si>
    <t xml:space="preserve">Might cause pinch/cut injury </t>
  </si>
  <si>
    <t>Gave a good feedback back to them</t>
  </si>
  <si>
    <t>Someone demonstrates exemplary housekeeping by maintaining cleanliness, orderliness, and respect for the shared environment at all times.</t>
  </si>
  <si>
    <t>Accidents and Injuries: Cluttered spaces can cause trips, slips, and falls, especially in areas with spills or blocked walkways.
Poor Hygiene Standards: Unclean environments can lead to unpleasant odors and create an uncomfortable atmosphere for occupants or visitors.
Reduced Productivity: Disorganized spaces can make it harder to find tools or documents, slowing down tasks and increasing frustration.</t>
  </si>
  <si>
    <t xml:space="preserve">We working confined space </t>
  </si>
  <si>
    <t xml:space="preserve">Before starting work must have checked gas testing and ventilation </t>
  </si>
  <si>
    <t xml:space="preserve">We prepare all confined space are required </t>
  </si>
  <si>
    <t>quick action on ceiling leakage issue by Facility team. Installed vents to prevent condensation (that might caused the water leakage/dripping issue) the next day.</t>
  </si>
  <si>
    <t>water might drip onto electrical equipment or documents and might destroy both items,</t>
  </si>
  <si>
    <t>informed Facility team</t>
  </si>
  <si>
    <t>when the siren is triggered on jetty conveyor, the sound does not reach to the middle part of the conveyor.</t>
  </si>
  <si>
    <t>someone could be working there and does not know that there is an emergency due to no siren sound.</t>
  </si>
  <si>
    <t>more sirens should be added along the conveyor to minimize potential accident.</t>
  </si>
  <si>
    <t>Operator lifting a large valve without a dedicated signalman.</t>
  </si>
  <si>
    <t>Poor load control and potential collision with structures or personnel.</t>
  </si>
  <si>
    <t>Halted the lift, assigned a signalman, and reviewed lift plans.</t>
  </si>
  <si>
    <t>The painter guy carry paint bucket and ride bike</t>
  </si>
  <si>
    <t xml:space="preserve">He can fall </t>
  </si>
  <si>
    <t xml:space="preserve">We must give 3 wheel bike for painter , he can keep paint material in the box </t>
  </si>
  <si>
    <t>Field operator using normal mobile phone at site.</t>
  </si>
  <si>
    <t>Breach of safety/security policy</t>
  </si>
  <si>
    <t>Suggesting to strenghten the security before entering site. Not from the gate only but near the plant area. Provide more EX phone.</t>
  </si>
  <si>
    <t>Rectification of TT1031010 &amp; TT1031011 at the primary reformer was done in the best possible way.
All safety measures were taken, and all the team showed the highest level of discipline.</t>
  </si>
  <si>
    <t>Injury, Damage of the equipment</t>
  </si>
  <si>
    <t>Not bringing the escape hood</t>
  </si>
  <si>
    <t>For emergency incase leak of ammonia</t>
  </si>
  <si>
    <t>Ask him to take the escape hood</t>
  </si>
  <si>
    <t>Algae observed on the floor near the urea CW pumps</t>
  </si>
  <si>
    <t>Timely housekeeping is required to ensure no algae formation on the floor</t>
  </si>
  <si>
    <t xml:space="preserve">The floor around the cooling water pump urea slippery by water and algae </t>
  </si>
  <si>
    <t xml:space="preserve">Injury due to slipping </t>
  </si>
  <si>
    <t xml:space="preserve">Report to operations </t>
  </si>
  <si>
    <t>Bird Nest was found above the 1641TL11A/B Oil Transformer Room</t>
  </si>
  <si>
    <t>If the bird touch the live transformer</t>
  </si>
  <si>
    <t>HSSE / Firefighting to remove the bird's nest</t>
  </si>
  <si>
    <t>personnel still using safety shower for normal cleaning</t>
  </si>
  <si>
    <t>this is safety violation. DCS panel would misinterpret that there was emergency situation where in fact it is just personnel using it for normal cleaning purposes</t>
  </si>
  <si>
    <t>remind the personnel to only using the safety shower for emergency situation</t>
  </si>
  <si>
    <t>It was observed that contractor person was standing under the suspending load during the lifting activity infront of the North and South buildings, which can be dangerous for the person.</t>
  </si>
  <si>
    <t>It can be dangerous for the person standing under the load during a lifting activity.</t>
  </si>
  <si>
    <t>Warned him not to stand under the suspended load. Raied care card</t>
  </si>
  <si>
    <t xml:space="preserve">Water ponding was observed at the location of 1901E003C plate cooler due to flushing of exchanger piping to remove rust and debris from them.	
</t>
  </si>
  <si>
    <t xml:space="preserve">The water ponding has created slipping hazard for the maintenance crew working there at the exchanger.	
</t>
  </si>
  <si>
    <t xml:space="preserve">Informed the O&amp;U Operations supervisor to clear off the water ponding immediately, so that the maintenance crew can work safely.	
</t>
  </si>
  <si>
    <t>proper communication channel shall be provided for site</t>
  </si>
  <si>
    <t>incident due to no proper communication between team internally and supervisors</t>
  </si>
  <si>
    <t>concern has been raised via email</t>
  </si>
  <si>
    <t>Painter used appropriate cartridge respirator and ensured ventilation while working.</t>
  </si>
  <si>
    <t>Good practice.. Well done</t>
  </si>
  <si>
    <t>It was observed that technicians are complying full PPE and PTW requirements while working at site</t>
  </si>
  <si>
    <t>Incident can happen, which can cause injury to personnel and asset damage.</t>
  </si>
  <si>
    <t>Appreciated their good practice and advised them to continue this safe practice and positive working attitude in future.</t>
  </si>
  <si>
    <t xml:space="preserve">Draining of gearbox oil with tray and put absorbent underneath the tray which is a double action to prevent from oil spillage </t>
  </si>
  <si>
    <t>Might be oil spillage and oil will be dustribute inside the flocc which will affect for clear water usage inside the plant.</t>
  </si>
  <si>
    <t>Congrat them for a well good safety practice.</t>
  </si>
  <si>
    <t>Rambabu Voleti</t>
  </si>
  <si>
    <t>Good job done. The gearbox was replaced safely with proper safety measures in place. Lifting operations were carried out correctly, and the area was properly barricaded</t>
  </si>
  <si>
    <t>Some contractor  team working under the man lifting.</t>
  </si>
  <si>
    <t xml:space="preserve">It's  cause  of heard hit hazards if something fall down  from man lifting </t>
  </si>
  <si>
    <t>Informed  them please  always  stay out if   work activity  going on by using man lifting.</t>
  </si>
  <si>
    <t>Senior General Maintenance Engineer</t>
  </si>
  <si>
    <t>During contractor scaffolding erecting scaffolding for safety park, a helper at ground area working under the erection area. It was saw that 1 clamp fall down from height and almost hit the workers at ground area.</t>
  </si>
  <si>
    <t>Injury to the person at the ground floor.</t>
  </si>
  <si>
    <t>Advise the workers not coming to line of fire area where people working at height installing scaffolding.</t>
  </si>
  <si>
    <t>Contractor make flooring using fabricated foot protection.</t>
  </si>
  <si>
    <t>Injury to the workers foot.</t>
  </si>
  <si>
    <t>Infrom the contractor to use proper safety shoes and seeks approval from HSSE for fabricated tools or PPE</t>
  </si>
  <si>
    <t xml:space="preserve">Too many fly during lunch. </t>
  </si>
  <si>
    <t>Will affect the health or staff</t>
  </si>
  <si>
    <t>Conduct fly prevention</t>
  </si>
  <si>
    <t xml:space="preserve">Dogs at the exit door parking side </t>
  </si>
  <si>
    <t xml:space="preserve">Exposure to bites and transmission of diseases </t>
  </si>
  <si>
    <t xml:space="preserve">Maintenance head and HSSE head have been informed </t>
  </si>
  <si>
    <t>Along the way at Cooling Tower Area, there should be a warning signage to alert people around that the road is not straight. You cannot see from afar.</t>
  </si>
  <si>
    <t>dangerous for people using bicycle. can cause fall/trip.</t>
  </si>
  <si>
    <t>Put a signage or label so that people aware of the road is not straight.</t>
  </si>
  <si>
    <t>There is an electric cable used to supply the insulation workshop next to the warehouses. The cable is installed on pipe racks in an unsafe manner, which may expose it to cutting and damage</t>
  </si>
  <si>
    <t xml:space="preserve">Cable breakage or external insulation collapse may occur due to improper suspension.
</t>
  </si>
  <si>
    <t xml:space="preserve">I told the person in charge of electrical maintenance services that it would be better to dig a hole and put the cable underground to protect it.
</t>
  </si>
  <si>
    <t>HCl line during sv removal cover by cotton rags</t>
  </si>
  <si>
    <t xml:space="preserve">HCl line cover by cotton rags it's flash liquid and can burn the body parts </t>
  </si>
  <si>
    <t>Immediately I removed and covered by slash guard which one suitable for HCl.</t>
  </si>
  <si>
    <t xml:space="preserve"> Parking area have wet muddy and algae.</t>
  </si>
  <si>
    <t>Slip trip and Fall.</t>
  </si>
  <si>
    <t>Suggested to have maintenance for the parking area.</t>
  </si>
  <si>
    <t>people playing phone walking down the stair</t>
  </si>
  <si>
    <t>tell him to stop in a friendly way</t>
  </si>
  <si>
    <t>Instrument shift Supervisor</t>
  </si>
  <si>
    <t>I used plastic chair and suddenly right front of chair leg broken</t>
  </si>
  <si>
    <t>Luckily first touching of falling down to the floor was my right hip and my head could safe as well.
If any similar incident may lead to personnel injury</t>
  </si>
  <si>
    <t>Change the plastic chairs with better quality.</t>
  </si>
  <si>
    <t>one of the toilet door is close to the door reaching outside the toilet</t>
  </si>
  <si>
    <t xml:space="preserve">might hit people </t>
  </si>
  <si>
    <t>raising a care card</t>
  </si>
  <si>
    <t>request the installation of convex safety mirrors at the following road junctions/corners</t>
  </si>
  <si>
    <t>To enhance visibility and reduce the risk of accidents at blind corners</t>
  </si>
  <si>
    <t xml:space="preserve">just for improvement </t>
  </si>
  <si>
    <t xml:space="preserve">We must have  new pipe support </t>
  </si>
  <si>
    <t xml:space="preserve">If no have support can get vibration on equipment </t>
  </si>
  <si>
    <t xml:space="preserve">We fabrication new pipe support for Equipment </t>
  </si>
  <si>
    <t>A lot of oil and rubbish behind tension motor winch</t>
  </si>
  <si>
    <t>Slipping accidents are a common workplace hazard and often occur due to the presence of oil or water on walking surfaces</t>
  </si>
  <si>
    <t>asked operation (area owner) to arrange for immediate housekeeping action to clean and remove the oil from the affected area</t>
  </si>
  <si>
    <t>At 1851 area located a plastic container containing used oil next to the lubricating oil section. The oil spill pallet had the plastic container underneath it. Unfortunately, the oil spill pallet was filled with rainwater, causing the oil on top of water to leak onto the ground.</t>
  </si>
  <si>
    <t xml:space="preserve">People may fall over the oil-contaminated area since it will be slippery. Even if there was very little oil leak, it will nevertheless have an impact on the environment in the future. </t>
  </si>
  <si>
    <t>It is necessary to regularly monitor and drain the water from the oil spill pallet.</t>
  </si>
  <si>
    <t>Proper barricade on the worksite area by the conctractor.</t>
  </si>
  <si>
    <t>Trespassing by unauthorized personal which can create hazards to them.</t>
  </si>
  <si>
    <t>Congratulate the team on their positive safety behaviour.</t>
  </si>
  <si>
    <t>Male person using female surau</t>
  </si>
  <si>
    <t>Label male cannot enter</t>
  </si>
  <si>
    <t xml:space="preserve">A broken, rusted installation has left the emergency light hanging at the cooling tower's stairway leading to the ammonia tank. </t>
  </si>
  <si>
    <t>A light fittings falling or a short circuit.</t>
  </si>
  <si>
    <t>The light mounting must be fixed back or repaired</t>
  </si>
  <si>
    <t>A contractor staff ascending on the staircase without holding to the handrail.</t>
  </si>
  <si>
    <t>He can be tripped and fall due to the situation.</t>
  </si>
  <si>
    <t>Discussion had been made and he agreed to use the handrail while using the staircase.</t>
  </si>
  <si>
    <t>A BFI staff didnot wearing a proper safety google during working at the site.</t>
  </si>
  <si>
    <t>The person can injured his eyes due dust and dirt flying around as he did not wearing safety google.</t>
  </si>
  <si>
    <t>Discussion had been made and he agreed to wear proper safety google.</t>
  </si>
  <si>
    <t>One of the contractor staff did not wearing safety google while the job about to start.</t>
  </si>
  <si>
    <t>He can get eyes injuries if not using the safety google.</t>
  </si>
  <si>
    <t>Discussion had been made with the personnel, and he agreed wear the safety google.</t>
  </si>
  <si>
    <t>I observed a subcontractor’s worker performing concrete grinding without wearing a protective mask and without any appropriate ventilation or dust extraction system in the work area.</t>
  </si>
  <si>
    <t xml:space="preserve">If no intervention is made, the worker could inhale respirable crystalline silica dust, leading to serious illnesses such as silicosis, lung cancer, kidney disease, and other chronic respiratory conditions.  </t>
  </si>
  <si>
    <t>I instructed the worker to stop work immediately and informed the subcontractor’s supervisor.</t>
  </si>
  <si>
    <t>The stairs on the area always slippery and feels sticky it was after effect of washing the urea granules.</t>
  </si>
  <si>
    <t xml:space="preserve">by wearing gloves, have to grip the handrails tightly to prevent slip. </t>
  </si>
  <si>
    <t>Workers stacking too many pipes and tools on a narrow scaffold platform.</t>
  </si>
  <si>
    <t>Scaffold collapse or worker injury.</t>
  </si>
  <si>
    <t>Removed excess materials and reminded the team of load limits.</t>
  </si>
  <si>
    <t xml:space="preserve">Water ponding was observed at the location of RO-2 due to drainage of memebranes before dismantling them for replacement.	</t>
  </si>
  <si>
    <t xml:space="preserve">The water ponding has created slipping hazard for the maintenance crew working there.	
</t>
  </si>
  <si>
    <t>Hallway lighting is very poor</t>
  </si>
  <si>
    <t>Reduce visibility which can cause potential hazard to be unseen</t>
  </si>
  <si>
    <t>Replace the lighting with proper one or increase the watt of the lighting.</t>
  </si>
  <si>
    <t>One contractor  guy stand  without safety helmet and top side of scaffolding  his team working at msl workshop new roof installation.</t>
  </si>
  <si>
    <t>Any working area without  safety helmet standing it's  cause  of head hazard.</t>
  </si>
  <si>
    <t>Informed  him aways stand or support  to your with waer of safety  helmet.</t>
  </si>
  <si>
    <t>Fluorescent Lights goes off and the corridor is dark at a section of the north building first floor.</t>
  </si>
  <si>
    <t>Trip and fall hazards can be occurred at that area.</t>
  </si>
  <si>
    <t>Discussion made with FNM team and they agree to act immediately.</t>
  </si>
  <si>
    <t>Some Beacon lights not light up</t>
  </si>
  <si>
    <t>Some of the modules part cannot be seen and can cause incident such as boat or ship hit the modules pole</t>
  </si>
  <si>
    <t>Replace to new one</t>
  </si>
  <si>
    <t>Door frame of the female toilet is loose. the top frame is hanging off.</t>
  </si>
  <si>
    <t>the frame might drop and cause injuries</t>
  </si>
  <si>
    <t xml:space="preserve">suggest to use proper adhesive or screw to make sure the frame wont fall off. </t>
  </si>
  <si>
    <t>Found out one personnel not using handgloves while doing cleaning/deburr corrosion pump shaft.</t>
  </si>
  <si>
    <t>Could be cut his hand on pinch point area.</t>
  </si>
  <si>
    <t>Advice him to use hand protection while doing that activity.</t>
  </si>
  <si>
    <t>Blindspot. Location is after preheater, where you want to access the road. The blindspot is the tank. You cannot see vehicle coming from right side</t>
  </si>
  <si>
    <t>Accident, or worst fatality.</t>
  </si>
  <si>
    <t>Suggesting to put mirror to see incoming vehicle.</t>
  </si>
  <si>
    <t xml:space="preserve">Cover open darin tunnel by grating </t>
  </si>
  <si>
    <t>at the moment our country encounters a very hot weather. can cause someone to feel dehydrated.</t>
  </si>
  <si>
    <t xml:space="preserve">can cause dizziness and fainted due to extreme weather </t>
  </si>
  <si>
    <t xml:space="preserve">keeps reminding and tell people to always drink lots of water and to bring water with them always. if tired just rest for a while and push themselves too much. </t>
  </si>
  <si>
    <t xml:space="preserve">One if the workers was moving on top of the roof of the new building (under construction) not using the safety harness properly, ( the hoke is not attached to safety rail rope) </t>
  </si>
  <si>
    <t xml:space="preserve">He can fall down </t>
  </si>
  <si>
    <t xml:space="preserve">Informed his supervisor to give instructions to all hus workers about the importance of hanging the hook to the safety rail rope and to ask them all to put/attach it properly </t>
  </si>
  <si>
    <t>One of the contractor employees was not weraing safety glasses at the constrction area neer to south building</t>
  </si>
  <si>
    <t>White black dog almost bite me</t>
  </si>
  <si>
    <t>Somebody will get bitten by the dog</t>
  </si>
  <si>
    <t>Need to catch the dog and release or give someone want to adopt the dog</t>
  </si>
  <si>
    <t>Wetted areas near RO dosing unit which could cause slippery floors after algae growth</t>
  </si>
  <si>
    <t>The rainwater should be redirected somewhere to prevent flooding</t>
  </si>
  <si>
    <t xml:space="preserve">decluttering old parts stored in the office </t>
  </si>
  <si>
    <t>running out of space / messy</t>
  </si>
  <si>
    <t xml:space="preserve">by decluttering. </t>
  </si>
  <si>
    <t>removed any unused items from the office</t>
  </si>
  <si>
    <t>messy</t>
  </si>
  <si>
    <t xml:space="preserve">by doing decluttering twice a week. </t>
  </si>
  <si>
    <t xml:space="preserve"> decluttering old parts stored in the office </t>
  </si>
  <si>
    <t>messy office</t>
  </si>
  <si>
    <t xml:space="preserve">by decluttering </t>
  </si>
  <si>
    <t xml:space="preserve">cleaning unused items in the office such as old plastic cups &amp; spoons </t>
  </si>
  <si>
    <t xml:space="preserve">declutters twice a week </t>
  </si>
  <si>
    <t>Technician level 2</t>
  </si>
  <si>
    <t xml:space="preserve">Speeding while people park and crossing </t>
  </si>
  <si>
    <t xml:space="preserve">Incident to the people </t>
  </si>
  <si>
    <t>Put singnage to slow down</t>
  </si>
  <si>
    <t>Electrical amnager</t>
  </si>
  <si>
    <t>Fire alarm panel of south building not working and have alarm</t>
  </si>
  <si>
    <t>If any fire happened in this building, No alarm</t>
  </si>
  <si>
    <t>Confirm HSSE and firefighting team for closing follow up this building all the time till check main reason of this fault</t>
  </si>
  <si>
    <t>Walkway under the pipe rack not safe and potentially slip and trip hazards. The walkway is having uneven surface near to ramp. This unsafe condition will lead to accident especially during night shift because workers not aware the existing condition.</t>
  </si>
  <si>
    <t>Trip and slip hazard due to uneven surface</t>
  </si>
  <si>
    <t>To provide warning sign and painted the uneven area with zebra crossing paint.</t>
  </si>
  <si>
    <t>8 out of 10 lights in the hallway are faulty</t>
  </si>
  <si>
    <t>insufficient illumination</t>
  </si>
  <si>
    <t>issue raised and communicated to facilities management</t>
  </si>
  <si>
    <t>Workshop Lead engineer</t>
  </si>
  <si>
    <t xml:space="preserve">Gravels in car park may fly like projectile when car pass on it and hit humans at car park area </t>
  </si>
  <si>
    <t>people can be hitted at this area , this stones may hit some one in his Eye or face</t>
  </si>
  <si>
    <t xml:space="preserve">by adding some Tar above the graviles </t>
  </si>
  <si>
    <t>saw contractor washing the floor with no barrier</t>
  </si>
  <si>
    <t>trip</t>
  </si>
  <si>
    <t>give barrier</t>
  </si>
  <si>
    <t xml:space="preserve">Some parking spot is fully covered with water puddle, the parking mark (yellow block) is detached from its place, some bollard is missing (leaving the bolt of the bollard exposed to tyres, moss is growing on the walking path. </t>
  </si>
  <si>
    <t>Slip trip and fall, damage to tyres, etc</t>
  </si>
  <si>
    <t>Reinstate the missing bollards, markings and remove the moss</t>
  </si>
  <si>
    <t>First aid kit not available in fabrication workshop</t>
  </si>
  <si>
    <t xml:space="preserve">If have emergency injury,we no have First aid kit </t>
  </si>
  <si>
    <t xml:space="preserve">Please provide First aid kit </t>
  </si>
  <si>
    <t>Throwing rubbish in spill kit waste bin</t>
  </si>
  <si>
    <t>Become full when we want to dispose spill kit</t>
  </si>
  <si>
    <t>Intervene and to throw inside correct bin</t>
  </si>
  <si>
    <t>We discovered that hoses were not placed in their designated areas following use.</t>
  </si>
  <si>
    <t>Trip Hazard: Hoses left lying around can cause people to trip and fall.</t>
  </si>
  <si>
    <t>Proper housekeeping, and implement practical storage solutions like hose reels, racks, or designated bins that make it easy to store and retrieve hoses.</t>
  </si>
  <si>
    <t xml:space="preserve">Fitter Fabricator </t>
  </si>
  <si>
    <t xml:space="preserve">I saw that a man was  heamring the plate without wearing ear plug. 
</t>
  </si>
  <si>
    <t>Any too much sound damage to the ears.</t>
  </si>
  <si>
    <t xml:space="preserve">
 I had an extra year plug, I gave them and said that you should work by applying it and your ears will get protection.</t>
  </si>
  <si>
    <t>During granulation washing, there is good communication with the operation team on every tasks required. All task perform has been done properly and safely and able to end the day safely</t>
  </si>
  <si>
    <t xml:space="preserve">Without proper communication, there will be confusion on certain tasks and may lead to danger to the maintenance team and surrounding </t>
  </si>
  <si>
    <t xml:space="preserve">Always keep on communicate with supervisor, operator and team members on current surroundings activities </t>
  </si>
  <si>
    <t xml:space="preserve">During the HSSE Raya open office event, a live band was observed continued playing/performing even beyond the lunch hour. </t>
  </si>
  <si>
    <t>The loud noise disrupted those who were currently working</t>
  </si>
  <si>
    <t>suggestion: the live band performance to be limited to the lunch hour break, not during working hours</t>
  </si>
  <si>
    <t xml:space="preserve">Urea granulation no electrical hoist for shifting tools and materials </t>
  </si>
  <si>
    <t xml:space="preserve">Manual handling </t>
  </si>
  <si>
    <t>Kindly install electrical hoist and avoid manual handling because hight 45 meter .</t>
  </si>
  <si>
    <t>Some of grating are not securely lock or loose.</t>
  </si>
  <si>
    <t>Grating waggle</t>
  </si>
  <si>
    <t>Tell people to avoid the areas.</t>
  </si>
  <si>
    <t>Instument Tech</t>
  </si>
  <si>
    <t>Non-emergency work performed during night. Condition: high location(ship loader 2), bad weather(high wind speed and heavy rain) and dark area.</t>
  </si>
  <si>
    <t>Person can fall to the sea, slip, trip and fall. Accident during performing the job.</t>
  </si>
  <si>
    <t>When job was completed. Discussion were made, that management should perform proper risk assessment and preparation for future non critical work at night.</t>
  </si>
  <si>
    <t>Senior Technician Painting And Insulation</t>
  </si>
  <si>
    <t xml:space="preserve">There was manual lifting in progress and i notice the workers are not using gloves. </t>
  </si>
  <si>
    <t>Big risk of getting hand injury without the gloves during manual lifting.</t>
  </si>
  <si>
    <t>I stop the manual lifting then ask the workers to use gloves before starting aging the manual lifting</t>
  </si>
  <si>
    <t>Slippery floor surface due to algae.</t>
  </si>
  <si>
    <t>Warning signage: Immediately place a warning sign. and prompt cleanup: Implement procedures for immediate cleanup of any algae on the floor.</t>
  </si>
  <si>
    <t>Scaffold didn’t have green tags indicating inspection status.</t>
  </si>
  <si>
    <t>Workers may unknowingly use unsafe or incomplete scaffolds.</t>
  </si>
  <si>
    <t>Tagged the scaffold correctly and re-emphasized scaffold tagging procedures.</t>
  </si>
  <si>
    <t>I saw the sub-contractor make the plate modification of the beam. The sefty guard in the grinder was removed while cutting</t>
  </si>
  <si>
    <t>In which the finger of the person biting may get cut.</t>
  </si>
  <si>
    <t>First I stopped the work. Then I asked them to tighten the safety guard on the grinder. After installing the guard, the work started again</t>
  </si>
  <si>
    <t>The lights installed in the 1st floot corridor of the North building have become dim, which is causing poor lighting condition inside the entire corridor.</t>
  </si>
  <si>
    <t>Poor lighting is causing difficulty in performing operations such as performing photocopy on the Xerox printer or removing the stuck pages from within the machine, which require reasonable lighting to perform. This may cause a finger injury, or may even create a tripping hazard.</t>
  </si>
  <si>
    <t>The issue was highlighted to facility management team to replace the dimmed / fused lights with new ones.</t>
  </si>
  <si>
    <t>pothole outside of main gate 1</t>
  </si>
  <si>
    <t>damage car tyre</t>
  </si>
  <si>
    <t>suggest repairing the road</t>
  </si>
  <si>
    <t>Rug stability at the main door. This person wanted to get out from the building but suddenly she almost slipped due to slippery carpet.</t>
  </si>
  <si>
    <t>Can caused slipped and minor injury</t>
  </si>
  <si>
    <t>ask this person to be extra careful and tell everyone about the condition of the rug.</t>
  </si>
  <si>
    <t>I observed that our workshop lacks toilet facilities</t>
  </si>
  <si>
    <t>could lead to discomfort, health issues, and reduced productivity among participants</t>
  </si>
  <si>
    <t>it is strongly recommended to install proper restroom access or arrange nearby alternatives to ensure hygiene and convenience</t>
  </si>
  <si>
    <t>Around 2:30 PM, while I was working as a flagman for a manlift operation, a worker approached from the other side to remove weeds near the manlift vehicle</t>
  </si>
  <si>
    <t>The worker could have entered the manlift’s operating zone and been struck by moving equipment, leading to serious injury or even death</t>
  </si>
  <si>
    <t xml:space="preserve"> I immediately stopped him and informed him to wait until our task was completed before proceeding</t>
  </si>
  <si>
    <t>I was carrying out my daily grinding task when I noticed a colleague inadvertently step into the line of fire from the sparks.</t>
  </si>
  <si>
    <t>Small hot metal chip can hurt the person</t>
  </si>
  <si>
    <t>I immediately stopped my work and warned him to move to a safe distance.</t>
  </si>
  <si>
    <t>The air conditioner at Pantry room needs to be checked. Ice was coming out to the a/c</t>
  </si>
  <si>
    <t>further damaged of asset if leave as it is</t>
  </si>
  <si>
    <t>Already raised ticket for facility management</t>
  </si>
  <si>
    <t xml:space="preserve">empty can of soft drink is thrown in between cars </t>
  </si>
  <si>
    <t>slips, trips</t>
  </si>
  <si>
    <t>dispose</t>
  </si>
  <si>
    <t xml:space="preserve">Repair door hinge </t>
  </si>
  <si>
    <t>Door can fall if not repair</t>
  </si>
  <si>
    <t>We fabrication new hinge and replacement old one</t>
  </si>
  <si>
    <t>Contractor used road as pathway to cross or walk along the road, sometimes without look side way or aware of their surrounding while using the road for walk</t>
  </si>
  <si>
    <t>This could cause car to accidentally hit them if they are not aware of their surrounding or if they used road instead to walk.</t>
  </si>
  <si>
    <t>To provide awareness to contractor to use walkway only when going to the site, instead of using road. If possible to provide walkway marking.</t>
  </si>
  <si>
    <t>there was no water in the female surau for taking ablution. no advance info regarding this. we had to take our ablution inside the toilet instead.</t>
  </si>
  <si>
    <t>it is very inconvenient for this to happen to us female muslim.</t>
  </si>
  <si>
    <t>please to inform in advance if there will be a closing of water supply in the future.</t>
  </si>
  <si>
    <t>Instrumen Shift C Supervisor</t>
  </si>
  <si>
    <t xml:space="preserve">Katie's catering service vehicle/van during dropping and picking food and Utensil parked always in reverse beside of staff rest area...
Everage activity is about 15 minute... The time is sufficient to contaminate around walkway  and rest area by mean of gas from vehicle exhaust.... </t>
  </si>
  <si>
    <t>Pollution is harmful for healthy of people arround the rest area</t>
  </si>
  <si>
    <t>Created and send care card</t>
  </si>
  <si>
    <t xml:space="preserve">Worship supervisor </t>
  </si>
  <si>
    <t xml:space="preserve">At Ammonia truck loading area , subcontractors install pipe spools, around working area not house keeping </t>
  </si>
  <si>
    <t xml:space="preserve">Some materials can get fires </t>
  </si>
  <si>
    <t>Subcontractors after finish working must house keeping materials is not used out from area every time</t>
  </si>
  <si>
    <t xml:space="preserve">Doing walk-about at site for familiarization of equipment to do maintenance during turnaround </t>
  </si>
  <si>
    <t xml:space="preserve">Without proper preparation, maybe some confusion occur during and with delay on finishing certain activities </t>
  </si>
  <si>
    <t xml:space="preserve">Always ask and open communication with whole team of what to expect before, during and after turnaround activities </t>
  </si>
  <si>
    <t>Instrumentation Tech</t>
  </si>
  <si>
    <t>A removable nylon hose was place on side walk.</t>
  </si>
  <si>
    <t>Place the removable hose to its storage location/safe area.</t>
  </si>
  <si>
    <t>A BFI staff riding on the bicycle with punctured tyre.</t>
  </si>
  <si>
    <t>The personnel can tripped and fall due to imbalance of the bicycle.</t>
  </si>
  <si>
    <t>Discussion was made and he agreed to stop from using the bicycle and repaired the tyre immediately.</t>
  </si>
  <si>
    <t>We fine equipment plate are damage</t>
  </si>
  <si>
    <t xml:space="preserve">If no repair damage plate , equipment no good condition to start </t>
  </si>
  <si>
    <t>We fabrication new plate and fitup welding replacement new plate</t>
  </si>
  <si>
    <t>grinder fabricator level 1</t>
  </si>
  <si>
    <t xml:space="preserve">we fine equipment plate are damage </t>
  </si>
  <si>
    <t>Equipment not good condition for used</t>
  </si>
  <si>
    <t>we fabrication new plate and welding replacement old one</t>
  </si>
  <si>
    <t>Static Mechanical Senior Engineer</t>
  </si>
  <si>
    <t xml:space="preserve">It is observed that the door handle of the east side door of ground floor of north building is getting detached from the door, as half of its fixation rivets are observed already damaged and removed. </t>
  </si>
  <si>
    <t>The remaining half rivets will also get damaged sooner, and will detach the handle completely from the door. Then people will try to open the door by putting their finger at the edge of the door, that has high potential of causing a finger injury.</t>
  </si>
  <si>
    <t>This issue has been informed to the BFI facility management team to fix it proactively.</t>
  </si>
  <si>
    <t>It is observed that some persons of the contractor manpower working for the dismantling job of newly constructed foundation for the lime milk unloading project near the lime silo 1891D261 were working without ear plugs. The job location was quite noisy due to the working of concrete breaking machines.</t>
  </si>
  <si>
    <t>The noise from the concrete cutting machines &amp; pneumatic hammering can cause permanent loss of hearing for the working personnel.</t>
  </si>
  <si>
    <t>The issue was discussed with the contractor supervisor who was also present at the job site. The work was stopped and ear plugs arranged for the working personnel before commencing the work.</t>
  </si>
  <si>
    <t>algae/moss found at the grass part near the parking area</t>
  </si>
  <si>
    <t>can cause trip and fall. algae after rain makes in slippery</t>
  </si>
  <si>
    <t>Algae appear during or after the rain. suggest removing the algae after the rain so see the algae better</t>
  </si>
  <si>
    <t>the field operator is using his personal cellphone to make phone call</t>
  </si>
  <si>
    <t>it was already informed that no cellphone can be brought into the plant</t>
  </si>
  <si>
    <t>i told him not to bring and use the cellphone to plant</t>
  </si>
  <si>
    <t>Mechanical Static Technician</t>
  </si>
  <si>
    <t>Jalan Berlubang</t>
  </si>
  <si>
    <t>Kenderaan rosak</t>
  </si>
  <si>
    <t>Membuat jalan Tar</t>
  </si>
  <si>
    <t xml:space="preserve">AMMONIA ROTATING LEAD ENGINEER </t>
  </si>
  <si>
    <t>As per the recent instruction prohibiting the use of regular mobile phones on site, communication among team members has become increasingly difficult. This has impacted operational efficiency, particularly for the maintenance team who require constant coordination for on-site tasks.
To address this issue, we propose that explosion-proof mobile devices be issued to the maintenance team. These devices will ensure compliance with safety regulations while enabling effective and reliable communication on site.
We kindly request your consideration and approval for this alternative solution to support safe and efficient operations.</t>
  </si>
  <si>
    <t>communication among team members has become increasingly difficult</t>
  </si>
  <si>
    <t>INFORM MANAGERS</t>
  </si>
  <si>
    <t>Behind BOG A, a white tarpaulin was left out or abandoned.</t>
  </si>
  <si>
    <t>While walking in this location, some people may trip and get hurt.</t>
  </si>
  <si>
    <t>Housekeeping must be performed to maintain a clean and safe workplace.</t>
  </si>
  <si>
    <t>New overalls and safety shoes</t>
  </si>
  <si>
    <t>General appearance</t>
  </si>
  <si>
    <t>Safety Department</t>
  </si>
  <si>
    <t>Lube oil storage area does not equip with spill barrier.</t>
  </si>
  <si>
    <t>in case of lube oil drum leak or spillage during lube oil transfer to small container during maintenance activity and lead to soil contaminated with oil</t>
  </si>
  <si>
    <t>To provide proper lube oil storage area with concrete floor and barrier. It is easy to control increase of oil leaking during the activity.</t>
  </si>
  <si>
    <t xml:space="preserve">Static technician LVL-1 </t>
  </si>
  <si>
    <t>There are so many un inspected damaged bicycle parked in ccr cycle stand.</t>
  </si>
  <si>
    <t>Due to no space availability in cycle stand, people park their cycles scattered in car park slots.</t>
  </si>
  <si>
    <t>Remove the damaged bicycles so the employees can park bicycles in aproprer way</t>
  </si>
  <si>
    <t>Poor road condition</t>
  </si>
  <si>
    <t xml:space="preserve">Vehicle damage, </t>
  </si>
  <si>
    <t xml:space="preserve">Suggesting to make proper standard road with signage at the parking area. </t>
  </si>
  <si>
    <t>Cracked barrier near bicycle parking. Many rubbish was put inside the cracked barrier</t>
  </si>
  <si>
    <t xml:space="preserve">Accumulation of rubbish. Pollution. </t>
  </si>
  <si>
    <t>Suggest: to remove the cracked barrier</t>
  </si>
  <si>
    <t xml:space="preserve">Mobile phone are not allowed to bring to site. The security team have done a great intervention of bringing unsafe item to site. </t>
  </si>
  <si>
    <t>Cooperate with them.</t>
  </si>
  <si>
    <t>Mechanical static tech</t>
  </si>
  <si>
    <t>Poor housekeeping at RO area (cartridge filter )</t>
  </si>
  <si>
    <t>Inform supervisor</t>
  </si>
  <si>
    <t xml:space="preserve">Someone going to site while forgetting to put on the helmet </t>
  </si>
  <si>
    <t xml:space="preserve">Personal safety </t>
  </si>
  <si>
    <t xml:space="preserve">Reminded him to go back and put the helmet on </t>
  </si>
  <si>
    <t>slipping ground around Oil Tank of Gen. Turbine 1851U100</t>
  </si>
  <si>
    <t xml:space="preserve">Slipping and fall Dowen of personal </t>
  </si>
  <si>
    <t xml:space="preserve">will inform Operation manager for housekeeping to be done </t>
  </si>
  <si>
    <t>Noticed that contractors working in the bulk storage are not wearing mask.</t>
  </si>
  <si>
    <t>Would like to suggest for whoever is working in the bulk storage to wear mask cause the smell of is quite strong there.</t>
  </si>
  <si>
    <t xml:space="preserve">One of worker using chair instead of ladder while climbing up the auxillary chain of reclaimer for cleaning job. </t>
  </si>
  <si>
    <t>Fall down as the chair made of plastic which is not sturdy for climbing up.</t>
  </si>
  <si>
    <t>Remind him to use a ladder instead of chair. Ladder are far more sturdy compare to the chair.</t>
  </si>
  <si>
    <t>People driving wrong way at parking area</t>
  </si>
  <si>
    <t xml:space="preserve">Lead mechanical engineer </t>
  </si>
  <si>
    <t>Some one drive with high speed near the entrance gate</t>
  </si>
  <si>
    <t xml:space="preserve">Car accident can happen </t>
  </si>
  <si>
    <t xml:space="preserve">Informed the person to reduce the speed max 30 per kilometres </t>
  </si>
  <si>
    <t>Equipment have damage plate</t>
  </si>
  <si>
    <t xml:space="preserve">Equipment not good condition to use </t>
  </si>
  <si>
    <t>We fabrication new plates and welding replacement old plate</t>
  </si>
  <si>
    <t>Firefighter come to the workshop and said that they have "URGENT TASK". so they ask us to finish the task without any Information from our superior. From our superior the task should done for next week task.</t>
  </si>
  <si>
    <t xml:space="preserve">If there is an accident happen, the fire fighters will not take any responsibility and the person who take the blame is our team. By this kind of attitude shows us unprofessional working behaviour. </t>
  </si>
  <si>
    <t xml:space="preserve">I hope that not only fire fighters but also all departments, please follow procedures as planned. </t>
  </si>
  <si>
    <t>The red cabinet (firefighting cabinet) causes blindspot at the zebra cross and main road.</t>
  </si>
  <si>
    <t>Vehicle might hit personnel due to the blindspot.</t>
  </si>
  <si>
    <t xml:space="preserve">Already requested to one of the hse officer to take action regarding this matter as soon as possible. Atleast change the spot of the cabinet. Exact location infront of entry gate near the zebra crossing. </t>
  </si>
  <si>
    <t>BFI249</t>
  </si>
  <si>
    <t>Electrical Engineer Workshop</t>
  </si>
  <si>
    <t>One of the contractors was using a machine with exposed power cables.</t>
  </si>
  <si>
    <t>short-circuit or electrocution.</t>
  </si>
  <si>
    <t>Approach the contractor and asked him to tape the exposed side.</t>
  </si>
  <si>
    <t>Hazardous - Unsafe Materials</t>
  </si>
  <si>
    <t>EXP129</t>
  </si>
  <si>
    <t>Found some paper trash and unused cable ties near RO plant</t>
  </si>
  <si>
    <t>Directly take the trash and put it in the trash bin</t>
  </si>
  <si>
    <t>BFI246</t>
  </si>
  <si>
    <t>pot holes the exit road.</t>
  </si>
  <si>
    <t>can cause harm to road user especially motorcycle. cannot be seen if covered with rainwater and especially rode out with speed.</t>
  </si>
  <si>
    <t>inform security guard</t>
  </si>
  <si>
    <t>Hazardous - Unsafe Environment</t>
  </si>
  <si>
    <t>Switched off blowers after usage in granulation washing</t>
  </si>
  <si>
    <t>Blower can be damaged or burn</t>
  </si>
  <si>
    <t>Appreciate switching it off and make sure myself that it's switched off</t>
  </si>
  <si>
    <t>EXP161</t>
  </si>
  <si>
    <t>Unsure</t>
  </si>
  <si>
    <t>It was observed that FM contractor standing on top of mobile scaffolding handrail for installing roof  beam at training center area/</t>
  </si>
  <si>
    <t>People may fall off from the scaffolding</t>
  </si>
  <si>
    <t>Inform HSSE to intervene</t>
  </si>
  <si>
    <t>BFI247</t>
  </si>
  <si>
    <t>water leak from the ceiling in the office next to the power socket</t>
  </si>
  <si>
    <t>electrocution, asset damages</t>
  </si>
  <si>
    <t>move away any personal valuables or power source from the leak area, inform facilities management  of the matter</t>
  </si>
  <si>
    <t>A lot of preparation already going on for turnaround and each personal from warehouse working hard to get it prepared for all departments need</t>
  </si>
  <si>
    <t>Without proper preparation might lead to confusion and delayed of time during when the items are needed</t>
  </si>
  <si>
    <t>Praise my team and warehouse people for good communication and teamwork</t>
  </si>
  <si>
    <t>An insulation wrap on a hot pipe was torn and falling off.</t>
  </si>
  <si>
    <t>Senior Urea Static Engineer</t>
  </si>
  <si>
    <t>Used gaskets and and cotton rags were left at second floor in granulation</t>
  </si>
  <si>
    <t>the used gasket can be erroneously re-used</t>
  </si>
  <si>
    <t>The gasket and cotton rags were removed  and disposed off</t>
  </si>
  <si>
    <t>A person not wearing a safety glasses.</t>
  </si>
  <si>
    <t>This can lead to a variety of eyes injuries such as chemical splash that can cause irritation.</t>
  </si>
  <si>
    <t>Implement a fair and consistent system for addressing repeated or serious unsafe acts.</t>
  </si>
  <si>
    <t>Saw colleague of different discipline helped a person with car battery issue in a smooth and safe manner. appreciate with the car jumper availability incase of emergency</t>
  </si>
  <si>
    <t>that colleague would stuck in the premise for longer time as it is the end of the day</t>
  </si>
  <si>
    <t>appreciate the actions of all the people involve</t>
  </si>
  <si>
    <t>Welfare</t>
  </si>
  <si>
    <t xml:space="preserve">Ceiling lighting bulbs are fading at the whole corridor, while the intensity of the offices bulbs are reduced which cause a fatigue to employees eyes. </t>
  </si>
  <si>
    <t>Ceiling lighting bulbs are fading at the whole corridor, while the intensity of the offices bulbs are reduced which cause a fatigue to employees eyes</t>
  </si>
  <si>
    <t xml:space="preserve">Report and request from FM to solve this issue the soonest. And asking for making a PM program to check the lighting quality and intensity regularly for the whole buildings. </t>
  </si>
  <si>
    <t>BFI021</t>
  </si>
  <si>
    <t>Flickering lights which could affect personnels' eyes</t>
  </si>
  <si>
    <t>Recommended to check the lights</t>
  </si>
  <si>
    <t>our first salary is late</t>
  </si>
  <si>
    <t>early salary and anger management</t>
  </si>
  <si>
    <t>Problem with classic paper permit system.</t>
  </si>
  <si>
    <t>-Slower processes and increased operational costs.
-Higher risk of errors and reduced safety oversight.
-Negative environmental impact; Excessive paper usage.</t>
  </si>
  <si>
    <t>Moving towards an online permit system can address many of these problems by streamlining workflow, improving communication, enhancing safety controls and providing valuable data insight.</t>
  </si>
  <si>
    <t>I requested a replacement.</t>
  </si>
  <si>
    <t>We used Passenger lift 1221H012, for site visits at top level of Urea Synthesis</t>
  </si>
  <si>
    <t xml:space="preserve">The Passenger lift stop at level 6 , and not moving </t>
  </si>
  <si>
    <t xml:space="preserve">We need supplier come to maintenance check this passenger lift </t>
  </si>
  <si>
    <t>The walkie-talkie cannot reach CCR when i tried to call for my colleague at CCR.</t>
  </si>
  <si>
    <t>In case of emergency, we could not call help from CCR.</t>
  </si>
  <si>
    <t>To accelerate duty phone PR to avoid delay in case of an emergency.</t>
  </si>
  <si>
    <t>BFI224</t>
  </si>
  <si>
    <t xml:space="preserve">The lighting on South Building, close to stairs - require cleaning or better maintenance. </t>
  </si>
  <si>
    <t xml:space="preserve">May damage the lighting fixture without proper care.
</t>
  </si>
  <si>
    <t>Just a suggestion for facility management to perform the lighting maintenance.</t>
  </si>
  <si>
    <t>EXP184</t>
  </si>
  <si>
    <t>valve techncian</t>
  </si>
  <si>
    <t>The pothole just out from the Main gate1 started to be bigger and affect safe driving. especially motorcycle</t>
  </si>
  <si>
    <t>If you get out from site through that gate, be more vigilent. look straight on the ground</t>
  </si>
  <si>
    <t>Inform colleague and some friend about this pothole.</t>
  </si>
  <si>
    <t>Need more lighting for the rest area or repair the lighting, as most of the lights are not working.</t>
  </si>
  <si>
    <t>Limited brightness for employee personal working at night shift</t>
  </si>
  <si>
    <t>Inform to the shift hse officer on-duty</t>
  </si>
  <si>
    <t>seen my colleague using a correct ppe when execute job</t>
  </si>
  <si>
    <t>hot surface might cause blister</t>
  </si>
  <si>
    <t>commend him for using correct ppe</t>
  </si>
  <si>
    <t>Contractor that cutting grass outside the plant using bicycle to carry the grass cutter machine.</t>
  </si>
  <si>
    <t>Can cause injury to other and the worker it self</t>
  </si>
  <si>
    <t>It better using car to carry the grass cutting equipment.</t>
  </si>
  <si>
    <t>Scaffold missing toe boards near a walkway.</t>
  </si>
  <si>
    <t>Falling tools or materials posing a hazard to people below.</t>
  </si>
  <si>
    <t>Stopped work until toe boards were installed and checked scaffold safety checklist.</t>
  </si>
  <si>
    <t>People driving too fast at rocky parking area</t>
  </si>
  <si>
    <t>driving too fast can caused accident</t>
  </si>
  <si>
    <t xml:space="preserve">approach the person and tell this person to drive slowly and follow the rules </t>
  </si>
  <si>
    <t>There are some water bottle and steel wire inside 1031R001 that need to be housekeeping</t>
  </si>
  <si>
    <t>Housekeeping issue</t>
  </si>
  <si>
    <t>Inform operation</t>
  </si>
  <si>
    <t>Person, walk arround SCM area(outdoor) and steped on some drop of water on the soil after rain.</t>
  </si>
  <si>
    <t>It can be deeper that expectation, and missed your balance while walking or/slippery.</t>
  </si>
  <si>
    <t>Holding his hand during the step and remind about safe attitude toward the related hazard</t>
  </si>
  <si>
    <t>Water ponding and algea accumulation on top of 1271D013</t>
  </si>
  <si>
    <t>Rust for the equipment</t>
  </si>
  <si>
    <t>Inform Operation team</t>
  </si>
  <si>
    <t>Water and algea accumulation on top of tank 1271D019</t>
  </si>
  <si>
    <t>Rust on top of the tank</t>
  </si>
  <si>
    <t>Found 1 100 plus can at Urea Granulation that required houseeping</t>
  </si>
  <si>
    <t>Falling Object</t>
  </si>
  <si>
    <t>Removed the can from the area</t>
  </si>
  <si>
    <t>Found 2 body harness hanging on structure without any personnel at the area in Urea Granulation</t>
  </si>
  <si>
    <t>Fall &amp; trip, loss of PPE</t>
  </si>
  <si>
    <t>Inform Operation</t>
  </si>
  <si>
    <t>Found equipment tagging (lamination fall of from the equipment and laying on the structure</t>
  </si>
  <si>
    <t>Housekeeping issue and this lamination tagging can enter the drain system</t>
  </si>
  <si>
    <t>Found 1 scaffolding ladder on Urea Granulation at level 3</t>
  </si>
  <si>
    <t>Slip &amp; trip</t>
  </si>
  <si>
    <t>Inform scaffolding to perform housekeeping</t>
  </si>
  <si>
    <t>Found 1 scaffolding tube on grating without proper barrication</t>
  </si>
  <si>
    <t>Slip &amp; trip from personnel</t>
  </si>
  <si>
    <t>Inform scaffolding to housekeeping</t>
  </si>
  <si>
    <t>Found 1 urea bag on structure hanging to the wall.</t>
  </si>
  <si>
    <t>Scaffolding materials next passenger lift not properly arrangged</t>
  </si>
  <si>
    <t>Slip &amp; Trip</t>
  </si>
  <si>
    <t>Inform scaffolding team to housekeeping</t>
  </si>
  <si>
    <t>EXP133</t>
  </si>
  <si>
    <t>Found plenty of an empty box carton laid down in the main substation cable cellar</t>
  </si>
  <si>
    <t>It might be homes to rats or snakes, or someone could trip when walking in this area.</t>
  </si>
  <si>
    <t>All materials must be properly arranged, and the area must be kept clean.</t>
  </si>
  <si>
    <t>Improvement for care card system</t>
  </si>
  <si>
    <t>No improvement</t>
  </si>
  <si>
    <t xml:space="preserve">putting on hand gloves before performing our job </t>
  </si>
  <si>
    <t xml:space="preserve">finger cuts </t>
  </si>
  <si>
    <t xml:space="preserve">by complimenting my colleague for using ppe </t>
  </si>
  <si>
    <t>EXP155</t>
  </si>
  <si>
    <t>It was observed that few of the subcontractor personnel was not wearing the required safety glasses during the activity.</t>
  </si>
  <si>
    <t>Dust, debris, or flying particles can cause serious eye damage, possibly leading to partial or total vision loss.</t>
  </si>
  <si>
    <t>I approached them calmly, reminded them of the mandatory PPE requirements, and instructed them to wear safety glasses immediately for their protection.</t>
  </si>
  <si>
    <t xml:space="preserve">Label of 'Strawberry Handwash' was pasted on jerry can containing floor cleaner kept in pantry </t>
  </si>
  <si>
    <t xml:space="preserve">Anyone could unknowingly try to use the floor cleaning as handwash </t>
  </si>
  <si>
    <t>the cleaning staff was highlighted the issue and he removed the label from the jerry can</t>
  </si>
  <si>
    <t>MUHAMMAD FAZILL BIN AWANG HAJI SULAIMAN</t>
  </si>
  <si>
    <t>I saw someone going to the toilet but he don't know there is someone behind the door.</t>
  </si>
  <si>
    <t>The person who behind the door might get hurt.</t>
  </si>
  <si>
    <t>To practice knock on the door before entering, to let someone who behind the door beware someone is going in.</t>
  </si>
  <si>
    <t>Exp049</t>
  </si>
  <si>
    <t>Urea rotating lead</t>
  </si>
  <si>
    <t xml:space="preserve">Lighting on the 1st floor is very week, bulbs need to be replaced by new </t>
  </si>
  <si>
    <t>Less vision and harmful for eyes</t>
  </si>
  <si>
    <t xml:space="preserve">Raised care card </t>
  </si>
  <si>
    <t>BRE003</t>
  </si>
  <si>
    <t>poor lighting along the corridor</t>
  </si>
  <si>
    <t>slip, trip hazards due to low visibility</t>
  </si>
  <si>
    <t>to improve the ligthing or replace with more reliable lighting</t>
  </si>
  <si>
    <t>Not fit on the safety glass while cleaning parts with wire bross</t>
  </si>
  <si>
    <t>Particules can comes through and led to yes injuries</t>
  </si>
  <si>
    <t>Remind the person to fit on the safety glass properly because metallic projectiles are harmful.</t>
  </si>
  <si>
    <t>Personal Protective Equipment</t>
  </si>
  <si>
    <t>EXP036</t>
  </si>
  <si>
    <t xml:space="preserve">Affecting PPE rules </t>
  </si>
  <si>
    <t>Inform my mangers</t>
  </si>
  <si>
    <t>As we approach TA2025, it is essential that every member of the maintenance team ensures proper housekeeping is carried out after completing their tasks and before leaving the site.</t>
  </si>
  <si>
    <t>Affecting site Enviromint</t>
  </si>
  <si>
    <t xml:space="preserve">Instruct my team </t>
  </si>
  <si>
    <t xml:space="preserve">
We saw that a man was grinding without wearing a dust mask in the workshop. 
</t>
  </si>
  <si>
    <t xml:space="preserve">
 Wearing any dust work without wearing a mask causes damage to the lungs.</t>
  </si>
  <si>
    <t xml:space="preserve">
 We told them that you should reduce anyone so that the dust comes out, please reduce the dust mask and your lungs will get protect.</t>
  </si>
  <si>
    <t>EXP054</t>
  </si>
  <si>
    <t>Lead m</t>
  </si>
  <si>
    <t xml:space="preserve">Some ro filter need to throw away house keeping </t>
  </si>
  <si>
    <t xml:space="preserve">Mixed between old and new , house keeping required </t>
  </si>
  <si>
    <t>Informed operation team</t>
  </si>
  <si>
    <t>Trash were scattered around the Car Park area. one time I found Glass Bottled Drink(Broken).</t>
  </si>
  <si>
    <t xml:space="preserve">the broken glass bottled drink might punctured car tire. if the driver not aware of his car tire are punctured and drive, he might have to change his tire on side road. </t>
  </si>
  <si>
    <t>I suggest to put Trash bin on each row of the car park. for example like the Rimba Point Car Park.</t>
  </si>
  <si>
    <t>BFI012</t>
  </si>
  <si>
    <t>Dimmed light at the corridor, one was flickering</t>
  </si>
  <si>
    <t>Eye fatigue</t>
  </si>
  <si>
    <t>Already filled in facility management form</t>
  </si>
  <si>
    <t>Dead tree inside chemical storage area</t>
  </si>
  <si>
    <t>Tree feel down anytime and can hit someone or facilities surrounding it.</t>
  </si>
  <si>
    <t>Need to cut down the tree as soon as possible</t>
  </si>
  <si>
    <t xml:space="preserve">employee horseplay while transferring cylinders. </t>
  </si>
  <si>
    <t xml:space="preserve">cylinders could fall and fly around which could injured the employee and damage the environment. </t>
  </si>
  <si>
    <t xml:space="preserve">approached them respectably and ensure the employee to stop horseplay. letting him/her know that we're dealing with explosives and 1 careless mistake can cost them a lot. employee understood and proceed to do work professionally. </t>
  </si>
  <si>
    <t>EXP032</t>
  </si>
  <si>
    <t xml:space="preserve">The cable storage area behind the workshops has dense weeds.
</t>
  </si>
  <si>
    <t>the dense weeds hinder safe access to the cables and may harbor snakes creating asafety hazard</t>
  </si>
  <si>
    <t>i notified the storage area manager to take necessary steps</t>
  </si>
  <si>
    <t>EXP056</t>
  </si>
  <si>
    <t xml:space="preserve">As we are approaching our upcoming major overhaul, which will span a significant duration, it is important to consider enhancing the variety of food options provided during this period.
It was noticed that the food is predominantly local cuisine with rice as a staple component nearly every day. 
Incorporating Western dishes such as pasta, pizza, sandwiches, and other non-rice-based meals would greatly contribute to improving overall satisfaction among the team. A balanced rotation between local and international cuisines would ensure more variety and meet the preferences of a broader group.
</t>
  </si>
  <si>
    <t>unsatisfaction among the team</t>
  </si>
  <si>
    <t>Communication</t>
  </si>
  <si>
    <t xml:space="preserve">It has been observed in several offices that air conditioning units remain running after working hours, as well as during weekends and long public holidays.
As part of our ongoing efforts to conserve energy and reduce unnecessary power consumption, all employees are kindly requested to ensure that air conditioning units are turned off when leaving their offices for the day or for extended breaks.
Cooperation in this matter greatly contributes to commitment to environmental responsibility and energy efficiency.
</t>
  </si>
  <si>
    <t xml:space="preserve">Higher power consumption </t>
  </si>
  <si>
    <t>Switch Off Air Conditioning After Office Hours</t>
  </si>
  <si>
    <t>EXP169</t>
  </si>
  <si>
    <t xml:space="preserve">many bicycles parked not into the assigned parking lot </t>
  </si>
  <si>
    <t xml:space="preserve">if i saw anyone from who parked not in an assigned area i would advise them to move to the designated parking area </t>
  </si>
  <si>
    <t>Radio signal not covering well the whole site and as well not enough EX phones as well so less of communication on site could cause problems</t>
  </si>
  <si>
    <t>we could have late action in case of any process trip and could cause delay of production</t>
  </si>
  <si>
    <t xml:space="preserve">increase the numbers of EX phones and radios on site for more easier communication </t>
  </si>
  <si>
    <t>The compressor Mv Motor 1091P221-M01 observed an oil leak from the DE bearing. The oil spilled onto the motor support and spread there.</t>
  </si>
  <si>
    <t>Slippery or oil-contaminated areas pose a serious risk to those who work nearby.</t>
  </si>
  <si>
    <t xml:space="preserve">The dropping oil needs to be cleaned, or special arrangement by provide the tray need to be done to avoid the oil spread to any ware. </t>
  </si>
  <si>
    <t>EXP011</t>
  </si>
  <si>
    <t>I observed all maintenance team use PPE in site with all activities during last Gemba walk</t>
  </si>
  <si>
    <t>Appriciate attitudeof team</t>
  </si>
  <si>
    <t>Exp011</t>
  </si>
  <si>
    <t>Number of radios with maintenance team is not enough</t>
  </si>
  <si>
    <t>Hard of communication during activities</t>
  </si>
  <si>
    <t xml:space="preserve">Confirm HSSE team to increase the number of radios </t>
  </si>
  <si>
    <t>Electrical manger</t>
  </si>
  <si>
    <t>Some oil drums and rubber hose with some drain waters beside jetty diesel generator will make the surface slippery</t>
  </si>
  <si>
    <t>Some one get injured</t>
  </si>
  <si>
    <t>Told MH team</t>
  </si>
  <si>
    <t xml:space="preserve">i almost tripped on a grating as it wasnt given a barrier tape. </t>
  </si>
  <si>
    <t xml:space="preserve">to put a black and yellow barrier tape so anyone passing by can be cautious. </t>
  </si>
  <si>
    <t>Few boxes were placed on top of the cabinets creating potential hazards to the personnel.</t>
  </si>
  <si>
    <t>The boxes are not secured and it can fall into personnel who is standing below it.</t>
  </si>
  <si>
    <t>Discussion made with the owner of the boxes and he agreed to place in proper storage.</t>
  </si>
  <si>
    <t>dead lizard found inside the refrigerator</t>
  </si>
  <si>
    <t>could spoil food stored inside</t>
  </si>
  <si>
    <t>suggest to clean up the entire fridge</t>
  </si>
  <si>
    <t>BFI024</t>
  </si>
  <si>
    <t>Dead lizard found inside refrigerator</t>
  </si>
  <si>
    <t>to remove dead lizard from refrigerator</t>
  </si>
  <si>
    <t>Water hoses were found lying on the ground next to the main entrance door of the Jetty building.</t>
  </si>
  <si>
    <t>The water hoses lying in this place obstructs entry and causes slipping and injury</t>
  </si>
  <si>
    <t>supervisor has been informed</t>
  </si>
  <si>
    <t>BFI014</t>
  </si>
  <si>
    <t>Many cars swerving to avoid the bad left-lane road coming to the site. They swerve dangerously from right to left without indicators and vice versa.</t>
  </si>
  <si>
    <t>Car accidents, asset damaged.</t>
  </si>
  <si>
    <t>Raise awareness to colleagues to not swerve, brace the road slowly with speed limit. If found necessary, use indicators and ensure road is safe before switching lanes.</t>
  </si>
  <si>
    <t>Proper barricading was implemented during the heavy lifting activity near the North Building.</t>
  </si>
  <si>
    <t>People could accidentally enter the danger zone and get seriously hurt.</t>
  </si>
  <si>
    <t>Check barricades throughout the activity to ensure they stay in place and remain effective.</t>
  </si>
  <si>
    <t>I saw someone was going thru the barricade while contractor was doing some maintenance work.</t>
  </si>
  <si>
    <t>The person who was going thru the barricade area might get slip trip and fall.</t>
  </si>
  <si>
    <t>Calling the person who going thru the barricade area to go out of the area, and advice the person to not go thru the barricade area due to maintenance work.</t>
  </si>
  <si>
    <t>EXP157</t>
  </si>
  <si>
    <t>Senior Engineer Rotating</t>
  </si>
  <si>
    <t>It has been seen since last few days that there is a deep pothole formed in the middle of the road where all the vehicles are turning right after going out of the main security gate of BFI Site, which can cause serious damage to employee's vehicles and injury to the personnel.</t>
  </si>
  <si>
    <t>It can cause serious damage to employee's vehicles and injury to the personnel.</t>
  </si>
  <si>
    <t>Informed security and raised Care Card.</t>
  </si>
  <si>
    <t>BFI020</t>
  </si>
  <si>
    <t>proper barricade with proper signage for lifting work</t>
  </si>
  <si>
    <t>to maintain this kind of good practice for future activity.</t>
  </si>
  <si>
    <t>Alot of old urea bags cumulated inside bulk store</t>
  </si>
  <si>
    <t>No access for scaffolding to maintenance purpose for lighting fixtures in this area</t>
  </si>
  <si>
    <t>Confirm MH team</t>
  </si>
  <si>
    <t>EXP124</t>
  </si>
  <si>
    <t>Senior Instrumentation Engineer - Shift</t>
  </si>
  <si>
    <t>During a routine inspection, it was observed that gas cylinders are being stored in an area directly exposed to sunlight. Prolonged exposure to direct sunlight can lead to an increase in the internal pressure of the cylinders, posing a serious risk of explosion, gas leakage, or cylinder rupture, especially for flammable or pressurized gases.</t>
  </si>
  <si>
    <t>Risk of cylinder explosion due to temperature rise
Increased internal pressure beyond safe limits
Degradation of gas cylinder materials (e.g., valve seals)
Safety hazard to personnel working nearby</t>
  </si>
  <si>
    <t>Recommended immediate relocation of cylinders to a shaded, well-ventilated, and compliant storage area. Or fabricate a canopy/roof on all the cylinder cages to avoid direct sunlight</t>
  </si>
  <si>
    <t>Small gaps left between insulation sections.</t>
  </si>
  <si>
    <t>Heat loss, condensation, and corrosion under insulation (CUI).</t>
  </si>
  <si>
    <t>Re-inspected the insulation job and had workers correct the gaps to ensure a continuous barrier.</t>
  </si>
  <si>
    <t xml:space="preserve">Cables laying on the ground. </t>
  </si>
  <si>
    <t xml:space="preserve">trip and fall. </t>
  </si>
  <si>
    <t xml:space="preserve">informed to my supervisor regarding this issue and to be rectified asap. </t>
  </si>
  <si>
    <t>BFI207</t>
  </si>
  <si>
    <t>No guard rails along the storm drains outside the bulk storage.</t>
  </si>
  <si>
    <t>Risk of accidental fall into the large drain</t>
  </si>
  <si>
    <t>Install guardrails along the storm drains outside of the bulk storage</t>
  </si>
  <si>
    <t>SGS team will be conducting quantitative health risk assessment at site to measure dust/chemical exposure during the normal working hours for at least 6hrs.</t>
  </si>
  <si>
    <t>Supporting them by sending our Workshop SV to escort the SGS team at site showing them the high risks related area within the whole plant.</t>
  </si>
  <si>
    <t>Supervision</t>
  </si>
  <si>
    <t>exp035</t>
  </si>
  <si>
    <t>Material handling team is using unsafe equipment in case they want to test the proximity switches at the truck loading chutes.</t>
  </si>
  <si>
    <t>The used equipment may breakdown at any time and cause damage for the chute and injury for the workers</t>
  </si>
  <si>
    <t>discussed with the concerned person about the possibility of doing the test by using a truck instead of these unsafe brackets</t>
  </si>
  <si>
    <t>Tools, Equipment and Machinery</t>
  </si>
  <si>
    <t>messy tools and spare parts after performing corrective maintenance on a valve</t>
  </si>
  <si>
    <t>missing tools, slip on the tools / parts</t>
  </si>
  <si>
    <t xml:space="preserve">doing housekeeping </t>
  </si>
  <si>
    <t>Pothole on the exit of the main gate (on the divider)</t>
  </si>
  <si>
    <t>Damaged tyres, causing dangerous drive/commute, or halted car on the road increasing road risk, and delays.</t>
  </si>
  <si>
    <t>Raise awareness to colleagues, &amp; raising this care card hoping some action can be taken accordingly.</t>
  </si>
  <si>
    <t>Not all room inside south building having fire detector</t>
  </si>
  <si>
    <t>Alarm will not trigger if any fire happens.</t>
  </si>
  <si>
    <t>Create care card, then concern person will be aware about this situation</t>
  </si>
  <si>
    <t>water accumulation at carpark at tsf2</t>
  </si>
  <si>
    <t xml:space="preserve">slippery floor </t>
  </si>
  <si>
    <t>isssue has been raised during walkdown</t>
  </si>
  <si>
    <t>In the AHU HVAC Main Substation, for the inlet air there was sharp metal near the walkway</t>
  </si>
  <si>
    <t>Sharp metal can make the people injury</t>
  </si>
  <si>
    <t>To add rubber in the sharp metal</t>
  </si>
  <si>
    <t>Extension cable were not properly secure</t>
  </si>
  <si>
    <t>People going in and out of the office can trip and fall</t>
  </si>
  <si>
    <t>I ask the owner of the item to properly secure the cable to avoid accident happen</t>
  </si>
  <si>
    <t>temporary scaffolding near jetty tail conveyor is being used for u-turn the buggy</t>
  </si>
  <si>
    <t>the buggy will fall down and can injured the person below</t>
  </si>
  <si>
    <t>remind the buggy driver to do doit slowly and ask the spv to contactk workshop to build permanent platform</t>
  </si>
  <si>
    <t>It was observed that maintenance technician was filling up PTW and JHA properly before submitting in order to comply to the PTW requirements.</t>
  </si>
  <si>
    <t>An incident can happen if Team does not comply to the PTW requirements.</t>
  </si>
  <si>
    <t>Appreciated their good work and advised to continue this practice.</t>
  </si>
  <si>
    <t>Sr.scaffolder</t>
  </si>
  <si>
    <t>I had found out some of our third party contractor wearing PPE 'coverall'  not in good condition.</t>
  </si>
  <si>
    <t>I do intervention that personal who wearing torn coverall and asking them to do replacement to their company and avoid them entering plant area.</t>
  </si>
  <si>
    <t>I do avoiding them from entering plant area without proper condition PPE.</t>
  </si>
  <si>
    <t>improper barricade was done. without any signage indicating that place is barricaded.</t>
  </si>
  <si>
    <t>there was no people to be approached nearby. 
to put proper signage when there is barricade area</t>
  </si>
  <si>
    <t>Parking area is barricaded without prior notice, and no signage/tag is attached to show what type of work is and who is the responsible person.</t>
  </si>
  <si>
    <t>Rumours spreading, uncertainty and overlooking by anyone who doesn't know the reason and criticality of the job is being done.</t>
  </si>
  <si>
    <t>Reporting to Facility management,  and raising this care card for HSSE to take an immediate action to make it clear.</t>
  </si>
  <si>
    <t>EXP078</t>
  </si>
  <si>
    <t>No roof between rest area and toilet</t>
  </si>
  <si>
    <t>when rainy day always wet when we want to go toilet, and the floor sometimes make sleeper. possible fall down and will get injured</t>
  </si>
  <si>
    <t>sometimes we use umbrella to protect ourselves if available.</t>
  </si>
  <si>
    <t xml:space="preserve">I saw a man of the contractor was picking up someone wearing a hand gloves. 
 </t>
  </si>
  <si>
    <t xml:space="preserve">
  Working by wearing hand gloves provides protection to the hand.</t>
  </si>
  <si>
    <t xml:space="preserve">
 I tried to tell them you worked wearing a handle. 
  </t>
  </si>
  <si>
    <t>I have observed that the air conditioning unit at the site office has not undergone its scheduled maintenance service and is now overdue. This delay may affect its performance and reliability, potentially causing discomfort for staff and visitors. Additionally, neglecting regular maintenance could lead to equipment breakdowns and higher repair costs in the future.</t>
  </si>
  <si>
    <t>If no action is taken regarding the overdue air conditioning maintenance, the unit may become less efficient, resulting in poor cooling and higher energy consumption. This can lead to unexpected breakdowns, causing discomfort and disruption at the site office. Dust and dirt buildup may reduce air quality, potentially affecting the health of occupants. Repair costs could increase due to damage caused by neglect, and the overall lifespan of the air conditioner may be significantly shortened.</t>
  </si>
  <si>
    <t>To address the overdue air conditioning maintenance, I reported the issue promptly to the site supervisor and recommended scheduling the maintenance service as soon as possible. I approached the person in charge with clear communication, emphasizing the potential risks of delaying the service and the benefits of timely upkeep. To support good practice, I suggested implementing a regular maintenance schedule with reminders to ensure future services are conducted on time. Additionally, I recommended keeping a maintenance log to track all servicing activities for accountability and easy reference.</t>
  </si>
  <si>
    <t>Welding and Fabrication Team are working inside incomplete Workshop. Electrical not fully Fixed, the building itself not complete.</t>
  </si>
  <si>
    <t>Please prioritise the workshop due to we have hot works activities everyday. For the electrical it can cause overload.</t>
  </si>
  <si>
    <t>I do care card.</t>
  </si>
  <si>
    <t>I have observed that the food was not delicious.</t>
  </si>
  <si>
    <t>If no intervention or action is taken, the quality of the food may continue to decline, leading to customer dissatisfaction and potential loss of business.</t>
  </si>
  <si>
    <t>To address the problem, I communicated my concerns politely to the kitchen staff and suggested reviewing the food preparation process to improve the taste and quality. I support good practice by encouraging regular quality checks and feedback sessions. I recommend using fresher ingredients and adjusting the seasoning to enhance the flavor.</t>
  </si>
  <si>
    <t>1041R002(LT Converter), the Monkey Ladder Base is elevated. It is not really visible if going down.</t>
  </si>
  <si>
    <t xml:space="preserve">Trip and Fall. </t>
  </si>
  <si>
    <t>I suggest to paint the 1041R002(LT Converter) base for visibility. especially around the monkey ladder area.</t>
  </si>
  <si>
    <t>Saw nails on the road.</t>
  </si>
  <si>
    <t xml:space="preserve">Car or bicycle's tyres puncture </t>
  </si>
  <si>
    <t>Picked all the nails and throw at specific trash bin.</t>
  </si>
  <si>
    <t>Exp164</t>
  </si>
  <si>
    <t xml:space="preserve">When forklifter is working one standby person here they are giude to forklifter operate and other people who are Cressing the road </t>
  </si>
  <si>
    <t>new company in BRE, still in confusion if we are partner to bfi or contractor</t>
  </si>
  <si>
    <t>headache</t>
  </si>
  <si>
    <t>medicine and sick leave</t>
  </si>
  <si>
    <t>colleague walking down stairs playing hand phone</t>
  </si>
  <si>
    <t>slip trip n fall</t>
  </si>
  <si>
    <t>intervene him to not use hand phone when go down the ladder</t>
  </si>
  <si>
    <t>extension cable not properly secured at E&amp;I training room</t>
  </si>
  <si>
    <t>the extension cable to be properly secured with tape</t>
  </si>
  <si>
    <t>BFI013</t>
  </si>
  <si>
    <t>Light inside the female toilet seems dim and one of it have slight flickering</t>
  </si>
  <si>
    <t>Eye strain and low-lit area</t>
  </si>
  <si>
    <t xml:space="preserve">Maybe can ask facility management to check </t>
  </si>
  <si>
    <t>Nothing can go wrong, positive things should be praised</t>
  </si>
  <si>
    <t>Approach the personel and give him compliment and encourage to spread the positivity</t>
  </si>
  <si>
    <t>People driving wrong way at parking site</t>
  </si>
  <si>
    <t>Workers removing insulation without dust masks or goggles.</t>
  </si>
  <si>
    <t>Inhalation of fibers or dust, eye irritation.</t>
  </si>
  <si>
    <t>Provided proper respiratory and eye protection and reminded workers of the hazards.</t>
  </si>
  <si>
    <t>Not all room in HSSE office having fire detector.</t>
  </si>
  <si>
    <t>If any fire happens in particular room, alarm will not be triggered.</t>
  </si>
  <si>
    <t xml:space="preserve">Suggest to installing additional detector </t>
  </si>
  <si>
    <t>exp037</t>
  </si>
  <si>
    <t>Fire Extinguisher on cooling towers not inspected from a long time by fire team</t>
  </si>
  <si>
    <t>requested verbally from them</t>
  </si>
  <si>
    <t>Fire Protection</t>
  </si>
  <si>
    <t>EXP037</t>
  </si>
  <si>
    <t xml:space="preserve">House keeping required with some scaffolding accessories </t>
  </si>
  <si>
    <t xml:space="preserve">Requested from workshop team to remove verbally </t>
  </si>
  <si>
    <t>EXP104</t>
  </si>
  <si>
    <t>One  technician weared  safety helmet together with normal cap without strap tie up.</t>
  </si>
  <si>
    <t>It's  unsafe condition  using safety helmet  together  with normal cap. It's  may fall down safety helmet.</t>
  </si>
  <si>
    <t>Informed him please during enter or working only wear safety helmet  not together  with normal  cap</t>
  </si>
  <si>
    <t>proper barricade with proper signage when they do the excavation outside the south building</t>
  </si>
  <si>
    <t>it is best to maintain this good practice for future job</t>
  </si>
  <si>
    <t>EXP160</t>
  </si>
  <si>
    <t xml:space="preserve">Instrument shift C Supervisor </t>
  </si>
  <si>
    <t>The spindle of conductivity sensor retractor assembly of AT1901015 protrude toward entry walkway of ACID dosing unit.</t>
  </si>
  <si>
    <t>It can harm to the person who entering that area due to the length of protruding part of the assembly occupy almost half of the walkway</t>
  </si>
  <si>
    <t>To provide noticeable sign on the protruding assembly. In future, the orientation of the sensor retractor assembly to be changed.</t>
  </si>
  <si>
    <t>BFI015</t>
  </si>
  <si>
    <t xml:space="preserve">The erected steel structure may potentially fall </t>
  </si>
  <si>
    <t>It can cause damage to the car parked in the nearby parking area</t>
  </si>
  <si>
    <t>Suggestion to expand the barricaded area or close the nearby parking area partially</t>
  </si>
  <si>
    <t>BFI038</t>
  </si>
  <si>
    <t>Fire extinguishes cylinders in the building not inspected, the inspection card has no signatures.</t>
  </si>
  <si>
    <t>Cylinder may fail to act if required</t>
  </si>
  <si>
    <t>Cylinders to be inspected</t>
  </si>
  <si>
    <t xml:space="preserve">slippery floors due to heavy rain </t>
  </si>
  <si>
    <t>slip trip, fall</t>
  </si>
  <si>
    <t xml:space="preserve">remove the mold </t>
  </si>
  <si>
    <t>BFI205</t>
  </si>
  <si>
    <t>Analyzer Technician</t>
  </si>
  <si>
    <t>Placing a wet floor signs near areas that are regularly cleaned or prone to spills, even if the surface isn't visibly wet</t>
  </si>
  <si>
    <t xml:space="preserve">Ensure all cleaning staff are equipped with signs and develop a routine to place them in high-risk zones. </t>
  </si>
  <si>
    <t>Suggesting adding anti-slip tape to the steps leading into the building, especially during wet weather.</t>
  </si>
  <si>
    <t xml:space="preserve">Improves grips and reduces the risk of slips measures where needed. </t>
  </si>
  <si>
    <t>EXP162</t>
  </si>
  <si>
    <t>Static Mechanical Engineer</t>
  </si>
  <si>
    <t>Trailer Weighing Bridge</t>
  </si>
  <si>
    <t xml:space="preserve">It is observed that when the fertilizer trailers climb up and down the weighing bridge, its middle two wheels briefly hang into air and leave contact from the ground, due to the incorrect slope of the ramps at both sides of the bridge. </t>
  </si>
  <si>
    <t xml:space="preserve">Hanging of two wheels of the trailer in the air while it is loaded with fertilizer product can be dangerous, as the other Tyres will face greater load for that brief moment, and this can result any weak Tyre to go flat.	
</t>
  </si>
  <si>
    <t>The issue is being highlighted via the care card to address it &amp; will also be highlighted to corresponding safety officer.</t>
  </si>
  <si>
    <t>BFI229</t>
  </si>
  <si>
    <t>Moldy/slippery floor at area 1861 (nitrogen)</t>
  </si>
  <si>
    <t>Clean the area</t>
  </si>
  <si>
    <t xml:space="preserve">Foreign item dangling on the pipeline (metal or stainless steel item) </t>
  </si>
  <si>
    <t>Object can fall down and cause minor injury to people walking around the area</t>
  </si>
  <si>
    <t>To remove the object immediately. Require ladder to remove it. The object is located near unit 1101 below compressor house.</t>
  </si>
  <si>
    <t xml:space="preserve">1881X002C Hydraulic pump canopy was damaged. Some part of canopy laid down on ground.
Keep the cable tray cover in a safe place.
Cable trays need to be fixed back
</t>
  </si>
  <si>
    <t>If the equipment keeps for long time without proper canopy, it can damage the equipment.</t>
  </si>
  <si>
    <t>Keep the cable tray cover in a safe place.</t>
  </si>
  <si>
    <t>granules on the floor at the reclaimer docking bay.</t>
  </si>
  <si>
    <t>Chances for slip and trip increases</t>
  </si>
  <si>
    <t>Suggestion: Clear up the area first whenever there's a job to do in the area. In case of the Reclaimer parked at the dock, and constant cleaning is not possible, clear a portion of the area and barricade the granule pile, and keep an eye on the floor condition and sweep the granule whenever necessary.</t>
  </si>
  <si>
    <t>office floor is dusty and slippery</t>
  </si>
  <si>
    <t>requested cleaner to sweep the floor</t>
  </si>
  <si>
    <t>personnel crossing the road no looking around before crossing</t>
  </si>
  <si>
    <t>to remind personnel to cross the road safely</t>
  </si>
  <si>
    <t>Personnel crossing the road with his back towards incoming car and not looking around before crossing.</t>
  </si>
  <si>
    <t xml:space="preserve">To further remind personnel to properly observe surrounding before crossing any path for cars. </t>
  </si>
  <si>
    <t>BFI232</t>
  </si>
  <si>
    <t>Not wearing gloves before start task</t>
  </si>
  <si>
    <t>Dirty hands due to handling grease</t>
  </si>
  <si>
    <t>Remind them to use the gloves. The personnel start wear their gloves before start work.</t>
  </si>
  <si>
    <t>No mirror at the road corner near the product handling warehouse area</t>
  </si>
  <si>
    <t>Truck drivers are not able to see any incoming road users from the other side.</t>
  </si>
  <si>
    <t>Risk of collisions</t>
  </si>
  <si>
    <t>I did highlighted regards this positive act on morning talkboox talk to maintain and keeping doing housekeeping before start and after complete any scaffolding activities to ensure workplace minimize from present hazard.</t>
  </si>
  <si>
    <t>Near 1231P001 A pump NDE with out cloth insulation  very long time.</t>
  </si>
  <si>
    <t xml:space="preserve">Cloth insulation  misplace, heat hazards </t>
  </si>
  <si>
    <t>Need to  be  reinstallation of cloth insulation.</t>
  </si>
  <si>
    <t xml:space="preserve">Found 1 Junction Box kept opened. Asked Operation team whether anyone is working on it or not. Confirmed with them that there's no one working on it. </t>
  </si>
  <si>
    <t>Rain can occur at any time. Rainwater can enter the Junction Box if it's not properly close.</t>
  </si>
  <si>
    <t>Confirmed with the Operation Team that there's no one working on it. Asked their permission to close it properly.</t>
  </si>
  <si>
    <t xml:space="preserve">It is observed that the open storm water trenches all around the plant roads are being covered with the grating, which is a good thing as these open trenches had great risk of people or vehicles accidently falling into them.	</t>
  </si>
  <si>
    <t xml:space="preserve">Not applicable	
</t>
  </si>
  <si>
    <t>EXP013</t>
  </si>
  <si>
    <t>One of the workers in the construction activities outside the south building was not wearing a safety gloves.</t>
  </si>
  <si>
    <t xml:space="preserve">The person was notified and responded immediately </t>
  </si>
  <si>
    <t>There's a stray dog seen in the site near the fence near north building. Then the dog was seen got out to the car park near north building through the fence gap.</t>
  </si>
  <si>
    <t>The stray dog might or might not attack people</t>
  </si>
  <si>
    <t>To have assigned division to ensure the safety of the workers in site and to have the stray dog move to somewhere else safe for the dog also.</t>
  </si>
  <si>
    <t xml:space="preserve">One of the workers in the construction activities outside the south building was not wearing safety helmet </t>
  </si>
  <si>
    <t xml:space="preserve">Head injury </t>
  </si>
  <si>
    <t>One of my colleagues not using safety glasses while cycling around the site</t>
  </si>
  <si>
    <t>Breaking PPE rules</t>
  </si>
  <si>
    <t xml:space="preserve">Ask my colleague to immediately wear the safety glasses. </t>
  </si>
  <si>
    <t>Moldy/slippery floor near 1071P001B (below compressor house)</t>
  </si>
  <si>
    <t>Suggest: clean the area</t>
  </si>
  <si>
    <t>BFI199</t>
  </si>
  <si>
    <t xml:space="preserve">Work platform for 1051F008A/B is required to be installed due to safety concern of continuous usage of the scaffolding for the filter cleaning work
</t>
  </si>
  <si>
    <t xml:space="preserve">Injury due to failure of scaffolding due to repeated usage and exposed to harsh weather condition.  </t>
  </si>
  <si>
    <t xml:space="preserve">Highlighted to management so actions can be taken. </t>
  </si>
  <si>
    <t xml:space="preserve">Area nearby manhole (clamped) of steam drum 1031D001, should be barricaded as leakage from the manhole can happen anytime as observed several times during decrease in plant load. </t>
  </si>
  <si>
    <t xml:space="preserve">Expose personnel around the area to very hot steam. </t>
  </si>
  <si>
    <t xml:space="preserve">Highlighted to HSE to provide a sign/barricade around the area. </t>
  </si>
  <si>
    <t>One of the contractor staff did not wearing ear plug at the area where it is mandatory to do so.</t>
  </si>
  <si>
    <t>It can be impaired his hearing due to noise.</t>
  </si>
  <si>
    <t>Discussion had been made and he agreed to wear ear plug.</t>
  </si>
  <si>
    <t>Insulation on a high-temperature pipeline was damaged and not repaired promptly.</t>
  </si>
  <si>
    <t>Heat loss, burns to personnel</t>
  </si>
  <si>
    <t>Repair the insulation</t>
  </si>
  <si>
    <t>someone not wearing hearing protection, noisy work activity, can cause hearing problem</t>
  </si>
  <si>
    <t>can cause hearing problem</t>
  </si>
  <si>
    <t>ask this person to use earmuff to prevent form loud noise</t>
  </si>
  <si>
    <t>Not wearing helmet even after cleaning</t>
  </si>
  <si>
    <t>Something goes wrong things fall down</t>
  </si>
  <si>
    <t xml:space="preserve">Immediately after cleaning helmet use </t>
  </si>
  <si>
    <t>A maintenance personnel using power tool on reformer area using blue permit.</t>
  </si>
  <si>
    <t>Potential leak followed up by spark can lead to explosion and fire hazard.</t>
  </si>
  <si>
    <t>Advice the person to apply the right permit and not perform the job using power tool or even bringing the power tool to the location.</t>
  </si>
  <si>
    <t>Some personnel did not wash their hands after using the toilet</t>
  </si>
  <si>
    <t>Unhygienic condition, may cause infection</t>
  </si>
  <si>
    <t>Inform the person to wash their hand</t>
  </si>
  <si>
    <t>We need toilet at the workshop</t>
  </si>
  <si>
    <t>It cause too much time lost! We have to back to office just to go to toilet.</t>
  </si>
  <si>
    <t>Make toilets at the workshop.</t>
  </si>
  <si>
    <t xml:space="preserve">observe my colleague follow the jha when execute job </t>
  </si>
  <si>
    <t>incident might happen</t>
  </si>
  <si>
    <t>commended him for following the jha</t>
  </si>
  <si>
    <t>employee not wearing gloves while doing work.</t>
  </si>
  <si>
    <t xml:space="preserve">cuts and bruises. </t>
  </si>
  <si>
    <t xml:space="preserve">approached them respectably and ensuring them to wear their gloves while doing their work. informed them to get one from HSSE, if damaged. </t>
  </si>
  <si>
    <t xml:space="preserve">some area are not quite illuminated. </t>
  </si>
  <si>
    <t xml:space="preserve">if the ground is slippery. people might slip, trip and fall causing injuries. </t>
  </si>
  <si>
    <t>used torchlight during the night to make sure the area/walkway is safe.</t>
  </si>
  <si>
    <t>Poor housekeeping. Used catridge filter did not dispose.</t>
  </si>
  <si>
    <t>Poor housekeeping. Can cause slip trip and fall. Blocking walking space</t>
  </si>
  <si>
    <t xml:space="preserve">Already informed our engineer to inform operation engineer to take action regarding this matter. Because operations did the job. Reverse osmosis catridge filter job. </t>
  </si>
  <si>
    <t>During grinding operations, the employee failed to use the machine guard, violating the company’s safety regulations.</t>
  </si>
  <si>
    <t>Flying debris, sparks, and metal dust pose direct hazards to nearby individuals.</t>
  </si>
  <si>
    <t>Direct reminder and requirement to comply with safety regulations.
We have fabricated several mobile protective shields suitable for cutting and grinding operations.</t>
  </si>
  <si>
    <t>The toilet for site office always have problem such as clogged, block</t>
  </si>
  <si>
    <t>The water will go everywhere</t>
  </si>
  <si>
    <t>To solve the issue for the toilet, septic tank, etc</t>
  </si>
  <si>
    <t xml:space="preserve">Exit door on jetty conveyor gallery in grid 16 Colom A and B don't have access or staircase to ground.  </t>
  </si>
  <si>
    <t>If any emergency happens (fire or gas leak) person will stuck near exit door.</t>
  </si>
  <si>
    <t>employee not using proper gloves to handle hazardous chemicals.</t>
  </si>
  <si>
    <t xml:space="preserve">skin irritation, worse, burnt skin. </t>
  </si>
  <si>
    <t xml:space="preserve">approached them respectably and ensuring them to wear their proper gloves i.e.: nitrile gloves. informed them to get one from HSSE, if required. </t>
  </si>
  <si>
    <t>I would like to acknowledge a positive behaviour to our mechanical Manager thiru to have atleast once a month safety team talk.</t>
  </si>
  <si>
    <t>Nothing can go wrong instead, it boost moral and keep your mind refresh to have this session.</t>
  </si>
  <si>
    <t>I would suggest to every department to have their own safety talk every morning for atleast once a month. Just to boost, refresh mind and keep good environment.</t>
  </si>
  <si>
    <t>our maintanence team suprise change because change company</t>
  </si>
  <si>
    <t>heart attack</t>
  </si>
  <si>
    <t>tell early so no confusion</t>
  </si>
  <si>
    <t xml:space="preserve">Exit door on jetty conveyor gallery in grid 13 Colom A and B don't have access or staircase to ground.  </t>
  </si>
  <si>
    <t>execute work with full ppe</t>
  </si>
  <si>
    <t>injury on fingers</t>
  </si>
  <si>
    <t>congratulate him on following the lsr</t>
  </si>
  <si>
    <t>Bicycle maintenance tyre</t>
  </si>
  <si>
    <t>Accident on road</t>
  </si>
  <si>
    <t xml:space="preserve">Ask to check before cycle </t>
  </si>
  <si>
    <t>The Air Conditioner were being clean(Full Service) in the morning.</t>
  </si>
  <si>
    <t>There might be leaks in the room if the air conditioner drainage is clogged.</t>
  </si>
  <si>
    <t>Appreciates the Facility Management Team for the Periodic Maintenance.</t>
  </si>
  <si>
    <t>Speeding</t>
  </si>
  <si>
    <t>Signage warning</t>
  </si>
  <si>
    <t>its ramadhan, saw contractor working during lunch time..</t>
  </si>
  <si>
    <t>dead</t>
  </si>
  <si>
    <t>rest</t>
  </si>
  <si>
    <t xml:space="preserve">Exit door on jetty conveyor gallery in grid 10 Colom A and B don't have access or staircase to ground.  </t>
  </si>
  <si>
    <t>Create care, then concern person will be aware about this situation</t>
  </si>
  <si>
    <t xml:space="preserve">a group of contractors not using ear protection in a loud noise environment. </t>
  </si>
  <si>
    <t xml:space="preserve">hearing problems. </t>
  </si>
  <si>
    <t xml:space="preserve">approached them respectably and ensuring them to wear their ear protection. informed them to get one from HSSE, if required. </t>
  </si>
  <si>
    <t xml:space="preserve">The cleaner might not able to clean the toilet due to the clogging. </t>
  </si>
  <si>
    <t xml:space="preserve">Exit door on jetty conveyor gallery in grid 7 Colom A and B don't have access or staircase to ground.  </t>
  </si>
  <si>
    <t>A contractor not wearing safety goggles.</t>
  </si>
  <si>
    <t>eye-injury</t>
  </si>
  <si>
    <t>Approached the person and remind to always wear safety goggles as it is a requirement inside the plant.</t>
  </si>
  <si>
    <t xml:space="preserve">During the rainy season the Stairs are slippery. </t>
  </si>
  <si>
    <t xml:space="preserve">I suggest to paint the Stairs with some rough materials to get the Grip. or maybe put some Grip tapes, even though it might rip in times. </t>
  </si>
  <si>
    <t>Someone going inside the bulk storage not wearing proper mask</t>
  </si>
  <si>
    <t>Sick</t>
  </si>
  <si>
    <t>people crossing the road from msl to parking area.. no zebra crossing</t>
  </si>
  <si>
    <t>give zebra crossing</t>
  </si>
  <si>
    <t xml:space="preserve">Speeding and no signal </t>
  </si>
  <si>
    <t xml:space="preserve">Accident on road and unknowledge the driver where you go without using signal </t>
  </si>
  <si>
    <t>Provide signage warning speeding</t>
  </si>
  <si>
    <t xml:space="preserve">Junior Technician </t>
  </si>
  <si>
    <t>Muddy road</t>
  </si>
  <si>
    <t>Incident can occur for cycling to msl can cause fall</t>
  </si>
  <si>
    <t>Cover proper with soil and stone or provide proper road permenantly</t>
  </si>
  <si>
    <t>eye-injury.</t>
  </si>
  <si>
    <t>The fire alarm system not connected to central fire alarm panel at CCR</t>
  </si>
  <si>
    <t xml:space="preserve">If there is a fire inside building and no one in the building. No one will notice the alarm. </t>
  </si>
  <si>
    <t>Suggestion: Either to connect the fire alarm system to the central panel or the office should be manned 24x7.</t>
  </si>
  <si>
    <t xml:space="preserve">A contractor not wearing safety goggles. </t>
  </si>
  <si>
    <t xml:space="preserve">eye injury. </t>
  </si>
  <si>
    <t>cant see if theres car wanna pass by</t>
  </si>
  <si>
    <t>install road mirror</t>
  </si>
  <si>
    <t>The main substation was found to be in a cluttered state</t>
  </si>
  <si>
    <t>Critical hand tools will be misplaced while materials and equipment being displaced can lead to postponement of job unnecessarily.</t>
  </si>
  <si>
    <t>Housekeep and organize the Main Substation to ensure materials are kept in place</t>
  </si>
  <si>
    <t>Wild dog chasing my car</t>
  </si>
  <si>
    <t>the dog die if i have intention to hit it</t>
  </si>
  <si>
    <t>no dog within the plant</t>
  </si>
  <si>
    <t>the vehicle entry is not quite visible during the night.</t>
  </si>
  <si>
    <t>vehicle might stuck due to the uneven/blind pothole.</t>
  </si>
  <si>
    <t>fill up the pothole</t>
  </si>
  <si>
    <t>Pillar</t>
  </si>
  <si>
    <t>KPI Name</t>
  </si>
  <si>
    <t>KPI Definition</t>
  </si>
  <si>
    <t>25-Apr</t>
  </si>
  <si>
    <t>25-May</t>
  </si>
  <si>
    <t>25-Jun</t>
  </si>
  <si>
    <t>Q2</t>
  </si>
  <si>
    <t>25-Jul</t>
  </si>
  <si>
    <t>25-Aug</t>
  </si>
  <si>
    <t>25-Sep</t>
  </si>
  <si>
    <t>Q3</t>
  </si>
  <si>
    <t>25-Oct</t>
  </si>
  <si>
    <t>25-Nov</t>
  </si>
  <si>
    <t>25-Dec</t>
  </si>
  <si>
    <t>Q4</t>
  </si>
  <si>
    <t>26-Jan</t>
  </si>
  <si>
    <t>26-Feb</t>
  </si>
  <si>
    <t>26-Mar</t>
  </si>
  <si>
    <t>Q1</t>
  </si>
  <si>
    <t>26-Apr</t>
  </si>
  <si>
    <t>26-May</t>
  </si>
  <si>
    <t>HSE</t>
  </si>
  <si>
    <t>Total Number of CARE Cards (Monthly)</t>
  </si>
  <si>
    <t>KPI Guideline</t>
  </si>
  <si>
    <t>Number of Employees (Monthly)</t>
  </si>
  <si>
    <t>Number of CARE Cards per Employee (Monthly)</t>
  </si>
  <si>
    <t xml:space="preserve">YTD </t>
  </si>
  <si>
    <t>Q</t>
  </si>
  <si>
    <t>CARE Cards created by each employee with max of 6 during the quarter</t>
  </si>
  <si>
    <t>YTD Average Corrected</t>
  </si>
  <si>
    <t>Average CARE Cards for last 12 months based on Quarterly Calculations</t>
  </si>
  <si>
    <t># of Reported Near miss - Monthly</t>
  </si>
  <si>
    <t># of Reported Near miss - YTD</t>
  </si>
  <si>
    <t>Count of Full Name / Nama Penuh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</si>
</sst>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Aptos Narrow"/>
      <family val="2"/>
      <scheme val="minor"/>
    </font>
    <font>
      <b/>
      <sz val="11"/>
      <color theme="0"/>
      <name val="Aptos Narrow"/>
      <family val="2"/>
      <scheme val="minor"/>
    </font>
    <font>
      <b/>
      <sz val="11"/>
      <color theme="9" tint="-0.249977111117893"/>
      <name val="Aptos Narrow"/>
      <family val="2"/>
      <scheme val="minor"/>
    </font>
    <font>
      <u/>
      <sz val="11"/>
      <color theme="10"/>
      <name val="Aptos Narrow"/>
      <family val="2"/>
      <scheme val="minor"/>
    </font>
    <font>
      <sz val="8"/>
      <name val="Aptos Narrow"/>
      <family val="2"/>
      <scheme val="minor"/>
    </font>
    <font>
      <sz val="11"/>
      <color theme="1"/>
      <name val="Aptos Narrow"/>
      <family val="2"/>
      <scheme val="minor"/>
    </font>
    <font>
      <sz val="11"/>
      <name val="Aptos Narrow"/>
      <family val="2"/>
      <scheme val="minor"/>
    </font>
    <font>
      <sz val="11"/>
      <color rgb="FFFF0000"/>
      <name val="Aptos Narrow"/>
      <family val="2"/>
      <scheme val="minor"/>
    </font>
  </fonts>
  <fills count="7">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indexed="64"/>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63">
    <xf numFmtId="0" fontId="0" fillId="0" borderId="0" xfId="0"/>
    <xf numFmtId="49" fontId="2" fillId="0" borderId="1" xfId="0" applyNumberFormat="1"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0" xfId="0" pivotButton="1"/>
    <xf numFmtId="0" fontId="3" fillId="0" borderId="1" xfId="1" applyBorder="1" applyAlignment="1">
      <alignment horizontal="center" vertical="center"/>
    </xf>
    <xf numFmtId="0" fontId="0" fillId="0" borderId="1" xfId="0" applyBorder="1"/>
    <xf numFmtId="164" fontId="0" fillId="0" borderId="1" xfId="0" applyNumberFormat="1" applyBorder="1" applyAlignment="1">
      <alignment horizontal="center" vertical="center"/>
    </xf>
    <xf numFmtId="0" fontId="0" fillId="0" borderId="1" xfId="0" applyBorder="1" applyAlignment="1">
      <alignment horizontal="center"/>
    </xf>
    <xf numFmtId="0" fontId="0" fillId="0" borderId="0" xfId="0" applyAlignment="1">
      <alignment horizontal="left"/>
    </xf>
    <xf numFmtId="14" fontId="0" fillId="0" borderId="0" xfId="0" applyNumberFormat="1"/>
    <xf numFmtId="0" fontId="0" fillId="3" borderId="0" xfId="0" applyFill="1"/>
    <xf numFmtId="16" fontId="2" fillId="0" borderId="1" xfId="0" applyNumberFormat="1" applyFont="1" applyBorder="1" applyAlignment="1">
      <alignment horizontal="center" vertical="center"/>
    </xf>
    <xf numFmtId="164" fontId="0" fillId="6" borderId="1" xfId="0" applyNumberFormat="1" applyFill="1" applyBorder="1" applyAlignment="1">
      <alignment horizontal="center" vertical="center"/>
    </xf>
    <xf numFmtId="0" fontId="5" fillId="0" borderId="0" xfId="0" applyFont="1"/>
    <xf numFmtId="14" fontId="5" fillId="0" borderId="4" xfId="0" applyNumberFormat="1" applyFont="1" applyBorder="1" applyAlignment="1">
      <alignment vertical="center"/>
    </xf>
    <xf numFmtId="0" fontId="5" fillId="3" borderId="4" xfId="0" applyFont="1" applyFill="1" applyBorder="1" applyAlignment="1">
      <alignment vertical="center"/>
    </xf>
    <xf numFmtId="0" fontId="5" fillId="0" borderId="4" xfId="0" applyFont="1" applyBorder="1" applyAlignment="1">
      <alignment vertical="center"/>
    </xf>
    <xf numFmtId="49" fontId="5" fillId="0" borderId="4" xfId="0" applyNumberFormat="1" applyFont="1" applyBorder="1" applyAlignment="1">
      <alignment vertical="center"/>
    </xf>
    <xf numFmtId="49" fontId="5" fillId="0" borderId="4" xfId="0" applyNumberFormat="1" applyFont="1" applyBorder="1" applyAlignment="1">
      <alignment vertical="center" wrapText="1"/>
    </xf>
    <xf numFmtId="49" fontId="5" fillId="0" borderId="4" xfId="0" quotePrefix="1" applyNumberFormat="1" applyFont="1" applyBorder="1" applyAlignment="1">
      <alignment vertical="center" wrapText="1"/>
    </xf>
    <xf numFmtId="14" fontId="5" fillId="4" borderId="4" xfId="0" applyNumberFormat="1" applyFont="1" applyFill="1" applyBorder="1" applyAlignment="1">
      <alignment vertical="center"/>
    </xf>
    <xf numFmtId="49" fontId="5" fillId="4" borderId="4" xfId="0" applyNumberFormat="1" applyFont="1" applyFill="1" applyBorder="1" applyAlignment="1">
      <alignment vertical="center"/>
    </xf>
    <xf numFmtId="49" fontId="5" fillId="4" borderId="4" xfId="0" applyNumberFormat="1" applyFont="1" applyFill="1" applyBorder="1" applyAlignment="1">
      <alignment vertical="center" wrapText="1"/>
    </xf>
    <xf numFmtId="49" fontId="5" fillId="4" borderId="4" xfId="0" quotePrefix="1" applyNumberFormat="1" applyFont="1" applyFill="1" applyBorder="1" applyAlignment="1">
      <alignment vertical="center" wrapText="1"/>
    </xf>
    <xf numFmtId="14" fontId="5" fillId="5" borderId="4" xfId="0" applyNumberFormat="1" applyFont="1" applyFill="1" applyBorder="1" applyAlignment="1">
      <alignment vertical="center"/>
    </xf>
    <xf numFmtId="49" fontId="5" fillId="5" borderId="4" xfId="0" applyNumberFormat="1" applyFont="1" applyFill="1" applyBorder="1" applyAlignment="1">
      <alignment vertical="center"/>
    </xf>
    <xf numFmtId="49" fontId="5" fillId="5" borderId="4" xfId="0" applyNumberFormat="1" applyFont="1" applyFill="1" applyBorder="1" applyAlignment="1">
      <alignment vertical="center" wrapText="1"/>
    </xf>
    <xf numFmtId="49" fontId="5" fillId="5" borderId="4" xfId="0" quotePrefix="1" applyNumberFormat="1" applyFont="1" applyFill="1" applyBorder="1"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6" fillId="3" borderId="0" xfId="0" applyFont="1" applyFill="1" applyAlignment="1">
      <alignment horizontal="center" vertical="center"/>
    </xf>
    <xf numFmtId="14" fontId="5" fillId="0" borderId="4" xfId="0" applyNumberFormat="1" applyFont="1" applyBorder="1" applyAlignment="1">
      <alignment horizontal="center" vertical="center"/>
    </xf>
    <xf numFmtId="14" fontId="5" fillId="4" borderId="4" xfId="0" applyNumberFormat="1" applyFont="1" applyFill="1" applyBorder="1" applyAlignment="1">
      <alignment horizontal="center" vertical="center"/>
    </xf>
    <xf numFmtId="14" fontId="5" fillId="5" borderId="4" xfId="0" applyNumberFormat="1" applyFont="1" applyFill="1" applyBorder="1" applyAlignment="1">
      <alignment horizontal="center" vertical="center"/>
    </xf>
    <xf numFmtId="49" fontId="0" fillId="4" borderId="4" xfId="0" applyNumberFormat="1" applyFill="1" applyBorder="1" applyAlignment="1">
      <alignment vertical="center"/>
    </xf>
    <xf numFmtId="49" fontId="0" fillId="0" borderId="4" xfId="0" applyNumberFormat="1" applyBorder="1" applyAlignment="1">
      <alignment vertical="center"/>
    </xf>
    <xf numFmtId="0" fontId="0" fillId="0" borderId="4" xfId="0" applyBorder="1" applyAlignment="1">
      <alignment vertical="center"/>
    </xf>
    <xf numFmtId="49" fontId="0" fillId="4" borderId="4" xfId="0" applyNumberFormat="1" applyFill="1" applyBorder="1" applyAlignment="1">
      <alignment vertical="center" wrapText="1"/>
    </xf>
    <xf numFmtId="49" fontId="0" fillId="4" borderId="4" xfId="0" quotePrefix="1" applyNumberFormat="1" applyFill="1" applyBorder="1" applyAlignment="1">
      <alignment vertical="center" wrapText="1"/>
    </xf>
    <xf numFmtId="49" fontId="0" fillId="0" borderId="4" xfId="0" applyNumberFormat="1" applyBorder="1" applyAlignment="1">
      <alignment vertical="center" wrapText="1"/>
    </xf>
    <xf numFmtId="49" fontId="0" fillId="0" borderId="4" xfId="0" quotePrefix="1" applyNumberFormat="1" applyBorder="1" applyAlignment="1">
      <alignment vertical="center" wrapText="1"/>
    </xf>
    <xf numFmtId="0" fontId="0" fillId="0" borderId="0" xfId="0" applyAlignment="1">
      <alignment horizontal="center" vertical="center"/>
    </xf>
    <xf numFmtId="0" fontId="0" fillId="3" borderId="4" xfId="0" applyFill="1" applyBorder="1" applyAlignment="1">
      <alignment vertical="center"/>
    </xf>
    <xf numFmtId="14" fontId="5" fillId="0" borderId="5" xfId="0" applyNumberFormat="1" applyFont="1" applyBorder="1" applyAlignment="1">
      <alignment vertical="center"/>
    </xf>
    <xf numFmtId="14" fontId="5" fillId="0" borderId="5" xfId="0" applyNumberFormat="1" applyFont="1" applyBorder="1" applyAlignment="1">
      <alignment horizontal="center" vertical="center"/>
    </xf>
    <xf numFmtId="0" fontId="5" fillId="0" borderId="5" xfId="0" applyFont="1" applyBorder="1" applyAlignment="1">
      <alignment vertical="center"/>
    </xf>
    <xf numFmtId="0" fontId="5" fillId="4" borderId="4" xfId="0" applyFont="1" applyFill="1" applyBorder="1" applyAlignment="1">
      <alignment vertical="center"/>
    </xf>
    <xf numFmtId="0" fontId="5" fillId="5" borderId="4" xfId="0" applyFont="1" applyFill="1" applyBorder="1" applyAlignment="1">
      <alignment vertical="center"/>
    </xf>
    <xf numFmtId="0" fontId="0" fillId="3" borderId="5" xfId="0" applyFill="1" applyBorder="1" applyAlignment="1">
      <alignment vertical="center"/>
    </xf>
    <xf numFmtId="14" fontId="0" fillId="3" borderId="4" xfId="0" applyNumberFormat="1" applyFill="1" applyBorder="1" applyAlignment="1">
      <alignment vertical="center"/>
    </xf>
    <xf numFmtId="14" fontId="0" fillId="0" borderId="4" xfId="0" applyNumberFormat="1" applyBorder="1" applyAlignment="1">
      <alignment vertical="center"/>
    </xf>
    <xf numFmtId="14" fontId="0" fillId="0" borderId="4" xfId="0" applyNumberFormat="1" applyBorder="1" applyAlignment="1">
      <alignment horizontal="center" vertical="center"/>
    </xf>
    <xf numFmtId="14" fontId="0" fillId="4" borderId="4" xfId="0" applyNumberFormat="1" applyFill="1" applyBorder="1" applyAlignment="1">
      <alignment vertical="center"/>
    </xf>
    <xf numFmtId="0" fontId="0" fillId="0" borderId="5" xfId="0" applyBorder="1" applyAlignment="1">
      <alignment vertical="center"/>
    </xf>
    <xf numFmtId="14" fontId="7" fillId="3" borderId="4" xfId="0" applyNumberFormat="1" applyFont="1" applyFill="1" applyBorder="1" applyAlignment="1">
      <alignment vertical="center"/>
    </xf>
    <xf numFmtId="14" fontId="5" fillId="3" borderId="4" xfId="0" applyNumberFormat="1" applyFont="1" applyFill="1" applyBorder="1" applyAlignment="1">
      <alignment vertical="center"/>
    </xf>
    <xf numFmtId="0" fontId="5" fillId="0" borderId="7" xfId="0" applyFont="1" applyBorder="1" applyAlignment="1">
      <alignment vertical="center"/>
    </xf>
    <xf numFmtId="0" fontId="1" fillId="2" borderId="1" xfId="0" applyFont="1" applyFill="1" applyBorder="1" applyAlignment="1">
      <alignment horizontal="center"/>
    </xf>
    <xf numFmtId="0" fontId="1" fillId="2" borderId="3"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 xfId="0" applyFont="1" applyFill="1" applyBorder="1" applyAlignment="1">
      <alignment horizontal="center" vertical="center"/>
    </xf>
  </cellXfs>
  <cellStyles count="2">
    <cellStyle name="Hyperlink" xfId="1" builtinId="8"/>
    <cellStyle name="Normal" xfId="0" builtinId="0"/>
  </cellStyles>
  <dxfs count="33">
    <dxf>
      <font>
        <sz val="11"/>
        <name val="Aptos Narrow"/>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numFmt numFmtId="0" formatCode="Genera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ptos Narrow"/>
        <scheme val="minor"/>
      </font>
      <numFmt numFmtId="165" formatCode="m/d/yyyy"/>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numFmt numFmtId="165" formatCode="m/d/yyyy"/>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numFmt numFmtId="165" formatCode="m/d/yyyy"/>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numFmt numFmtId="165" formatCode="m/d/yyyy"/>
      <fill>
        <patternFill patternType="solid">
          <fgColor indexed="64"/>
          <bgColor rgb="FFFFFF00"/>
        </patternFill>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numFmt numFmtId="165" formatCode="m/d/yyyy"/>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numFmt numFmtId="165" formatCode="m/d/yyyy"/>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numFmt numFmtId="165" formatCode="m/d/yyyy"/>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numFmt numFmtId="165" formatCode="m/d/yyyy"/>
      <alignment vertical="center"/>
      <border outline="0">
        <left style="thin">
          <color rgb="FF000000"/>
        </left>
        <right style="thin">
          <color rgb="FF000000"/>
        </right>
        <top style="thin">
          <color rgb="FF000000"/>
        </top>
        <bottom style="thin">
          <color rgb="FF000000"/>
        </bottom>
      </border>
    </dxf>
    <dxf>
      <font>
        <sz val="11"/>
        <name val="Aptos Narrow"/>
        <scheme val="minor"/>
      </font>
      <numFmt numFmtId="0" formatCode="General"/>
      <alignment vertical="center"/>
      <border outline="0">
        <left style="thin">
          <color rgb="FF000000"/>
        </left>
        <right style="thin">
          <color rgb="FF000000"/>
        </right>
        <top style="thin">
          <color rgb="FF000000"/>
        </top>
        <bottom style="thin">
          <color rgb="FF000000"/>
        </bottom>
      </border>
    </dxf>
    <dxf>
      <font>
        <sz val="11"/>
        <name val="Aptos Narrow"/>
        <scheme val="minor"/>
      </font>
      <alignment horizontal="general" vertical="center" textRotation="0" wrapText="0" indent="0" justifyLastLine="0" shrinkToFit="0" readingOrder="0"/>
    </dxf>
    <dxf>
      <font>
        <sz val="11"/>
        <name val="Aptos Narrow"/>
        <scheme val="minor"/>
      </font>
      <alignment horizontal="center" vertical="center"/>
    </dxf>
    <dxf>
      <numFmt numFmtId="0" formatCode="General"/>
    </dxf>
    <dxf>
      <numFmt numFmtId="0" formatCode="General"/>
    </dxf>
    <dxf>
      <numFmt numFmtId="165" formatCode="m/d/yyyy"/>
    </dxf>
    <dxf>
      <numFmt numFmtId="0" formatCode="General"/>
    </dxf>
    <dxf>
      <numFmt numFmtId="0" formatCode="General"/>
    </dxf>
    <dxf>
      <numFmt numFmtId="0" formatCode="General"/>
    </dxf>
    <dxf>
      <numFmt numFmtId="165" formatCode="m/d/yyyy"/>
    </dxf>
    <dxf>
      <numFmt numFmtId="0" formatCode="General"/>
    </dxf>
    <dxf>
      <numFmt numFmtId="0" formatCode="General"/>
    </dxf>
    <dxf>
      <numFmt numFmtId="0" formatCode="General"/>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11/relationships/timelineCache" Target="timelineCaches/timeline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 Id="rId22"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editAs="oneCell">
    <xdr:from>
      <xdr:col>6</xdr:col>
      <xdr:colOff>108284</xdr:colOff>
      <xdr:row>0</xdr:row>
      <xdr:rowOff>37098</xdr:rowOff>
    </xdr:from>
    <xdr:to>
      <xdr:col>19</xdr:col>
      <xdr:colOff>561139</xdr:colOff>
      <xdr:row>1</xdr:row>
      <xdr:rowOff>45119</xdr:rowOff>
    </xdr:to>
    <mc:AlternateContent xmlns:mc="http://schemas.openxmlformats.org/markup-compatibility/2006" xmlns:tsle="http://schemas.microsoft.com/office/drawing/2012/timeslicer">
      <mc:Choice Requires="tsle">
        <xdr:graphicFrame macro="">
          <xdr:nvGraphicFramePr>
            <xdr:cNvPr id="2" name="Start time">
              <a:extLst>
                <a:ext uri="{FF2B5EF4-FFF2-40B4-BE49-F238E27FC236}">
                  <a16:creationId xmlns:a16="http://schemas.microsoft.com/office/drawing/2014/main" id="{D2B0FA9F-F76E-FF7D-1560-B2E4E05EE42C}"/>
                </a:ext>
              </a:extLst>
            </xdr:cNvPr>
            <xdr:cNvGraphicFramePr/>
          </xdr:nvGraphicFramePr>
          <xdr:xfrm>
            <a:off x="0" y="0"/>
            <a:ext cx="0" cy="0"/>
          </xdr:xfrm>
          <a:graphic>
            <a:graphicData uri="http://schemas.microsoft.com/office/drawing/2012/timeslicer">
              <tsle:timeslicer name="Start time"/>
            </a:graphicData>
          </a:graphic>
        </xdr:graphicFrame>
      </mc:Choice>
      <mc:Fallback xmlns="">
        <xdr:sp macro="" textlink="">
          <xdr:nvSpPr>
            <xdr:cNvPr id="0" name=""/>
            <xdr:cNvSpPr>
              <a:spLocks noTextEdit="1"/>
            </xdr:cNvSpPr>
          </xdr:nvSpPr>
          <xdr:spPr>
            <a:xfrm>
              <a:off x="6912810" y="37098"/>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7</xdr:row>
      <xdr:rowOff>120650</xdr:rowOff>
    </xdr:from>
    <xdr:to>
      <xdr:col>2</xdr:col>
      <xdr:colOff>3175</xdr:colOff>
      <xdr:row>15</xdr:row>
      <xdr:rowOff>19050</xdr:rowOff>
    </xdr:to>
    <mc:AlternateContent xmlns:mc="http://schemas.openxmlformats.org/markup-compatibility/2006" xmlns:tsle="http://schemas.microsoft.com/office/drawing/2012/timeslicer">
      <mc:Choice Requires="tsle">
        <xdr:graphicFrame macro="">
          <xdr:nvGraphicFramePr>
            <xdr:cNvPr id="2" name="Start time 1">
              <a:extLst>
                <a:ext uri="{FF2B5EF4-FFF2-40B4-BE49-F238E27FC236}">
                  <a16:creationId xmlns:a16="http://schemas.microsoft.com/office/drawing/2014/main" id="{700C99C7-5445-0986-B1DC-E3C4D0CA7C74}"/>
                </a:ext>
              </a:extLst>
            </xdr:cNvPr>
            <xdr:cNvGraphicFramePr/>
          </xdr:nvGraphicFramePr>
          <xdr:xfrm>
            <a:off x="0" y="0"/>
            <a:ext cx="0" cy="0"/>
          </xdr:xfrm>
          <a:graphic>
            <a:graphicData uri="http://schemas.microsoft.com/office/drawing/2012/timeslicer">
              <tsle:timeslicer name="Start time 1"/>
            </a:graphicData>
          </a:graphic>
        </xdr:graphicFrame>
      </mc:Choice>
      <mc:Fallback xmlns="">
        <xdr:sp macro="" textlink="">
          <xdr:nvSpPr>
            <xdr:cNvPr id="0" name=""/>
            <xdr:cNvSpPr>
              <a:spLocks noTextEdit="1"/>
            </xdr:cNvSpPr>
          </xdr:nvSpPr>
          <xdr:spPr>
            <a:xfrm>
              <a:off x="247650" y="1409700"/>
              <a:ext cx="78613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Mohammed Samir Hassan Kamel" id="{CCE217FC-8F8B-4A87-A53C-09270770BEA0}" userId="S::Mohammed.Samir@bfi.com.bn::e3e4704d-7606-42e6-9522-bf15a91a32d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 Abdul Wafi Bin Pg Mohamad Supri" refreshedDate="46210.71250173611" createdVersion="8" refreshedVersion="8" minRefreshableVersion="3" recordCount="4428" xr:uid="{E7660FE1-3922-4C43-9D12-504BB3D27F8E}">
  <cacheSource type="worksheet">
    <worksheetSource name="Table4"/>
  </cacheSource>
  <cacheFields count="18">
    <cacheField name="Id" numFmtId="0">
      <sharedItems containsString="0" containsBlank="1" containsNumber="1" containsInteger="1" minValue="5743" maxValue="7396"/>
    </cacheField>
    <cacheField name="Start time" numFmtId="14">
      <sharedItems containsNonDate="0" containsDate="1" containsString="0" containsBlank="1" minDate="2026-04-01T07:41:57" maxDate="2026-07-01T05:19:13" count="1337">
        <m/>
        <d v="2026-04-01T11:44:15"/>
        <d v="2026-04-01T07:41:57"/>
        <d v="2026-04-01T09:56:06"/>
        <d v="2026-04-01T11:25:17"/>
        <d v="2026-04-01T11:23:00"/>
        <d v="2026-04-01T13:09:19"/>
        <d v="2026-04-01T13:20:39"/>
        <d v="2026-04-01T13:20:15"/>
        <d v="2026-04-01T13:23:51"/>
        <d v="2026-04-01T13:32:34"/>
        <d v="2026-04-01T13:33:03"/>
        <d v="2026-04-01T13:36:17"/>
        <d v="2026-04-01T13:38:04"/>
        <d v="2026-04-01T13:42:49"/>
        <d v="2026-04-01T13:44:23"/>
        <d v="2026-04-01T13:47:32"/>
        <d v="2026-04-01T13:49:42"/>
        <d v="2026-04-01T13:57:52"/>
        <d v="2026-04-01T14:01:22"/>
        <d v="2026-04-01T11:23:26"/>
        <d v="2026-04-01T14:43:00"/>
        <d v="2026-04-01T15:36:15"/>
        <d v="2026-04-01T17:11:27"/>
        <d v="2026-04-01T20:10:32"/>
        <d v="2026-04-01T20:12:50"/>
        <d v="2026-04-02T06:38:32"/>
        <d v="2026-04-02T06:41:15"/>
        <d v="2026-04-02T06:49:02"/>
        <d v="2026-04-02T06:59:17"/>
        <d v="2026-04-02T07:37:23"/>
        <d v="2026-04-02T07:58:46"/>
        <d v="2026-04-02T07:57:09"/>
        <d v="2026-04-02T08:01:32"/>
        <d v="2026-04-02T08:12:08"/>
        <d v="2026-04-02T08:36:37"/>
        <d v="2026-04-02T08:39:11"/>
        <d v="2026-04-02T08:51:12"/>
        <d v="2026-04-02T08:56:30"/>
        <d v="2026-04-02T09:05:31"/>
        <d v="2026-04-02T09:11:35"/>
        <d v="2026-04-02T09:15:27"/>
        <d v="2026-04-02T09:19:14"/>
        <d v="2026-04-02T09:27:14"/>
        <d v="2026-04-02T08:38:26"/>
        <d v="2026-04-02T11:31:00"/>
        <d v="2026-04-02T13:46:41"/>
        <d v="2026-04-02T14:25:12"/>
        <d v="2026-04-02T14:24:05"/>
        <d v="2026-04-02T14:44:57"/>
        <d v="2026-04-02T14:50:08"/>
        <d v="2026-04-02T18:45:25"/>
        <d v="2026-04-02T18:45:50"/>
        <d v="2026-04-02T18:50:22"/>
        <d v="2026-04-02T18:52:40"/>
        <d v="2026-04-02T18:51:54"/>
        <d v="2026-04-02T22:06:06"/>
        <d v="2026-04-03T06:45:31"/>
        <d v="2026-04-03T06:54:15"/>
        <d v="2026-04-03T07:01:50"/>
        <d v="2026-04-03T07:17:40"/>
        <d v="2026-04-03T07:25:36"/>
        <d v="2026-04-03T07:31:07"/>
        <d v="2026-04-03T07:58:54"/>
        <d v="2026-04-03T08:44:35"/>
        <d v="2026-04-03T08:49:46"/>
        <d v="2026-04-03T08:50:06"/>
        <d v="2026-04-03T08:58:53"/>
        <d v="2026-04-03T09:22:58"/>
        <d v="2026-04-03T10:42:56"/>
        <d v="2026-04-03T17:37:02"/>
        <d v="2026-04-03T18:14:22"/>
        <d v="2026-04-04T13:12:52"/>
        <d v="2026-04-04T13:05:03"/>
        <d v="2026-04-04T13:23:56"/>
        <d v="2026-04-06T08:15:47"/>
        <d v="2026-04-06T08:19:24"/>
        <d v="2026-04-06T10:16:38"/>
        <d v="2026-04-06T10:25:28"/>
        <d v="2026-04-06T10:26:49"/>
        <d v="2026-04-06T10:26:38"/>
        <d v="2026-04-06T10:40:07"/>
        <d v="2026-04-06T13:03:15"/>
        <d v="2026-04-06T13:04:57"/>
        <d v="2026-04-06T14:08:04"/>
        <d v="2026-04-06T14:11:09"/>
        <d v="2026-04-06T14:26:00"/>
        <d v="2026-04-06T14:27:29"/>
        <d v="2026-04-06T14:32:32"/>
        <d v="2026-04-06T14:38:16"/>
        <d v="2026-04-06T14:42:49"/>
        <d v="2026-04-06T14:49:47"/>
        <d v="2026-04-06T15:01:52"/>
        <d v="2026-04-06T15:05:32"/>
        <d v="2026-04-06T15:12:52"/>
        <d v="2026-04-06T19:07:46"/>
        <d v="2026-04-06T20:44:52"/>
        <d v="2026-04-06T21:01:49"/>
        <d v="2026-04-06T20:04:14"/>
        <d v="2026-04-06T21:05:35"/>
        <d v="2026-04-07T06:37:26"/>
        <d v="2026-04-07T06:41:55"/>
        <d v="2026-04-07T06:46:31"/>
        <d v="2026-04-07T07:24:39"/>
        <d v="2026-04-07T08:21:34"/>
        <d v="2026-04-07T08:43:21"/>
        <d v="2026-04-07T08:24:27"/>
        <d v="2026-04-07T08:49:30"/>
        <d v="2026-04-07T08:52:16"/>
        <d v="2026-04-07T08:50:07"/>
        <d v="2026-04-07T09:31:44"/>
        <d v="2026-04-07T10:27:02"/>
        <d v="2026-04-07T11:31:25"/>
        <d v="2026-04-07T11:37:18"/>
        <d v="2026-04-07T12:37:29"/>
        <d v="2026-04-07T14:06:36"/>
        <d v="2026-04-07T17:13:28"/>
        <d v="2026-04-07T17:22:47"/>
        <d v="2026-04-07T18:05:46"/>
        <d v="2026-04-07T18:57:17"/>
        <d v="2026-04-07T19:01:50"/>
        <d v="2026-04-07T19:32:39"/>
        <d v="2026-04-08T06:50:31"/>
        <d v="2026-04-08T07:04:19"/>
        <d v="2026-04-08T07:47:13"/>
        <d v="2026-04-08T07:48:50"/>
        <d v="2026-04-08T07:58:43"/>
        <d v="2026-04-08T07:57:09"/>
        <d v="2026-04-08T08:02:23"/>
        <d v="2026-04-08T07:57:42"/>
        <d v="2026-04-08T08:25:41"/>
        <d v="2026-04-08T08:29:32"/>
        <d v="2026-04-08T09:32:03"/>
        <d v="2026-04-08T09:42:10"/>
        <d v="2026-04-08T09:53:20"/>
        <d v="2026-04-08T10:15:52"/>
        <d v="2026-04-08T10:24:14"/>
        <d v="2026-04-08T11:14:59"/>
        <d v="2026-04-08T11:15:29"/>
        <d v="2026-04-08T11:22:31"/>
        <d v="2026-04-08T12:37:00"/>
        <d v="2026-04-08T13:05:35"/>
        <d v="2026-04-08T13:09:13"/>
        <d v="2026-04-08T13:12:49"/>
        <d v="2026-04-08T13:14:51"/>
        <d v="2026-04-08T13:17:45"/>
        <d v="2026-04-08T13:19:33"/>
        <d v="2026-04-08T13:22:28"/>
        <d v="2026-04-08T13:28:43"/>
        <d v="2026-04-08T13:26:23"/>
        <d v="2026-04-08T13:36:51"/>
        <d v="2026-04-08T13:41:27"/>
        <d v="2026-04-08T13:41:30"/>
        <d v="2026-04-08T12:34:36"/>
        <d v="2026-04-08T14:28:28"/>
        <d v="2026-04-08T14:50:58"/>
        <d v="2026-04-08T14:49:52"/>
        <d v="2026-04-08T15:12:25"/>
        <d v="2026-04-08T07:38:40"/>
        <d v="2026-04-08T15:13:09"/>
        <d v="2026-04-08T15:51:15"/>
        <d v="2026-04-08T15:43:42"/>
        <d v="2026-04-08T16:00:17"/>
        <d v="2026-04-08T15:55:36"/>
        <d v="2026-04-08T16:33:12"/>
        <d v="2026-04-08T18:01:45"/>
        <d v="2026-04-08T18:16:19"/>
        <d v="2026-04-08T19:57:44"/>
        <d v="2026-04-08T20:03:26"/>
        <d v="2026-04-08T20:18:49"/>
        <d v="2026-04-08T20:35:31"/>
        <d v="2026-04-08T20:37:32"/>
        <d v="2026-04-08T20:44:27"/>
        <d v="2026-04-09T03:46:31"/>
        <d v="2026-04-09T06:37:32"/>
        <d v="2026-04-09T08:53:33"/>
        <d v="2026-04-09T10:06:13"/>
        <d v="2026-04-09T10:07:33"/>
        <d v="2026-04-09T10:08:40"/>
        <d v="2026-04-09T10:13:59"/>
        <d v="2026-04-09T10:13:05"/>
        <d v="2026-04-09T10:19:38"/>
        <d v="2026-04-09T10:19:48"/>
        <d v="2026-04-09T10:28:28"/>
        <d v="2026-04-09T10:15:50"/>
        <d v="2026-04-09T10:29:12"/>
        <d v="2026-04-09T10:34:32"/>
        <d v="2026-04-09T10:34:49"/>
        <d v="2026-04-09T10:31:41"/>
        <d v="2026-04-09T10:37:10"/>
        <d v="2026-04-09T10:49:56"/>
        <d v="2026-04-09T10:52:19"/>
        <d v="2026-04-09T11:19:48"/>
        <d v="2026-04-09T11:24:37"/>
        <d v="2026-04-09T11:29:14"/>
        <d v="2026-04-09T11:48:55"/>
        <d v="2026-04-09T11:50:14"/>
        <d v="2026-04-09T11:57:59"/>
        <d v="2026-04-09T12:11:46"/>
        <d v="2026-04-09T12:30:33"/>
        <d v="2026-04-09T12:46:07"/>
        <d v="2026-04-09T12:54:22"/>
        <d v="2026-04-09T12:56:11"/>
        <d v="2026-04-09T12:58:23"/>
        <d v="2026-04-09T12:59:58"/>
        <d v="2026-04-09T13:33:02"/>
        <d v="2026-04-09T13:40:18"/>
        <d v="2026-04-09T13:45:06"/>
        <d v="2026-04-09T13:50:54"/>
        <d v="2026-04-09T14:16:40"/>
        <d v="2026-04-09T14:18:15"/>
        <d v="2026-04-09T14:24:22"/>
        <d v="2026-04-09T14:34:12"/>
        <d v="2026-04-09T14:35:08"/>
        <d v="2026-04-09T14:38:35"/>
        <d v="2026-04-09T14:39:52"/>
        <d v="2026-04-09T14:40:40"/>
        <d v="2026-04-09T14:47:20"/>
        <d v="2026-04-09T14:48:43"/>
        <d v="2026-04-09T14:45:40"/>
        <d v="2026-04-09T15:08:31"/>
        <d v="2026-04-09T15:20:05"/>
        <d v="2026-04-09T15:24:53"/>
        <d v="2026-04-09T15:25:30"/>
        <d v="2026-04-09T15:27:20"/>
        <d v="2026-04-09T15:28:49"/>
        <d v="2026-04-09T15:30:36"/>
        <d v="2026-04-09T15:33:45"/>
        <d v="2026-04-09T15:34:39"/>
        <d v="2026-04-09T16:34:25"/>
        <d v="2026-04-09T16:48:48"/>
        <d v="2026-04-09T16:54:38"/>
        <d v="2026-04-09T18:59:54"/>
        <d v="2026-04-09T19:14:12"/>
        <d v="2026-04-09T13:03:10"/>
        <d v="2026-04-10T07:25:52"/>
        <d v="2026-04-10T07:53:53"/>
        <d v="2026-04-10T07:58:24"/>
        <d v="2026-04-10T08:23:21"/>
        <d v="2026-04-10T08:30:39"/>
        <d v="2026-04-10T08:34:36"/>
        <d v="2026-04-10T08:37:29"/>
        <d v="2026-04-10T08:41:45"/>
        <d v="2026-04-10T08:48:00"/>
        <d v="2026-04-10T08:48:40"/>
        <d v="2026-04-10T09:47:41"/>
        <d v="2026-04-10T09:53:44"/>
        <d v="2026-04-10T10:00:36"/>
        <d v="2026-04-10T09:57:17"/>
        <d v="2026-04-10T10:03:25"/>
        <d v="2026-04-10T10:11:24"/>
        <d v="2026-04-10T10:14:43"/>
        <d v="2026-04-10T10:18:17"/>
        <d v="2026-04-10T10:22:32"/>
        <d v="2026-04-10T10:27:15"/>
        <d v="2026-04-10T10:29:47"/>
        <d v="2026-04-10T10:31:14"/>
        <d v="2026-04-10T10:31:51"/>
        <d v="2026-04-10T10:45:14"/>
        <d v="2026-04-10T10:54:31"/>
        <d v="2026-04-10T11:27:28"/>
        <d v="2026-04-10T12:20:59"/>
        <d v="2026-04-10T12:33:55"/>
        <d v="2026-04-10T13:42:17"/>
        <d v="2026-04-10T13:49:55"/>
        <d v="2026-04-10T13:50:34"/>
        <d v="2026-04-10T13:54:05"/>
        <d v="2026-04-10T13:56:38"/>
        <d v="2026-04-10T13:59:09"/>
        <d v="2026-04-10T20:16:22"/>
        <d v="2026-04-10T20:39:26"/>
        <d v="2026-04-10T20:46:15"/>
        <d v="2026-04-10T22:57:05"/>
        <d v="2026-04-10T23:01:12"/>
        <d v="2026-04-11T00:59:35"/>
        <d v="2026-04-11T00:53:51"/>
        <d v="2026-04-11T08:03:28"/>
        <d v="2026-04-11T08:54:36"/>
        <d v="2026-04-11T08:59:57"/>
        <d v="2026-04-11T09:00:12"/>
        <d v="2026-04-11T09:24:03"/>
        <d v="2026-04-11T23:49:40"/>
        <d v="2026-04-12T08:23:59"/>
        <d v="2026-04-12T11:50:55"/>
        <d v="2026-04-12T12:10:09"/>
        <d v="2026-04-12T12:43:35"/>
        <d v="2026-04-12T13:52:23"/>
        <d v="2026-04-12T15:49:51"/>
        <d v="2026-04-12T16:56:25"/>
        <d v="2026-04-12T19:09:35"/>
        <d v="2026-04-12T20:11:11"/>
        <d v="2026-04-12T20:14:42"/>
        <d v="2026-04-12T20:27:40"/>
        <d v="2026-04-12T20:31:37"/>
        <d v="2026-04-12T20:35:19"/>
        <d v="2026-04-12T20:40:17"/>
        <d v="2026-04-12T20:46:39"/>
        <d v="2026-04-12T20:52:46"/>
        <d v="2026-04-13T07:30:47"/>
        <d v="2026-04-13T07:36:38"/>
        <d v="2026-04-13T08:12:59"/>
        <d v="2026-04-13T08:17:59"/>
        <d v="2026-04-13T08:20:39"/>
        <d v="2026-04-13T08:14:04"/>
        <d v="2026-04-13T08:31:52"/>
        <d v="2026-04-13T08:34:48"/>
        <d v="2026-04-13T09:17:49"/>
        <d v="2026-04-13T09:25:26"/>
        <d v="2026-04-13T10:32:19"/>
        <d v="2026-04-13T10:40:46"/>
        <d v="2026-04-13T10:51:54"/>
        <d v="2026-04-13T10:40:06"/>
        <d v="2026-04-13T10:55:10"/>
        <d v="2026-04-13T11:02:22"/>
        <d v="2026-04-13T10:59:30"/>
        <d v="2026-04-13T11:04:29"/>
        <d v="2026-04-13T11:12:45"/>
        <d v="2026-04-13T11:51:15"/>
        <d v="2026-04-13T11:57:45"/>
        <d v="2026-04-13T14:13:48"/>
        <d v="2026-04-13T14:24:19"/>
        <d v="2026-04-13T17:53:50"/>
        <d v="2026-04-13T17:59:14"/>
        <d v="2026-04-13T18:02:32"/>
        <d v="2026-04-13T18:06:04"/>
        <d v="2026-04-13T18:25:33"/>
        <d v="2026-04-13T18:28:28"/>
        <d v="2026-04-13T18:30:28"/>
        <d v="2026-04-13T18:34:31"/>
        <d v="2026-04-13T18:32:27"/>
        <d v="2026-04-13T18:36:56"/>
        <d v="2026-04-13T18:36:11"/>
        <d v="2026-04-13T18:40:32"/>
        <d v="2026-04-13T18:40:02"/>
        <d v="2026-04-13T18:42:33"/>
        <d v="2026-04-13T18:44:15"/>
        <d v="2026-04-13T18:50:55"/>
        <d v="2026-04-13T18:52:48"/>
        <d v="2026-04-13T19:41:21"/>
        <d v="2026-04-13T20:03:29"/>
        <d v="2026-04-13T20:05:04"/>
        <d v="2026-04-13T20:11:52"/>
        <d v="2026-04-13T20:21:50"/>
        <d v="2026-04-13T20:18:18"/>
        <d v="2026-04-13T20:25:29"/>
        <d v="2026-04-13T20:30:20"/>
        <d v="2026-04-13T20:31:04"/>
        <d v="2026-04-13T20:32:57"/>
        <d v="2026-04-13T20:33:41"/>
        <d v="2026-04-13T20:34:53"/>
        <d v="2026-04-13T20:30:28"/>
        <d v="2026-04-13T20:40:14"/>
        <d v="2026-04-13T20:42:12"/>
        <d v="2026-04-13T20:39:49"/>
        <d v="2026-04-13T20:48:21"/>
        <d v="2026-04-13T20:47:10"/>
        <d v="2026-04-13T20:54:04"/>
        <d v="2026-04-13T20:56:01"/>
        <d v="2026-04-13T21:21:58"/>
        <d v="2026-04-13T21:29:24"/>
        <d v="2026-04-13T21:31:30"/>
        <d v="2026-04-13T21:33:07"/>
        <d v="2026-04-13T21:29:25"/>
        <d v="2026-04-13T21:35:03"/>
        <d v="2026-04-13T21:32:59"/>
        <d v="2026-04-13T21:37:31"/>
        <d v="2026-04-13T21:38:44"/>
        <d v="2026-04-13T21:38:32"/>
        <d v="2026-04-13T21:36:46"/>
        <d v="2026-04-13T21:40:33"/>
        <d v="2026-04-13T21:40:34"/>
        <d v="2026-04-14T07:03:50"/>
        <d v="2026-04-14T07:30:28"/>
        <d v="2026-04-14T07:45:52"/>
        <d v="2026-04-14T07:58:49"/>
        <d v="2026-04-14T07:55:29"/>
        <d v="2026-04-14T08:00:40"/>
        <d v="2026-04-14T07:59:57"/>
        <d v="2026-04-14T07:58:39"/>
        <d v="2026-04-14T08:02:03"/>
        <d v="2026-04-14T08:05:10"/>
        <d v="2026-04-14T08:04:10"/>
        <d v="2026-04-14T08:01:17"/>
        <d v="2026-04-14T08:05:38"/>
        <d v="2026-04-14T08:05:30"/>
        <d v="2026-04-14T08:07:00"/>
        <d v="2026-04-14T08:01:33"/>
        <d v="2026-04-14T08:06:38"/>
        <d v="2026-04-14T08:05:33"/>
        <d v="2026-04-14T08:09:03"/>
        <d v="2026-04-14T08:07:43"/>
        <d v="2026-04-14T08:09:17"/>
        <d v="2026-04-14T08:09:39"/>
        <d v="2026-04-14T08:08:43"/>
        <d v="2026-04-14T08:09:54"/>
        <d v="2026-04-14T08:12:35"/>
        <d v="2026-04-14T08:10:05"/>
        <d v="2026-04-14T08:11:19"/>
        <d v="2026-04-14T08:13:53"/>
        <d v="2026-04-14T08:14:29"/>
        <d v="2026-04-14T08:15:25"/>
        <d v="2026-04-14T08:18:43"/>
        <d v="2026-04-14T08:18:33"/>
        <d v="2026-04-14T08:14:07"/>
        <d v="2026-04-14T08:16:50"/>
        <d v="2026-04-14T08:20:20"/>
        <d v="2026-04-14T08:24:10"/>
        <d v="2026-04-14T08:25:16"/>
        <d v="2026-04-14T08:26:35"/>
        <d v="2026-04-14T08:23:59"/>
        <d v="2026-04-14T08:24:17"/>
        <d v="2026-04-14T08:24:30"/>
        <d v="2026-04-14T08:25:49"/>
        <d v="2026-04-14T08:29:20"/>
        <d v="2026-04-14T08:33:38"/>
        <d v="2026-04-14T08:21:59"/>
        <d v="2026-04-14T08:33:01"/>
        <d v="2026-04-14T08:50:09"/>
        <d v="2026-04-14T08:48:53"/>
        <d v="2026-04-14T08:52:23"/>
        <d v="2026-04-14T08:55:41"/>
        <d v="2026-04-14T08:58:44"/>
        <d v="2026-04-14T08:50:10"/>
        <d v="2026-04-14T08:57:52"/>
        <d v="2026-04-14T09:02:46"/>
        <d v="2026-04-14T09:08:57"/>
        <d v="2026-04-14T09:04:14"/>
        <d v="2026-04-14T09:02:44"/>
        <d v="2026-04-14T09:18:58"/>
        <d v="2026-04-14T09:17:54"/>
        <d v="2026-04-14T09:24:53"/>
        <d v="2026-04-14T09:28:53"/>
        <d v="2026-04-14T09:01:54"/>
        <d v="2026-04-14T09:34:31"/>
        <d v="2026-04-14T09:35:05"/>
        <d v="2026-04-14T09:37:27"/>
        <d v="2026-04-14T09:37:07"/>
        <d v="2026-04-14T09:39:06"/>
        <d v="2026-04-14T09:41:39"/>
        <d v="2026-04-14T09:43:44"/>
        <d v="2026-04-14T09:34:19"/>
        <d v="2026-04-14T09:45:56"/>
        <d v="2026-04-14T09:51:34"/>
        <d v="2026-04-14T09:56:46"/>
        <d v="2026-04-14T10:03:11"/>
        <d v="2026-04-14T10:07:15"/>
        <d v="2026-04-14T10:12:28"/>
        <d v="2026-04-14T10:02:32"/>
        <d v="2026-04-14T10:29:42"/>
        <d v="2026-04-14T09:46:52"/>
        <d v="2026-04-14T10:31:51"/>
        <d v="2026-04-14T10:36:04"/>
        <d v="2026-04-14T10:17:26"/>
        <d v="2026-04-14T10:53:47"/>
        <d v="2026-04-14T10:55:26"/>
        <d v="2026-04-14T11:02:14"/>
        <d v="2026-04-14T11:07:07"/>
        <d v="2026-04-14T11:14:32"/>
        <d v="2026-04-14T11:20:41"/>
        <d v="2026-04-14T11:16:40"/>
        <d v="2026-04-14T11:29:21"/>
        <d v="2026-04-14T11:46:22"/>
        <d v="2026-04-14T11:50:12"/>
        <d v="2026-04-14T12:03:39"/>
        <d v="2026-04-14T12:04:08"/>
        <d v="2026-04-14T12:07:38"/>
        <d v="2026-04-14T12:08:57"/>
        <d v="2026-04-14T12:09:30"/>
        <d v="2026-04-14T12:09:48"/>
        <d v="2026-04-14T12:10:42"/>
        <d v="2026-04-14T12:11:31"/>
        <d v="2026-04-14T12:12:17"/>
        <d v="2026-04-14T12:14:20"/>
        <d v="2026-04-14T12:20:26"/>
        <d v="2026-04-14T12:20:40"/>
        <d v="2026-04-14T12:24:43"/>
        <d v="2026-04-14T12:36:12"/>
        <d v="2026-04-14T12:50:00"/>
        <d v="2026-04-14T12:53:47"/>
        <d v="2026-04-14T12:48:14"/>
        <d v="2026-04-14T13:00:54"/>
        <d v="2026-04-14T13:00:22"/>
        <d v="2026-04-14T13:04:02"/>
        <d v="2026-04-14T12:58:32"/>
        <d v="2026-04-14T13:06:37"/>
        <d v="2026-04-14T13:08:36"/>
        <d v="2026-04-14T13:09:07"/>
        <d v="2026-04-14T13:12:12"/>
        <d v="2026-04-14T13:13:58"/>
        <d v="2026-04-14T13:19:47"/>
        <d v="2026-04-14T13:21:38"/>
        <d v="2026-04-14T13:17:14"/>
        <d v="2026-04-14T13:24:05"/>
        <d v="2026-04-14T13:21:39"/>
        <d v="2026-04-14T13:25:00"/>
        <d v="2026-04-14T13:26:09"/>
        <d v="2026-04-14T13:24:40"/>
        <d v="2026-04-14T13:27:27"/>
        <d v="2026-04-14T13:28:52"/>
        <d v="2026-04-14T13:31:55"/>
        <d v="2026-04-14T13:28:10"/>
        <d v="2026-04-14T13:34:45"/>
        <d v="2026-04-14T13:38:35"/>
        <d v="2026-04-14T13:39:11"/>
        <d v="2026-04-14T13:37:29"/>
        <d v="2026-04-14T13:43:13"/>
        <d v="2026-04-14T13:40:19"/>
        <d v="2026-04-14T13:48:54"/>
        <d v="2026-04-14T13:48:21"/>
        <d v="2026-04-14T13:52:09"/>
        <d v="2026-04-14T13:53:46"/>
        <d v="2026-04-14T13:57:41"/>
        <d v="2026-04-14T14:01:11"/>
        <d v="2026-04-14T14:02:34"/>
        <d v="2026-04-14T15:03:05"/>
        <d v="2026-04-14T19:27:28"/>
        <d v="2026-04-14T19:29:55"/>
        <d v="2026-04-14T19:31:26"/>
        <d v="2026-04-14T19:33:25"/>
        <d v="2026-04-14T19:35:31"/>
        <d v="2026-04-14T19:37:41"/>
        <d v="2026-04-14T21:14:15"/>
        <d v="2026-04-14T21:23:18"/>
        <d v="2026-04-14T21:27:23"/>
        <d v="2026-04-14T21:31:25"/>
        <d v="2026-04-14T21:36:19"/>
        <d v="2026-04-14T21:42:02"/>
        <d v="2026-04-14T22:38:50"/>
        <d v="2026-04-14T22:52:36"/>
        <d v="2026-04-14T22:55:42"/>
        <d v="2026-04-14T23:23:29"/>
        <d v="2026-04-14T23:26:40"/>
        <d v="2026-04-14T23:47:55"/>
        <d v="2026-04-15T05:49:12"/>
        <d v="2026-04-15T05:55:00"/>
        <d v="2026-04-15T08:11:01"/>
        <d v="2026-04-15T08:28:37"/>
        <d v="2026-04-15T08:50:35"/>
        <d v="2026-04-15T08:30:09"/>
        <d v="2026-04-15T09:03:08"/>
        <d v="2026-04-15T09:13:47"/>
        <d v="2026-04-15T09:22:43"/>
        <d v="2026-04-15T09:40:49"/>
        <d v="2026-04-15T09:45:53"/>
        <d v="2026-04-15T11:17:59"/>
        <d v="2026-04-15T11:38:06"/>
        <d v="2026-04-15T11:42:30"/>
        <d v="2026-04-15T11:44:11"/>
        <d v="2026-04-15T13:06:06"/>
        <d v="2026-04-15T13:13:04"/>
        <d v="2026-04-15T13:22:54"/>
        <d v="2026-04-15T13:37:27"/>
        <d v="2026-04-15T14:29:33"/>
        <d v="2026-04-15T15:34:40"/>
        <d v="2026-04-15T15:35:58"/>
        <d v="2026-04-15T15:45:17"/>
        <d v="2026-04-15T21:44:24"/>
        <d v="2026-04-16T07:57:41"/>
        <d v="2026-04-16T08:08:34"/>
        <d v="2026-04-16T08:23:32"/>
        <d v="2026-04-16T08:33:03"/>
        <d v="2026-04-16T08:35:20"/>
        <d v="2026-04-16T09:13:44"/>
        <d v="2026-04-16T12:03:25"/>
        <d v="2026-04-16T12:09:30"/>
        <d v="2026-04-16T13:59:48"/>
        <d v="2026-04-16T15:34:37"/>
        <d v="2026-04-16T15:45:20"/>
        <d v="2026-04-16T15:49:56"/>
        <d v="2026-04-16T15:45:40"/>
        <d v="2026-04-16T16:20:10"/>
        <d v="2026-04-16T21:36:15"/>
        <d v="2026-04-17T06:35:46"/>
        <d v="2026-04-17T07:02:24"/>
        <d v="2026-04-17T07:04:08"/>
        <d v="2026-04-17T07:15:24"/>
        <d v="2026-04-17T09:10:21"/>
        <d v="2026-04-17T09:28:45"/>
        <d v="2026-04-17T09:28:55"/>
        <d v="2026-04-17T09:33:47"/>
        <d v="2026-04-17T09:46:49"/>
        <d v="2026-04-17T10:41:01"/>
        <d v="2026-04-17T10:46:40"/>
        <d v="2026-04-17T10:52:57"/>
        <d v="2026-04-17T11:12:34"/>
        <d v="2026-04-17T11:12:40"/>
        <d v="2026-04-17T11:29:20"/>
        <d v="2026-04-19T01:00:19"/>
        <d v="2026-04-19T07:43:27"/>
        <d v="2026-04-19T10:08:43"/>
        <d v="2026-04-19T18:41:15"/>
        <d v="2026-04-20T08:23:18"/>
        <d v="2026-04-20T08:27:40"/>
        <d v="2026-04-20T09:09:55"/>
        <d v="2026-04-20T09:15:53"/>
        <d v="2026-04-20T09:47:06"/>
        <d v="2026-04-20T13:26:32"/>
        <d v="2026-04-20T14:17:31"/>
        <d v="2026-04-20T14:17:55"/>
        <d v="2026-04-21T07:16:40"/>
        <d v="2026-04-21T07:31:45"/>
        <d v="2026-04-21T07:34:50"/>
        <d v="2026-04-21T08:40:24"/>
        <d v="2026-04-21T08:43:38"/>
        <d v="2026-04-21T10:55:32"/>
        <d v="2026-04-21T12:47:01"/>
        <d v="2026-04-21T19:16:55"/>
        <d v="2026-04-21T20:12:08"/>
        <d v="2026-04-21T20:13:12"/>
        <d v="2026-04-21T21:20:35"/>
        <d v="2026-04-21T21:37:42"/>
        <d v="2026-04-22T00:02:15"/>
        <d v="2026-04-22T00:07:11"/>
        <d v="2026-04-22T07:50:59"/>
        <d v="2026-04-22T07:55:35"/>
        <d v="2026-04-22T07:59:06"/>
        <d v="2026-04-22T08:04:00"/>
        <d v="2026-04-22T08:17:36"/>
        <d v="2026-04-22T08:10:44"/>
        <d v="2026-04-22T08:27:49"/>
        <d v="2026-04-22T09:09:16"/>
        <d v="2026-04-22T11:08:19"/>
        <d v="2026-04-22T11:25:25"/>
        <d v="2026-04-22T12:58:11"/>
        <d v="2026-04-22T13:14:20"/>
        <d v="2026-04-22T13:50:56"/>
        <d v="2026-04-22T15:35:54"/>
        <d v="2026-04-22T15:58:20"/>
        <d v="2026-04-22T15:59:22"/>
        <d v="2026-04-23T07:34:56"/>
        <d v="2026-04-23T07:46:23"/>
        <d v="2026-04-23T08:39:24"/>
        <d v="2026-04-23T08:42:38"/>
        <d v="2026-04-23T13:49:22"/>
        <d v="2026-04-23T16:35:16"/>
        <d v="2026-04-23T20:01:30"/>
        <d v="2026-04-23T20:47:15"/>
        <d v="2026-04-24T06:59:52"/>
        <d v="2026-04-24T07:08:00"/>
        <d v="2026-04-24T07:10:18"/>
        <d v="2026-04-24T08:19:09"/>
        <d v="2026-04-24T08:18:04"/>
        <d v="2026-04-24T08:45:48"/>
        <d v="2026-04-24T08:32:56"/>
        <d v="2026-04-24T08:50:53"/>
        <d v="2026-04-24T08:50:27"/>
        <d v="2026-04-24T08:55:41"/>
        <d v="2026-04-24T08:57:49"/>
        <d v="2026-04-24T09:00:10"/>
        <d v="2026-04-24T08:58:12"/>
        <d v="2026-04-24T09:02:55"/>
        <d v="2026-04-24T09:06:34"/>
        <d v="2026-04-24T09:12:19"/>
        <d v="2026-04-24T11:02:01"/>
        <d v="2026-04-24T11:19:04"/>
        <d v="2026-04-24T23:30:28"/>
        <d v="2026-04-25T04:18:19"/>
        <d v="2026-04-25T07:34:20"/>
        <d v="2026-04-25T07:50:42"/>
        <d v="2026-04-25T08:43:02"/>
        <d v="2026-04-25T14:38:21"/>
        <d v="2026-04-25T16:09:21"/>
        <d v="2026-04-25T20:57:12"/>
        <d v="2026-04-26T10:09:54"/>
        <d v="2026-04-26T10:22:18"/>
        <d v="2026-04-26T14:48:33"/>
        <d v="2026-04-26T17:16:53"/>
        <d v="2026-04-26T17:23:38"/>
        <d v="2026-04-26T17:31:19"/>
        <d v="2026-04-26T17:34:54"/>
        <d v="2026-04-26T17:35:12"/>
        <d v="2026-04-27T01:24:04"/>
        <d v="2026-04-27T08:33:39"/>
        <d v="2026-04-27T08:53:28"/>
        <d v="2026-04-27T09:01:35"/>
        <d v="2026-04-27T08:50:14"/>
        <d v="2026-04-27T09:06:50"/>
        <d v="2026-04-27T08:57:01"/>
        <d v="2026-04-27T09:35:47"/>
        <d v="2026-04-27T10:17:19"/>
        <d v="2026-04-27T10:28:25"/>
        <d v="2026-04-27T14:43:52"/>
        <d v="2026-04-26T21:24:37"/>
        <d v="2026-04-27T17:18:17"/>
        <d v="2026-04-28T08:19:18"/>
        <d v="2026-04-28T08:23:30"/>
        <d v="2026-04-28T10:03:26"/>
        <d v="2026-04-28T11:37:32"/>
        <d v="2026-04-28T14:06:52"/>
        <d v="2026-04-28T14:18:25"/>
        <d v="2026-04-28T14:35:29"/>
        <d v="2026-04-28T15:30:23"/>
        <d v="2026-04-28T15:38:51"/>
        <d v="2026-04-28T19:41:52"/>
        <d v="2026-04-28T19:22:05"/>
        <d v="2026-04-28T19:52:14"/>
        <d v="2026-04-28T22:09:51"/>
        <d v="2026-04-28T22:27:45"/>
        <d v="2026-04-29T05:11:15"/>
        <d v="2026-04-29T05:21:37"/>
        <d v="2026-04-29T07:58:47"/>
        <d v="2026-04-29T08:12:09"/>
        <d v="2026-04-29T10:17:39"/>
        <d v="2026-04-29T10:17:53"/>
        <d v="2026-04-29T10:17:20"/>
        <d v="2026-04-29T10:40:11"/>
        <d v="2026-04-29T10:39:05"/>
        <d v="2026-04-29T11:07:28"/>
        <d v="2026-04-29T12:23:02"/>
        <d v="2026-04-29T12:27:34"/>
        <d v="2026-04-29T12:21:51"/>
        <d v="2026-04-29T12:31:49"/>
        <d v="2026-04-29T12:40:52"/>
        <d v="2026-04-29T13:07:00"/>
        <d v="2026-04-29T13:10:23"/>
        <d v="2026-04-29T08:24:42"/>
        <d v="2026-04-29T14:54:46"/>
        <d v="2026-04-29T14:58:35"/>
        <d v="2026-04-29T15:20:47"/>
        <d v="2026-04-29T15:13:04"/>
        <d v="2026-04-29T15:30:31"/>
        <d v="2026-04-29T15:51:24"/>
        <d v="2026-04-29T15:45:08"/>
        <d v="2026-04-29T15:57:36"/>
        <d v="2026-04-29T16:09:51"/>
        <d v="2026-04-29T16:30:56"/>
        <d v="2026-04-29T17:38:42"/>
        <d v="2026-04-29T17:44:52"/>
        <d v="2026-04-29T19:13:43"/>
        <d v="2026-04-29T19:16:44"/>
        <d v="2026-04-29T20:58:59"/>
        <d v="2026-04-29T20:22:54"/>
        <d v="2026-04-29T21:16:41"/>
        <d v="2026-04-29T21:57:35"/>
        <d v="2026-04-29T22:08:46"/>
        <d v="2026-04-29T22:11:40"/>
        <d v="2026-04-29T22:25:04"/>
        <d v="2026-04-29T22:52:15"/>
        <d v="2026-04-29T22:52:57"/>
        <d v="2026-04-29T23:19:23"/>
        <d v="2026-04-29T23:15:06"/>
        <d v="2026-04-30T00:03:14"/>
        <d v="2026-04-30T00:19:27"/>
        <d v="2026-04-30T00:27:37"/>
        <d v="2026-04-30T02:01:52"/>
        <d v="2026-04-30T02:10:35"/>
        <d v="2026-04-30T06:26:21"/>
        <d v="2026-04-30T06:49:46"/>
        <d v="2026-04-30T07:21:22"/>
        <d v="2026-04-30T07:26:09"/>
        <d v="2026-04-30T08:08:32"/>
        <d v="2026-04-30T08:14:04"/>
        <d v="2026-04-30T08:23:07"/>
        <d v="2026-04-30T08:17:43"/>
        <d v="2026-04-30T08:25:21"/>
        <d v="2026-04-30T08:26:00"/>
        <d v="2026-04-30T08:28:42"/>
        <d v="2026-04-30T08:29:23"/>
        <d v="2026-04-30T08:32:43"/>
        <d v="2026-04-30T08:41:28"/>
        <d v="2026-04-30T08:44:09"/>
        <d v="2026-04-30T08:49:35"/>
        <d v="2026-04-30T08:54:59"/>
        <d v="2026-04-30T08:58:39"/>
        <d v="2026-04-30T09:02:06"/>
        <d v="2026-04-30T09:02:59"/>
        <d v="2026-04-30T09:07:55"/>
        <d v="2026-04-30T09:07:58"/>
        <d v="2026-04-30T09:10:12"/>
        <d v="2026-04-30T09:11:39"/>
        <d v="2026-04-20T08:52:04"/>
        <d v="2026-04-30T09:15:48"/>
        <d v="2026-04-30T09:17:49"/>
        <d v="2026-04-30T09:24:06"/>
        <d v="2026-04-30T09:22:07"/>
        <d v="2026-04-30T09:22:59"/>
        <d v="2026-04-30T09:28:13"/>
        <d v="2026-04-30T10:00:16"/>
        <d v="2026-04-30T10:20:35"/>
        <d v="2026-04-30T10:24:17"/>
        <d v="2026-04-30T10:27:48"/>
        <d v="2026-04-30T10:33:43"/>
        <d v="2026-04-30T10:04:26"/>
        <d v="2026-04-30T10:43:48"/>
        <d v="2026-04-30T10:44:03"/>
        <d v="2026-04-30T10:45:50"/>
        <d v="2026-04-30T10:46:42"/>
        <d v="2026-04-30T10:47:56"/>
        <d v="2026-04-30T10:48:42"/>
        <d v="2026-04-30T10:55:15"/>
        <d v="2026-04-30T10:50:18"/>
        <d v="2026-04-30T11:02:18"/>
        <d v="2026-04-30T11:19:11"/>
        <d v="2026-04-30T11:50:59"/>
        <d v="2026-04-30T12:12:53"/>
        <d v="2026-04-30T12:21:06"/>
        <d v="2026-04-30T12:24:31"/>
        <d v="2026-04-30T12:38:20"/>
        <d v="2026-04-30T12:43:32"/>
        <d v="2026-04-30T13:00:42"/>
        <d v="2026-04-30T13:24:13"/>
        <d v="2026-04-30T13:30:58"/>
        <d v="2026-04-30T11:54:23"/>
        <d v="2026-04-30T13:43:02"/>
        <d v="2026-04-30T13:46:37"/>
        <d v="2026-04-30T14:59:40"/>
        <d v="2026-04-30T15:29:09"/>
        <d v="2026-04-30T15:31:16"/>
        <d v="2026-04-30T15:28:45"/>
        <d v="2026-04-30T09:22:50"/>
        <d v="2026-04-30T15:42:45"/>
        <d v="2026-04-30T15:48:38"/>
        <d v="2026-04-30T15:45:23"/>
        <d v="2026-04-30T16:39:47"/>
        <d v="2026-04-30T16:46:46"/>
        <d v="2026-04-30T18:05:46"/>
        <d v="2026-04-30T19:13:12"/>
        <d v="2026-04-30T19:15:52"/>
        <d v="2026-04-30T19:18:23"/>
        <d v="2026-04-30T19:23:33"/>
        <d v="2026-04-30T19:29:45"/>
        <d v="2026-04-30T19:41:13"/>
        <d v="2026-04-30T19:43:48"/>
        <d v="2026-04-30T19:47:52"/>
        <d v="2026-04-30T20:10:04"/>
        <d v="2026-04-30T20:14:08"/>
        <d v="2026-04-30T20:18:39"/>
        <d v="2026-04-30T20:55:23"/>
        <d v="2026-04-30T21:12:15"/>
        <d v="2026-05-01T07:33:32"/>
        <d v="2026-05-01T07:50:12"/>
        <d v="2026-05-01T07:43:02"/>
        <d v="2026-05-01T08:29:17"/>
        <d v="2026-05-01T09:55:37"/>
        <d v="2026-05-01T11:06:56"/>
        <d v="2026-05-01T11:09:43"/>
        <d v="2026-05-01T11:13:14"/>
        <d v="2026-05-01T11:41:19"/>
        <d v="2026-05-01T11:47:44"/>
        <d v="2026-05-03T04:19:33"/>
        <d v="2026-05-04T07:32:37"/>
        <d v="2026-05-04T12:34:22"/>
        <d v="2026-05-04T13:34:45"/>
        <d v="2026-05-04T13:25:25"/>
        <d v="2026-05-04T13:41:05"/>
        <d v="2026-05-04T13:41:24"/>
        <d v="2026-05-04T14:47:49"/>
        <d v="2026-05-04T14:53:48"/>
        <d v="2026-05-04T14:56:26"/>
        <d v="2026-05-05T07:43:20"/>
        <d v="2026-05-05T08:50:53"/>
        <d v="2026-05-05T13:25:40"/>
        <d v="2026-05-05T13:28:43"/>
        <d v="2026-05-05T08:28:19"/>
        <d v="2026-05-05T16:01:39"/>
        <d v="2026-05-05T15:59:51"/>
        <d v="2026-05-05T16:27:37"/>
        <d v="2026-05-05T16:30:13"/>
        <d v="2026-05-05T16:34:02"/>
        <d v="2026-05-06T06:20:01"/>
        <d v="2026-05-06T07:19:09"/>
        <d v="2026-05-06T07:43:19"/>
        <d v="2026-05-06T07:31:30"/>
        <d v="2026-05-06T07:20:03"/>
        <d v="2026-05-06T07:59:17"/>
        <d v="2026-05-06T10:14:44"/>
        <d v="2026-05-06T10:24:54"/>
        <d v="2026-05-06T10:30:41"/>
        <d v="2026-05-06T10:32:34"/>
        <d v="2026-05-06T10:20:04"/>
        <d v="2026-05-06T10:34:01"/>
        <d v="2026-05-06T13:21:06"/>
        <d v="2026-05-06T15:05:44"/>
        <d v="2026-05-06T15:24:51"/>
        <d v="2026-05-06T15:11:17"/>
        <d v="2026-05-06T16:05:10"/>
        <d v="2026-05-07T07:43:56"/>
        <d v="2026-05-07T08:03:30"/>
        <d v="2026-05-07T08:09:44"/>
        <d v="2026-05-07T12:49:05"/>
        <d v="2026-05-07T15:21:56"/>
        <d v="2026-05-07T15:28:46"/>
        <d v="2026-05-07T15:20:51"/>
        <d v="2026-05-07T15:33:03"/>
        <d v="2026-05-07T15:50:52"/>
        <d v="2026-05-07T15:54:02"/>
        <d v="2026-05-07T15:48:19"/>
        <d v="2026-05-07T15:21:21"/>
        <d v="2026-05-07T15:52:45"/>
        <d v="2026-05-07T16:01:26"/>
        <d v="2026-05-07T16:00:10"/>
        <d v="2026-05-07T16:00:40"/>
        <d v="2026-05-07T16:25:22"/>
        <d v="2026-05-07T16:53:11"/>
        <d v="2026-05-08T06:56:36"/>
        <d v="2026-05-08T08:56:14"/>
        <d v="2026-05-08T09:40:44"/>
        <d v="2026-05-09T11:57:10"/>
        <d v="2026-05-09T12:03:19"/>
        <d v="2026-05-11T08:45:03"/>
        <d v="2026-05-11T11:14:05"/>
        <d v="2026-05-11T11:19:41"/>
        <d v="2026-05-11T11:20:49"/>
        <d v="2026-05-11T11:23:48"/>
        <d v="2026-05-11T11:23:39"/>
        <d v="2026-05-11T11:26:22"/>
        <d v="2026-05-11T13:07:44"/>
        <d v="2026-05-11T13:09:58"/>
        <d v="2026-05-11T14:28:10"/>
        <d v="2026-05-11T14:31:30"/>
        <d v="2026-05-12T12:23:42"/>
        <d v="2026-05-12T13:22:20"/>
        <d v="2026-05-12T13:28:58"/>
        <d v="2026-05-13T05:08:04"/>
        <d v="2026-05-13T05:17:33"/>
        <d v="2026-05-13T09:08:06"/>
        <d v="2026-05-13T14:04:08"/>
        <d v="2026-05-14T05:26:44"/>
        <d v="2026-05-14T05:34:45"/>
        <d v="2026-05-14T06:52:15"/>
        <d v="2026-05-14T09:24:54"/>
        <d v="2026-05-14T09:27:50"/>
        <d v="2026-05-14T09:30:53"/>
        <d v="2026-05-15T07:14:15"/>
        <d v="2026-05-15T08:02:22"/>
        <d v="2026-05-15T08:43:37"/>
        <d v="2026-05-15T10:03:35"/>
        <d v="2026-05-15T10:17:13"/>
        <d v="2026-05-15T10:18:36"/>
        <d v="2026-05-15T10:13:14"/>
        <d v="2026-05-15T10:20:44"/>
        <d v="2026-05-15T10:24:57"/>
        <d v="2026-05-15T10:58:08"/>
        <d v="2026-05-15T11:12:50"/>
        <d v="2026-05-15T11:13:03"/>
        <d v="2026-05-15T11:25:29"/>
        <d v="2026-05-16T15:05:43"/>
        <d v="2026-05-16T15:33:35"/>
        <d v="2026-05-16T16:19:57"/>
        <d v="2026-05-16T16:32:07"/>
        <d v="2026-05-16T16:41:23"/>
        <d v="2026-05-17T08:26:18"/>
        <d v="2026-05-17T08:32:44"/>
        <d v="2026-05-17T08:37:56"/>
        <d v="2026-05-17T08:32:36"/>
        <d v="2026-05-17T08:48:54"/>
        <d v="2026-05-17T08:50:49"/>
        <d v="2026-05-17T08:54:05"/>
        <d v="2026-05-17T08:55:40"/>
        <d v="2026-05-17T09:03:09"/>
        <d v="2026-05-17T09:11:56"/>
        <d v="2026-05-18T06:45:30"/>
        <d v="2026-05-18T10:39:30"/>
        <d v="2026-05-18T13:30:15"/>
        <d v="2026-05-18T14:03:53"/>
        <d v="2026-05-18T15:41:21"/>
        <d v="2026-05-18T15:49:32"/>
        <d v="2026-05-19T04:48:31"/>
        <d v="2026-05-19T04:53:32"/>
        <d v="2026-05-19T05:02:49"/>
        <d v="2026-05-19T08:01:10"/>
        <d v="2026-05-19T08:07:01"/>
        <d v="2026-05-19T08:16:48"/>
        <d v="2026-05-19T07:53:58"/>
        <d v="2026-05-19T08:36:20"/>
        <d v="2026-05-19T09:57:09"/>
        <d v="2026-05-19T10:10:19"/>
        <d v="2026-05-19T10:11:39"/>
        <d v="2026-05-19T10:18:45"/>
        <d v="2026-05-19T10:32:19"/>
        <d v="2026-05-19T10:20:20"/>
        <d v="2026-05-19T10:34:06"/>
        <d v="2026-05-19T10:34:04"/>
        <d v="2026-05-19T10:41:42"/>
        <d v="2026-05-19T11:12:28"/>
        <d v="2026-05-19T11:45:43"/>
        <d v="2026-05-19T11:58:56"/>
        <d v="2026-05-19T14:04:57"/>
        <d v="2026-05-19T14:16:59"/>
        <d v="2026-05-19T14:22:10"/>
        <d v="2026-05-19T14:49:03"/>
        <d v="2026-05-19T14:55:57"/>
        <d v="2026-05-19T22:04:33"/>
        <d v="2026-05-20T00:20:36"/>
        <d v="2026-05-20T00:25:38"/>
        <d v="2026-05-20T00:31:02"/>
        <d v="2026-05-20T00:35:40"/>
        <d v="2026-05-20T06:15:03"/>
        <d v="2026-05-20T07:56:16"/>
        <d v="2026-05-20T08:07:17"/>
        <d v="2026-05-20T08:11:38"/>
        <d v="2026-05-20T09:54:44"/>
        <d v="2026-05-20T09:58:32"/>
        <d v="2026-05-20T10:43:31"/>
        <d v="2026-05-20T11:45:47"/>
        <d v="2026-05-20T11:50:42"/>
        <d v="2026-05-20T12:26:25"/>
        <d v="2026-05-20T14:13:57"/>
        <d v="2026-05-20T14:34:05"/>
        <d v="2026-05-20T14:49:48"/>
        <d v="2026-05-20T07:05:52"/>
        <d v="2026-05-20T15:44:05"/>
        <d v="2026-05-21T08:29:24"/>
        <d v="2026-05-21T08:33:01"/>
        <d v="2026-05-21T08:41:36"/>
        <d v="2026-05-21T08:45:47"/>
        <d v="2026-05-21T14:58:57"/>
        <d v="2026-05-21T14:56:34"/>
        <d v="2026-05-21T15:01:16"/>
        <d v="2026-05-21T15:04:29"/>
        <d v="2026-05-21T15:15:04"/>
        <d v="2026-05-21T15:24:13"/>
        <d v="2026-05-21T12:05:55"/>
        <d v="2026-05-22T10:53:29"/>
        <d v="2026-05-22T11:56:51"/>
        <d v="2026-05-22T12:00:14"/>
        <d v="2026-05-24T06:28:29"/>
        <d v="2026-05-24T06:48:45"/>
        <d v="2026-05-24T22:35:33"/>
        <d v="2026-05-25T10:09:14"/>
        <d v="2026-05-25T10:22:04"/>
        <d v="2026-05-25T11:07:30"/>
        <d v="2026-05-25T11:12:24"/>
        <d v="2026-05-25T14:15:44"/>
        <d v="2026-05-25T14:20:02"/>
        <d v="2026-05-25T14:15:45"/>
        <d v="2026-05-25T14:20:43"/>
        <d v="2026-05-25T14:22:03"/>
        <d v="2026-05-25T14:23:47"/>
        <d v="2026-05-25T14:21:49"/>
        <d v="2026-05-25T14:31:23"/>
        <d v="2026-05-25T14:31:56"/>
        <d v="2026-05-25T14:32:51"/>
        <d v="2026-05-25T14:30:01"/>
        <d v="2026-05-25T14:34:13"/>
        <d v="2026-05-25T14:35:24"/>
        <d v="2026-05-25T14:36:25"/>
        <d v="2026-05-25T14:37:41"/>
        <d v="2026-05-25T14:34:43"/>
        <d v="2026-05-25T14:38:43"/>
        <d v="2026-05-25T14:35:37"/>
        <d v="2026-05-25T14:38:45"/>
        <d v="2026-05-25T14:33:22"/>
        <d v="2026-05-25T14:42:02"/>
        <d v="2026-05-25T14:56:32"/>
        <d v="2026-05-25T15:05:41"/>
        <d v="2026-05-25T14:17:39"/>
        <d v="2026-05-25T15:10:32"/>
        <d v="2026-05-25T16:13:02"/>
        <d v="2026-05-25T16:17:13"/>
        <d v="2026-05-25T16:05:21"/>
        <d v="2026-05-25T18:16:14"/>
        <d v="2026-05-26T07:24:06"/>
        <d v="2026-05-26T07:26:58"/>
        <d v="2026-05-26T09:51:49"/>
        <d v="2026-05-26T10:25:33"/>
        <d v="2026-05-26T10:30:14"/>
        <d v="2026-05-26T11:21:36"/>
        <d v="2026-05-26T11:25:46"/>
        <d v="2026-05-26T11:41:11"/>
        <d v="2026-05-26T13:34:26"/>
        <d v="2026-05-26T13:56:29"/>
        <d v="2026-05-26T14:15:16"/>
        <d v="2026-05-26T14:21:42"/>
        <d v="2026-05-26T14:41:35"/>
        <d v="2026-05-26T14:51:28"/>
        <d v="2026-05-26T12:11:11"/>
        <d v="2026-05-26T15:13:28"/>
        <d v="2026-05-26T15:18:22"/>
        <d v="2026-05-26T16:18:09"/>
        <d v="2026-05-26T16:18:33"/>
        <d v="2026-05-26T16:39:04"/>
        <d v="2026-05-26T21:32:56"/>
        <d v="2026-05-26T22:29:37"/>
        <d v="2026-05-27T08:37:20"/>
        <d v="2026-05-27T08:35:57"/>
        <d v="2026-05-27T09:13:55"/>
        <d v="2026-05-27T11:57:35"/>
        <d v="2026-05-27T12:07:42"/>
        <d v="2026-05-27T15:18:27"/>
        <d v="2026-05-27T15:28:25"/>
        <d v="2026-05-27T16:09:23"/>
        <d v="2026-05-27T16:11:47"/>
        <d v="2026-05-28T06:35:49"/>
        <d v="2026-05-28T06:37:34"/>
        <d v="2026-05-28T19:53:38"/>
        <d v="2026-05-28T19:58:53"/>
        <d v="2026-05-29T00:27:08"/>
        <d v="2026-05-29T00:30:14"/>
        <d v="2026-05-29T02:44:27"/>
        <d v="2026-05-29T02:48:20"/>
        <d v="2026-05-29T06:56:43"/>
        <d v="2026-05-29T07:01:44"/>
        <d v="2026-05-29T07:10:11"/>
        <d v="2026-05-29T08:02:18"/>
        <d v="2026-05-29T08:21:44"/>
        <d v="2026-05-29T08:26:49"/>
        <d v="2026-05-29T08:28:01"/>
        <d v="2026-05-29T08:28:48"/>
        <d v="2026-05-29T08:33:41"/>
        <d v="2026-05-29T08:36:22"/>
        <d v="2026-05-29T08:54:43"/>
        <d v="2026-05-29T09:10:22"/>
        <d v="2026-05-29T09:26:42"/>
        <d v="2026-05-29T09:17:58"/>
        <d v="2026-05-29T09:32:18"/>
        <d v="2026-05-29T09:46:25"/>
        <d v="2026-05-29T09:54:14"/>
        <d v="2026-05-29T10:03:31"/>
        <d v="2026-05-29T10:07:25"/>
        <d v="2026-05-29T10:16:46"/>
        <d v="2026-05-29T10:25:34"/>
        <d v="2026-05-29T10:36:41"/>
        <d v="2026-05-29T10:36:44"/>
        <d v="2026-05-29T10:39:31"/>
        <d v="2026-05-29T10:43:03"/>
        <d v="2026-05-29T11:02:32"/>
        <d v="2026-05-29T11:08:35"/>
        <d v="2026-05-29T09:29:09"/>
        <d v="2026-05-29T11:29:47"/>
        <d v="2026-05-29T11:26:23"/>
        <d v="2026-05-29T11:48:05"/>
        <d v="2026-05-29T11:53:00"/>
        <d v="2026-05-29T11:46:44"/>
        <d v="2026-05-29T11:59:58"/>
        <d v="2026-05-29T17:03:31"/>
        <d v="2026-05-29T17:04:52"/>
        <d v="2026-05-30T01:59:15"/>
        <d v="2026-05-31T13:23:16"/>
        <d v="2026-06-29T22:42:36"/>
        <d v="2026-06-29T21:44:53"/>
        <d v="2026-07-01T05:06:47"/>
        <d v="2026-06-09T08:57:31"/>
        <d v="2026-06-02T09:55:07"/>
        <d v="2026-06-02T09:40:13"/>
        <d v="2026-06-02T09:37:09"/>
        <d v="2026-06-30T19:14:48"/>
        <d v="2026-06-25T09:47:03"/>
        <d v="2026-06-30T16:44:34"/>
        <d v="2026-06-02T15:54:50"/>
        <d v="2026-06-30T15:34:54"/>
        <d v="2026-06-30T16:23:33"/>
        <d v="2026-06-26T09:32:05"/>
        <d v="2026-06-26T08:10:22"/>
        <d v="2026-06-16T11:53:07"/>
        <d v="2026-06-30T13:38:56"/>
        <d v="2026-06-30T13:34:28"/>
        <d v="2026-06-26T07:43:12"/>
        <d v="2026-06-30T11:27:35"/>
        <d v="2026-06-05T11:02:17"/>
        <d v="2026-06-30T10:36:09"/>
        <d v="2026-06-30T10:35:18"/>
        <d v="2026-06-30T10:15:35"/>
        <d v="2026-06-30T07:59:42"/>
        <d v="2026-06-30T09:08:49"/>
        <d v="2026-06-30T08:23:00"/>
        <d v="2026-06-26T10:02:02"/>
        <d v="2026-06-30T08:20:26"/>
        <d v="2026-06-26T09:13:07"/>
        <d v="2026-06-02T07:54:47"/>
        <d v="2026-06-30T08:10:10"/>
        <d v="2026-06-30T08:07:39"/>
        <d v="2026-06-30T08:03:30"/>
        <d v="2026-06-29T13:54:46"/>
        <d v="2026-06-30T07:40:06"/>
        <d v="2026-06-30T07:34:19"/>
        <d v="2026-06-30T06:41:46"/>
        <d v="2026-06-30T06:13:13"/>
        <d v="2026-06-16T16:15:12"/>
        <d v="2026-06-16T07:09:07"/>
        <d v="2026-06-30T19:43:33"/>
        <d v="2026-06-30T19:38:59"/>
        <d v="2026-06-08T11:53:35"/>
        <d v="2026-06-30T06:10:04"/>
        <d v="2026-06-25T13:41:53"/>
        <d v="2026-06-25T13:40:15"/>
        <d v="2026-06-29T13:14:22"/>
        <d v="2026-06-29T13:04:51"/>
        <d v="2026-06-29T08:04:26"/>
        <d v="2026-06-18T14:47:54"/>
        <d v="2026-06-29T11:19:09"/>
        <d v="2026-06-29T11:14:42"/>
        <d v="2026-06-29T12:15:41"/>
        <d v="2026-06-26T11:57:44"/>
        <d v="2026-06-02T18:31:08"/>
        <d v="2026-06-02T18:26:57"/>
        <d v="2026-06-16T15:46:07"/>
        <d v="2026-06-26T08:11:53"/>
        <d v="2026-06-26T09:04:02"/>
        <d v="2026-06-26T08:24:04"/>
        <d v="2026-06-08T08:10:15"/>
        <d v="2026-06-26T08:08:17"/>
        <d v="2026-06-30T22:02:36"/>
        <d v="2026-06-30T22:07:06"/>
        <d v="2026-06-24T11:17:29"/>
        <d v="2026-06-24T11:10:00"/>
        <d v="2026-07-01T05:19:13"/>
        <d v="2026-06-26T07:32:46"/>
        <d v="2026-07-01T05:12:23"/>
        <d v="2026-06-30T19:05:24"/>
        <d v="2026-06-26T07:17:57"/>
        <d v="2026-06-25T13:53:56"/>
        <d v="2026-06-09T14:02:57"/>
        <d v="2026-06-25T21:05:57"/>
        <d v="2026-06-25T20:35:05"/>
        <d v="2026-06-09T14:00:28"/>
        <d v="2026-06-18T06:10:04"/>
        <d v="2026-06-25T07:27:58"/>
        <d v="2026-06-25T15:25:42"/>
        <d v="2026-06-18T06:21:58"/>
        <d v="2026-06-25T15:13:56"/>
        <d v="2026-06-25T15:12:22"/>
        <d v="2026-06-02T15:36:45"/>
        <d v="2026-06-25T13:27:42"/>
        <d v="2026-06-25T13:56:35"/>
        <d v="2026-06-02T14:08:29"/>
        <d v="2026-06-25T13:51:19"/>
        <d v="2026-06-02T14:05:45"/>
        <d v="2026-06-25T13:48:56"/>
        <d v="2026-06-26T08:14:03"/>
        <d v="2026-06-26T08:11:43"/>
        <d v="2026-06-15T11:09:55"/>
        <d v="2026-06-25T09:02:45"/>
        <d v="2026-06-09T08:00:56"/>
        <d v="2026-06-23T14:33:41"/>
        <d v="2026-06-25T07:31:01"/>
        <d v="2026-06-24T15:21:56"/>
        <d v="2026-06-24T15:18:07"/>
        <d v="2026-06-25T07:33:14"/>
        <d v="2026-06-30T08:22:30"/>
        <d v="2026-06-08T13:03:14"/>
        <d v="2026-06-23T09:49:42"/>
        <d v="2026-06-23T21:00:52"/>
        <d v="2026-06-23T20:55:41"/>
        <d v="2026-06-29T17:09:47"/>
        <d v="2026-06-23T15:40:02"/>
        <d v="2026-06-29T17:04:21"/>
        <d v="2026-06-23T14:19:02"/>
        <d v="2026-06-09T16:37:08"/>
        <d v="2026-06-09T16:28:42"/>
        <d v="2026-06-23T09:56:02"/>
        <d v="2026-06-11T07:33:03"/>
        <d v="2026-06-22T15:05:54"/>
        <d v="2026-06-22T14:52:52"/>
        <d v="2026-06-22T14:42:43"/>
        <d v="2026-06-22T14:06:29"/>
        <d v="2026-06-22T08:37:06"/>
        <d v="2026-06-12T07:10:57"/>
        <d v="2026-06-19T07:50:42"/>
        <d v="2026-06-24T07:19:38"/>
        <d v="2026-06-19T07:54:07"/>
        <d v="2026-06-10T20:25:27"/>
        <d v="2026-06-18T16:15:41"/>
        <d v="2026-06-18T15:59:00"/>
        <d v="2026-06-18T15:25:30"/>
        <d v="2026-06-18T15:18:05"/>
        <d v="2026-06-18T15:10:09"/>
        <d v="2026-06-18T15:10:28"/>
        <d v="2026-06-18T15:02:29"/>
        <d v="2026-06-18T14:55:21"/>
        <d v="2026-06-11T15:30:32"/>
        <d v="2026-06-18T13:26:29"/>
        <d v="2026-06-18T13:24:08"/>
        <d v="2026-06-18T10:41:32"/>
        <d v="2026-06-18T10:37:46"/>
        <d v="2026-06-18T09:44:27"/>
        <d v="2026-06-18T10:01:38"/>
        <d v="2026-06-25T16:59:32"/>
        <d v="2026-06-18T09:33:21"/>
        <d v="2026-06-25T16:52:51"/>
        <d v="2026-06-18T09:24:44"/>
        <d v="2026-06-08T15:40:12"/>
        <d v="2026-06-25T09:10:09"/>
        <d v="2026-06-30T07:32:17"/>
        <d v="2026-06-23T13:21:01"/>
        <d v="2026-06-22T07:09:26"/>
        <d v="2026-06-18T09:06:34"/>
        <d v="2026-06-18T09:00:38"/>
        <d v="2026-06-16T11:43:33"/>
        <d v="2026-06-11T14:12:30"/>
        <d v="2026-06-11T09:23:02"/>
        <d v="2026-06-12T11:14:33"/>
        <d v="2026-06-12T07:12:31"/>
        <d v="2026-06-11T09:14:38"/>
        <d v="2026-06-12T07:11:30"/>
        <d v="2026-06-30T08:15:28"/>
        <d v="2026-06-11T15:02:14"/>
        <d v="2026-06-30T08:12:56"/>
        <d v="2026-06-11T11:36:52"/>
        <d v="2026-06-30T13:48:27"/>
        <d v="2026-06-30T13:47:10"/>
        <d v="2026-06-30T13:45:13"/>
        <d v="2026-06-30T13:42:20"/>
        <d v="2026-06-18T09:49:54"/>
        <d v="2026-06-27T13:35:31"/>
        <d v="2026-06-10T10:23:53"/>
        <d v="2026-06-08T07:24:10"/>
        <d v="2026-06-04T14:33:08"/>
        <d v="2026-06-20T13:31:17"/>
        <d v="2026-06-20T13:27:17"/>
        <d v="2026-06-25T14:11:37"/>
        <d v="2026-06-30T11:41:20"/>
        <d v="2026-06-08T16:22:05"/>
        <d v="2026-06-29T21:07:37"/>
        <d v="2026-06-29T21:00:06"/>
        <d v="2026-06-08T12:56:36"/>
        <d v="2026-06-24T15:47:40"/>
        <d v="2026-06-08T12:32:00"/>
        <d v="2026-06-05T10:29:48"/>
        <d v="2026-06-18T09:27:13"/>
        <d v="2026-06-10T13:26:13"/>
        <d v="2026-06-26T08:19:32"/>
        <d v="2026-06-26T07:57:57"/>
        <d v="2026-06-07T16:00:57"/>
        <d v="2026-06-25T15:21:12"/>
        <d v="2026-06-08T12:43:37"/>
        <d v="2026-06-05T11:12:42"/>
        <d v="2026-06-26T07:23:43"/>
        <d v="2026-06-05T10:56:28"/>
        <d v="2026-06-05T10:35:17"/>
        <d v="2026-06-26T07:20:26"/>
        <d v="2026-06-05T09:12:37"/>
        <d v="2026-06-04T15:34:21"/>
        <d v="2026-06-26T06:56:01"/>
        <d v="2026-06-04T14:07:00"/>
        <d v="2026-06-02T18:35:13"/>
        <d v="2026-06-26T06:53:27"/>
        <d v="2026-06-08T10:31:42"/>
        <d v="2026-06-08T10:24:08"/>
        <d v="2026-06-11T11:06:18"/>
        <d v="2026-06-30T10:46:38"/>
        <d v="2026-06-23T15:45:48"/>
        <d v="2026-06-24T15:14:28"/>
        <d v="2026-06-19T21:16:51"/>
        <d v="2026-06-06T07:26:41"/>
        <d v="2026-06-02T07:55:36"/>
        <d v="2026-06-06T07:08:06"/>
      </sharedItems>
    </cacheField>
    <cacheField name="Completion time" numFmtId="14">
      <sharedItems containsNonDate="0" containsDate="1" containsString="0" containsBlank="1" minDate="2026-04-01T08:00:57" maxDate="2026-07-01T05:31:40"/>
    </cacheField>
    <cacheField name="Email" numFmtId="14">
      <sharedItems containsBlank="1"/>
    </cacheField>
    <cacheField name="Date of Intervention /_x000a_Tarikh ketika Membuat Teguran Care Card" numFmtId="14">
      <sharedItems containsSemiMixedTypes="0" containsNonDate="0" containsDate="1" containsString="0" minDate="2025-01-01T00:00:00" maxDate="2026-07-01T00:00:00"/>
    </cacheField>
    <cacheField name="Full Name / Nama Penuh" numFmtId="0">
      <sharedItems count="521">
        <s v="Mohd Habibullah bin Mohd Adnan Izan"/>
        <s v="Mohammad Kamil Hakimin Mohd Amin"/>
        <s v="Mohammad Hazieduddin bin Hussin"/>
        <s v="Ahmad Fajar"/>
        <s v="Mohd Amin Tamrin bin Hj Mohd Talip"/>
        <s v="Nurul Ainul Hayat bin Abdul Majid"/>
        <s v="Liyana Abd Rahim"/>
        <s v="Suherman Bin Masri"/>
        <s v="Le Toan Linh"/>
        <s v="Nurul Hafizah binti Hj Abdul Halid"/>
        <s v="Yusof young"/>
        <s v="M. Zulhelmi Bin Hj Asmawi"/>
        <s v="Filipus Aron"/>
        <s v="Muhammad Ali Shafie Bin Haji Ali Sabahrin "/>
        <s v="Muhammad Nur Faris Bin Haji Buhari"/>
        <s v="Hamizan bin Rahman"/>
        <s v="Atta mohamed khalil"/>
        <s v="Hassan Metwally"/>
        <s v="Hany Sheta"/>
        <s v="Ahmed Hamdy"/>
        <s v="Hazwal Ngadeni"/>
        <s v="Rohit Bhogle"/>
        <s v="Asnawi bin Kariman"/>
        <s v="Osama Abdel Azeem"/>
        <s v="Moustaf Abdel Naser"/>
        <s v="Salis Nader"/>
        <s v="Suryadi Sudari Arbain"/>
        <s v="Hajah Nur Izzyani Binti Haji Ramlee"/>
        <s v="Muhammed Abeed Bin Sarkawi"/>
        <s v="Naadhirah Mahmud"/>
        <s v="Muhamad Aqhari bin Jamudin"/>
        <s v="Mohammad Syukri Bin Safri"/>
        <s v="Mohamed Husnir Rahman bin Osman"/>
        <s v="Saharin bin Rotan"/>
        <s v="Ummi Farhanah bte Zulkifle"/>
        <s v="Jessica Menyie Anak Kabuary"/>
        <s v="Mohammad Raimi bin Mohammad"/>
        <s v="Shamiza binti Hussin"/>
        <s v="Muhammad Nabil Bin Haji Misli"/>
        <s v="Muhammad Rashid bin Harun"/>
        <s v="Mohammad Nabil Haji Gapor"/>
        <s v="Dk NoorFaszalenna Pg Zaini"/>
        <s v="Md Faris Zullfikeri bin Hj Abd Rashid "/>
        <s v="Ahmed Abdelrahman Mohammed Morsy"/>
        <s v="Ahmed Reda Saleh Mohamed Khalifa"/>
        <s v="Haji Suhaimi Bin Haji Julaihi"/>
        <s v="Emrullah Akman"/>
        <s v="Mohammad Taufik Bin Hassan"/>
        <s v="Hamizah Mahmud"/>
        <s v="Suebsak Mahintarathep"/>
        <s v="Masdirino Bin Suradi"/>
        <s v="Asnie Bin Idris"/>
        <s v="Muhammad Nikmatul Faris Bin Shamsul"/>
        <s v="Junie Bin Idris"/>
        <s v="Muhammad Nasrullah Joey Bin Abdullah Hong"/>
        <s v="Sukhbir Singh"/>
        <s v="Mohammad Abdul Khaliq Bin Alisan"/>
        <s v="Mohammad Yusra Hakim Bin Hj Ramlee"/>
        <s v="Muhammad Harriz Hazwan Bin Abdullah Tegong "/>
        <s v="Rasel Rana"/>
        <s v="Mohd Salihin Abdullah"/>
        <s v="Sumbang Anak Rentap"/>
        <s v="Muhammad Ridhwan Bin Haji Rahman"/>
        <s v="Mohammad Faiz Ahmad"/>
        <s v="Madhukar Prasad Gupta"/>
        <s v="Mohammad Shamim Afzal"/>
        <s v="Naushad Ahmad Siddique"/>
        <s v="Nurzahirulhaq Mostar Bin Shafiee"/>
        <s v="Mohamed Aizzudin Bin Awang Haji Tuah"/>
        <s v="Jaosoa Francklin"/>
        <s v="Abdul Haziq Bin Abdul Hamid"/>
        <s v="Romel Samillano Rubido"/>
        <s v="Yusde Bin Junaidi"/>
        <s v="Martin bin Juin"/>
        <s v="Mohammad Afiq bin Awang"/>
        <s v="Mohamed Moussa"/>
        <s v="Naveed Bashir"/>
        <s v="Muhammad Ismail"/>
        <s v="Ahmad Ikhsan"/>
        <s v="M. Fazill Bin Awang Hj Sulaiman"/>
        <s v="Mohamed Othman"/>
        <s v="Nauman Anjum"/>
        <s v="Low Choon Ping"/>
        <s v="Abdul Wahid"/>
        <s v="Mahendra S. Patel"/>
        <s v="Shiju Varghese"/>
        <s v="Muhammad Hakim bin Abdullah"/>
        <s v="Abdul Khaliq Haji Adinin"/>
        <s v="Tamer Ahmed "/>
        <s v="Ti Zhi Yuan"/>
        <s v="Ayman sayed Abdelrehim Radwan "/>
        <s v="Ram Pratap Nishad"/>
        <s v="Sharifkhan Amanullakhan Pathan"/>
        <s v="Muhammad  Akmal Muntaqim bin Haji Bakeri"/>
        <s v="Mohamed Yousef Shebl Aly Nassar"/>
        <s v="Galant Putra"/>
        <s v="Mahmoud Fakhry Ahmed Elnemr"/>
        <s v="Nurasilah binti Hj Ismail"/>
        <s v="Muhd Hishamuddin bin Edis Asmena"/>
        <s v="Nur Izyan Yakup"/>
        <s v="Hamza Masood Raja"/>
        <s v="Mohd 'Arif bin Sahari"/>
        <s v="Nur Aqilah binti Hj Abdullah"/>
        <s v="Yehya Gooda Mohamed Mostafa"/>
        <s v="Abdul Badri Izdihar Bin Hj Abd Lamit"/>
        <s v="Marahaini Rafidah Binti Abdullah"/>
        <s v="Rhea Nurramizah binti Abdullah Bajing"/>
        <s v="Mohamed Abdelrahman Mohamed Goumaa"/>
        <s v="Nur Atiqah Aziqah binti Zaini"/>
        <s v="Nur Zawani Binti Marrot"/>
        <s v="Muhd Azaim Bin Hj Mohd Jamali"/>
        <s v="Rosid Bin Idris"/>
        <s v="Amal Nurul Fawedda Razali"/>
        <s v="Muhd Yusra Hj Awang Yusof"/>
        <s v="Muhd Nur Khairul Ikram Bin Mohd Warith"/>
        <s v="Muhd Zulfadli bin Hamdan"/>
        <s v="Moustafa Elsayed Abdelwahed Ali"/>
        <s v="Nur Muhammad Bin Awang Kasim"/>
        <s v="Mohd Afiq Taufiq bin Hj Mohd Talip"/>
        <s v="Mohd Syafiq Irawan Bin Juwari"/>
        <s v="Umair Abdullah"/>
        <s v="Mohd Hifdzuramir bin Hj Mohd Zain"/>
        <s v="Nikhil Suryakant Vetkar"/>
        <s v="Mohd Fadzli bin Mohd Padil"/>
        <s v="Shahminan Chamsuddin"/>
        <s v="Saadat Ali"/>
        <s v="Mohd Syahmi Bin Jamalluddin"/>
        <s v="Mohd Khairun Nazhem Mohd Husaini"/>
        <s v="Mohammad Hardi"/>
        <s v="Selvam Rajakannu"/>
        <s v="Sudesh kumar Sukumaran"/>
        <s v="Mohamed Khalil Ashalla Bagdad"/>
        <s v="Ahmed Abdelaziz Mohamed Arafat"/>
        <s v="Ahmed Abdelfattah Ahmed Aly Shaaban"/>
        <s v="Hazem Mohamed Soliman Zein"/>
        <s v="Mohamed Khairun bin Kamaruzaman"/>
        <s v="Mohammad Noorhamdillah bin Zakaria"/>
        <s v="Muhammad Tanveer"/>
        <s v="Muhammad Hafiiz bin Aliakbar"/>
        <s v="Rambabu Voleti "/>
        <s v="Attito Ali Rawy Attito"/>
        <s v="Mohd Shaari Bin Salleh"/>
        <s v="Zayar Tun"/>
        <s v="Vinod Kumar Verma "/>
        <s v="Muhammad Asadullah Rizvi "/>
        <s v="Gupteshwar Mehta"/>
        <s v="Alok Anak Lukum"/>
        <s v="Pengiran Yusoff Bin Pengiran Haji Aji"/>
        <s v="Perhatian Piara Ginting "/>
        <s v="Mohammad Faiz Bin Mohd. Yassin"/>
        <s v="Muhammad Wafiz Izamuddin Haji Aidel"/>
        <s v="Muhammad Nuaim Koo bin Dahari"/>
        <s v="Mohammad Amir Ridwan Bin Abdullah Mohammad Mas Reza"/>
        <s v="Muhammad Firdaus bin Muhammad Amry"/>
        <s v="Srinivas rachakonda"/>
        <s v="Peter Eddie anak sami"/>
        <s v="Abu bakar ali"/>
        <s v="EHSANNUDIN BIN ABU BAKAR"/>
        <s v="Siti Norhafizzah Binti Awang Abdul Talip"/>
        <s v="Norshaharimie bin shahri"/>
        <s v="md hafizuddin bin kifli "/>
        <s v="md hafizuddin bin kifli"/>
        <s v="MUHAMMAD HAIRUL HAYAT BIN MUHAMMAD ARIFFIN "/>
        <s v="Muhammad nur fitr bin haji muhammad suniwadi"/>
        <s v="Muhammad nur fitri bin haji muhammad suniwadi"/>
        <s v="MD Fidaee bin Ismail"/>
        <s v="Mohammad muiz bin hj hazimin"/>
        <s v="MUHAMMAD NURUL AZMIE BIN ANDRU "/>
        <s v="Muhammad Nurakmal bin Abdullah Jasmi "/>
        <s v="Donny Irwan anak Lamit"/>
        <s v="Muhammad Azroy bin Othman"/>
        <s v="NUR RASYIQAH BINTI HAMZAH"/>
        <s v="Linaa Farhana"/>
        <s v="Peter Eddie "/>
        <s v="MUHAMMAD NUR FAYADH BIN BASIR"/>
        <s v="Muhd aniq haziq bin saipul "/>
        <s v="Nandang Sugianto"/>
        <s v="MUKHAMAD RIVALDI MAULANA "/>
        <s v="Md Nur Hidayat Hj Md Daud"/>
        <s v="Muhd aniq haziq bin saipul"/>
        <s v="Dewi Herawati "/>
        <s v="Chandra bahadur bhandari"/>
        <s v="Suman rai"/>
        <s v="Muhammad saiful Rafa rafiee bin razali "/>
        <s v="Siti jaferiah binti mohd daud"/>
        <s v="Md fidaee"/>
        <s v="Afnila "/>
        <s v="Slamet Saputra"/>
        <s v="Mohammad hardi bin jahar"/>
        <s v="Chamdan"/>
        <s v="Mohd Hazirul Azri Bin Zulkefli"/>
        <s v="MOHD AQIL BIN MOHD ZAINI"/>
        <s v="MUHAMMAD IRSYAD MUIZZUDDIN BIN MAIDIN"/>
        <s v="Muhammad Nabil iqmal bin Abdullah amin"/>
        <s v="Udik mansur Hidayat "/>
        <s v="Kamal sunar "/>
        <s v="Elizabeth mapili"/>
        <s v="Dwi prasetyo"/>
        <s v="Adit dermawan"/>
        <s v="Muhammad ulfi hakimi bin Muhammad abdullah asmawi"/>
        <s v="Ernie Saimi"/>
        <s v="HAMID BIN DRUS"/>
        <s v="MUHAMMAD HAFIZAN BIN MUHAMMAD FAKHRIY "/>
        <s v="Nur sofiyyah binti muhammad aminul"/>
        <s v="Dambar bahadur roka"/>
        <s v="Yam Bahadur magar "/>
        <s v="Zidnii ilman bin Asmadi"/>
        <s v="Muhammad afif bin Abdullah "/>
        <s v="Md Airul Zaidey Md Kamis"/>
        <s v="AHMAD SYAKIR BIN ALIMIN"/>
        <s v="CHUA KOK HWA"/>
        <s v="Muhammad izaan hakeem bin hazrin"/>
        <s v="NURUL IZZATI HANANI BINTI MOHAMMAD YASSINI"/>
        <s v="Mohammad sahirol rizam bin kassim"/>
        <s v="Siti Norazirah Binti Tajulashikin"/>
        <s v="Muhammad Ardie bin Muhammad Fadlie"/>
        <s v="Mohammad Fikri bin Husin"/>
        <s v="Kandaswami subbiah"/>
        <s v="MUHAMMAD MUSTAQEEM BIN SANI"/>
        <s v="Fidaee"/>
        <s v="DSG3974 ABDUL DANIEL ABDULLAH "/>
        <s v="Nurernna Nabilla binti Muhd Rizqi Kifli"/>
        <s v="Abdul khaliq"/>
        <s v="Nurul Nornatasha Binti Abdullah Renit"/>
        <s v="Muhammad Affendi bin Muhammad Nur Hisyam"/>
        <s v="Yeo Pow Min"/>
        <s v="Muhammad Shahrol Nizam Afiq bin Abdullah Jochny"/>
        <s v="Muhammad Ezzad Bin Hairosah"/>
        <s v="ABDULLAH EDDIE BUAN BIN ABDULLAH LEMAN"/>
        <s v="Sito Norhafizzah Binti Awang Abdul Talip"/>
        <s v="MUHAMMAD NUR FAYADH BIN BASIR "/>
        <s v="Ahnaf"/>
        <s v="SITI NUR QEERYUNNESHA BINTI MICHAL"/>
        <s v="Zainurin"/>
        <s v="Mohamed Amin Bin Abu Bakar "/>
        <s v="Hadri"/>
        <s v="Muhammad Erffan bin Hairosah"/>
        <s v="Johnathan"/>
        <s v="Fathuddin"/>
        <s v="Arol"/>
        <s v="Muhammad Amir Rashid bin Alihana "/>
        <s v="Mohammad Adib Suimi"/>
        <s v="Elmie Eszualdynn Bin Norddin"/>
        <s v="MUHAMMAD RAFIE NAQIUDDIN BIN RAMLE "/>
        <s v="Mohd khairul bin mohd daud"/>
        <s v="Muhamad Akmal bin arbi"/>
        <s v="Norlly bin Nahon"/>
        <s v="Mohammad Hisyam Shahmi Bin Mohammad Hassim "/>
        <s v="Maxwell Kok Yung Huei "/>
        <s v="Md faiz hakim bin md azmi"/>
        <s v="Md faizhakim bin md azmi"/>
        <s v="Suraini Binti lisa"/>
        <s v="Nirmala purbhachhane"/>
        <s v="Muhammad Akmal bin arbi"/>
        <s v="Mohiddin bin md jaafar"/>
        <s v="MUHAMMAD ZULHILMI BIN MUHAMMAD SUHAIMI"/>
        <s v="AMAL EDAHNADZIRAH "/>
        <s v="md sahrulizam"/>
        <s v="MOHD ARIF BIN ZAINI"/>
        <s v="Abdul Qawiy bin Mutusof"/>
        <s v="Md faiz hakim bin md Azim"/>
        <s v="Fatin Nur Rasyeqah Hj Jumat"/>
        <s v="Adziezul aqiel bin afendi"/>
        <s v="MOHAMMAD HALIFF BIN MOHAMMAD ISAMUDDIN"/>
        <s v="muhammad azib bin mahmud "/>
        <s v="Mahindra patil"/>
        <s v="𝐴𝑠𝑟𝑖𝑛𝑎 𝐵𝑖𝑛𝑡𝑖 𝐴𝑏𝑑𝑢𝑙 𝐿𝑎𝑡𝑖𝑓"/>
        <s v="Md.fidaee"/>
        <s v="Susaimanickam "/>
        <s v="Mohd Shaari Salleh" u="1"/>
        <s v="Asnie bin idris " u="1"/>
        <s v="AbuBakarAli " u="1"/>
        <s v="Abu Bakar Ali Bin Hj Mohamad " u="1"/>
        <s v="Muhammad Harriz Hazwan Bin Abdullah Tegong" u="1"/>
        <s v="Le toan linh " u="1"/>
        <s v="Muhammad Nur Faris Haji Buhari" u="1"/>
        <s v="Mohamed Yousef Nassar " u="1"/>
        <s v="Nurul Ainul Hayat Binti Abdul Majid" u="1"/>
        <s v="Muhammad Zulfadli bin Hamdan" u="1"/>
        <s v="Md Firdaus Bin Muhammad Amry " u="1"/>
        <s v="Muhammad Ridhwan Haji Rahman" u="1"/>
        <s v="Nur Aqilah binti Haji Abdullah" u="1"/>
        <s v="Muhammad Ridhwan Haij Rahman" u="1"/>
        <s v="Mohd Afiq Taufiq" u="1"/>
        <s v="marahaini rafidah binti abdullah " u="1"/>
        <s v="Muhammad Faris Zullfikeri bin Abdul Rashid" u="1"/>
        <s v="Hjh Nur Izzyani Haji Ramlee" u="1"/>
        <s v="Suebsak Mahintarathep " u="1"/>
        <s v="Mohammad Raimi bin Mohammad Saiffulah" u="1"/>
        <s v="Tamer Ahmed Ibrahim Mahmoud" u="1"/>
        <s v="Mohammad Kamil Hakimin Bin Mohd Amin" u="1"/>
        <s v="Shahminan bin chamsudin" u="1"/>
        <s v="Ahmed Abdelfattah Ahmed aly" u="1"/>
        <s v="Nur Zawani Marrot" u="1"/>
        <s v="Muhammad Ali Shafie bin Haji AliSabahrin " u="1"/>
        <s v="Muhammad Zulhelmi Bin Haji Ismawi" u="1"/>
        <s v="Hj Suhaimi Hj Julaihi" u="1"/>
        <s v="RAMBABU VOLETI" u="1"/>
        <s v="Mohamad Hifdzuramir Bin Haji Mohd Zain " u="1"/>
        <s v="Muhammad Hakim" u="1"/>
        <s v="osama mahmoud abdelazim" u="1"/>
        <s v="Hassan Mohamed Mohamed Metwalli" u="1"/>
        <s v="JUNIE BIN IDRIS " u="1"/>
        <s v="Mohammad Nabil bin Haji Gapor" u="1"/>
        <s v="Muhd nikmatul faris bin shamsul" u="1"/>
        <s v="Mohamed aizzuddin bin awang haji tuah" u="1"/>
        <s v="AMAL NURUL FAWEDDA BINTI RAZALI" u="1"/>
        <s v="Rhea Nurramizah Abdullah Bajing" u="1"/>
        <s v="Mohamed Aizzuddin" u="1"/>
        <s v="Ummi Farhanah binti Zulkifle " u="1"/>
        <s v="Mohamed Khalil Ashalla Bagdad " u="1"/>
        <s v="vinod kumar" u="1"/>
        <s v="Nurul Ainul Hayat Abdul Majid" u="1"/>
        <s v="Sharif khan" u="1"/>
        <s v="Ahmed Abdelrahman Mohammed Morsy " u="1"/>
        <s v="Muhammad Fazill Bin Awang Haji Sulaiman" u="1"/>
        <s v="Yusde Junaidi" u="1"/>
        <s v="Md amir ridwan bin abdullah md mas reza" u="1"/>
        <s v="Muhamad Khairun bin Kamaruzaman" u="1"/>
        <s v="Mohd Shaari B Salleh" u="1"/>
        <s v="Mohamed Othman Abdelhamed" u="1"/>
        <s v="muhammad nuaim koo" u="1"/>
        <s v="Muhammad wafiz izamuddin bin haji aidel" u="1"/>
        <s v="Hany Ahmed Ahmed" u="1"/>
        <s v="Hany Ahmed Ahmed Mohamed" u="1"/>
        <s v="Ram Pratap" u="1"/>
        <s v="Hamizan Bin Haji Rahman" u="1"/>
        <s v="Md Yusra Hakim Hj Ramlee" u="1"/>
        <s v="Dayang Noor Naadhirah binti Awang Mahmud" u="1"/>
        <s v="Mohammad Fadzli bin Mohd Padil" u="1"/>
        <s v="Muhammad Azaim Bin Haji Mohd Jamali" u="1"/>
        <s v="MD HISHAMUDDIN BIN EDIS ASMENA" u="1"/>
        <s v="Nurul Hafizah Halid" u="1"/>
        <s v="Khaliq Alisan" u="1"/>
        <s v="Asnawi Kariman" u="1"/>
        <s v="Noor Hamizah Mahmud" u="1"/>
        <s v="Romel S Rubido" u="1"/>
        <s v="Shamiza Hussin" u="1"/>
        <s v="Sukhbir Singh " u="1"/>
        <s v="Mohammad Syahmi Bin Jamalludin" u="1"/>
        <s v="Nurzahirulhaq Mostar Bin Shafiee " u="1"/>
        <s v="Mohamed Ashalla" u="1"/>
        <s v="Mohammad Habibullah bin Mohammad Adnan Izan" u="1"/>
        <s v="MOHD KAMIL HAKIMIN MOHD AMIN" u="1"/>
        <s v="Ahmad Fajar Firdaus" u="1"/>
        <s v="Filipus Aron Mamuji" u="1"/>
        <s v="Muhammad Ali Shafie bin Haji Ali Sabahrin" u="1"/>
        <s v="Zhi Yuan Ti" u="1"/>
        <s v="Muhd Nur Khairul Ikram Bin Muhd Warith" u="1"/>
        <s v="Gupteshwar Mehta " u="1"/>
        <s v="Muhammad Abeed Bin Sarkawi" u="1"/>
        <s v="Nur Izyan Binti Yakup" u="1"/>
        <s v="Hassan Mohamed Mohamed" u="1"/>
        <s v="mohd afiq taufiq bin haji mohd talip" u="1"/>
        <s v="Noorhamdillah Bin Zakaria" u="1"/>
        <s v="Muhammad Asadullah Rizvi" u="1"/>
        <s v="Mohamad Hifdzuramir " u="1"/>
        <s v="Madhukar Prasad Gupta " u="1"/>
        <s v="Galant Perdana Putra" u="1"/>
        <s v="Mohd Arif bin Sahari" u="1"/>
        <s v="Osama Mahmoud Abdelazim Mahmoud Ali" u="1"/>
        <s v="Ahmed Hamdy Mohamed Mahmoud Ali" u="1"/>
        <s v="Attito ali rawy" u="1"/>
        <s v="Mohamed Moussa " u="1"/>
        <s v="Ahmed Abdelfattah Ahmed " u="1"/>
        <s v="Muhammad Hishamuddin Bin Edis Asmena" u="1"/>
        <s v="Ahmad Ikhsan bin Ahmad Mokhtar" u="1"/>
        <s v="Mohammad faiz bin mohd yassin" u="1"/>
        <s v="Mohammad Shamim Afzal " u="1"/>
        <s v="Naushad Ahmad siddiquee " u="1"/>
        <s v="Mahendra Shivram patil" u="1"/>
        <s v="Shiju Varghese " u="1"/>
        <s v="Ahmed Reda Saleh Mohamed" u="1"/>
        <s v="Vinod Kumar verma" u="1"/>
        <s v="Mohammad Yusra Hakim Hj Ramlee" u="1"/>
        <s v="Salis nadir" u="1"/>
        <s v="Mohammad 'Arif bin Sahari" u="1"/>
        <s v="Mohammad Syafiq Irawan " u="1"/>
        <s v="Muhammad Faris Zullfikeri Bin Haji Abdul Rashid" u="1"/>
        <s v="Nur Muhammad bin Awang Kasim " u="1"/>
        <s v="Asnie idris " u="1"/>
        <s v="Nurasilah Ismail" u="1"/>
        <s v="Khairun Kamaruzaman" u="1"/>
        <s v="Muhammad Firdaus Bin Muhammad Amry " u="1"/>
        <s v="Muhd Nasrullah Joey Tan Bin Abdullah Hong" u="1"/>
        <s v="Abdul wahid " u="1"/>
        <s v="Moustafa abdelnasr" u="1"/>
        <s v="Ayman Sayed" u="1"/>
        <s v="Muhammad Akmal Muntaqim Bin Haji Bakeri " u="1"/>
        <s v="NIKHIL VETKAR" u="1"/>
        <s v="Mohammad Abdul Khaliq Bin Alisan " u="1"/>
        <s v="Sharifkhan Pathan" u="1"/>
        <s v="Mohd Amin Tamrin bin Haji Mohd Talip" u="1"/>
        <s v="Mohamad Amin Tamrin bin Haji Mohd Talip" u="1"/>
        <s v="Muhammad Hakim " u="1"/>
        <s v="Muhammad Akmal Muntaqim bin Haji Bakeri" u="1"/>
        <s v="NURUL IZZATI HANANI BINTI MOHAMAD YASSINI" u="1"/>
        <s v="Faris Buhari" u="1"/>
        <s v="Mohamad Afiq Taufiq Bin Haji Mohd Talip" u="1"/>
        <s v="Muhd Firdaus Bin Muhd Amry " u="1"/>
        <s v="Muhd Firdaus Bin Muhd Amry" u="1"/>
        <s v="Mohd Afiq Taufiq Haji Mohd Talip" u="1"/>
        <s v="Mohamed Goumaa " u="1"/>
        <s v="Shahminan.bin chamsudin" u="1"/>
        <s v="Hany Ahmed Ahmed " u="1"/>
        <s v="Voleti" u="1"/>
        <s v="Mihd Ali Shafie bin Haji AliSabahrin " u="1"/>
        <s v="mohamed gooma" u="1"/>
        <s v="Mihammad Nabil bin Haji Misli" u="1"/>
        <s v="Junie Idris " u="1"/>
        <s v="Dyg Noor Hamizah Binti Awg Mahmud" u="1"/>
        <s v="Mostafa sayed" u="1"/>
        <s v="Noor Hamizah Binti Awang Mahmud" u="1"/>
        <s v="Md Yusof young" u="1"/>
        <s v="Muhammad Faris Zullfikeri " u="1"/>
        <s v="Muhammad Faris Zullfikeri" u="1"/>
        <s v="Muhd Hakim" u="1"/>
        <s v="Nur Muhammad " u="1"/>
        <s v="Muhd Nur Khairul Ikram Bin Muhd Warith " u="1"/>
        <s v="Muhammad Zulhelmi Hj Ismawi" u="1"/>
        <s v="MUHAMMAD FAZILL BIN AWANG HAJI SULAIMAN " u="1"/>
        <s v="Mohammad faiz ahmad " u="1"/>
        <s v="Mohamed Aizzuddin bin Awg Haji Tuah" u="1"/>
        <s v="Mahendra s Patil " u="1"/>
        <s v="Mahendra s patil" u="1"/>
        <s v="Asnie idris" u="1"/>
        <s v="Ahmed Reda  Saleh Mohamed" u="1"/>
        <s v="Ahmed Reda Saleh Mohamed " u="1"/>
        <s v="Ahmed Reda Saleh Mohmed" u="1"/>
        <s v="ABDUL HAZIQ BIN ABDUL HAMID " u="1"/>
        <s v="Pengiran  Yusoff bin Pengiran Haji Aji" u="1"/>
        <s v="Nurul Hafizah Abdul Halid" u="1"/>
        <s v="Muhd Ali Shafie bin Haji Ali Sabahrin" u="1"/>
        <s v="Muhammad Azaim Jamali Bin Haji Mohd Jamali" u="1"/>
        <s v="Muhammad Ali Shafie" u="1"/>
        <s v="Mohd Salihin Abdullah " u="1"/>
        <s v="Mohammad syukri bin safri " u="1"/>
        <s v="Mohammad Syafiq Irawan" u="1"/>
        <s v="Mohamed Moussa Elsayed " u="1"/>
        <s v="Mohamad Hifdzuramir" u="1"/>
        <s v="MASDIRINO" u="1"/>
        <s v="Hamizan Bin Hj Rahman" u="1"/>
        <s v=" Ahmed Abdelaziz Mohamed Arafat" u="1"/>
        <s v="Md Hifdzuramir Bin Haji Md Zain" u="1"/>
        <s v="Mohamd Hifdzuramir" u="1"/>
        <s v="Mohamah Hifdzuramir" u="1"/>
        <s v="Muhamad Aqharo Bin Jamudin" u="1"/>
        <s v="Muhamad Aqhari bin Jamudi " u="1"/>
        <s v="Mohamed Othman Abdelhamed " u="1"/>
        <s v="Mohamad Afiq Taufiq" u="1"/>
        <s v="Ummi Farhanah binti Zulkifle" u="1"/>
        <s v="Suherman bin Masri " u="1"/>
        <s v="Shiji Varghese " u="1"/>
        <s v="Rambabu Voelti" u="1"/>
        <s v="Ram Pratap " u="1"/>
        <s v="Pengiran Yusoff Pengiran Haji Aji" u="1"/>
        <s v="Nur Aqilah binti Haji Abdulla" u="1"/>
        <s v="Muhammad Nasrullah Joey Tan Bin Abdullah Hong" u="1"/>
        <s v="Muhammad Ismail " u="1"/>
        <s v="Muhammad Hishamuddin @ Marzuqi Bin Edis Asmena" u="1"/>
        <s v="Muhammad Faris Zullfikeri Bin Haji Abdul Rashid " u="1"/>
        <s v="Muhammad Faris Zullfikeri bin Abdul Rashid " u="1"/>
        <s v="MUHAMMAD ASADULLAH " u="1"/>
        <s v="Mohamed Moussa eksayed" u="1"/>
        <s v="Mohamad Hifdzuramir Bin Haji Mohd Zain" u="1"/>
        <s v="Hjh Nur Izzyani  Haji Ramlee" u="1"/>
        <s v="Hjh Nur Izzyani Hj Ramlee" u="1"/>
        <s v="Ahmed Abdelfattah Ahmed" u="1"/>
        <s v="Mohamed moussa elsayed" u="1"/>
        <s v="Muhammad Zulhelmi Haji Ismawi" u="1"/>
        <s v="Ashalla" u="1"/>
        <s v="MUHAMMAD HAFIIZ ALIAKBAR" u="1"/>
        <s v="Mohd Salihin Bin Abdullah @ Nicholas" u="1"/>
        <s v="Gupteshwar Mehta (Rotary Engineering)" u="1"/>
        <s v="osama mahmoud abdelazim " u="1"/>
        <s v="Mohammad Taufik Hassan" u="1"/>
        <s v="Mohamed Yousef Nassar" u="1"/>
        <s v="Md Yusra Hakim bin Hj Ramlee" u="1"/>
        <s v="Muhammad Faris Zullfikeri Abd Rashid" u="1"/>
        <s v="Mohammad Taufik" u="1"/>
        <s v="Mohd Salihin Bin Abdullah" u="1"/>
        <s v="Atta Khalil" u="1"/>
        <s v="Muhammad Ali Shafie bin Haji AliSabahrin" u="1"/>
        <s v="Muhd Nur Khairul Ikram Bin Muhd. Warith" u="1"/>
        <s v="Liyana" u="1"/>
        <s v="Muhammad Hazieduddin bin Hussin" u="1"/>
        <s v="Mohamed Othman " u="1"/>
        <s v="Mohamed Moussa el sayed " u="1"/>
        <s v="Moustafa Abdelnasr Ibrahim" u="1"/>
        <s v="Muhammad Abeed Sarkawi" u="1"/>
        <s v="Ahmed Abdelfattah ahmed aly " u="1"/>
        <s v="Mohamed aizzuddin bin awang hj tuah" u="1"/>
        <s v="Mohamed Moussa El Sayed" u="1"/>
        <s v="mohd afiq taufiq bin haji mohd talip " u="1"/>
        <s v="mohd afiq taufiq bin hj mohd talip " u="1"/>
        <s v="MOHAMMAD NOORHAMDILLAH BINA ZAKARIA" u="1"/>
        <s v="Asnie" u="1"/>
        <s v="Asnie " u="1"/>
        <s v="Ahmad Ikhsan bin Ahmad Mokhtar " u="1"/>
        <s v="Ayman sayed " u="1"/>
        <s v="Shiju" u="1"/>
        <s v="Mohamed Othman Abdelhamed Soliman" u="1"/>
        <s v="Muhammad Ali Shafie bin Haji Ali Sabhrin" u="1"/>
        <s v="BRE Rhea Nurramizah Binti Abdullah Bajing" u="1"/>
        <s v="BRE Nur Aqilah Binti Hj Abdullah" u="1"/>
        <s v="BRE Noorhamdillah Bin Zakaria" u="1"/>
        <s v="BRE Hassan Mohamed Mohamed Metwalli" u="1"/>
        <s v="Hany Ahmed Ahmed Mohamed Sheta" u="1"/>
        <s v="BRE Nurul Hafizah Binti Hj Abdul Halid" u="1"/>
        <s v="BRE Mohd Arif bin Sahari" u="1"/>
        <s v="Atta Mohamed Khalil Gomaa Atta" u="1"/>
        <s v="BRE Attito Ali Rawy Attito" u="1"/>
        <s v="BRE Ahmed Abdelfattah Ahmed Aly Shaaban" u="1"/>
        <s v="Mohamed Moussa Elsayed Mostafa" u="1"/>
        <s v="BRE Mohammad Taufik Bin Hassan" u="1"/>
        <s v="BRE Hjh Nur Izzyani Binti Hj Ramlee" u="1"/>
        <s v="BRE Saadat Ali" u="1"/>
        <s v="BRE Dayang Noor Naadhirah Binti Awang Mahmud" u="1"/>
        <s v="BRE Ahmed Abdelrahman Mohammed Morsy" u="1"/>
        <s v="BRE Rohit Pundalik Bhogle" u="1"/>
        <s v="BRE Khairun Kamaruzaman" u="1"/>
      </sharedItems>
    </cacheField>
    <cacheField name="BFI Number (BFI000 / EXP000)" numFmtId="0">
      <sharedItems containsBlank="1" containsMixedTypes="1" containsNumber="1" containsInteger="1" minValue="0" maxValue="120000080"/>
    </cacheField>
    <cacheField name="Company / Organisation" numFmtId="0">
      <sharedItems containsBlank="1" count="11">
        <s v="(BRE) Brunei Rotary Engineering"/>
        <s v="Rotary"/>
        <s v="Brudesh Engineering &amp; Management Services"/>
        <s v="Daimun Security Services"/>
        <s v="Rotary IMC Singapore"/>
        <s v="Exceltech"/>
        <s v="Rentokil Cleaning Services"/>
        <s v="CIC Environmental Services"/>
        <s v="RASB (Under Rotary IMC)"/>
        <s v="𝑅𝑜𝑡𝑎𝑟𝑦"/>
        <m u="1"/>
      </sharedItems>
    </cacheField>
    <cacheField name="Position" numFmtId="0">
      <sharedItems containsBlank="1"/>
    </cacheField>
    <cacheField name="Location of Interventions /_x000a_Lokasi tempat kamu buat teguran" numFmtId="0">
      <sharedItems containsBlank="1"/>
    </cacheField>
    <cacheField name="Purpose of Care Card Interventions /_x000a_Tujuan Teguran Care Card Anda" numFmtId="0">
      <sharedItems containsBlank="1"/>
    </cacheField>
    <cacheField name="What have you Observed, Seen or Encountered? /_x000a_Apa yang kamu nampak, alami atau perhatikan?" numFmtId="0">
      <sharedItems containsBlank="1" longText="1"/>
    </cacheField>
    <cacheField name="What can go wrong if there's no interventions or actions has been made? _x000a_/ Apa boleh terjadi sekiranya tiada tindakan dilakukan?" numFmtId="0">
      <sharedItems containsBlank="1" longText="1"/>
    </cacheField>
    <cacheField name="What have you done to solve the problem(s)? How did you approach the person to make interventions? _x000a_/ How do you support the Good Practice? What do you suggest for the Item you highlighted? / Apakah ti" numFmtId="0">
      <sharedItems containsBlank="1" longText="1"/>
    </cacheField>
    <cacheField name="Category of this Care Card Submission _x000a_/ Kategori Teguran Care Card Anda" numFmtId="0">
      <sharedItems containsBlank="1"/>
    </cacheField>
    <cacheField name="Status" numFmtId="0">
      <sharedItems containsBlank="1" count="5">
        <s v="Old"/>
        <s v="Not BRE"/>
        <s v="Done"/>
        <m u="1"/>
        <s v="not in the List" u="1"/>
      </sharedItems>
    </cacheField>
    <cacheField name="Employee Status" numFmtId="0">
      <sharedItems count="3">
        <s v="Active"/>
        <s v="Inactive"/>
        <s v=""/>
      </sharedItems>
    </cacheField>
    <cacheField name="Near Miss" numFmtId="0">
      <sharedItems containsBlank="1" count="3">
        <m/>
        <s v="End of April"/>
        <s v="Yes"/>
      </sharedItems>
    </cacheField>
  </cacheFields>
  <extLst>
    <ext xmlns:x14="http://schemas.microsoft.com/office/spreadsheetml/2009/9/main" uri="{725AE2AE-9491-48be-B2B4-4EB974FC3084}">
      <x14:pivotCacheDefinition pivotCacheId="52152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8">
  <r>
    <m/>
    <x v="0"/>
    <m/>
    <m/>
    <d v="2025-01-01T00:00:00"/>
    <x v="0"/>
    <m/>
    <x v="0"/>
    <s v="Instrument Shift Technician"/>
    <s v="Site Office Ground Floor"/>
    <s v="Unsafe Condition (Dangerous Area that has potential to cause harm or injury to People within the Area) / Keadaan Bahaya"/>
    <s v="the vehicle entry is not quite visible during the night."/>
    <s v="vehicle might stuck due to the uneven/blind pothole."/>
    <s v="fill up the pothole"/>
    <s v="Hazardous - Unsafe Environment / Situasi Tempat Kerja yang Berbahaya untuk Alam Sekitar"/>
    <x v="0"/>
    <x v="0"/>
    <x v="0"/>
  </r>
  <r>
    <m/>
    <x v="0"/>
    <m/>
    <m/>
    <d v="2025-01-02T00:00:00"/>
    <x v="1"/>
    <m/>
    <x v="0"/>
    <s v="Rotating Technician Level 2"/>
    <s v="Main Gate 1"/>
    <s v="Unsafe Condition (Dangerous Area that has potential to cause harm or injury to People within the Area) / Keadaan Bahaya"/>
    <s v="Wild dog chasing my car"/>
    <s v="the dog die if i have intention to hit it"/>
    <s v="no dog within the plant"/>
    <s v="Hazardous - Unsafe Environment / Situasi Tempat Kerja yang Berbahaya untuk Alam Sekitar"/>
    <x v="0"/>
    <x v="0"/>
    <x v="0"/>
  </r>
  <r>
    <m/>
    <x v="0"/>
    <m/>
    <m/>
    <d v="2025-01-04T00:00:00"/>
    <x v="2"/>
    <m/>
    <x v="0"/>
    <s v="Electrical (Shift) Technician"/>
    <s v="Electrical Substation"/>
    <s v="Safe Act or Positive Practice (An appreciation to be made to that person who shows good examples) / Kelakuan yang Baik"/>
    <s v="The main substation was found to be in a cluttered state"/>
    <s v="Critical hand tools will be misplaced while materials and equipment being displaced can lead to postponement of job unnecessarily."/>
    <s v="Housekeep and organize the Main Substation to ensure materials are kept in place"/>
    <s v="Facility Management / Perawatan Kemudahan dan Aset"/>
    <x v="0"/>
    <x v="0"/>
    <x v="0"/>
  </r>
  <r>
    <m/>
    <x v="0"/>
    <m/>
    <m/>
    <d v="2025-01-15T00:00:00"/>
    <x v="1"/>
    <m/>
    <x v="0"/>
    <s v="Rotating Technician Level 2"/>
    <s v="Car Park near Clinic"/>
    <s v="Unsafe Condition (Dangerous Area that has potential to cause harm or injury to People within the Area) / Keadaan Bahaya"/>
    <s v="cant see if theres car wanna pass by"/>
    <s v="accident"/>
    <s v="install road mirror"/>
    <s v="Communication / Kurang Perbincangan waktu Bekerja, Kurang Permahaman Arahan atau Kurang Pengetahuan Bahasa Asing"/>
    <x v="0"/>
    <x v="0"/>
    <x v="0"/>
  </r>
  <r>
    <m/>
    <x v="0"/>
    <m/>
    <m/>
    <d v="2025-01-16T00:00:00"/>
    <x v="0"/>
    <m/>
    <x v="0"/>
    <s v="Instrument Shift Technician"/>
    <s v="Ammonia Plant"/>
    <s v="Unsafe Condition (Dangerous Area that has potential to cause harm or injury to People within the Area) / Keadaan Bahaya"/>
    <s v="The Ground/Walkway around the booster compressor are slippery due to algae growing."/>
    <s v="People might slip, trip and fall. causing injury(lets hope not)"/>
    <s v="I suggest to do some cleaning on the area."/>
    <s v="Hazardous - Unsafe Environment / Situasi Tempat Kerja yang Berbahaya untuk Alam Sekitar"/>
    <x v="0"/>
    <x v="0"/>
    <x v="0"/>
  </r>
  <r>
    <m/>
    <x v="0"/>
    <m/>
    <m/>
    <d v="2025-01-17T00:00:00"/>
    <x v="3"/>
    <m/>
    <x v="0"/>
    <s v="SENIOR ELECTRICAL SHIFT ENGINEER"/>
    <s v="SCM Building"/>
    <s v="Unsafe Condition (Dangerous Area that has potential to cause harm or injury to People within the Area) / Keadaan Bahaya"/>
    <s v="The fire alarm system not connected to central fire alarm panel at CCR"/>
    <s v="If there is a fire inside building and no one in the building. No one will notice the alarm. "/>
    <s v="Suggestion: Either to connect the fire alarm system to the central panel or the office should be manned 24x7."/>
    <s v="Fire Protection / Perlindungan Kebakaran"/>
    <x v="0"/>
    <x v="1"/>
    <x v="0"/>
  </r>
  <r>
    <m/>
    <x v="0"/>
    <m/>
    <m/>
    <d v="2025-01-17T00:00:00"/>
    <x v="4"/>
    <m/>
    <x v="0"/>
    <s v="Instrument Technician"/>
    <s v="Offsite &amp; Utilities"/>
    <s v="Unsafe Condition (Dangerous Area that has potential to cause harm or injury to People within the Area) / Keadaan Bahaya"/>
    <s v="A contractor not wearing safety goggles. "/>
    <s v="eye injury. "/>
    <s v="Approached the person and remind to always wear safety goggles as it is a requirement inside the plant."/>
    <s v="Individual Behaviour / Tingkah Laku yang Cuai dan Berbahaya"/>
    <x v="0"/>
    <x v="0"/>
    <x v="0"/>
  </r>
  <r>
    <m/>
    <x v="0"/>
    <m/>
    <m/>
    <d v="2025-01-20T00:00:00"/>
    <x v="4"/>
    <m/>
    <x v="0"/>
    <s v="Instrument Technician"/>
    <s v="Ammonia Plant"/>
    <s v="Unsafe Act (Dangerous or Unsafe Act that was done by someone) / Perbuatan Bahaya"/>
    <s v="A contractor not wearing safety goggles."/>
    <s v="eye-injury."/>
    <s v="Approached the person and remind to always wear safety goggles as it is a requirement inside the plant."/>
    <s v="Individual Behaviour / Tingkah Laku yang Cuai dan Berbahaya"/>
    <x v="0"/>
    <x v="0"/>
    <x v="0"/>
  </r>
  <r>
    <m/>
    <x v="0"/>
    <m/>
    <m/>
    <d v="2025-02-01T00:00:00"/>
    <x v="5"/>
    <m/>
    <x v="0"/>
    <s v="Junior Technician "/>
    <s v="SYERA's Rest Area"/>
    <s v="Unsafe Condition (Dangerous Area that has potential to cause harm or injury to People within the Area) / Keadaan Bahaya"/>
    <s v="Muddy road"/>
    <s v="Incident can occur for cycling to msl can cause fall"/>
    <s v="Cover proper with soil and stone or provide proper road permenantly"/>
    <s v="Design and Engineering / Tempat Pekerjaan kurang sesuai"/>
    <x v="0"/>
    <x v="1"/>
    <x v="0"/>
  </r>
  <r>
    <m/>
    <x v="0"/>
    <m/>
    <m/>
    <d v="2025-02-03T00:00:00"/>
    <x v="5"/>
    <m/>
    <x v="0"/>
    <s v="Junior technician"/>
    <s v="Unsure / Kurang Pasti"/>
    <s v="Unsafe Act (Dangerous or Unsafe Act that was done by someone) / Perbuatan Bahaya"/>
    <s v="Speeding and no signal "/>
    <s v="Accident on road and unknowledge the driver where you go without using signal "/>
    <s v="Provide signage warning speeding"/>
    <s v="Signage and Barriers / Papan Tanda dan Perbatasan Keselamatan tempat kerja"/>
    <x v="0"/>
    <x v="1"/>
    <x v="0"/>
  </r>
  <r>
    <m/>
    <x v="0"/>
    <m/>
    <m/>
    <d v="2025-02-05T00:00:00"/>
    <x v="1"/>
    <m/>
    <x v="0"/>
    <s v="Rotating Technician Level 2"/>
    <s v="Main Gate 1"/>
    <s v="Unsafe Condition (Dangerous Area that has potential to cause harm or injury to People within the Area) / Keadaan Bahaya"/>
    <s v="people crossing the road from msl to parking area.. no zebra crossing"/>
    <s v="accident"/>
    <s v="give zebra crossing"/>
    <s v="Facility Management / Perawatan Kemudahan dan Aset"/>
    <x v="0"/>
    <x v="0"/>
    <x v="0"/>
  </r>
  <r>
    <m/>
    <x v="0"/>
    <m/>
    <m/>
    <d v="2025-02-11T00:00:00"/>
    <x v="6"/>
    <m/>
    <x v="0"/>
    <s v="Technician"/>
    <s v="Bulk Storage"/>
    <s v="Unsafe Act (Dangerous or Unsafe Act that was done by someone) / Perbuatan Bahaya"/>
    <s v="Someone going inside the bulk storage not wearing proper mask"/>
    <s v="Sick"/>
    <s v="Intervention"/>
    <s v="Personal Protective Equipment / Pemakaian Alat Pelindung Diri"/>
    <x v="0"/>
    <x v="0"/>
    <x v="0"/>
  </r>
  <r>
    <m/>
    <x v="0"/>
    <m/>
    <m/>
    <d v="2025-02-15T00:00:00"/>
    <x v="0"/>
    <m/>
    <x v="0"/>
    <s v="Instrument Shift Technician"/>
    <s v="Site Office Ground Floor"/>
    <s v="Unsafe Condition (Dangerous Area that has potential to cause harm or injury to People within the Area) / Keadaan Bahaya"/>
    <s v="During the rainy season the Stairs are slippery. "/>
    <s v="even though there are handrails to hold, it is still slippery. people might slip, trip and fall that might causing injuries."/>
    <s v="I suggest to paint the Stairs with some rough materials to get the Grip. or maybe put some Grip tapes, even though it might rip in times. "/>
    <s v="Facility Management / Perawatan Kemudahan dan Aset"/>
    <x v="0"/>
    <x v="0"/>
    <x v="0"/>
  </r>
  <r>
    <m/>
    <x v="0"/>
    <m/>
    <m/>
    <d v="2025-02-20T00:00:00"/>
    <x v="7"/>
    <m/>
    <x v="0"/>
    <s v="Electrical Supervisor"/>
    <s v="Jetty Modules Area"/>
    <s v="Unsafe Condition (Dangerous Area that has potential to cause harm or injury to People within the Area) / Keadaan Bahaya"/>
    <s v="Exit door on jetty conveyor gallery in grid 7 Colom A and B don't have access or staircase to ground.  "/>
    <s v="If any emergency happens (fire or gas leak) person will stuck near exit door."/>
    <s v="Create care, then concern person will be aware about this situation"/>
    <s v="Scaffolding and Working at Height / Yang berkaitan dengan Scaffolding dan Bekerja tempat tinggi"/>
    <x v="0"/>
    <x v="0"/>
    <x v="0"/>
  </r>
  <r>
    <m/>
    <x v="0"/>
    <m/>
    <m/>
    <d v="2025-02-20T00:00:00"/>
    <x v="4"/>
    <m/>
    <x v="0"/>
    <s v="Instrument Technician"/>
    <s v="Ammonia Plant"/>
    <s v="Unsafe Act (Dangerous or Unsafe Act that was done by someone) / Perbuatan Bahaya"/>
    <s v="A contractor not wearing safety goggles."/>
    <s v="eye-injury"/>
    <s v="Approached the person and remind to always wear safety goggles as it is a requirement inside the plant."/>
    <s v="Individual Behaviour / Tingkah Laku yang Cuai dan Berbahaya"/>
    <x v="0"/>
    <x v="0"/>
    <x v="0"/>
  </r>
  <r>
    <m/>
    <x v="0"/>
    <m/>
    <m/>
    <d v="2025-02-23T00:00:00"/>
    <x v="0"/>
    <m/>
    <x v="0"/>
    <s v="Instrument Shift Technician"/>
    <s v="Site Office Ground Floor"/>
    <s v="Improvement Suggestions / Cadangan untuk diperbaiki"/>
    <s v="The Male toilet always not available during the weekend. (unable to flush)"/>
    <s v="The cleaner might not able to clean the toilet due to the clogging. "/>
    <s v="the cleaner only can put a signage, the toilet is not available."/>
    <s v="Facility Management / Perawatan Kemudahan dan Aset"/>
    <x v="0"/>
    <x v="0"/>
    <x v="0"/>
  </r>
  <r>
    <m/>
    <x v="0"/>
    <m/>
    <m/>
    <d v="2025-02-24T00:00:00"/>
    <x v="4"/>
    <m/>
    <x v="0"/>
    <s v="Instrument Technician"/>
    <s v="Ammonia Plant"/>
    <s v="Unsafe Act (Dangerous or Unsafe Act that was done by someone) / Perbuatan Bahaya"/>
    <s v="a group of contractors not using ear protection in a loud noise environment. "/>
    <s v="hearing problems. "/>
    <s v="approached them respectably and ensuring them to wear their ear protection. informed them to get one from HSSE, if required. "/>
    <s v="Individual Behaviour / Tingkah Laku yang Cuai dan Berbahaya"/>
    <x v="0"/>
    <x v="0"/>
    <x v="0"/>
  </r>
  <r>
    <m/>
    <x v="0"/>
    <m/>
    <m/>
    <d v="2025-02-27T00:00:00"/>
    <x v="7"/>
    <m/>
    <x v="0"/>
    <s v="Electrical Supervisor"/>
    <s v="Jetty Modules Area"/>
    <s v="Unsafe Condition (Dangerous Area that has potential to cause harm or injury to People within the Area) / Keadaan Bahaya"/>
    <s v="Exit door on jetty conveyor gallery in grid 10 Colom A and B don't have access or staircase to ground.  "/>
    <s v="If any emergency happens (fire or gas leak) person will stuck near exit door."/>
    <s v="Create care, then concern person will be aware about this situation"/>
    <s v="Scaffolding and Working at Height / Yang berkaitan dengan Scaffolding dan Bekerja tempat tinggi"/>
    <x v="0"/>
    <x v="0"/>
    <x v="0"/>
  </r>
  <r>
    <m/>
    <x v="0"/>
    <m/>
    <m/>
    <d v="2025-03-03T00:00:00"/>
    <x v="1"/>
    <m/>
    <x v="0"/>
    <s v="Rotating Technician Level 2"/>
    <s v="Ammonia Plant"/>
    <s v="Improvement Suggestions / Cadangan untuk diperbaiki"/>
    <s v="its ramadhan, saw contractor working during lunch time.."/>
    <s v="dead"/>
    <s v="rest"/>
    <s v="Supervision / Kurang Pemantauan atau Perhatian dari atasan"/>
    <x v="0"/>
    <x v="0"/>
    <x v="0"/>
  </r>
  <r>
    <m/>
    <x v="0"/>
    <m/>
    <m/>
    <d v="2025-03-04T00:00:00"/>
    <x v="5"/>
    <m/>
    <x v="0"/>
    <s v="Junior technician"/>
    <s v="Car Park near Clinic"/>
    <s v="Unsafe Act (Dangerous or Unsafe Act that was done by someone) / Perbuatan Bahaya"/>
    <s v="Speeding"/>
    <s v="accident"/>
    <s v="Signage warning"/>
    <s v="Individual Behaviour / Tingkah Laku yang Cuai dan Berbahaya"/>
    <x v="0"/>
    <x v="1"/>
    <x v="0"/>
  </r>
  <r>
    <m/>
    <x v="0"/>
    <m/>
    <m/>
    <d v="2025-03-05T00:00:00"/>
    <x v="8"/>
    <m/>
    <x v="0"/>
    <s v="Welder senior "/>
    <s v="Workshop"/>
    <s v="Safe Act or Positive Practice (An appreciation to be made to that person who shows good examples) / Kelakuan yang Baik"/>
    <s v="A welder was wearing full PPE including leather gloves, apron, face shield, and safety boots."/>
    <s v="N/A"/>
    <s v="I praised the worker for following safety procedures and shared it as a good example in the toolbox meeting."/>
    <s v="Personal Protective Equipment / Pemakaian Alat Pelindung Diri"/>
    <x v="0"/>
    <x v="0"/>
    <x v="0"/>
  </r>
  <r>
    <m/>
    <x v="0"/>
    <m/>
    <m/>
    <d v="2025-03-05T00:00:00"/>
    <x v="0"/>
    <m/>
    <x v="0"/>
    <s v="Instrument Shift Technician"/>
    <s v="Site Office First Floor"/>
    <s v="Safe Act or Positive Practice (An appreciation to be made to that person who shows good examples) / Kelakuan yang Baik"/>
    <s v="The Air Conditioner were being clean(Full Service) in the morning."/>
    <s v="There might be leaks in the room if the air conditioner drainage is clogged."/>
    <s v="Appreciates the Facility Management Team for the Periodic Maintenance."/>
    <s v="Facility Management / Perawatan Kemudahan dan Aset"/>
    <x v="0"/>
    <x v="0"/>
    <x v="0"/>
  </r>
  <r>
    <m/>
    <x v="0"/>
    <m/>
    <m/>
    <d v="2025-03-06T00:00:00"/>
    <x v="5"/>
    <m/>
    <x v="0"/>
    <s v="Technician "/>
    <s v="Unsure / Kurang Pasti"/>
    <s v="Improvement Suggestions / Cadangan untuk diperbaiki"/>
    <s v="Bicycle maintenance tyre"/>
    <s v="Accident on road"/>
    <s v="Ask to check before cycle "/>
    <s v="Individual Behaviour / Tingkah Laku yang Cuai dan Berbahaya"/>
    <x v="0"/>
    <x v="1"/>
    <x v="0"/>
  </r>
  <r>
    <m/>
    <x v="0"/>
    <m/>
    <m/>
    <d v="2025-03-10T00:00:00"/>
    <x v="9"/>
    <m/>
    <x v="0"/>
    <s v="Fabricator Lv2"/>
    <s v="Workshop"/>
    <s v="Improvement Suggestions / Cadangan untuk diperbaiki"/>
    <s v="I observed that our workshop lacks toilet facilities"/>
    <s v="could lead to discomfort, health issues, and reduced productivity among participants"/>
    <s v="it is strongly recommended to install proper restroom access or arrange nearby alternatives to ensure hygiene and convenience"/>
    <s v="Facility Management / Perawatan Kemudahan dan Aset"/>
    <x v="0"/>
    <x v="0"/>
    <x v="0"/>
  </r>
  <r>
    <m/>
    <x v="0"/>
    <m/>
    <m/>
    <d v="2025-03-12T00:00:00"/>
    <x v="10"/>
    <m/>
    <x v="0"/>
    <s v="static"/>
    <s v="Ammonia Plant"/>
    <s v="Safe Act or Positive Practice (An appreciation to be made to that person who shows good examples) / Kelakuan yang Baik"/>
    <s v="execute work with full ppe"/>
    <s v="injury on fingers"/>
    <s v="congratulate him on following the lsr"/>
    <s v="Proactive Approach / Teguran Positif (Safe Act / Positive Act)"/>
    <x v="0"/>
    <x v="0"/>
    <x v="0"/>
  </r>
  <r>
    <m/>
    <x v="0"/>
    <m/>
    <m/>
    <d v="2025-03-13T00:00:00"/>
    <x v="1"/>
    <m/>
    <x v="0"/>
    <s v="Rotating Technician Level 2"/>
    <s v="Unsure / Kurang Pasti"/>
    <s v="Unsafe Condition (Dangerous Area that has potential to cause harm or injury to People within the Area) / Keadaan Bahaya"/>
    <s v="our maintanence team suprise change because change company"/>
    <s v="heart attack"/>
    <s v="tell early so no confusion"/>
    <s v="Communication / Kurang Perbincangan waktu Bekerja, Kurang Permahaman Arahan atau Kurang Pengetahuan Bahasa Asing"/>
    <x v="0"/>
    <x v="0"/>
    <x v="0"/>
  </r>
  <r>
    <m/>
    <x v="0"/>
    <m/>
    <m/>
    <d v="2025-03-13T00:00:00"/>
    <x v="7"/>
    <m/>
    <x v="0"/>
    <s v="Electrical Supervisor"/>
    <s v="Jetty Modules Area"/>
    <s v="Unsafe Condition (Dangerous Area that has potential to cause harm or injury to People within the Area) / Keadaan Bahaya"/>
    <s v="Exit door on jetty conveyor gallery in grid 13 Colom A and B don't have access or staircase to ground.  "/>
    <s v="If any emergency happens (fire or gas leak) person will stuck near exit door."/>
    <s v="Create care card, then concern person will be aware about this situation"/>
    <s v="Scaffolding and Working at Height / Yang berkaitan dengan Scaffolding dan Bekerja tempat tinggi"/>
    <x v="0"/>
    <x v="0"/>
    <x v="0"/>
  </r>
  <r>
    <m/>
    <x v="0"/>
    <m/>
    <m/>
    <d v="2025-03-14T00:00:00"/>
    <x v="11"/>
    <m/>
    <x v="0"/>
    <s v="Technician"/>
    <s v="North Building Ground Floor"/>
    <s v="Safe Act or Positive Practice (An appreciation to be made to that person who shows good examples) / Kelakuan yang Baik"/>
    <s v="I would like to acknowledge a positive behaviour to our mechanical Manager thiru to have atleast once a month safety team talk."/>
    <s v="Nothing can go wrong instead, it boost moral and keep your mind refresh to have this session."/>
    <s v="I would suggest to every department to have their own safety talk every morning for atleast once a month. Just to boost, refresh mind and keep good environment."/>
    <s v="Position of People / Keberadaan seseorang ketika bekerja (Line of Fire, Drop Object &amp; Slip, Trip and Fall)"/>
    <x v="0"/>
    <x v="0"/>
    <x v="0"/>
  </r>
  <r>
    <m/>
    <x v="0"/>
    <m/>
    <m/>
    <d v="2025-03-17T00:00:00"/>
    <x v="9"/>
    <m/>
    <x v="0"/>
    <s v="Fabricator Lv2"/>
    <s v="Offsite &amp; Utilities"/>
    <s v="Safe Act or Positive Practice (An appreciation to be made to that person who shows good examples) / Kelakuan yang Baik"/>
    <s v="Proper housekeeping being done by scaffolder "/>
    <s v="-"/>
    <s v="I appreciate the person by approaching him "/>
    <s v="Proactive Approach / Teguran Positif (Safe Act / Positive Act)"/>
    <x v="0"/>
    <x v="0"/>
    <x v="0"/>
  </r>
  <r>
    <m/>
    <x v="0"/>
    <m/>
    <m/>
    <d v="2025-03-17T00:00:00"/>
    <x v="4"/>
    <m/>
    <x v="0"/>
    <s v="Instrument Technician"/>
    <s v="Offsite &amp; Utilities"/>
    <s v="Unsafe Act (Dangerous or Unsafe Act that was done by someone) / Perbuatan Bahaya"/>
    <s v="employee not using proper gloves to handle hazardous chemicals."/>
    <s v="skin irritation, worse, burnt skin. "/>
    <s v="approached them respectably and ensuring them to wear their proper gloves i.e.: nitrile gloves. informed them to get one from HSSE, if required. "/>
    <s v="Individual Behaviour / Tingkah Laku yang Cuai dan Berbahaya"/>
    <x v="0"/>
    <x v="0"/>
    <x v="0"/>
  </r>
  <r>
    <m/>
    <x v="0"/>
    <m/>
    <m/>
    <d v="2025-03-19T00:00:00"/>
    <x v="12"/>
    <m/>
    <x v="0"/>
    <s v="Electrical Sr Shift Engineer"/>
    <s v="Site Office First Floor"/>
    <s v="Unsafe Condition (Dangerous Area that has potential to cause harm or injury to People within the Area) / Keadaan Bahaya"/>
    <s v="The toilet for site office always have problem such as clogged, block"/>
    <s v="The water will go everywhere"/>
    <s v="To solve the issue for the toilet, septic tank, etc"/>
    <s v="Welfare / Kebajikan Pekerjaan dari segi Tempat Rehat, Penyediaan Air Minum dan Sebagainya."/>
    <x v="0"/>
    <x v="1"/>
    <x v="0"/>
  </r>
  <r>
    <m/>
    <x v="0"/>
    <m/>
    <m/>
    <d v="2025-03-19T00:00:00"/>
    <x v="7"/>
    <m/>
    <x v="0"/>
    <s v="Electrical Supervisor"/>
    <s v="Jetty Modules Area"/>
    <s v="Unsafe Condition (Dangerous Area that has potential to cause harm or injury to People within the Area) / Keadaan Bahaya"/>
    <s v="Exit door on jetty conveyor gallery in grid 16 Colom A and B don't have access or staircase to ground.  "/>
    <s v="If any emergency happens (fire or gas leak) person will stuck near exit door."/>
    <s v="Create care card, then concern person will be aware about this situation"/>
    <s v="Scaffolding and Working at Height / Yang berkaitan dengan Scaffolding dan Bekerja tempat tinggi"/>
    <x v="0"/>
    <x v="0"/>
    <x v="0"/>
  </r>
  <r>
    <m/>
    <x v="0"/>
    <m/>
    <m/>
    <d v="2025-03-20T00:00:00"/>
    <x v="8"/>
    <m/>
    <x v="0"/>
    <s v="Welder senior "/>
    <s v="Workshop"/>
    <s v="Unsafe Act (Dangerous or Unsafe Act that was done by someone) / Perbuatan Bahaya"/>
    <s v="During grinding operations, the employee failed to use the machine guard, violating the company’s safety regulations."/>
    <s v="Flying debris, sparks, and metal dust pose direct hazards to nearby individuals."/>
    <s v="Direct reminder and requirement to comply with safety regulations._x000a_We have fabricated several mobile protective shields suitable for cutting and grinding operations."/>
    <s v="Individual Behaviour / Tingkah Laku yang Cuai dan Berbahaya"/>
    <x v="0"/>
    <x v="0"/>
    <x v="0"/>
  </r>
  <r>
    <m/>
    <x v="0"/>
    <m/>
    <m/>
    <d v="2025-03-20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3-21T00:00:00"/>
    <x v="0"/>
    <m/>
    <x v="0"/>
    <s v="Instrument Shift Technician"/>
    <s v="Ammonia Plant"/>
    <s v="Unsafe Condition (Dangerous Area that has potential to cause harm or injury to People within the Area) / Keadaan Bahaya"/>
    <s v="some area are not quite illuminated. "/>
    <s v="if the ground is slippery. people might slip, trip and fall causing injuries. "/>
    <s v="used torchlight during the night to make sure the area/walkway is safe."/>
    <s v="Hazardous - Unsafe Environment / Situasi Tempat Kerja yang Berbahaya untuk Alam Sekitar"/>
    <x v="0"/>
    <x v="0"/>
    <x v="0"/>
  </r>
  <r>
    <m/>
    <x v="0"/>
    <m/>
    <m/>
    <d v="2025-03-21T00:00:00"/>
    <x v="11"/>
    <m/>
    <x v="0"/>
    <s v="Technician "/>
    <s v="Offsite &amp; Utilities"/>
    <s v="Unsafe Condition (Dangerous Area that has potential to cause harm or injury to People within the Area) / Keadaan Bahaya"/>
    <s v="Poor housekeeping. Used catridge filter did not dispose."/>
    <s v="Poor housekeeping. Can cause slip trip and fall. Blocking walking space"/>
    <s v="Already informed our engineer to inform operation engineer to take action regarding this matter. Because operations did the job. Reverse osmosis catridge filter job. "/>
    <s v="Hazardous - Unsafe Environment / Situasi Tempat Kerja yang Berbahaya untuk Alam Sekitar"/>
    <x v="0"/>
    <x v="0"/>
    <x v="0"/>
  </r>
  <r>
    <m/>
    <x v="0"/>
    <m/>
    <m/>
    <d v="2025-03-24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3-24T00:00:00"/>
    <x v="4"/>
    <m/>
    <x v="0"/>
    <s v="Instrument Technician "/>
    <s v="Urea Plant"/>
    <s v="Unsafe Act (Dangerous or Unsafe Act that was done by someone) / Perbuatan Bahaya"/>
    <s v="employee not wearing gloves while doing work."/>
    <s v="cuts and bruises. "/>
    <s v="approached them respectably and ensuring them to wear their gloves while doing their work. informed them to get one from HSSE, if damaged. "/>
    <s v="Individual Behaviour / Tingkah Laku yang Cuai dan Berbahaya"/>
    <x v="0"/>
    <x v="0"/>
    <x v="0"/>
  </r>
  <r>
    <m/>
    <x v="0"/>
    <m/>
    <m/>
    <d v="2025-03-25T00:00:00"/>
    <x v="13"/>
    <m/>
    <x v="0"/>
    <s v="Mechanical Welder"/>
    <s v="Workshop"/>
    <s v="Improvement Suggestions / Cadangan untuk diperbaiki"/>
    <s v="We need toilet at the workshop"/>
    <s v="It cause too much time lost! We have to back to office just to go to toilet."/>
    <s v="Make toilets at the workshop."/>
    <s v="Facility Management / Perawatan Kemudahan dan Aset"/>
    <x v="0"/>
    <x v="0"/>
    <x v="0"/>
  </r>
  <r>
    <m/>
    <x v="0"/>
    <m/>
    <m/>
    <d v="2025-03-25T00:00:00"/>
    <x v="10"/>
    <m/>
    <x v="0"/>
    <s v="static"/>
    <s v="Ammonia Plant"/>
    <s v="Safe Act or Positive Practice (An appreciation to be made to that person who shows good examples) / Kelakuan yang Baik"/>
    <s v="observe my colleague follow the jha when execute job "/>
    <s v="incident might happen"/>
    <s v="commended him for following the jha"/>
    <s v="Proactive Approach / Teguran Positif (Safe Act / Positive Act)"/>
    <x v="0"/>
    <x v="0"/>
    <x v="0"/>
  </r>
  <r>
    <m/>
    <x v="0"/>
    <m/>
    <m/>
    <d v="2025-03-30T00:00:00"/>
    <x v="14"/>
    <m/>
    <x v="0"/>
    <s v="Electrical Shift Technician"/>
    <s v="CCR"/>
    <s v="Unsafe Act (Dangerous or Unsafe Act that was done by someone) / Perbuatan Bahaya"/>
    <s v="Some personnel did not wash their hands after using the toilet"/>
    <s v="Unhygienic condition, may cause infection"/>
    <s v="Inform the person to wash their hand"/>
    <s v="Individual Behaviour / Tingkah Laku yang Cuai dan Berbahaya"/>
    <x v="0"/>
    <x v="0"/>
    <x v="0"/>
  </r>
  <r>
    <m/>
    <x v="0"/>
    <m/>
    <m/>
    <d v="2025-04-01T00:00:00"/>
    <x v="15"/>
    <m/>
    <x v="0"/>
    <s v="Instrument Technician Shift"/>
    <s v="Ammonia Plant"/>
    <s v="Unsafe Act (Dangerous or Unsafe Act that was done by someone) / Perbuatan Bahaya"/>
    <s v="A maintenance personnel using power tool on reformer area using blue permit."/>
    <s v="Potential leak followed up by spark can lead to explosion and fire hazard."/>
    <s v="Advice the person to apply the right permit and not perform the job using power tool or even bringing the power tool to the location."/>
    <s v="Hazardous - Unsafe Materials / Benda yang Berbahaya"/>
    <x v="0"/>
    <x v="0"/>
    <x v="0"/>
  </r>
  <r>
    <m/>
    <x v="0"/>
    <m/>
    <m/>
    <d v="2025-04-01T00:00:00"/>
    <x v="16"/>
    <m/>
    <x v="0"/>
    <m/>
    <m/>
    <m/>
    <m/>
    <m/>
    <m/>
    <m/>
    <x v="0"/>
    <x v="0"/>
    <x v="0"/>
  </r>
  <r>
    <m/>
    <x v="0"/>
    <m/>
    <m/>
    <d v="2025-04-01T00:00:00"/>
    <x v="17"/>
    <m/>
    <x v="0"/>
    <m/>
    <m/>
    <m/>
    <m/>
    <m/>
    <m/>
    <m/>
    <x v="0"/>
    <x v="0"/>
    <x v="0"/>
  </r>
  <r>
    <m/>
    <x v="0"/>
    <m/>
    <m/>
    <d v="2025-04-01T00:00:00"/>
    <x v="18"/>
    <m/>
    <x v="0"/>
    <m/>
    <m/>
    <m/>
    <m/>
    <m/>
    <m/>
    <m/>
    <x v="0"/>
    <x v="1"/>
    <x v="0"/>
  </r>
  <r>
    <m/>
    <x v="0"/>
    <m/>
    <m/>
    <d v="2025-04-01T00:00:00"/>
    <x v="19"/>
    <m/>
    <x v="0"/>
    <m/>
    <m/>
    <m/>
    <m/>
    <m/>
    <m/>
    <m/>
    <x v="0"/>
    <x v="1"/>
    <x v="0"/>
  </r>
  <r>
    <m/>
    <x v="0"/>
    <m/>
    <m/>
    <d v="2025-04-01T00:00:00"/>
    <x v="3"/>
    <m/>
    <x v="0"/>
    <m/>
    <m/>
    <m/>
    <m/>
    <m/>
    <m/>
    <m/>
    <x v="0"/>
    <x v="1"/>
    <x v="0"/>
  </r>
  <r>
    <m/>
    <x v="0"/>
    <m/>
    <m/>
    <d v="2025-04-01T00:00:00"/>
    <x v="20"/>
    <m/>
    <x v="0"/>
    <m/>
    <m/>
    <m/>
    <m/>
    <m/>
    <m/>
    <m/>
    <x v="0"/>
    <x v="0"/>
    <x v="0"/>
  </r>
  <r>
    <m/>
    <x v="0"/>
    <m/>
    <m/>
    <d v="2025-04-01T00:00:00"/>
    <x v="12"/>
    <m/>
    <x v="0"/>
    <m/>
    <m/>
    <m/>
    <m/>
    <m/>
    <m/>
    <m/>
    <x v="0"/>
    <x v="1"/>
    <x v="0"/>
  </r>
  <r>
    <m/>
    <x v="0"/>
    <m/>
    <m/>
    <d v="2025-04-01T00:00:00"/>
    <x v="21"/>
    <m/>
    <x v="0"/>
    <m/>
    <m/>
    <m/>
    <m/>
    <m/>
    <m/>
    <m/>
    <x v="0"/>
    <x v="1"/>
    <x v="0"/>
  </r>
  <r>
    <m/>
    <x v="0"/>
    <m/>
    <m/>
    <d v="2025-04-01T00:00:00"/>
    <x v="22"/>
    <m/>
    <x v="0"/>
    <m/>
    <m/>
    <m/>
    <m/>
    <m/>
    <m/>
    <m/>
    <x v="0"/>
    <x v="1"/>
    <x v="0"/>
  </r>
  <r>
    <m/>
    <x v="0"/>
    <m/>
    <m/>
    <d v="2025-04-01T00:00:00"/>
    <x v="23"/>
    <m/>
    <x v="0"/>
    <m/>
    <m/>
    <m/>
    <m/>
    <m/>
    <m/>
    <m/>
    <x v="0"/>
    <x v="0"/>
    <x v="0"/>
  </r>
  <r>
    <m/>
    <x v="0"/>
    <m/>
    <m/>
    <d v="2025-04-01T00:00:00"/>
    <x v="24"/>
    <m/>
    <x v="0"/>
    <m/>
    <m/>
    <m/>
    <m/>
    <m/>
    <m/>
    <m/>
    <x v="0"/>
    <x v="1"/>
    <x v="0"/>
  </r>
  <r>
    <m/>
    <x v="0"/>
    <m/>
    <m/>
    <d v="2025-04-01T00:00:00"/>
    <x v="25"/>
    <m/>
    <x v="0"/>
    <m/>
    <m/>
    <m/>
    <m/>
    <m/>
    <m/>
    <m/>
    <x v="0"/>
    <x v="1"/>
    <x v="0"/>
  </r>
  <r>
    <m/>
    <x v="0"/>
    <m/>
    <m/>
    <d v="2025-04-01T00:00:00"/>
    <x v="26"/>
    <m/>
    <x v="0"/>
    <m/>
    <m/>
    <m/>
    <m/>
    <m/>
    <m/>
    <m/>
    <x v="0"/>
    <x v="1"/>
    <x v="0"/>
  </r>
  <r>
    <m/>
    <x v="0"/>
    <m/>
    <m/>
    <d v="2025-04-01T00:00:00"/>
    <x v="7"/>
    <m/>
    <x v="0"/>
    <m/>
    <m/>
    <m/>
    <m/>
    <m/>
    <m/>
    <m/>
    <x v="0"/>
    <x v="0"/>
    <x v="0"/>
  </r>
  <r>
    <m/>
    <x v="0"/>
    <m/>
    <m/>
    <d v="2025-04-01T00:00:00"/>
    <x v="27"/>
    <m/>
    <x v="0"/>
    <m/>
    <m/>
    <m/>
    <m/>
    <m/>
    <m/>
    <m/>
    <x v="0"/>
    <x v="0"/>
    <x v="0"/>
  </r>
  <r>
    <m/>
    <x v="0"/>
    <m/>
    <m/>
    <d v="2025-04-01T00:00:00"/>
    <x v="28"/>
    <m/>
    <x v="0"/>
    <m/>
    <m/>
    <m/>
    <m/>
    <m/>
    <m/>
    <m/>
    <x v="0"/>
    <x v="0"/>
    <x v="0"/>
  </r>
  <r>
    <m/>
    <x v="0"/>
    <m/>
    <m/>
    <d v="2025-04-01T00:00:00"/>
    <x v="29"/>
    <m/>
    <x v="0"/>
    <m/>
    <m/>
    <m/>
    <m/>
    <m/>
    <m/>
    <m/>
    <x v="0"/>
    <x v="0"/>
    <x v="0"/>
  </r>
  <r>
    <m/>
    <x v="0"/>
    <m/>
    <m/>
    <d v="2025-04-01T00:00:00"/>
    <x v="14"/>
    <m/>
    <x v="0"/>
    <m/>
    <m/>
    <m/>
    <m/>
    <m/>
    <m/>
    <m/>
    <x v="0"/>
    <x v="0"/>
    <x v="0"/>
  </r>
  <r>
    <m/>
    <x v="0"/>
    <m/>
    <m/>
    <d v="2025-04-01T00:00:00"/>
    <x v="30"/>
    <m/>
    <x v="0"/>
    <m/>
    <m/>
    <m/>
    <m/>
    <m/>
    <m/>
    <m/>
    <x v="0"/>
    <x v="0"/>
    <x v="0"/>
  </r>
  <r>
    <m/>
    <x v="0"/>
    <m/>
    <m/>
    <d v="2025-04-01T00:00:00"/>
    <x v="31"/>
    <m/>
    <x v="0"/>
    <m/>
    <m/>
    <m/>
    <m/>
    <m/>
    <m/>
    <m/>
    <x v="0"/>
    <x v="0"/>
    <x v="0"/>
  </r>
  <r>
    <m/>
    <x v="0"/>
    <m/>
    <m/>
    <d v="2025-04-01T00:00:00"/>
    <x v="2"/>
    <m/>
    <x v="0"/>
    <m/>
    <m/>
    <m/>
    <m/>
    <m/>
    <m/>
    <m/>
    <x v="0"/>
    <x v="0"/>
    <x v="0"/>
  </r>
  <r>
    <m/>
    <x v="0"/>
    <m/>
    <m/>
    <d v="2025-04-01T00:00:00"/>
    <x v="32"/>
    <m/>
    <x v="0"/>
    <m/>
    <m/>
    <m/>
    <m/>
    <m/>
    <m/>
    <m/>
    <x v="0"/>
    <x v="0"/>
    <x v="0"/>
  </r>
  <r>
    <m/>
    <x v="0"/>
    <m/>
    <m/>
    <d v="2025-04-01T00:00:00"/>
    <x v="6"/>
    <m/>
    <x v="0"/>
    <m/>
    <m/>
    <m/>
    <m/>
    <m/>
    <m/>
    <m/>
    <x v="0"/>
    <x v="0"/>
    <x v="0"/>
  </r>
  <r>
    <m/>
    <x v="0"/>
    <m/>
    <m/>
    <d v="2025-04-01T00:00:00"/>
    <x v="33"/>
    <m/>
    <x v="0"/>
    <m/>
    <m/>
    <m/>
    <m/>
    <m/>
    <m/>
    <m/>
    <x v="0"/>
    <x v="0"/>
    <x v="0"/>
  </r>
  <r>
    <m/>
    <x v="0"/>
    <m/>
    <m/>
    <d v="2025-04-01T00:00:00"/>
    <x v="34"/>
    <m/>
    <x v="0"/>
    <m/>
    <m/>
    <m/>
    <m/>
    <m/>
    <m/>
    <m/>
    <x v="0"/>
    <x v="0"/>
    <x v="0"/>
  </r>
  <r>
    <m/>
    <x v="0"/>
    <m/>
    <m/>
    <d v="2025-04-01T00:00:00"/>
    <x v="35"/>
    <m/>
    <x v="0"/>
    <m/>
    <m/>
    <m/>
    <m/>
    <m/>
    <m/>
    <m/>
    <x v="0"/>
    <x v="0"/>
    <x v="0"/>
  </r>
  <r>
    <m/>
    <x v="0"/>
    <m/>
    <m/>
    <d v="2025-04-01T00:00:00"/>
    <x v="36"/>
    <m/>
    <x v="0"/>
    <m/>
    <m/>
    <m/>
    <m/>
    <m/>
    <m/>
    <m/>
    <x v="0"/>
    <x v="0"/>
    <x v="0"/>
  </r>
  <r>
    <m/>
    <x v="0"/>
    <m/>
    <m/>
    <d v="2025-04-01T00:00:00"/>
    <x v="37"/>
    <m/>
    <x v="0"/>
    <m/>
    <m/>
    <m/>
    <m/>
    <m/>
    <m/>
    <m/>
    <x v="0"/>
    <x v="0"/>
    <x v="0"/>
  </r>
  <r>
    <m/>
    <x v="0"/>
    <m/>
    <m/>
    <d v="2025-04-01T00:00:00"/>
    <x v="38"/>
    <m/>
    <x v="0"/>
    <m/>
    <m/>
    <m/>
    <m/>
    <m/>
    <m/>
    <m/>
    <x v="0"/>
    <x v="0"/>
    <x v="0"/>
  </r>
  <r>
    <m/>
    <x v="0"/>
    <m/>
    <m/>
    <d v="2025-04-01T00:00:00"/>
    <x v="39"/>
    <m/>
    <x v="0"/>
    <m/>
    <m/>
    <m/>
    <m/>
    <m/>
    <m/>
    <m/>
    <x v="0"/>
    <x v="0"/>
    <x v="0"/>
  </r>
  <r>
    <m/>
    <x v="0"/>
    <m/>
    <m/>
    <d v="2025-04-01T00:00:00"/>
    <x v="40"/>
    <m/>
    <x v="0"/>
    <m/>
    <m/>
    <m/>
    <m/>
    <m/>
    <m/>
    <m/>
    <x v="0"/>
    <x v="0"/>
    <x v="0"/>
  </r>
  <r>
    <m/>
    <x v="0"/>
    <m/>
    <m/>
    <d v="2025-04-01T00:00:00"/>
    <x v="41"/>
    <m/>
    <x v="0"/>
    <m/>
    <m/>
    <m/>
    <m/>
    <m/>
    <m/>
    <m/>
    <x v="0"/>
    <x v="0"/>
    <x v="0"/>
  </r>
  <r>
    <m/>
    <x v="0"/>
    <m/>
    <m/>
    <d v="2025-04-01T00:00:00"/>
    <x v="42"/>
    <m/>
    <x v="0"/>
    <m/>
    <m/>
    <m/>
    <m/>
    <m/>
    <m/>
    <m/>
    <x v="0"/>
    <x v="0"/>
    <x v="0"/>
  </r>
  <r>
    <m/>
    <x v="0"/>
    <m/>
    <m/>
    <d v="2025-04-01T00:00:00"/>
    <x v="43"/>
    <m/>
    <x v="0"/>
    <m/>
    <m/>
    <m/>
    <m/>
    <m/>
    <m/>
    <m/>
    <x v="0"/>
    <x v="0"/>
    <x v="0"/>
  </r>
  <r>
    <m/>
    <x v="0"/>
    <m/>
    <m/>
    <d v="2025-04-01T00:00:00"/>
    <x v="44"/>
    <m/>
    <x v="0"/>
    <m/>
    <m/>
    <m/>
    <m/>
    <m/>
    <m/>
    <m/>
    <x v="0"/>
    <x v="1"/>
    <x v="0"/>
  </r>
  <r>
    <m/>
    <x v="0"/>
    <m/>
    <m/>
    <d v="2025-04-01T00:00:00"/>
    <x v="45"/>
    <m/>
    <x v="0"/>
    <m/>
    <m/>
    <m/>
    <m/>
    <m/>
    <m/>
    <m/>
    <x v="0"/>
    <x v="0"/>
    <x v="0"/>
  </r>
  <r>
    <m/>
    <x v="0"/>
    <m/>
    <m/>
    <d v="2025-04-01T00:00:00"/>
    <x v="46"/>
    <m/>
    <x v="0"/>
    <m/>
    <m/>
    <m/>
    <m/>
    <m/>
    <m/>
    <m/>
    <x v="0"/>
    <x v="1"/>
    <x v="0"/>
  </r>
  <r>
    <m/>
    <x v="0"/>
    <m/>
    <m/>
    <d v="2025-04-01T00:00:00"/>
    <x v="47"/>
    <m/>
    <x v="0"/>
    <m/>
    <m/>
    <m/>
    <m/>
    <m/>
    <m/>
    <m/>
    <x v="0"/>
    <x v="0"/>
    <x v="0"/>
  </r>
  <r>
    <m/>
    <x v="0"/>
    <m/>
    <m/>
    <d v="2025-04-01T00:00:00"/>
    <x v="48"/>
    <m/>
    <x v="0"/>
    <m/>
    <m/>
    <m/>
    <m/>
    <m/>
    <m/>
    <m/>
    <x v="0"/>
    <x v="0"/>
    <x v="0"/>
  </r>
  <r>
    <m/>
    <x v="0"/>
    <m/>
    <m/>
    <d v="2025-04-01T00:00:00"/>
    <x v="49"/>
    <m/>
    <x v="0"/>
    <m/>
    <m/>
    <m/>
    <m/>
    <m/>
    <m/>
    <m/>
    <x v="0"/>
    <x v="0"/>
    <x v="0"/>
  </r>
  <r>
    <m/>
    <x v="0"/>
    <m/>
    <m/>
    <d v="2025-04-01T00:00:00"/>
    <x v="50"/>
    <m/>
    <x v="0"/>
    <m/>
    <m/>
    <m/>
    <m/>
    <m/>
    <m/>
    <m/>
    <x v="0"/>
    <x v="0"/>
    <x v="0"/>
  </r>
  <r>
    <m/>
    <x v="0"/>
    <m/>
    <m/>
    <d v="2025-04-01T00:00:00"/>
    <x v="51"/>
    <m/>
    <x v="0"/>
    <m/>
    <m/>
    <m/>
    <m/>
    <m/>
    <m/>
    <m/>
    <x v="0"/>
    <x v="0"/>
    <x v="0"/>
  </r>
  <r>
    <m/>
    <x v="0"/>
    <m/>
    <m/>
    <d v="2025-04-01T00:00:00"/>
    <x v="52"/>
    <m/>
    <x v="0"/>
    <m/>
    <m/>
    <m/>
    <m/>
    <m/>
    <m/>
    <m/>
    <x v="0"/>
    <x v="0"/>
    <x v="0"/>
  </r>
  <r>
    <m/>
    <x v="0"/>
    <m/>
    <m/>
    <d v="2025-04-01T00:00:00"/>
    <x v="53"/>
    <m/>
    <x v="0"/>
    <m/>
    <m/>
    <m/>
    <m/>
    <m/>
    <m/>
    <m/>
    <x v="0"/>
    <x v="0"/>
    <x v="0"/>
  </r>
  <r>
    <m/>
    <x v="0"/>
    <m/>
    <m/>
    <d v="2025-04-01T00:00:00"/>
    <x v="54"/>
    <m/>
    <x v="0"/>
    <m/>
    <m/>
    <m/>
    <m/>
    <m/>
    <m/>
    <m/>
    <x v="0"/>
    <x v="0"/>
    <x v="0"/>
  </r>
  <r>
    <m/>
    <x v="0"/>
    <m/>
    <m/>
    <d v="2025-04-01T00:00:00"/>
    <x v="55"/>
    <m/>
    <x v="0"/>
    <m/>
    <m/>
    <m/>
    <m/>
    <m/>
    <m/>
    <m/>
    <x v="0"/>
    <x v="0"/>
    <x v="0"/>
  </r>
  <r>
    <m/>
    <x v="0"/>
    <m/>
    <m/>
    <d v="2025-04-01T00:00:00"/>
    <x v="56"/>
    <m/>
    <x v="0"/>
    <m/>
    <m/>
    <m/>
    <m/>
    <m/>
    <m/>
    <m/>
    <x v="0"/>
    <x v="0"/>
    <x v="0"/>
  </r>
  <r>
    <m/>
    <x v="0"/>
    <m/>
    <m/>
    <d v="2025-04-01T00:00:00"/>
    <x v="57"/>
    <m/>
    <x v="0"/>
    <m/>
    <m/>
    <m/>
    <m/>
    <m/>
    <m/>
    <m/>
    <x v="0"/>
    <x v="0"/>
    <x v="0"/>
  </r>
  <r>
    <m/>
    <x v="0"/>
    <m/>
    <m/>
    <d v="2025-04-01T00:00:00"/>
    <x v="58"/>
    <m/>
    <x v="0"/>
    <m/>
    <m/>
    <m/>
    <m/>
    <m/>
    <m/>
    <m/>
    <x v="0"/>
    <x v="0"/>
    <x v="0"/>
  </r>
  <r>
    <m/>
    <x v="0"/>
    <m/>
    <m/>
    <d v="2025-04-01T00:00:00"/>
    <x v="59"/>
    <m/>
    <x v="0"/>
    <m/>
    <m/>
    <m/>
    <m/>
    <m/>
    <m/>
    <m/>
    <x v="0"/>
    <x v="1"/>
    <x v="0"/>
  </r>
  <r>
    <m/>
    <x v="0"/>
    <m/>
    <m/>
    <d v="2025-04-01T00:00:00"/>
    <x v="60"/>
    <m/>
    <x v="0"/>
    <m/>
    <m/>
    <m/>
    <m/>
    <m/>
    <m/>
    <m/>
    <x v="0"/>
    <x v="1"/>
    <x v="0"/>
  </r>
  <r>
    <m/>
    <x v="0"/>
    <m/>
    <m/>
    <d v="2025-04-01T00:00:00"/>
    <x v="61"/>
    <m/>
    <x v="0"/>
    <m/>
    <m/>
    <m/>
    <m/>
    <m/>
    <m/>
    <m/>
    <x v="0"/>
    <x v="1"/>
    <x v="0"/>
  </r>
  <r>
    <m/>
    <x v="0"/>
    <m/>
    <m/>
    <d v="2025-04-01T00:00:00"/>
    <x v="62"/>
    <m/>
    <x v="0"/>
    <m/>
    <m/>
    <m/>
    <m/>
    <m/>
    <m/>
    <m/>
    <x v="0"/>
    <x v="0"/>
    <x v="0"/>
  </r>
  <r>
    <m/>
    <x v="0"/>
    <m/>
    <m/>
    <d v="2025-04-01T00:00:00"/>
    <x v="8"/>
    <m/>
    <x v="0"/>
    <m/>
    <m/>
    <m/>
    <m/>
    <m/>
    <m/>
    <m/>
    <x v="0"/>
    <x v="0"/>
    <x v="0"/>
  </r>
  <r>
    <m/>
    <x v="0"/>
    <m/>
    <m/>
    <d v="2025-04-01T00:00:00"/>
    <x v="63"/>
    <m/>
    <x v="0"/>
    <m/>
    <m/>
    <m/>
    <m/>
    <m/>
    <m/>
    <m/>
    <x v="0"/>
    <x v="1"/>
    <x v="0"/>
  </r>
  <r>
    <m/>
    <x v="0"/>
    <m/>
    <m/>
    <d v="2025-04-01T00:00:00"/>
    <x v="13"/>
    <m/>
    <x v="0"/>
    <m/>
    <m/>
    <m/>
    <m/>
    <m/>
    <m/>
    <m/>
    <x v="0"/>
    <x v="0"/>
    <x v="0"/>
  </r>
  <r>
    <m/>
    <x v="0"/>
    <m/>
    <m/>
    <d v="2025-04-01T00:00:00"/>
    <x v="64"/>
    <m/>
    <x v="0"/>
    <m/>
    <m/>
    <m/>
    <m/>
    <m/>
    <m/>
    <m/>
    <x v="0"/>
    <x v="1"/>
    <x v="0"/>
  </r>
  <r>
    <m/>
    <x v="0"/>
    <m/>
    <m/>
    <d v="2025-04-01T00:00:00"/>
    <x v="65"/>
    <m/>
    <x v="0"/>
    <m/>
    <m/>
    <m/>
    <m/>
    <m/>
    <m/>
    <m/>
    <x v="0"/>
    <x v="1"/>
    <x v="0"/>
  </r>
  <r>
    <m/>
    <x v="0"/>
    <m/>
    <m/>
    <d v="2025-04-01T00:00:00"/>
    <x v="66"/>
    <m/>
    <x v="0"/>
    <m/>
    <m/>
    <m/>
    <m/>
    <m/>
    <m/>
    <m/>
    <x v="0"/>
    <x v="1"/>
    <x v="0"/>
  </r>
  <r>
    <m/>
    <x v="0"/>
    <m/>
    <m/>
    <d v="2025-04-01T00:00:00"/>
    <x v="67"/>
    <m/>
    <x v="0"/>
    <m/>
    <m/>
    <m/>
    <m/>
    <m/>
    <m/>
    <m/>
    <x v="0"/>
    <x v="0"/>
    <x v="0"/>
  </r>
  <r>
    <m/>
    <x v="0"/>
    <m/>
    <m/>
    <d v="2025-04-01T00:00:00"/>
    <x v="68"/>
    <m/>
    <x v="0"/>
    <m/>
    <m/>
    <m/>
    <m/>
    <m/>
    <m/>
    <m/>
    <x v="0"/>
    <x v="0"/>
    <x v="0"/>
  </r>
  <r>
    <m/>
    <x v="0"/>
    <m/>
    <m/>
    <d v="2025-04-01T00:00:00"/>
    <x v="69"/>
    <m/>
    <x v="0"/>
    <m/>
    <m/>
    <m/>
    <m/>
    <m/>
    <m/>
    <m/>
    <x v="0"/>
    <x v="0"/>
    <x v="0"/>
  </r>
  <r>
    <m/>
    <x v="0"/>
    <m/>
    <m/>
    <d v="2025-04-01T00:00:00"/>
    <x v="70"/>
    <m/>
    <x v="0"/>
    <m/>
    <m/>
    <m/>
    <m/>
    <m/>
    <m/>
    <m/>
    <x v="0"/>
    <x v="0"/>
    <x v="0"/>
  </r>
  <r>
    <m/>
    <x v="0"/>
    <m/>
    <m/>
    <d v="2025-04-01T00:00:00"/>
    <x v="71"/>
    <m/>
    <x v="0"/>
    <m/>
    <m/>
    <m/>
    <m/>
    <m/>
    <m/>
    <m/>
    <x v="0"/>
    <x v="0"/>
    <x v="0"/>
  </r>
  <r>
    <m/>
    <x v="0"/>
    <m/>
    <m/>
    <d v="2025-04-01T00:00:00"/>
    <x v="72"/>
    <m/>
    <x v="0"/>
    <m/>
    <m/>
    <m/>
    <m/>
    <m/>
    <m/>
    <m/>
    <x v="0"/>
    <x v="0"/>
    <x v="0"/>
  </r>
  <r>
    <m/>
    <x v="0"/>
    <m/>
    <m/>
    <d v="2025-04-01T00:00:00"/>
    <x v="73"/>
    <m/>
    <x v="0"/>
    <m/>
    <m/>
    <m/>
    <m/>
    <m/>
    <m/>
    <m/>
    <x v="0"/>
    <x v="1"/>
    <x v="0"/>
  </r>
  <r>
    <m/>
    <x v="0"/>
    <m/>
    <m/>
    <d v="2025-04-01T00:00:00"/>
    <x v="74"/>
    <m/>
    <x v="0"/>
    <m/>
    <m/>
    <m/>
    <m/>
    <m/>
    <m/>
    <m/>
    <x v="0"/>
    <x v="0"/>
    <x v="0"/>
  </r>
  <r>
    <m/>
    <x v="0"/>
    <m/>
    <m/>
    <d v="2025-04-01T00:00:00"/>
    <x v="75"/>
    <m/>
    <x v="0"/>
    <m/>
    <m/>
    <m/>
    <m/>
    <m/>
    <m/>
    <m/>
    <x v="0"/>
    <x v="1"/>
    <x v="0"/>
  </r>
  <r>
    <m/>
    <x v="0"/>
    <m/>
    <m/>
    <d v="2025-04-01T00:00:00"/>
    <x v="76"/>
    <m/>
    <x v="0"/>
    <m/>
    <m/>
    <m/>
    <m/>
    <m/>
    <m/>
    <m/>
    <x v="0"/>
    <x v="1"/>
    <x v="0"/>
  </r>
  <r>
    <m/>
    <x v="0"/>
    <m/>
    <m/>
    <d v="2025-04-01T00:00:00"/>
    <x v="77"/>
    <m/>
    <x v="0"/>
    <m/>
    <m/>
    <m/>
    <m/>
    <m/>
    <m/>
    <m/>
    <x v="0"/>
    <x v="1"/>
    <x v="0"/>
  </r>
  <r>
    <m/>
    <x v="0"/>
    <m/>
    <m/>
    <d v="2025-04-01T00:00:00"/>
    <x v="78"/>
    <m/>
    <x v="0"/>
    <m/>
    <m/>
    <m/>
    <m/>
    <m/>
    <m/>
    <m/>
    <x v="0"/>
    <x v="1"/>
    <x v="0"/>
  </r>
  <r>
    <m/>
    <x v="0"/>
    <m/>
    <m/>
    <d v="2025-04-01T00:00:00"/>
    <x v="79"/>
    <m/>
    <x v="0"/>
    <m/>
    <m/>
    <m/>
    <m/>
    <m/>
    <m/>
    <m/>
    <x v="0"/>
    <x v="0"/>
    <x v="0"/>
  </r>
  <r>
    <m/>
    <x v="0"/>
    <m/>
    <m/>
    <d v="2025-04-01T00:00:00"/>
    <x v="11"/>
    <m/>
    <x v="0"/>
    <m/>
    <m/>
    <m/>
    <m/>
    <m/>
    <m/>
    <m/>
    <x v="0"/>
    <x v="0"/>
    <x v="0"/>
  </r>
  <r>
    <m/>
    <x v="0"/>
    <m/>
    <m/>
    <d v="2025-04-01T00:00:00"/>
    <x v="80"/>
    <m/>
    <x v="0"/>
    <m/>
    <m/>
    <m/>
    <m/>
    <m/>
    <m/>
    <m/>
    <x v="0"/>
    <x v="0"/>
    <x v="0"/>
  </r>
  <r>
    <m/>
    <x v="0"/>
    <m/>
    <m/>
    <d v="2025-04-01T00:00:00"/>
    <x v="81"/>
    <m/>
    <x v="0"/>
    <m/>
    <m/>
    <m/>
    <m/>
    <m/>
    <m/>
    <m/>
    <x v="0"/>
    <x v="1"/>
    <x v="0"/>
  </r>
  <r>
    <m/>
    <x v="0"/>
    <m/>
    <m/>
    <d v="2025-04-01T00:00:00"/>
    <x v="82"/>
    <m/>
    <x v="0"/>
    <m/>
    <m/>
    <m/>
    <m/>
    <m/>
    <m/>
    <m/>
    <x v="0"/>
    <x v="0"/>
    <x v="0"/>
  </r>
  <r>
    <m/>
    <x v="0"/>
    <m/>
    <m/>
    <d v="2025-04-01T00:00:00"/>
    <x v="83"/>
    <m/>
    <x v="0"/>
    <m/>
    <m/>
    <m/>
    <m/>
    <m/>
    <m/>
    <m/>
    <x v="0"/>
    <x v="0"/>
    <x v="0"/>
  </r>
  <r>
    <m/>
    <x v="0"/>
    <m/>
    <m/>
    <d v="2025-04-01T00:00:00"/>
    <x v="84"/>
    <m/>
    <x v="0"/>
    <m/>
    <m/>
    <m/>
    <m/>
    <m/>
    <m/>
    <m/>
    <x v="0"/>
    <x v="0"/>
    <x v="0"/>
  </r>
  <r>
    <m/>
    <x v="0"/>
    <m/>
    <m/>
    <d v="2025-04-01T00:00:00"/>
    <x v="85"/>
    <m/>
    <x v="0"/>
    <m/>
    <m/>
    <m/>
    <m/>
    <m/>
    <m/>
    <m/>
    <x v="0"/>
    <x v="0"/>
    <x v="0"/>
  </r>
  <r>
    <m/>
    <x v="0"/>
    <m/>
    <m/>
    <d v="2025-04-01T00:00:00"/>
    <x v="86"/>
    <m/>
    <x v="0"/>
    <m/>
    <m/>
    <m/>
    <m/>
    <m/>
    <m/>
    <m/>
    <x v="0"/>
    <x v="0"/>
    <x v="0"/>
  </r>
  <r>
    <m/>
    <x v="0"/>
    <m/>
    <m/>
    <d v="2025-04-01T00:00:00"/>
    <x v="87"/>
    <m/>
    <x v="0"/>
    <m/>
    <m/>
    <m/>
    <m/>
    <m/>
    <m/>
    <m/>
    <x v="0"/>
    <x v="0"/>
    <x v="0"/>
  </r>
  <r>
    <m/>
    <x v="0"/>
    <m/>
    <m/>
    <d v="2025-04-01T00:00:00"/>
    <x v="88"/>
    <m/>
    <x v="0"/>
    <m/>
    <m/>
    <m/>
    <m/>
    <m/>
    <m/>
    <m/>
    <x v="0"/>
    <x v="1"/>
    <x v="0"/>
  </r>
  <r>
    <m/>
    <x v="0"/>
    <m/>
    <m/>
    <d v="2025-04-01T00:00:00"/>
    <x v="89"/>
    <m/>
    <x v="0"/>
    <m/>
    <m/>
    <m/>
    <m/>
    <m/>
    <m/>
    <m/>
    <x v="0"/>
    <x v="0"/>
    <x v="0"/>
  </r>
  <r>
    <m/>
    <x v="0"/>
    <m/>
    <m/>
    <d v="2025-04-01T00:00:00"/>
    <x v="90"/>
    <m/>
    <x v="0"/>
    <m/>
    <m/>
    <m/>
    <m/>
    <m/>
    <m/>
    <m/>
    <x v="0"/>
    <x v="1"/>
    <x v="0"/>
  </r>
  <r>
    <m/>
    <x v="0"/>
    <m/>
    <m/>
    <d v="2025-04-01T00:00:00"/>
    <x v="91"/>
    <m/>
    <x v="0"/>
    <m/>
    <m/>
    <m/>
    <m/>
    <m/>
    <m/>
    <m/>
    <x v="0"/>
    <x v="0"/>
    <x v="0"/>
  </r>
  <r>
    <m/>
    <x v="0"/>
    <m/>
    <m/>
    <d v="2025-04-01T00:00:00"/>
    <x v="92"/>
    <m/>
    <x v="0"/>
    <m/>
    <m/>
    <m/>
    <m/>
    <m/>
    <m/>
    <m/>
    <x v="0"/>
    <x v="0"/>
    <x v="0"/>
  </r>
  <r>
    <m/>
    <x v="0"/>
    <m/>
    <m/>
    <d v="2025-04-01T00:00:00"/>
    <x v="93"/>
    <m/>
    <x v="0"/>
    <m/>
    <m/>
    <m/>
    <m/>
    <m/>
    <m/>
    <m/>
    <x v="0"/>
    <x v="0"/>
    <x v="0"/>
  </r>
  <r>
    <m/>
    <x v="0"/>
    <m/>
    <m/>
    <d v="2025-04-01T00:00:00"/>
    <x v="10"/>
    <m/>
    <x v="0"/>
    <m/>
    <m/>
    <m/>
    <m/>
    <m/>
    <m/>
    <m/>
    <x v="0"/>
    <x v="0"/>
    <x v="0"/>
  </r>
  <r>
    <m/>
    <x v="0"/>
    <m/>
    <m/>
    <d v="2025-04-01T00:00:00"/>
    <x v="94"/>
    <m/>
    <x v="0"/>
    <m/>
    <m/>
    <m/>
    <m/>
    <m/>
    <m/>
    <m/>
    <x v="0"/>
    <x v="0"/>
    <x v="0"/>
  </r>
  <r>
    <m/>
    <x v="0"/>
    <m/>
    <m/>
    <d v="2025-04-01T00:00:00"/>
    <x v="95"/>
    <m/>
    <x v="0"/>
    <m/>
    <m/>
    <m/>
    <m/>
    <m/>
    <m/>
    <m/>
    <x v="0"/>
    <x v="0"/>
    <x v="0"/>
  </r>
  <r>
    <m/>
    <x v="0"/>
    <m/>
    <m/>
    <d v="2025-04-01T00:00:00"/>
    <x v="96"/>
    <m/>
    <x v="0"/>
    <m/>
    <m/>
    <m/>
    <m/>
    <m/>
    <m/>
    <m/>
    <x v="0"/>
    <x v="0"/>
    <x v="0"/>
  </r>
  <r>
    <m/>
    <x v="0"/>
    <m/>
    <m/>
    <d v="2025-04-01T00:00:00"/>
    <x v="97"/>
    <m/>
    <x v="0"/>
    <m/>
    <m/>
    <m/>
    <m/>
    <m/>
    <m/>
    <m/>
    <x v="0"/>
    <x v="0"/>
    <x v="0"/>
  </r>
  <r>
    <m/>
    <x v="0"/>
    <m/>
    <m/>
    <d v="2025-04-01T00:00:00"/>
    <x v="4"/>
    <m/>
    <x v="0"/>
    <m/>
    <m/>
    <m/>
    <m/>
    <m/>
    <m/>
    <m/>
    <x v="0"/>
    <x v="0"/>
    <x v="0"/>
  </r>
  <r>
    <m/>
    <x v="0"/>
    <m/>
    <m/>
    <d v="2025-04-01T00:00:00"/>
    <x v="98"/>
    <m/>
    <x v="0"/>
    <m/>
    <m/>
    <m/>
    <m/>
    <m/>
    <m/>
    <m/>
    <x v="0"/>
    <x v="0"/>
    <x v="0"/>
  </r>
  <r>
    <m/>
    <x v="0"/>
    <m/>
    <m/>
    <d v="2025-04-01T00:00:00"/>
    <x v="99"/>
    <m/>
    <x v="0"/>
    <m/>
    <m/>
    <m/>
    <m/>
    <m/>
    <m/>
    <m/>
    <x v="0"/>
    <x v="0"/>
    <x v="0"/>
  </r>
  <r>
    <m/>
    <x v="0"/>
    <m/>
    <m/>
    <d v="2025-04-01T00:00:00"/>
    <x v="100"/>
    <m/>
    <x v="0"/>
    <m/>
    <m/>
    <m/>
    <m/>
    <m/>
    <m/>
    <m/>
    <x v="0"/>
    <x v="1"/>
    <x v="0"/>
  </r>
  <r>
    <m/>
    <x v="0"/>
    <m/>
    <m/>
    <d v="2025-04-01T00:00:00"/>
    <x v="101"/>
    <m/>
    <x v="0"/>
    <m/>
    <m/>
    <m/>
    <m/>
    <m/>
    <m/>
    <m/>
    <x v="0"/>
    <x v="0"/>
    <x v="0"/>
  </r>
  <r>
    <m/>
    <x v="0"/>
    <m/>
    <m/>
    <d v="2025-04-01T00:00:00"/>
    <x v="102"/>
    <m/>
    <x v="0"/>
    <m/>
    <m/>
    <m/>
    <m/>
    <m/>
    <m/>
    <m/>
    <x v="0"/>
    <x v="0"/>
    <x v="0"/>
  </r>
  <r>
    <m/>
    <x v="0"/>
    <m/>
    <m/>
    <d v="2025-04-01T00:00:00"/>
    <x v="103"/>
    <m/>
    <x v="0"/>
    <m/>
    <m/>
    <m/>
    <m/>
    <m/>
    <m/>
    <m/>
    <x v="0"/>
    <x v="1"/>
    <x v="0"/>
  </r>
  <r>
    <m/>
    <x v="0"/>
    <m/>
    <m/>
    <d v="2025-04-01T00:00:00"/>
    <x v="104"/>
    <m/>
    <x v="0"/>
    <m/>
    <m/>
    <m/>
    <m/>
    <m/>
    <m/>
    <m/>
    <x v="0"/>
    <x v="0"/>
    <x v="0"/>
  </r>
  <r>
    <m/>
    <x v="0"/>
    <m/>
    <m/>
    <d v="2025-04-01T00:00:00"/>
    <x v="105"/>
    <m/>
    <x v="0"/>
    <m/>
    <m/>
    <m/>
    <m/>
    <m/>
    <m/>
    <m/>
    <x v="0"/>
    <x v="0"/>
    <x v="0"/>
  </r>
  <r>
    <m/>
    <x v="0"/>
    <m/>
    <m/>
    <d v="2025-04-01T00:00:00"/>
    <x v="106"/>
    <m/>
    <x v="0"/>
    <m/>
    <m/>
    <m/>
    <m/>
    <m/>
    <m/>
    <m/>
    <x v="0"/>
    <x v="0"/>
    <x v="0"/>
  </r>
  <r>
    <m/>
    <x v="0"/>
    <m/>
    <m/>
    <d v="2025-04-01T00:00:00"/>
    <x v="107"/>
    <m/>
    <x v="0"/>
    <m/>
    <m/>
    <m/>
    <m/>
    <m/>
    <m/>
    <m/>
    <x v="0"/>
    <x v="0"/>
    <x v="0"/>
  </r>
  <r>
    <m/>
    <x v="0"/>
    <m/>
    <m/>
    <d v="2025-04-01T00:00:00"/>
    <x v="108"/>
    <m/>
    <x v="0"/>
    <m/>
    <m/>
    <m/>
    <m/>
    <m/>
    <m/>
    <m/>
    <x v="0"/>
    <x v="0"/>
    <x v="0"/>
  </r>
  <r>
    <m/>
    <x v="0"/>
    <m/>
    <m/>
    <d v="2025-04-01T00:00:00"/>
    <x v="109"/>
    <m/>
    <x v="0"/>
    <m/>
    <m/>
    <m/>
    <m/>
    <m/>
    <m/>
    <m/>
    <x v="0"/>
    <x v="0"/>
    <x v="0"/>
  </r>
  <r>
    <m/>
    <x v="0"/>
    <m/>
    <m/>
    <d v="2025-04-01T00:00:00"/>
    <x v="110"/>
    <m/>
    <x v="0"/>
    <m/>
    <m/>
    <m/>
    <m/>
    <m/>
    <m/>
    <m/>
    <x v="0"/>
    <x v="0"/>
    <x v="0"/>
  </r>
  <r>
    <m/>
    <x v="0"/>
    <m/>
    <m/>
    <d v="2025-04-01T00:00:00"/>
    <x v="9"/>
    <m/>
    <x v="0"/>
    <m/>
    <m/>
    <m/>
    <m/>
    <m/>
    <m/>
    <m/>
    <x v="0"/>
    <x v="0"/>
    <x v="0"/>
  </r>
  <r>
    <m/>
    <x v="0"/>
    <m/>
    <m/>
    <d v="2025-04-01T00:00:00"/>
    <x v="111"/>
    <m/>
    <x v="0"/>
    <m/>
    <m/>
    <m/>
    <m/>
    <m/>
    <m/>
    <m/>
    <x v="0"/>
    <x v="1"/>
    <x v="0"/>
  </r>
  <r>
    <m/>
    <x v="0"/>
    <m/>
    <m/>
    <d v="2025-04-01T00:00:00"/>
    <x v="112"/>
    <m/>
    <x v="0"/>
    <m/>
    <m/>
    <m/>
    <m/>
    <m/>
    <m/>
    <m/>
    <x v="0"/>
    <x v="0"/>
    <x v="0"/>
  </r>
  <r>
    <m/>
    <x v="0"/>
    <m/>
    <m/>
    <d v="2025-04-01T00:00:00"/>
    <x v="113"/>
    <m/>
    <x v="0"/>
    <m/>
    <m/>
    <m/>
    <m/>
    <m/>
    <m/>
    <m/>
    <x v="0"/>
    <x v="0"/>
    <x v="0"/>
  </r>
  <r>
    <m/>
    <x v="0"/>
    <m/>
    <m/>
    <d v="2025-04-01T00:00:00"/>
    <x v="114"/>
    <m/>
    <x v="0"/>
    <m/>
    <m/>
    <m/>
    <m/>
    <m/>
    <m/>
    <m/>
    <x v="0"/>
    <x v="0"/>
    <x v="0"/>
  </r>
  <r>
    <m/>
    <x v="0"/>
    <m/>
    <m/>
    <d v="2025-04-01T00:00:00"/>
    <x v="115"/>
    <m/>
    <x v="0"/>
    <m/>
    <m/>
    <m/>
    <m/>
    <m/>
    <m/>
    <m/>
    <x v="0"/>
    <x v="0"/>
    <x v="0"/>
  </r>
  <r>
    <m/>
    <x v="0"/>
    <m/>
    <m/>
    <d v="2025-04-01T00:00:00"/>
    <x v="116"/>
    <m/>
    <x v="0"/>
    <m/>
    <m/>
    <m/>
    <m/>
    <m/>
    <m/>
    <m/>
    <x v="0"/>
    <x v="0"/>
    <x v="0"/>
  </r>
  <r>
    <m/>
    <x v="0"/>
    <m/>
    <m/>
    <d v="2025-04-01T00:00:00"/>
    <x v="117"/>
    <m/>
    <x v="0"/>
    <m/>
    <m/>
    <m/>
    <m/>
    <m/>
    <m/>
    <m/>
    <x v="0"/>
    <x v="0"/>
    <x v="0"/>
  </r>
  <r>
    <m/>
    <x v="0"/>
    <m/>
    <m/>
    <d v="2025-04-01T00:00:00"/>
    <x v="118"/>
    <m/>
    <x v="0"/>
    <m/>
    <m/>
    <m/>
    <m/>
    <m/>
    <m/>
    <m/>
    <x v="0"/>
    <x v="0"/>
    <x v="0"/>
  </r>
  <r>
    <m/>
    <x v="0"/>
    <m/>
    <m/>
    <d v="2025-04-01T00:00:00"/>
    <x v="119"/>
    <m/>
    <x v="0"/>
    <m/>
    <m/>
    <m/>
    <m/>
    <m/>
    <m/>
    <m/>
    <x v="0"/>
    <x v="0"/>
    <x v="0"/>
  </r>
  <r>
    <m/>
    <x v="0"/>
    <m/>
    <m/>
    <d v="2025-04-01T00:00:00"/>
    <x v="120"/>
    <m/>
    <x v="0"/>
    <m/>
    <m/>
    <m/>
    <m/>
    <m/>
    <m/>
    <m/>
    <x v="0"/>
    <x v="1"/>
    <x v="0"/>
  </r>
  <r>
    <m/>
    <x v="0"/>
    <m/>
    <m/>
    <d v="2025-04-01T00:00:00"/>
    <x v="121"/>
    <m/>
    <x v="0"/>
    <m/>
    <m/>
    <m/>
    <m/>
    <m/>
    <m/>
    <m/>
    <x v="0"/>
    <x v="0"/>
    <x v="0"/>
  </r>
  <r>
    <m/>
    <x v="0"/>
    <m/>
    <m/>
    <d v="2025-04-01T00:00:00"/>
    <x v="0"/>
    <m/>
    <x v="0"/>
    <m/>
    <m/>
    <m/>
    <m/>
    <m/>
    <m/>
    <m/>
    <x v="0"/>
    <x v="0"/>
    <x v="0"/>
  </r>
  <r>
    <m/>
    <x v="0"/>
    <m/>
    <m/>
    <d v="2025-04-01T00:00:00"/>
    <x v="122"/>
    <m/>
    <x v="0"/>
    <m/>
    <m/>
    <m/>
    <m/>
    <m/>
    <m/>
    <m/>
    <x v="0"/>
    <x v="1"/>
    <x v="0"/>
  </r>
  <r>
    <m/>
    <x v="0"/>
    <m/>
    <m/>
    <d v="2025-04-01T00:00:00"/>
    <x v="123"/>
    <m/>
    <x v="0"/>
    <m/>
    <m/>
    <m/>
    <m/>
    <m/>
    <m/>
    <m/>
    <x v="0"/>
    <x v="0"/>
    <x v="0"/>
  </r>
  <r>
    <m/>
    <x v="0"/>
    <m/>
    <m/>
    <d v="2025-04-01T00:00:00"/>
    <x v="124"/>
    <m/>
    <x v="0"/>
    <m/>
    <m/>
    <m/>
    <m/>
    <m/>
    <m/>
    <m/>
    <x v="0"/>
    <x v="0"/>
    <x v="0"/>
  </r>
  <r>
    <m/>
    <x v="0"/>
    <m/>
    <m/>
    <d v="2025-04-01T00:00:00"/>
    <x v="125"/>
    <m/>
    <x v="0"/>
    <m/>
    <m/>
    <m/>
    <m/>
    <m/>
    <m/>
    <m/>
    <x v="0"/>
    <x v="1"/>
    <x v="0"/>
  </r>
  <r>
    <m/>
    <x v="0"/>
    <m/>
    <m/>
    <d v="2025-04-01T00:00:00"/>
    <x v="126"/>
    <m/>
    <x v="0"/>
    <m/>
    <m/>
    <m/>
    <m/>
    <m/>
    <m/>
    <m/>
    <x v="0"/>
    <x v="0"/>
    <x v="0"/>
  </r>
  <r>
    <m/>
    <x v="0"/>
    <m/>
    <m/>
    <d v="2025-04-01T00:00:00"/>
    <x v="127"/>
    <m/>
    <x v="0"/>
    <m/>
    <m/>
    <m/>
    <m/>
    <m/>
    <m/>
    <m/>
    <x v="0"/>
    <x v="0"/>
    <x v="0"/>
  </r>
  <r>
    <m/>
    <x v="0"/>
    <m/>
    <m/>
    <d v="2025-04-01T00:00:00"/>
    <x v="128"/>
    <m/>
    <x v="0"/>
    <m/>
    <m/>
    <m/>
    <m/>
    <m/>
    <m/>
    <m/>
    <x v="0"/>
    <x v="1"/>
    <x v="0"/>
  </r>
  <r>
    <m/>
    <x v="0"/>
    <m/>
    <m/>
    <d v="2025-04-01T00:00:00"/>
    <x v="15"/>
    <m/>
    <x v="0"/>
    <m/>
    <m/>
    <m/>
    <m/>
    <m/>
    <m/>
    <m/>
    <x v="0"/>
    <x v="0"/>
    <x v="0"/>
  </r>
  <r>
    <m/>
    <x v="0"/>
    <m/>
    <m/>
    <d v="2025-04-01T00:00:00"/>
    <x v="129"/>
    <m/>
    <x v="0"/>
    <m/>
    <m/>
    <m/>
    <m/>
    <m/>
    <m/>
    <m/>
    <x v="0"/>
    <x v="0"/>
    <x v="0"/>
  </r>
  <r>
    <m/>
    <x v="0"/>
    <m/>
    <m/>
    <d v="2025-04-01T00:00:00"/>
    <x v="130"/>
    <m/>
    <x v="0"/>
    <m/>
    <m/>
    <m/>
    <m/>
    <m/>
    <m/>
    <m/>
    <x v="0"/>
    <x v="0"/>
    <x v="0"/>
  </r>
  <r>
    <m/>
    <x v="0"/>
    <m/>
    <m/>
    <d v="2025-04-01T00:00:00"/>
    <x v="131"/>
    <m/>
    <x v="0"/>
    <m/>
    <m/>
    <m/>
    <m/>
    <m/>
    <m/>
    <m/>
    <x v="0"/>
    <x v="0"/>
    <x v="0"/>
  </r>
  <r>
    <m/>
    <x v="0"/>
    <m/>
    <m/>
    <d v="2025-04-01T00:00:00"/>
    <x v="132"/>
    <m/>
    <x v="0"/>
    <m/>
    <m/>
    <m/>
    <m/>
    <m/>
    <m/>
    <m/>
    <x v="0"/>
    <x v="0"/>
    <x v="0"/>
  </r>
  <r>
    <m/>
    <x v="0"/>
    <m/>
    <m/>
    <d v="2025-04-01T00:00:00"/>
    <x v="133"/>
    <m/>
    <x v="0"/>
    <m/>
    <m/>
    <m/>
    <m/>
    <m/>
    <m/>
    <m/>
    <x v="0"/>
    <x v="0"/>
    <x v="0"/>
  </r>
  <r>
    <m/>
    <x v="0"/>
    <m/>
    <m/>
    <d v="2025-04-01T00:00:00"/>
    <x v="134"/>
    <m/>
    <x v="0"/>
    <m/>
    <m/>
    <m/>
    <m/>
    <m/>
    <m/>
    <m/>
    <x v="0"/>
    <x v="1"/>
    <x v="0"/>
  </r>
  <r>
    <m/>
    <x v="0"/>
    <m/>
    <m/>
    <d v="2025-04-01T00:00:00"/>
    <x v="135"/>
    <m/>
    <x v="0"/>
    <m/>
    <m/>
    <m/>
    <m/>
    <m/>
    <m/>
    <m/>
    <x v="0"/>
    <x v="0"/>
    <x v="0"/>
  </r>
  <r>
    <m/>
    <x v="0"/>
    <m/>
    <m/>
    <d v="2025-04-01T00:00:00"/>
    <x v="136"/>
    <m/>
    <x v="0"/>
    <m/>
    <m/>
    <m/>
    <m/>
    <m/>
    <m/>
    <m/>
    <x v="0"/>
    <x v="0"/>
    <x v="0"/>
  </r>
  <r>
    <m/>
    <x v="0"/>
    <m/>
    <m/>
    <d v="2025-04-01T00:00:00"/>
    <x v="137"/>
    <m/>
    <x v="0"/>
    <m/>
    <m/>
    <m/>
    <m/>
    <m/>
    <m/>
    <m/>
    <x v="0"/>
    <x v="1"/>
    <x v="0"/>
  </r>
  <r>
    <m/>
    <x v="0"/>
    <m/>
    <m/>
    <d v="2025-04-01T00:00:00"/>
    <x v="138"/>
    <m/>
    <x v="0"/>
    <m/>
    <m/>
    <m/>
    <m/>
    <m/>
    <m/>
    <m/>
    <x v="0"/>
    <x v="0"/>
    <x v="0"/>
  </r>
  <r>
    <m/>
    <x v="0"/>
    <m/>
    <m/>
    <d v="2025-04-01T00:00:00"/>
    <x v="139"/>
    <m/>
    <x v="0"/>
    <m/>
    <m/>
    <m/>
    <m/>
    <m/>
    <m/>
    <m/>
    <x v="0"/>
    <x v="1"/>
    <x v="0"/>
  </r>
  <r>
    <m/>
    <x v="0"/>
    <m/>
    <m/>
    <d v="2025-04-01T00:00:00"/>
    <x v="140"/>
    <m/>
    <x v="0"/>
    <m/>
    <m/>
    <m/>
    <m/>
    <m/>
    <m/>
    <m/>
    <x v="0"/>
    <x v="0"/>
    <x v="0"/>
  </r>
  <r>
    <m/>
    <x v="0"/>
    <m/>
    <m/>
    <d v="2025-04-01T00:00:00"/>
    <x v="141"/>
    <n v="12000048"/>
    <x v="0"/>
    <m/>
    <m/>
    <m/>
    <m/>
    <m/>
    <m/>
    <m/>
    <x v="0"/>
    <x v="0"/>
    <x v="0"/>
  </r>
  <r>
    <m/>
    <x v="0"/>
    <m/>
    <m/>
    <d v="2025-04-01T00:00:00"/>
    <x v="142"/>
    <m/>
    <x v="0"/>
    <m/>
    <m/>
    <m/>
    <m/>
    <m/>
    <m/>
    <m/>
    <x v="0"/>
    <x v="0"/>
    <x v="0"/>
  </r>
  <r>
    <m/>
    <x v="0"/>
    <m/>
    <m/>
    <d v="2025-04-01T00:00:00"/>
    <x v="143"/>
    <m/>
    <x v="0"/>
    <m/>
    <m/>
    <m/>
    <m/>
    <m/>
    <m/>
    <m/>
    <x v="0"/>
    <x v="0"/>
    <x v="0"/>
  </r>
  <r>
    <m/>
    <x v="0"/>
    <m/>
    <m/>
    <d v="2025-04-01T00:00:00"/>
    <x v="144"/>
    <m/>
    <x v="0"/>
    <m/>
    <m/>
    <m/>
    <m/>
    <m/>
    <m/>
    <m/>
    <x v="0"/>
    <x v="0"/>
    <x v="0"/>
  </r>
  <r>
    <m/>
    <x v="0"/>
    <m/>
    <m/>
    <d v="2025-04-01T00:00:00"/>
    <x v="145"/>
    <m/>
    <x v="0"/>
    <m/>
    <m/>
    <m/>
    <m/>
    <m/>
    <m/>
    <m/>
    <x v="0"/>
    <x v="1"/>
    <x v="0"/>
  </r>
  <r>
    <m/>
    <x v="0"/>
    <m/>
    <m/>
    <d v="2025-04-01T00:00:00"/>
    <x v="146"/>
    <m/>
    <x v="0"/>
    <m/>
    <m/>
    <m/>
    <m/>
    <m/>
    <m/>
    <m/>
    <x v="0"/>
    <x v="1"/>
    <x v="0"/>
  </r>
  <r>
    <m/>
    <x v="0"/>
    <m/>
    <m/>
    <d v="2025-04-01T00:00:00"/>
    <x v="147"/>
    <m/>
    <x v="0"/>
    <m/>
    <m/>
    <m/>
    <m/>
    <m/>
    <m/>
    <m/>
    <x v="0"/>
    <x v="0"/>
    <x v="0"/>
  </r>
  <r>
    <m/>
    <x v="0"/>
    <m/>
    <m/>
    <d v="2025-04-01T00:00:00"/>
    <x v="148"/>
    <m/>
    <x v="0"/>
    <m/>
    <m/>
    <m/>
    <m/>
    <m/>
    <m/>
    <m/>
    <x v="0"/>
    <x v="0"/>
    <x v="0"/>
  </r>
  <r>
    <m/>
    <x v="0"/>
    <m/>
    <m/>
    <d v="2025-04-01T00:00:00"/>
    <x v="149"/>
    <m/>
    <x v="0"/>
    <m/>
    <m/>
    <m/>
    <m/>
    <m/>
    <m/>
    <m/>
    <x v="0"/>
    <x v="0"/>
    <x v="0"/>
  </r>
  <r>
    <m/>
    <x v="0"/>
    <m/>
    <m/>
    <d v="2025-04-01T00:00:00"/>
    <x v="1"/>
    <m/>
    <x v="0"/>
    <m/>
    <m/>
    <m/>
    <m/>
    <m/>
    <m/>
    <m/>
    <x v="0"/>
    <x v="0"/>
    <x v="0"/>
  </r>
  <r>
    <m/>
    <x v="0"/>
    <m/>
    <m/>
    <d v="2025-04-01T00:00:00"/>
    <x v="150"/>
    <m/>
    <x v="0"/>
    <m/>
    <m/>
    <m/>
    <m/>
    <m/>
    <m/>
    <m/>
    <x v="0"/>
    <x v="0"/>
    <x v="0"/>
  </r>
  <r>
    <m/>
    <x v="0"/>
    <m/>
    <m/>
    <d v="2025-04-01T00:00:00"/>
    <x v="5"/>
    <m/>
    <x v="0"/>
    <m/>
    <m/>
    <m/>
    <m/>
    <m/>
    <m/>
    <m/>
    <x v="0"/>
    <x v="1"/>
    <x v="0"/>
  </r>
  <r>
    <m/>
    <x v="0"/>
    <m/>
    <m/>
    <d v="2025-04-01T00:00:00"/>
    <x v="151"/>
    <m/>
    <x v="0"/>
    <m/>
    <m/>
    <m/>
    <m/>
    <m/>
    <m/>
    <m/>
    <x v="0"/>
    <x v="0"/>
    <x v="0"/>
  </r>
  <r>
    <m/>
    <x v="0"/>
    <m/>
    <m/>
    <d v="2025-04-01T00:00:00"/>
    <x v="152"/>
    <m/>
    <x v="0"/>
    <m/>
    <m/>
    <m/>
    <m/>
    <m/>
    <m/>
    <m/>
    <x v="0"/>
    <x v="0"/>
    <x v="0"/>
  </r>
  <r>
    <m/>
    <x v="0"/>
    <m/>
    <m/>
    <d v="2025-04-01T00:00:00"/>
    <x v="153"/>
    <m/>
    <x v="0"/>
    <m/>
    <m/>
    <m/>
    <m/>
    <m/>
    <m/>
    <m/>
    <x v="0"/>
    <x v="0"/>
    <x v="0"/>
  </r>
  <r>
    <m/>
    <x v="0"/>
    <m/>
    <m/>
    <d v="2025-04-02T00:00:00"/>
    <x v="5"/>
    <m/>
    <x v="0"/>
    <s v="Technician "/>
    <s v="Urea Plant"/>
    <s v="Unsafe Act (Dangerous or Unsafe Act that was done by someone) / Perbuatan Bahaya"/>
    <s v="Not wearing helmet even after cleaning"/>
    <s v="Something goes wrong things fall down"/>
    <s v="Immediately after cleaning helmet use "/>
    <s v="Personal Protective Equipment / Pemakaian Alat Pelindung Diri"/>
    <x v="0"/>
    <x v="1"/>
    <x v="0"/>
  </r>
  <r>
    <m/>
    <x v="0"/>
    <m/>
    <m/>
    <d v="2025-04-03T00:00:00"/>
    <x v="45"/>
    <m/>
    <x v="0"/>
    <s v="Civil Lead"/>
    <s v="Ammonia Plant"/>
    <s v="Unsafe Act (Dangerous or Unsafe Act that was done by someone) / Perbuatan Bahaya"/>
    <s v="One of the contractor staff did not wearing ear plug at the area where it is mandatory to do so."/>
    <s v="It can be impaired his hearing due to noise."/>
    <s v="Discussion had been made and he agreed to wear ear plug."/>
    <s v="Individual Behaviour / Tingkah Laku yang Cuai dan Berbahaya"/>
    <x v="0"/>
    <x v="0"/>
    <x v="0"/>
  </r>
  <r>
    <m/>
    <x v="0"/>
    <m/>
    <m/>
    <d v="2025-04-03T00:00:00"/>
    <x v="62"/>
    <m/>
    <x v="0"/>
    <s v="Insulation Technician"/>
    <s v="Ammonia Plant"/>
    <s v="Unsafe Condition (Dangerous Area that has potential to cause harm or injury to People within the Area) / Keadaan Bahaya"/>
    <s v="Insulation on a high-temperature pipeline was damaged and not repaired promptly."/>
    <s v="Heat loss, burns to personnel"/>
    <s v="Repair the insulation"/>
    <s v="Hazardous - Unsafe Materials / Benda yang Berbahaya"/>
    <x v="0"/>
    <x v="0"/>
    <x v="0"/>
  </r>
  <r>
    <m/>
    <x v="0"/>
    <m/>
    <m/>
    <d v="2025-04-03T00:00:00"/>
    <x v="108"/>
    <m/>
    <x v="0"/>
    <s v="Instrument Technician (O&amp;U)"/>
    <s v="Offsite &amp; Utilities"/>
    <s v="Unsafe Condition (Dangerous Area that has potential to cause harm or injury to People within the Area) / Keadaan Bahaya"/>
    <s v="someone not wearing hearing protection, noisy work activity, can cause hearing problem"/>
    <s v="can cause hearing problem"/>
    <s v="ask this person to use earmuff to prevent form loud noise"/>
    <s v="Individual Behaviour / Tingkah Laku yang Cuai dan Berbahaya"/>
    <x v="0"/>
    <x v="0"/>
    <x v="0"/>
  </r>
  <r>
    <m/>
    <x v="0"/>
    <m/>
    <m/>
    <d v="2025-04-03T00:00:00"/>
    <x v="89"/>
    <s v="BFI199"/>
    <x v="0"/>
    <s v="Static Engineer"/>
    <s v="Ammonia Plant"/>
    <s v="Improvement Suggestions"/>
    <s v="Work platform for 1051F008A/B is required to be installed due to safety concern of continuous usage of the scaffolding for the filter cleaning work_x000a_"/>
    <s v="Injury due to failure of scaffolding due to repeated usage and exposed to harsh weather condition.  "/>
    <s v="Highlighted to management so actions can be taken. "/>
    <s v="Scaffolding and Working at Height"/>
    <x v="0"/>
    <x v="0"/>
    <x v="0"/>
  </r>
  <r>
    <m/>
    <x v="0"/>
    <m/>
    <m/>
    <d v="2025-04-03T00:00:00"/>
    <x v="89"/>
    <s v="BFI199"/>
    <x v="0"/>
    <s v="Static Engineer"/>
    <s v="Ammonia Plant"/>
    <s v="Unsafe Condition (Dangerous Area that has potential to cause harm or injury to People within the Area)"/>
    <s v="Area nearby manhole (clamped) of steam drum 1031D001, should be barricaded as leakage from the manhole can happen anytime as observed several times during decrease in plant load. "/>
    <s v="Expose personnel around the area to very hot steam. "/>
    <s v="Highlighted to HSE to provide a sign/barricade around the area. "/>
    <s v="Signage and Barriers"/>
    <x v="0"/>
    <x v="0"/>
    <x v="0"/>
  </r>
  <r>
    <m/>
    <x v="0"/>
    <m/>
    <m/>
    <d v="2025-04-03T09:30:00"/>
    <x v="34"/>
    <s v="BFI229"/>
    <x v="0"/>
    <s v="Electrical Technician"/>
    <s v="Ammonia Plant"/>
    <s v="Unsafe Condition (Dangerous Area that has potential to cause harm or injury to People within the Area)"/>
    <s v="Moldy/slippery floor near 1071P001B (below compressor house)"/>
    <s v="Slip, trip and fall"/>
    <s v="Suggest: clean the area"/>
    <s v="Hazardous - Unsafe Environment"/>
    <x v="0"/>
    <x v="0"/>
    <x v="0"/>
  </r>
  <r>
    <m/>
    <x v="0"/>
    <m/>
    <m/>
    <d v="2025-04-03T10:00:00"/>
    <x v="34"/>
    <s v="BFI229"/>
    <x v="0"/>
    <s v="Electrical Technician"/>
    <s v="Electrical Substation"/>
    <s v="Unsafe Act (Dangerous or Unsafe Act that was done by someone)"/>
    <s v="One of my colleagues not using safety glasses while cycling around the site"/>
    <s v="Breaking PPE rules"/>
    <s v="Ask my colleague to immediately wear the safety glasses. "/>
    <s v="Personal Protective Equipment"/>
    <x v="0"/>
    <x v="0"/>
    <x v="0"/>
  </r>
  <r>
    <m/>
    <x v="0"/>
    <m/>
    <m/>
    <d v="2025-04-03T14:00:00"/>
    <x v="94"/>
    <s v="EXP013"/>
    <x v="0"/>
    <s v="Instrument manager"/>
    <s v="South Building Ground Floor"/>
    <s v="Unsafe Act (Dangerous or Unsafe Act that was done by someone)"/>
    <s v="One of the workers in the construction activities outside the south building was not wearing safety helmet "/>
    <s v="Head injury "/>
    <s v="The person was notified and responded immediately "/>
    <s v="Personal Protective Equipment"/>
    <x v="0"/>
    <x v="0"/>
    <x v="0"/>
  </r>
  <r>
    <m/>
    <x v="0"/>
    <m/>
    <m/>
    <d v="2025-04-04T09:30:00"/>
    <x v="41"/>
    <s v="BFI232"/>
    <x v="0"/>
    <s v="Technician"/>
    <s v="Car Park near North Building"/>
    <s v="Unsafe Condition (Dangerous Area that has potential to cause harm or injury to People within the Area)"/>
    <s v="There's a stray dog seen in the site near the fence near north building. Then the dog was seen got out to the car park near north building through the fence gap."/>
    <s v="The stray dog might or might not attack people"/>
    <s v="To have assigned division to ensure the safety of the workers in site and to have the stray dog move to somewhere else safe for the dog also."/>
    <s v="Hazardous - Unsafe Environment"/>
    <x v="0"/>
    <x v="0"/>
    <x v="0"/>
  </r>
  <r>
    <m/>
    <x v="0"/>
    <m/>
    <m/>
    <d v="2025-04-04T09:45:00"/>
    <x v="94"/>
    <s v="EXP013"/>
    <x v="0"/>
    <s v="Instrument manager"/>
    <s v="South Building Ground Floor"/>
    <s v="Unsafe Act (Dangerous or Unsafe Act that was done by someone)"/>
    <s v="One of the workers in the construction activities outside the south building was not wearing a safety gloves."/>
    <s v="Hand injury"/>
    <s v="The person was notified and responded immediately "/>
    <s v="Personal Protective Equipment"/>
    <x v="0"/>
    <x v="0"/>
    <x v="0"/>
  </r>
  <r>
    <m/>
    <x v="0"/>
    <m/>
    <m/>
    <d v="2025-04-04T10:00:00"/>
    <x v="76"/>
    <s v="EXP162"/>
    <x v="0"/>
    <s v="Static Mechanical Engineer"/>
    <s v="Offsite &amp; Utilities"/>
    <s v="Safe Act or Positive Practice (An appreciation to be made to that person who shows good examples)"/>
    <s v="It is observed that the open storm water trenches all around the plant roads are being covered with the grating, which is a good thing as these open trenches had great risk of people or vehicles accidently falling into them._x0009_"/>
    <s v="Not applicable_x0009__x000a_"/>
    <s v="Not applicable_x0009__x000a_"/>
    <s v="Road Safety"/>
    <x v="0"/>
    <x v="1"/>
    <x v="0"/>
  </r>
  <r>
    <m/>
    <x v="0"/>
    <m/>
    <m/>
    <d v="2025-04-06T00:00:00"/>
    <x v="114"/>
    <m/>
    <x v="0"/>
    <s v="Instrument Technician"/>
    <s v="Site Office's Staffs Rest Area"/>
    <s v="Unsafe Condition (Dangerous Area that has potential to cause harm or injury to People within the Area) / Keadaan Bahaya"/>
    <s v="Found 1 Junction Box kept opened. Asked Operation team whether anyone is working on it or not. Confirmed with them that there's no one working on it. "/>
    <s v="Rain can occur at any time. Rainwater can enter the Junction Box if it's not properly close."/>
    <s v="Confirmed with the Operation Team that there's no one working on it. Asked their permission to close it properly."/>
    <s v="Hazardous - Unsafe Materials / Benda yang Berbahaya"/>
    <x v="0"/>
    <x v="0"/>
    <x v="0"/>
  </r>
  <r>
    <m/>
    <x v="0"/>
    <m/>
    <m/>
    <d v="2025-04-07T00:00:00"/>
    <x v="145"/>
    <m/>
    <x v="0"/>
    <s v="Sr. Rotating  Mechanical  Technician LVL1 "/>
    <s v="Urea Plant"/>
    <s v="Unsafe Condition (Dangerous Area that has potential to cause harm or injury to People within the Area) / Keadaan Bahaya"/>
    <s v="Near 1231P001 A pump NDE with out cloth insulation  very long time."/>
    <s v="Cloth insulation  misplace, heat hazards "/>
    <s v="Need to  be  reinstallation of cloth insulation."/>
    <s v="Hazardous - Unsafe Materials / Benda yang Berbahaya"/>
    <x v="0"/>
    <x v="1"/>
    <x v="0"/>
  </r>
  <r>
    <m/>
    <x v="0"/>
    <m/>
    <m/>
    <d v="2025-04-07T00:00:00"/>
    <x v="82"/>
    <s v="BFI207"/>
    <x v="0"/>
    <s v="Engineer"/>
    <s v="Product Handling"/>
    <s v="Unsafe Condition (Dangerous Area that has potential to cause harm or injury to People within the Area)"/>
    <s v="No mirror at the road corner near the product handling warehouse area"/>
    <s v="Truck drivers are not able to see any incoming road users from the other side."/>
    <s v="Risk of collisions"/>
    <s v="Hazardous - Unsafe Environment"/>
    <x v="0"/>
    <x v="0"/>
    <x v="0"/>
  </r>
  <r>
    <m/>
    <x v="0"/>
    <m/>
    <m/>
    <d v="2025-04-07T00:00:00"/>
    <x v="58"/>
    <m/>
    <x v="0"/>
    <s v="Sr.Scaffolder"/>
    <s v="Offsite &amp; Utilities"/>
    <s v="Safe Act or Positive Practice (An appreciation to be made to that person who shows good examples) / Kelakuan yang Baik"/>
    <s v="I do observed of our third party contractor doing properly housekeeping on site before start and after complete any scaffolding activities."/>
    <s v="Slip,trip and fall can be happen when there is no properly housekeeping and materials arrangements on work place area."/>
    <s v="I did highlighted regards this positive act on morning talkboox talk to maintain and keeping doing housekeeping before start and after complete any scaffolding activities to ensure workplace minimize from present hazard."/>
    <s v="Material Arrangement and Housekeeping / Kesesuaian Penyusunan Barang dan Kebersihan Tempat Pekerjaan"/>
    <x v="0"/>
    <x v="0"/>
    <x v="0"/>
  </r>
  <r>
    <m/>
    <x v="0"/>
    <m/>
    <m/>
    <d v="2025-04-07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4-07T09:45:00"/>
    <x v="41"/>
    <s v="BFI232"/>
    <x v="0"/>
    <s v="Technician"/>
    <s v="Offsite &amp; Utilities"/>
    <s v="Safe Act or Positive Practice (An appreciation to be made to that person who shows good examples)"/>
    <s v="Not wearing gloves before start task"/>
    <s v="Dirty hands due to handling grease"/>
    <s v="Remind them to use the gloves. The personnel start wear their gloves before start work."/>
    <s v="Personal Protective Equipment"/>
    <x v="0"/>
    <x v="0"/>
    <x v="0"/>
  </r>
  <r>
    <m/>
    <x v="0"/>
    <m/>
    <m/>
    <d v="2025-04-07T13:00:00"/>
    <x v="102"/>
    <s v="BFI024"/>
    <x v="0"/>
    <s v="Instrument Engineer"/>
    <s v="Car Park near North Building"/>
    <s v="Unsafe Act (Dangerous or Unsafe Act that was done by someone)"/>
    <s v="personnel crossing the road no looking around before crossing"/>
    <m/>
    <s v="to remind personnel to cross the road safely"/>
    <s v="Road Safety"/>
    <x v="0"/>
    <x v="0"/>
    <x v="0"/>
  </r>
  <r>
    <m/>
    <x v="0"/>
    <m/>
    <m/>
    <d v="2025-04-07T13:00:00"/>
    <x v="106"/>
    <s v="BFI021"/>
    <x v="0"/>
    <s v="Instrument Engineer"/>
    <s v="Car Park near North Building"/>
    <s v="Unsafe Act (Dangerous or Unsafe Act that was done by someone)"/>
    <s v="Personnel crossing the road with his back towards incoming car and not looking around before crossing."/>
    <m/>
    <s v="To further remind personnel to properly observe surrounding before crossing any path for cars. "/>
    <s v="Individual Behaviour"/>
    <x v="0"/>
    <x v="0"/>
    <x v="0"/>
  </r>
  <r>
    <m/>
    <x v="0"/>
    <m/>
    <m/>
    <d v="2025-04-07T15:00:00"/>
    <x v="102"/>
    <s v="BFI024"/>
    <x v="0"/>
    <s v="Instrument Engineer"/>
    <s v="South Building First Floor"/>
    <s v="Safe Act or Positive Practice (An appreciation to be made to that person who shows good examples)"/>
    <s v="office floor is dusty and slippery"/>
    <m/>
    <s v="requested cleaner to sweep the floor"/>
    <s v="Welfare"/>
    <x v="0"/>
    <x v="0"/>
    <x v="0"/>
  </r>
  <r>
    <m/>
    <x v="0"/>
    <m/>
    <m/>
    <d v="2025-04-08T00:00:00"/>
    <x v="22"/>
    <s v="EXP133"/>
    <x v="0"/>
    <s v="Electrical Supervisor"/>
    <s v="Cooling Tower Area"/>
    <s v="Unsafe Condition (Dangerous Area that has potential to cause harm or injury to People within the Area)"/>
    <s v="1881X002C Hydraulic pump canopy was damaged. Some part of canopy laid down on ground._x000a_Keep the cable tray cover in a safe place._x000a_Cable trays need to be fixed back_x000a_"/>
    <s v="If the equipment keeps for long time without proper canopy, it can damage the equipment."/>
    <s v="Keep the cable tray cover in a safe place."/>
    <s v="Design and Engineering"/>
    <x v="0"/>
    <x v="1"/>
    <x v="0"/>
  </r>
  <r>
    <m/>
    <x v="0"/>
    <m/>
    <m/>
    <d v="2025-04-08T00:00:00"/>
    <x v="28"/>
    <m/>
    <x v="0"/>
    <s v="Electrical Engineer"/>
    <s v="Bulk Storage"/>
    <s v="Unsafe Condition (Dangerous Area that has potential to cause harm or injury to People within the Area) / Keadaan Bahaya"/>
    <s v="granules on the floor at the reclaimer docking bay."/>
    <s v="Chances for slip and trip increases"/>
    <s v="Suggestion: Clear up the area first whenever there's a job to do in the area. In case of the Reclaimer parked at the dock, and constant cleaning is not possible, clear a portion of the area and barricade the granule pile, and keep an eye on the floor condition and sweep the granule whenever necessary."/>
    <s v="Position of People / Keberadaan seseorang ketika bekerja (Line of Fire, Drop Object &amp; Slip, Trip and Fall)"/>
    <x v="0"/>
    <x v="0"/>
    <x v="0"/>
  </r>
  <r>
    <m/>
    <x v="0"/>
    <m/>
    <m/>
    <d v="2025-04-08T09:30:00"/>
    <x v="34"/>
    <s v="BFI229"/>
    <x v="0"/>
    <s v="Electrical Technician"/>
    <s v="Compressor Unit Area"/>
    <s v="Unsafe Condition (Dangerous Area that has potential to cause harm or injury to People within the Area)"/>
    <s v="Foreign item dangling on the pipeline (metal or stainless steel item) "/>
    <s v="Object can fall down and cause minor injury to people walking around the area"/>
    <s v="To remove the object immediately. Require ladder to remove it. The object is located near unit 1101 below compressor house."/>
    <s v="Material Arrangement and Housekeeping"/>
    <x v="0"/>
    <x v="0"/>
    <x v="0"/>
  </r>
  <r>
    <m/>
    <x v="0"/>
    <m/>
    <m/>
    <d v="2025-04-08T10:00:00"/>
    <x v="76"/>
    <s v="EXP162"/>
    <x v="0"/>
    <s v="Static Mechanical Engineer"/>
    <s v="Trailer Weighing Bridge"/>
    <s v="Unsafe Condition (Dangerous Area that has potential to cause harm or injury to People within the Area)"/>
    <s v="It is observed that when the fertilizer trailers climb up and down the weighing bridge, its middle two wheels briefly hang into air and leave contact from the ground, due to the incorrect slope of the ramps at both sides of the bridge. "/>
    <s v="Hanging of two wheels of the trailer in the air while it is loaded with fertilizer product can be dangerous, as the other Tyres will face greater load for that brief moment, and this can result any weak Tyre to go flat._x0009__x000a_"/>
    <s v="The issue is being highlighted via the care card to address it &amp; will also be highlighted to corresponding safety officer."/>
    <s v="Design and Engineering"/>
    <x v="0"/>
    <x v="1"/>
    <x v="0"/>
  </r>
  <r>
    <m/>
    <x v="0"/>
    <m/>
    <m/>
    <d v="2025-04-08T10:00:00"/>
    <x v="34"/>
    <s v="BFI229"/>
    <x v="0"/>
    <s v="Electrical Technician"/>
    <s v="Offsite &amp; Utilities"/>
    <s v="Unsafe Condition (Dangerous Area that has potential to cause harm or injury to People within the Area)"/>
    <s v="Moldy/slippery floor at area 1861 (nitrogen)"/>
    <s v="Slip, trip and fall"/>
    <s v="Clean the area"/>
    <s v="Hazardous - Unsafe Environment"/>
    <x v="0"/>
    <x v="0"/>
    <x v="0"/>
  </r>
  <r>
    <m/>
    <x v="0"/>
    <m/>
    <m/>
    <d v="2025-04-08T12:00:00"/>
    <x v="99"/>
    <s v="BFI205"/>
    <x v="0"/>
    <s v="Analyzer Technician"/>
    <s v="South Building First Floor"/>
    <s v="Improvement Suggestions"/>
    <s v="Suggesting adding anti-slip tape to the steps leading into the building, especially during wet weather."/>
    <m/>
    <s v="Improves grips and reduces the risk of slips measures where needed. "/>
    <s v="Design and Engineering"/>
    <x v="0"/>
    <x v="0"/>
    <x v="0"/>
  </r>
  <r>
    <m/>
    <x v="0"/>
    <m/>
    <m/>
    <d v="2025-04-08T14:00:00"/>
    <x v="99"/>
    <s v="BFI205"/>
    <x v="0"/>
    <s v="Analyzer Technician"/>
    <s v="Unsure"/>
    <s v="Improvement Suggestions"/>
    <s v="Placing a wet floor signs near areas that are regularly cleaned or prone to spills, even if the surface isn't visibly wet"/>
    <m/>
    <s v="Ensure all cleaning staff are equipped with signs and develop a routine to place them in high-risk zones. "/>
    <s v="Facility Management"/>
    <x v="0"/>
    <x v="0"/>
    <x v="0"/>
  </r>
  <r>
    <m/>
    <x v="0"/>
    <m/>
    <m/>
    <d v="2025-04-09T00:00:00"/>
    <x v="17"/>
    <s v="BFI038"/>
    <x v="0"/>
    <s v="Lead"/>
    <s v="South Building First Floor"/>
    <s v="Unsafe Condition (Dangerous Area that has potential to cause harm or injury to People within the Area)"/>
    <s v="Fire extinguishes cylinders in the building not inspected, the inspection card has no signatures."/>
    <s v="Cylinder may fail to act if required"/>
    <s v="Cylinders to be inspected"/>
    <s v="Fire Protection"/>
    <x v="0"/>
    <x v="0"/>
    <x v="0"/>
  </r>
  <r>
    <m/>
    <x v="0"/>
    <m/>
    <m/>
    <d v="2025-04-09T00:00:00"/>
    <x v="118"/>
    <m/>
    <x v="0"/>
    <s v="inst tech"/>
    <s v="Car Park near North Building"/>
    <s v="Unsafe Condition (Dangerous Area that has potential to cause harm or injury to People within the Area) / Keadaan Bahaya"/>
    <s v="slippery floors due to heavy rain "/>
    <s v="slip trip, fall"/>
    <s v="remove the mold "/>
    <s v="Position of People / Keberadaan seseorang ketika bekerja (Line of Fire, Drop Object &amp; Slip, Trip and Fall)"/>
    <x v="0"/>
    <x v="0"/>
    <x v="0"/>
  </r>
  <r>
    <m/>
    <x v="0"/>
    <m/>
    <m/>
    <d v="2025-04-09T07:00:00"/>
    <x v="136"/>
    <s v="BFI015"/>
    <x v="0"/>
    <s v="Rotating engineer"/>
    <s v="Safety Park"/>
    <s v="Unsafe Condition (Dangerous Area that has potential to cause harm or injury to People within the Area)"/>
    <s v="The erected steel structure may potentially fall "/>
    <s v="It can cause damage to the car parked in the nearby parking area"/>
    <s v="Suggestion to expand the barricaded area or close the nearby parking area partially"/>
    <s v="Facility Management"/>
    <x v="0"/>
    <x v="0"/>
    <x v="0"/>
  </r>
  <r>
    <m/>
    <x v="0"/>
    <m/>
    <m/>
    <d v="2025-04-09T08:00:00"/>
    <x v="111"/>
    <s v="EXP160"/>
    <x v="0"/>
    <s v="Instrument shift C Supervisor "/>
    <s v="Offsite &amp; Utilities"/>
    <s v="Unsafe Condition (Dangerous Area that has potential to cause harm or injury to People within the Area)"/>
    <s v="The spindle of conductivity sensor retractor assembly of AT1901015 protrude toward entry walkway of ACID dosing unit."/>
    <s v="It can harm to the person who entering that area due to the length of protruding part of the assembly occupy almost half of the walkway"/>
    <s v="To provide noticeable sign on the protruding assembly. In future, the orientation of the sensor retractor assembly to be changed."/>
    <s v="Design and Engineering"/>
    <x v="0"/>
    <x v="1"/>
    <x v="0"/>
  </r>
  <r>
    <m/>
    <x v="0"/>
    <m/>
    <m/>
    <d v="2025-04-09T10:00:00"/>
    <x v="9"/>
    <s v="BFI020"/>
    <x v="0"/>
    <s v="Instrument Engineer"/>
    <s v="South Building Ground Floor"/>
    <s v="Safe Act or Positive Practice (An appreciation to be made to that person who shows good examples)"/>
    <s v="proper barricade with proper signage when they do the excavation outside the south building"/>
    <m/>
    <s v="it is best to maintain this good practice for future job"/>
    <s v="Signage and Barriers"/>
    <x v="0"/>
    <x v="0"/>
    <x v="0"/>
  </r>
  <r>
    <m/>
    <x v="0"/>
    <m/>
    <m/>
    <d v="2025-04-09T11:00:00"/>
    <x v="145"/>
    <s v="EXP104"/>
    <x v="0"/>
    <s v="Sr. Rotating Mechanical Technician "/>
    <s v="Ammonia Plant"/>
    <s v="Unsafe Condition (Dangerous Area that has potential to cause harm or injury to People within the Area)"/>
    <s v="One  technician weared  safety helmet together with normal cap without strap tie up."/>
    <s v="It's  unsafe condition  using safety helmet  together  with normal cap. It's  may fall down safety helmet."/>
    <s v="Informed him please during enter or working only wear safety helmet  not together  with normal  cap"/>
    <s v="Individual Behaviour"/>
    <x v="0"/>
    <x v="1"/>
    <x v="0"/>
  </r>
  <r>
    <m/>
    <x v="0"/>
    <m/>
    <m/>
    <d v="2025-04-09T15:00:00"/>
    <x v="18"/>
    <s v="EXP037"/>
    <x v="0"/>
    <s v="Electrical leader"/>
    <s v="Urea Plant"/>
    <s v="Unsafe Condition (Dangerous Area that has potential to cause harm or injury to People within the Area)"/>
    <s v="House keeping required with some scaffolding accessories "/>
    <m/>
    <s v="Requested from workshop team to remove verbally "/>
    <s v="Material Arrangement and Housekeeping"/>
    <x v="0"/>
    <x v="1"/>
    <x v="0"/>
  </r>
  <r>
    <m/>
    <x v="0"/>
    <m/>
    <m/>
    <d v="2025-04-09T16:16:00"/>
    <x v="18"/>
    <s v="EXP037"/>
    <x v="0"/>
    <s v="Electrical leader"/>
    <s v="Offsite &amp; Utilities"/>
    <s v="Improvement Suggestions"/>
    <s v="Fire Extinguisher on cooling towers not inspected from a long time by fire team"/>
    <m/>
    <s v="requested verbally from them"/>
    <s v="Fire Protection"/>
    <x v="0"/>
    <x v="1"/>
    <x v="0"/>
  </r>
  <r>
    <m/>
    <x v="0"/>
    <m/>
    <m/>
    <d v="2025-04-10T00:00:00"/>
    <x v="48"/>
    <s v="BFI013"/>
    <x v="0"/>
    <s v="Workshop Engineer"/>
    <s v="North Building Ground Floor"/>
    <s v="Improvement Suggestions"/>
    <s v="Light inside the female toilet seems dim and one of it have slight flickering"/>
    <s v="Eye strain and low-lit area"/>
    <s v="Maybe can ask facility management to check "/>
    <s v="Facility Management"/>
    <x v="0"/>
    <x v="0"/>
    <x v="0"/>
  </r>
  <r>
    <m/>
    <x v="0"/>
    <m/>
    <m/>
    <d v="2025-04-10T00:00:00"/>
    <x v="6"/>
    <m/>
    <x v="0"/>
    <s v="Technician"/>
    <s v="BFI SPARK, Car Park B (BFI Parking)"/>
    <s v="Unsafe Act (Dangerous or Unsafe Act that was done by someone) / Perbuatan Bahaya"/>
    <s v="People driving wrong way at parking site"/>
    <s v="accident"/>
    <s v="Intervene"/>
    <s v="Road Safety / Keselamatan di Trafik dan Jalan Raya"/>
    <x v="0"/>
    <x v="0"/>
    <x v="0"/>
  </r>
  <r>
    <m/>
    <x v="0"/>
    <m/>
    <m/>
    <d v="2025-04-10T00:00:00"/>
    <x v="62"/>
    <m/>
    <x v="0"/>
    <s v="Insulation Technician"/>
    <s v="Ammonia Plant"/>
    <s v="Unsafe Act (Dangerous or Unsafe Act that was done by someone) / Perbuatan Bahaya"/>
    <s v="Workers removing insulation without dust masks or goggles."/>
    <s v="Inhalation of fibers or dust, eye irritation."/>
    <s v="Provided proper respiratory and eye protection and reminded workers of the hazards."/>
    <s v="Individual Behaviour / Tingkah Laku yang Cuai dan Berbahaya"/>
    <x v="0"/>
    <x v="0"/>
    <x v="0"/>
  </r>
  <r>
    <m/>
    <x v="0"/>
    <m/>
    <m/>
    <d v="2025-04-10T00:00:00"/>
    <x v="7"/>
    <m/>
    <x v="0"/>
    <s v="Electrical Supervisor"/>
    <s v="HSSE Office"/>
    <s v="Unsafe Condition (Dangerous Area that has potential to cause harm or injury to People within the Area) / Keadaan Bahaya"/>
    <s v="Not all room in HSSE office having fire detector."/>
    <s v="If any fire happens in particular room, alarm will not be triggered."/>
    <s v="Suggest to installing additional detector "/>
    <s v="Fire Protection / Perlindungan Kebakaran"/>
    <x v="0"/>
    <x v="0"/>
    <x v="0"/>
  </r>
  <r>
    <m/>
    <x v="0"/>
    <m/>
    <m/>
    <d v="2025-04-10T00:00:00"/>
    <x v="11"/>
    <m/>
    <x v="0"/>
    <s v="Tech"/>
    <s v="Offsite &amp; Utilities"/>
    <s v="Safe Act or Positive Practice (An appreciation to be made to that person who shows good examples) / Kelakuan yang Baik"/>
    <s v="Good housekeeping"/>
    <s v="Nothing can go wrong, positive things should be praised"/>
    <s v="Approach the personel and give him compliment and encourage to spread the positivity"/>
    <s v="Proactive Approach / Teguran Positif (Safe Act / Positive Act)"/>
    <x v="0"/>
    <x v="0"/>
    <x v="0"/>
  </r>
  <r>
    <m/>
    <x v="0"/>
    <m/>
    <m/>
    <d v="2025-04-10T13:30:00"/>
    <x v="9"/>
    <s v="BFI020"/>
    <x v="0"/>
    <s v="Instrument Engineer"/>
    <s v="South Building First Floor"/>
    <s v="Unsafe Condition (Dangerous Area that has potential to cause harm or injury to People within the Area)"/>
    <s v="extension cable not properly secured at E&amp;I training room"/>
    <m/>
    <s v="the extension cable to be properly secured with tape"/>
    <s v="Design and Engineering"/>
    <x v="0"/>
    <x v="0"/>
    <x v="0"/>
  </r>
  <r>
    <m/>
    <x v="0"/>
    <m/>
    <m/>
    <d v="2025-04-11T00:00:00"/>
    <x v="1"/>
    <m/>
    <x v="0"/>
    <s v="Rotating Technician Level 2"/>
    <s v="Unsure / Kurang Pasti"/>
    <s v="Unsafe Act (Dangerous or Unsafe Act that was done by someone) / Perbuatan Bahaya"/>
    <s v="new company in BRE, still in confusion if we are partner to bfi or contractor"/>
    <s v="headache"/>
    <s v="medicine and sick leave"/>
    <s v="Individual Behaviour / Tingkah Laku yang Cuai dan Berbahaya"/>
    <x v="0"/>
    <x v="0"/>
    <x v="0"/>
  </r>
  <r>
    <m/>
    <x v="0"/>
    <m/>
    <m/>
    <d v="2025-04-11T00:00:00"/>
    <x v="10"/>
    <m/>
    <x v="0"/>
    <s v="static"/>
    <s v="North Building First Floor"/>
    <s v="Unsafe Act (Dangerous or Unsafe Act that was done by someone) / Perbuatan Bahaya"/>
    <s v="colleague walking down stairs playing hand phone"/>
    <s v="slip trip n fall"/>
    <s v="intervene him to not use hand phone when go down the ladder"/>
    <s v="Individual Behaviour / Tingkah Laku yang Cuai dan Berbahaya"/>
    <x v="0"/>
    <x v="0"/>
    <x v="0"/>
  </r>
  <r>
    <m/>
    <x v="0"/>
    <m/>
    <m/>
    <d v="2025-04-11T10:00:00"/>
    <x v="144"/>
    <s v="Exp164"/>
    <x v="0"/>
    <s v="Sr rotating technician "/>
    <s v="Offsite &amp; Utilities"/>
    <s v="Safe Act or Positive Practice (An appreciation to be made to that person who shows good examples)"/>
    <s v="When forklifter is working one standby person here they are giude to forklifter operate and other people who are Cressing the road "/>
    <s v="No "/>
    <s v="No"/>
    <s v="Road Safety"/>
    <x v="0"/>
    <x v="0"/>
    <x v="0"/>
  </r>
  <r>
    <m/>
    <x v="0"/>
    <m/>
    <m/>
    <d v="2025-04-12T00:00:00"/>
    <x v="121"/>
    <m/>
    <x v="0"/>
    <s v="Shift instrument supervisor "/>
    <s v="Site Office's Pantry"/>
    <s v="Improvement Suggestions / Cadangan untuk diperbaiki"/>
    <s v="I have observed that the food was not delicious."/>
    <s v="If no intervention or action is taken, the quality of the food may continue to decline, leading to customer dissatisfaction and potential loss of business."/>
    <s v="To address the problem, I communicated my concerns politely to the kitchen staff and suggested reviewing the food preparation process to improve the taste and quality. I support good practice by encouraging regular quality checks and feedback sessions. I recommend using fresher ingredients and adjusting the seasoning to enhance the flavor."/>
    <s v="Welfare / Kebajikan Pekerjaan dari segi Tempat Rehat, Penyediaan Air Minum dan Sebagainya."/>
    <x v="0"/>
    <x v="0"/>
    <x v="0"/>
  </r>
  <r>
    <m/>
    <x v="0"/>
    <m/>
    <m/>
    <d v="2025-04-12T00:00:00"/>
    <x v="0"/>
    <m/>
    <x v="0"/>
    <s v="Instrument Shift Technician"/>
    <s v="Ammonia Plant"/>
    <s v="Unsafe Condition (Dangerous Area that has potential to cause harm or injury to People within the Area) / Keadaan Bahaya"/>
    <s v="1041R002(LT Converter), the Monkey Ladder Base is elevated. It is not really visible if going down."/>
    <s v="Trip and Fall. "/>
    <s v="I suggest to paint the 1041R002(LT Converter) base for visibility. especially around the monkey ladder area."/>
    <s v="Hazardous - Unsafe Environment / Situasi Tempat Kerja yang Berbahaya untuk Alam Sekitar"/>
    <x v="0"/>
    <x v="0"/>
    <x v="0"/>
  </r>
  <r>
    <m/>
    <x v="0"/>
    <m/>
    <m/>
    <d v="2025-04-12T00:00:00"/>
    <x v="40"/>
    <m/>
    <x v="0"/>
    <s v="Electrical Technician"/>
    <s v="Car Park near Main Gate 1"/>
    <s v="Unsafe Condition (Dangerous Area that has potential to cause harm or injury to People within the Area) / Keadaan Bahaya"/>
    <s v="Saw nails on the road."/>
    <s v="Car or bicycle's tyres puncture "/>
    <s v="Picked all the nails and throw at specific trash bin."/>
    <s v="Road Safety / Keselamatan di Trafik dan Jalan Raya"/>
    <x v="0"/>
    <x v="0"/>
    <x v="0"/>
  </r>
  <r>
    <m/>
    <x v="0"/>
    <m/>
    <m/>
    <d v="2025-04-14T00:00:00"/>
    <x v="64"/>
    <m/>
    <x v="0"/>
    <s v="Fitter Fabricator "/>
    <s v="Workshop"/>
    <s v="Improvement Suggestions / Cadangan untuk diperbaiki"/>
    <s v="I saw a man of the contractor was picking up someone wearing a hand gloves. _x000a__x000a_ "/>
    <s v="_x000a__x000a_  Working by wearing hand gloves provides protection to the hand."/>
    <s v="_x000a__x000a_ I tried to tell them you worked wearing a handle. _x000a__x000a_  "/>
    <s v="Manual Handling / Cara Mengangkat Benda"/>
    <x v="0"/>
    <x v="1"/>
    <x v="0"/>
  </r>
  <r>
    <m/>
    <x v="0"/>
    <m/>
    <m/>
    <d v="2025-04-14T00:00:00"/>
    <x v="121"/>
    <m/>
    <x v="0"/>
    <s v="Shift instrument supervisor "/>
    <s v="Site Office First Floor"/>
    <s v="Improvement Suggestions / Cadangan untuk diperbaiki"/>
    <s v="I have observed that the air conditioning unit at the site office has not undergone its scheduled maintenance service and is now overdue. This delay may affect its performance and reliability, potentially causing discomfort for staff and visitors. Additionally, neglecting regular maintenance could lead to equipment breakdowns and higher repair costs in the future."/>
    <s v="If no action is taken regarding the overdue air conditioning maintenance, the unit may become less efficient, resulting in poor cooling and higher energy consumption. This can lead to unexpected breakdowns, causing discomfort and disruption at the site office. Dust and dirt buildup may reduce air quality, potentially affecting the health of occupants. Repair costs could increase due to damage caused by neglect, and the overall lifespan of the air conditioner may be significantly shortened."/>
    <s v="To address the overdue air conditioning maintenance, I reported the issue promptly to the site supervisor and recommended scheduling the maintenance service as soon as possible. I approached the person in charge with clear communication, emphasizing the potential risks of delaying the service and the benefits of timely upkeep. To support good practice, I suggested implementing a regular maintenance schedule with reminders to ensure future services are conducted on time. Additionally, I recommended keeping a maintenance log to track all servicing activities for accountability and easy reference."/>
    <s v="Facility Management / Perawatan Kemudahan dan Aset"/>
    <x v="0"/>
    <x v="0"/>
    <x v="0"/>
  </r>
  <r>
    <m/>
    <x v="0"/>
    <m/>
    <m/>
    <d v="2025-04-14T00:00:00"/>
    <x v="13"/>
    <m/>
    <x v="0"/>
    <s v="Mechanical Welder"/>
    <s v="Workshop"/>
    <s v="Unsafe Condition (Dangerous Area that has potential to cause harm or injury to People within the Area) / Keadaan Bahaya"/>
    <s v="Welding and Fabrication Team are working inside incomplete Workshop. Electrical not fully Fixed, the building itself not complete."/>
    <s v="Please prioritise the workshop due to we have hot works activities everyday. For the electrical it can cause overload."/>
    <s v="I do care card."/>
    <s v="Facility Management / Perawatan Kemudahan dan Aset"/>
    <x v="0"/>
    <x v="0"/>
    <x v="0"/>
  </r>
  <r>
    <m/>
    <x v="0"/>
    <m/>
    <m/>
    <d v="2025-04-14T08:00:00"/>
    <x v="43"/>
    <s v="EXP050"/>
    <x v="0"/>
    <s v="Workshop Manager"/>
    <s v="Car Park near North Building"/>
    <s v="Improvement Suggestions"/>
    <s v="Parking area is barricaded without prior notice, and no signage/tag is attached to show what type of work is and who is the responsible person."/>
    <s v="Rumours spreading, uncertainty and overlooking by anyone who doesn't know the reason and criticality of the job is being done."/>
    <s v="Reporting to Facility management,  and raising this care card for HSSE to take an immediate action to make it clear."/>
    <s v="Communication"/>
    <x v="0"/>
    <x v="0"/>
    <x v="0"/>
  </r>
  <r>
    <m/>
    <x v="0"/>
    <m/>
    <m/>
    <d v="2025-04-14T08:00:00"/>
    <x v="26"/>
    <s v="EXP078"/>
    <x v="0"/>
    <s v="Electrical Supervisor"/>
    <s v="Contractor's Rest Area"/>
    <s v="Unsafe Condition (Dangerous Area that has potential to cause harm or injury to People within the Area)"/>
    <s v="No roof between rest area and toilet"/>
    <s v="when rainy day always wet when we want to go toilet, and the floor sometimes make sleeper. possible fall down and will get injured"/>
    <s v="sometimes we use umbrella to protect ourselves if available."/>
    <s v="Design and Engineering"/>
    <x v="0"/>
    <x v="1"/>
    <x v="0"/>
  </r>
  <r>
    <m/>
    <x v="0"/>
    <m/>
    <m/>
    <d v="2025-04-14T09:30:00"/>
    <x v="9"/>
    <s v="BFI020"/>
    <x v="0"/>
    <s v="Instrument Engineer"/>
    <s v="Ammonia Plant"/>
    <s v="Improvement Suggestions"/>
    <s v="improper barricade was done. without any signage indicating that place is barricaded."/>
    <m/>
    <s v="there was no people to be approached nearby. _x000a_to put proper signage when there is barricade area"/>
    <s v="Hazardous - Unsafe Environment"/>
    <x v="0"/>
    <x v="0"/>
    <x v="0"/>
  </r>
  <r>
    <m/>
    <x v="0"/>
    <m/>
    <m/>
    <d v="2025-04-15T00:00:00"/>
    <x v="58"/>
    <m/>
    <x v="0"/>
    <s v="Sr.Scaffolder"/>
    <s v="Ammonia Plant"/>
    <s v="Improvement Suggestions / Cadangan untuk diperbaiki"/>
    <s v="I had found out some of our third party contractor wearing PPE 'coverall'  not in good condition."/>
    <s v="I do intervention that personal who wearing torn coverall and asking them to do replacement to their company and avoid them entering plant area."/>
    <s v="I do avoiding them from entering plant area without proper condition PPE."/>
    <s v="Personal Protective Equipment / Pemakaian Alat Pelindung Diri"/>
    <x v="0"/>
    <x v="0"/>
    <x v="0"/>
  </r>
  <r>
    <m/>
    <x v="0"/>
    <m/>
    <m/>
    <d v="2025-04-15T10:00:00"/>
    <x v="95"/>
    <s v="EXP129"/>
    <x v="0"/>
    <s v="Sr. Instrument Engineer"/>
    <s v="Jetty Modules Area"/>
    <s v="Unsafe Condition (Dangerous Area that has potential to cause harm or injury to People within the Area)"/>
    <s v="temporary scaffolding near jetty tail conveyor is being used for u-turn the buggy"/>
    <s v="the buggy will fall down and can injured the person below"/>
    <s v="remind the buggy driver to do doit slowly and ask the spv to contactk workshop to build permanent platform"/>
    <s v="Scaffolding and Working at Height"/>
    <x v="0"/>
    <x v="0"/>
    <x v="0"/>
  </r>
  <r>
    <m/>
    <x v="0"/>
    <m/>
    <m/>
    <d v="2025-04-15T10:00:00"/>
    <x v="137"/>
    <s v="EXP157"/>
    <x v="0"/>
    <s v="Senior Engineer Rotating"/>
    <s v="Urea Plant"/>
    <s v="Safe Act or Positive Practice (An appreciation to be made to that person who shows good examples)"/>
    <s v="It was observed that maintenance technician was filling up PTW and JHA properly before submitting in order to comply to the PTW requirements."/>
    <s v="An incident can happen if Team does not comply to the PTW requirements."/>
    <s v="Appreciated their good work and advised to continue this practice."/>
    <s v="Proactive Approach"/>
    <x v="0"/>
    <x v="1"/>
    <x v="0"/>
  </r>
  <r>
    <m/>
    <x v="0"/>
    <m/>
    <m/>
    <d v="2025-04-16T00:00:00"/>
    <x v="46"/>
    <m/>
    <x v="0"/>
    <s v="Senior Piping Eng"/>
    <s v="North Building First Floor"/>
    <s v="Unsafe Condition (Dangerous Area that has potential to cause harm or injury to People within the Area) / Keadaan Bahaya"/>
    <s v="water accumulation at carpark at tsf2"/>
    <s v="slippery floor "/>
    <s v="isssue has been raised during walkdown"/>
    <s v="Facility Management / Perawatan Kemudahan dan Aset"/>
    <x v="0"/>
    <x v="1"/>
    <x v="0"/>
  </r>
  <r>
    <m/>
    <x v="0"/>
    <m/>
    <m/>
    <d v="2025-04-16T00:00:00"/>
    <x v="12"/>
    <m/>
    <x v="0"/>
    <s v="Electrical Sr Shift Engineer"/>
    <s v="Electrical Substation"/>
    <s v="Unsafe Condition (Dangerous Area that has potential to cause harm or injury to People within the Area) / Keadaan Bahaya"/>
    <s v="In the AHU HVAC Main Substation, for the inlet air there was sharp metal near the walkway"/>
    <s v="Sharp metal can make the people injury"/>
    <s v="To add rubber in the sharp metal"/>
    <s v="Facility Management / Perawatan Kemudahan dan Aset"/>
    <x v="0"/>
    <x v="1"/>
    <x v="0"/>
  </r>
  <r>
    <m/>
    <x v="0"/>
    <m/>
    <m/>
    <d v="2025-04-16T00:00:00"/>
    <x v="118"/>
    <m/>
    <x v="0"/>
    <s v="inst tech"/>
    <s v="Workshop"/>
    <s v="Safe Act or Positive Practice (An appreciation to be made to that person who shows good examples) / Kelakuan yang Baik"/>
    <s v="messy tools and spare parts after performing corrective maintenance on a valve"/>
    <s v="missing tools, slip on the tools / parts"/>
    <s v="doing housekeeping "/>
    <s v="Material Arrangement and Housekeeping / Kesesuaian Penyusunan Barang dan Kebersihan Tempat Pekerjaan"/>
    <x v="0"/>
    <x v="0"/>
    <x v="0"/>
  </r>
  <r>
    <m/>
    <x v="0"/>
    <m/>
    <m/>
    <d v="2025-04-16T00:00:00"/>
    <x v="101"/>
    <s v="BFI014"/>
    <x v="0"/>
    <s v="Engineer"/>
    <s v="Unsure"/>
    <s v="Unsafe Condition (Dangerous Area that has potential to cause harm or injury to People within the Area)"/>
    <s v="Pothole on the exit of the main gate (on the divider)"/>
    <s v="Damaged tyres, causing dangerous drive/commute, or halted car on the road increasing road risk, and delays."/>
    <s v="Raise awareness to colleagues, &amp; raising this care card hoping some action can be taken accordingly."/>
    <s v="Road Safety"/>
    <x v="0"/>
    <x v="0"/>
    <x v="0"/>
  </r>
  <r>
    <m/>
    <x v="0"/>
    <m/>
    <m/>
    <d v="2025-04-16T00:00:00"/>
    <x v="37"/>
    <m/>
    <x v="0"/>
    <s v="Electrical Technician"/>
    <s v="South Building First Floor"/>
    <s v="Unsafe Act (Dangerous or Unsafe Act that was done by someone) / Perbuatan Bahaya"/>
    <s v="Extension cable were not properly secure"/>
    <s v="People going in and out of the office can trip and fall"/>
    <s v="I ask the owner of the item to properly secure the cable to avoid accident happen"/>
    <s v="Material Arrangement and Housekeeping / Kesesuaian Penyusunan Barang dan Kebersihan Tempat Pekerjaan"/>
    <x v="0"/>
    <x v="0"/>
    <x v="0"/>
  </r>
  <r>
    <m/>
    <x v="0"/>
    <m/>
    <m/>
    <d v="2025-04-16T00:00:00"/>
    <x v="7"/>
    <m/>
    <x v="0"/>
    <s v="Electrical Supervisor"/>
    <s v="South Building First Floor"/>
    <s v="Improvement Suggestions / Cadangan untuk diperbaiki"/>
    <s v="Not all room inside south building having fire detector"/>
    <s v="Alarm will not trigger if any fire happens."/>
    <s v="Create care card, then concern person will be aware about this situation"/>
    <s v="Fire Protection / Perlindungan Kebakaran"/>
    <x v="0"/>
    <x v="0"/>
    <x v="0"/>
  </r>
  <r>
    <m/>
    <x v="0"/>
    <m/>
    <m/>
    <d v="2025-04-16T10:00:00"/>
    <x v="43"/>
    <s v="EXP050"/>
    <x v="0"/>
    <s v="Workshop Manager"/>
    <s v="CCR"/>
    <s v="Safe Act or Positive Practice (An appreciation to be made to that person who shows good examples)"/>
    <s v="SGS team will be conducting quantitative health risk assessment at site to measure dust/chemical exposure during the normal working hours for at least 6hrs."/>
    <m/>
    <s v="Supporting them by sending our Workshop SV to escort the SGS team at site showing them the high risks related area within the whole plant."/>
    <s v="Supervision"/>
    <x v="0"/>
    <x v="0"/>
    <x v="0"/>
  </r>
  <r>
    <m/>
    <x v="0"/>
    <m/>
    <m/>
    <d v="2025-04-16T10:00:00"/>
    <x v="116"/>
    <s v="exp035"/>
    <x v="0"/>
    <s v="supervisor"/>
    <s v="Product Handling"/>
    <s v="Unsafe Condition (Dangerous Area that has potential to cause harm or injury to People within the Area)"/>
    <s v="Material handling team is using unsafe equipment in case they want to test the proximity switches at the truck loading chutes."/>
    <s v="The used equipment may breakdown at any time and cause damage for the chute and injury for the workers"/>
    <s v="discussed with the concerned person about the possibility of doing the test by using a truck instead of these unsafe brackets"/>
    <s v="Tools, Equipment and Machinery"/>
    <x v="0"/>
    <x v="0"/>
    <x v="0"/>
  </r>
  <r>
    <m/>
    <x v="0"/>
    <m/>
    <m/>
    <d v="2025-04-16T15:00:00"/>
    <x v="82"/>
    <s v="BFI207"/>
    <x v="0"/>
    <s v="Static Engineer"/>
    <s v="Bulk Storage"/>
    <s v="Improvement Suggestions"/>
    <s v="No guard rails along the storm drains outside the bulk storage."/>
    <s v="Risk of accidental fall into the large drain"/>
    <s v="Install guardrails along the storm drains outside of the bulk storage"/>
    <s v="Signage and Barriers"/>
    <x v="0"/>
    <x v="0"/>
    <x v="0"/>
  </r>
  <r>
    <m/>
    <x v="0"/>
    <m/>
    <m/>
    <d v="2025-04-17T00:00:00"/>
    <x v="62"/>
    <m/>
    <x v="0"/>
    <s v="Insulation technician "/>
    <s v="Urea Plant"/>
    <s v="Unsafe Condition (Dangerous Area that has potential to cause harm or injury to People within the Area) / Keadaan Bahaya"/>
    <s v="Small gaps left between insulation sections."/>
    <s v="Heat loss, condensation, and corrosion under insulation (CUI)."/>
    <s v="Re-inspected the insulation job and had workers correct the gaps to ensure a continuous barrier."/>
    <s v="Hazardous - Unsafe Environment / Situasi Tempat Kerja yang Berbahaya untuk Alam Sekitar"/>
    <x v="0"/>
    <x v="0"/>
    <x v="0"/>
  </r>
  <r>
    <m/>
    <x v="0"/>
    <m/>
    <m/>
    <d v="2025-04-17T00:00:00"/>
    <x v="125"/>
    <s v="EXP124"/>
    <x v="0"/>
    <s v="Senior Instrumentation Engineer - Shift"/>
    <s v="Chemical Storage Area"/>
    <s v="Unsafe Condition (Dangerous Area that has potential to cause harm or injury to People within the Area)"/>
    <s v="During a routine inspection, it was observed that gas cylinders are being stored in an area directly exposed to sunlight. Prolonged exposure to direct sunlight can lead to an increase in the internal pressure of the cylinders, posing a serious risk of explosion, gas leakage, or cylinder rupture, especially for flammable or pressurized gases."/>
    <s v="Risk of cylinder explosion due to temperature rise_x000a_Increased internal pressure beyond safe limits_x000a_Degradation of gas cylinder materials (e.g., valve seals)_x000a_Safety hazard to personnel working nearby"/>
    <s v="Recommended immediate relocation of cylinders to a shaded, well-ventilated, and compliant storage area. Or fabricate a canopy/roof on all the cylinder cages to avoid direct sunlight"/>
    <s v="Material Arrangement and Housekeeping"/>
    <x v="0"/>
    <x v="1"/>
    <x v="0"/>
  </r>
  <r>
    <m/>
    <x v="0"/>
    <m/>
    <m/>
    <d v="2025-04-17T00:00:00"/>
    <x v="4"/>
    <m/>
    <x v="0"/>
    <s v="Instrument Technician"/>
    <s v="Ammonia Plant"/>
    <s v="Unsafe Condition (Dangerous Area that has potential to cause harm or injury to People within the Area) / Keadaan Bahaya"/>
    <s v="Cables laying on the ground. "/>
    <s v="trip and fall. "/>
    <s v="informed to my supervisor regarding this issue and to be rectified asap. "/>
    <s v="Hazardous - Unsafe Environment / Situasi Tempat Kerja yang Berbahaya untuk Alam Sekitar"/>
    <x v="0"/>
    <x v="0"/>
    <x v="0"/>
  </r>
  <r>
    <m/>
    <x v="0"/>
    <m/>
    <m/>
    <d v="2025-04-17T11:00:00"/>
    <x v="16"/>
    <s v="Exp011"/>
    <x v="0"/>
    <s v="Electrical manager"/>
    <s v="Bulk Storage"/>
    <s v="Unsafe Condition (Dangerous Area that has potential to cause harm or injury to People within the Area)"/>
    <s v="Alot of old urea bags cumulated inside bulk store"/>
    <s v="No access for scaffolding to maintenance purpose for lighting fixtures in this area"/>
    <s v="Confirm MH team"/>
    <s v="Hazardous - Unsafe Environment"/>
    <x v="0"/>
    <x v="0"/>
    <x v="0"/>
  </r>
  <r>
    <m/>
    <x v="0"/>
    <m/>
    <m/>
    <d v="2025-04-17T11:15:00"/>
    <x v="9"/>
    <s v="BFI020"/>
    <x v="0"/>
    <s v="Instrument Engineer"/>
    <s v="Safety Park"/>
    <s v="Safe Act or Positive Practice (An appreciation to be made to that person who shows good examples)"/>
    <s v="proper barricade with proper signage for lifting work"/>
    <m/>
    <s v="to maintain this kind of good practice for future activity."/>
    <s v="Signage and Barriers"/>
    <x v="0"/>
    <x v="0"/>
    <x v="0"/>
  </r>
  <r>
    <m/>
    <x v="0"/>
    <m/>
    <m/>
    <d v="2025-04-17T16:30:00"/>
    <x v="137"/>
    <s v="EXP157"/>
    <x v="0"/>
    <s v="Senior Engineer Rotating"/>
    <s v="Main Gate 1"/>
    <s v="Unsafe Condition (Dangerous Area that has potential to cause harm or injury to People within the Area)"/>
    <s v="It has been seen since last few days that there is a deep pothole formed in the middle of the road where all the vehicles are turning right after going out of the main security gate of BFI Site, which can cause serious damage to employee's vehicles and injury to the personnel."/>
    <s v="It can cause serious damage to employee's vehicles and injury to the personnel."/>
    <s v="Informed security and raised Care Card."/>
    <s v="Road Safety"/>
    <x v="0"/>
    <x v="1"/>
    <x v="0"/>
  </r>
  <r>
    <m/>
    <x v="0"/>
    <m/>
    <m/>
    <d v="2025-04-18T00:00:00"/>
    <x v="101"/>
    <s v="BFI014"/>
    <x v="0"/>
    <s v="Engineer"/>
    <s v="Unsure"/>
    <s v="Unsafe Condition (Dangerous Area that has potential to cause harm or injury to People within the Area)"/>
    <s v="Many cars swerving to avoid the bad left-lane road coming to the site. They swerve dangerously from right to left without indicators and vice versa."/>
    <s v="Car accidents, asset damaged."/>
    <s v="Raise awareness to colleagues to not swerve, brace the road slowly with speed limit. If found necessary, use indicators and ensure road is safe before switching lanes."/>
    <s v="Road Safety"/>
    <x v="0"/>
    <x v="0"/>
    <x v="0"/>
  </r>
  <r>
    <m/>
    <x v="0"/>
    <m/>
    <m/>
    <d v="2025-04-18T00:00:00"/>
    <x v="21"/>
    <s v="EXP155"/>
    <x v="0"/>
    <s v="Senior Electrical Engineer"/>
    <s v="Unsure"/>
    <s v="Safe Act or Positive Practice (An appreciation to be made to that person who shows good examples)"/>
    <s v="Proper barricading was implemented during the heavy lifting activity near the North Building."/>
    <s v="People could accidentally enter the danger zone and get seriously hurt."/>
    <s v="Check barricades throughout the activity to ensure they stay in place and remain effective."/>
    <s v="Signage and Barriers"/>
    <x v="0"/>
    <x v="1"/>
    <x v="0"/>
  </r>
  <r>
    <m/>
    <x v="0"/>
    <m/>
    <m/>
    <d v="2025-04-18T00:00:00"/>
    <x v="79"/>
    <s v="MUHAMMAD FAZILL BIN AWANG HAJI SULAIMAN"/>
    <x v="0"/>
    <s v="Static Technician "/>
    <s v="North Building Ground Floor"/>
    <s v="Unsafe Act (Dangerous or Unsafe Act that was done by someone) / Perbuatan Bahaya"/>
    <s v="I saw someone was going thru the barricade while contractor was doing some maintenance work."/>
    <s v="The person who was going thru the barricade area might get slip trip and fall."/>
    <s v="Calling the person who going thru the barricade area to go out of the area, and advice the person to not go thru the barricade area due to maintenance work."/>
    <s v="Individual Behaviour / Tingkah Laku yang Cuai dan Berbahaya"/>
    <x v="0"/>
    <x v="0"/>
    <x v="0"/>
  </r>
  <r>
    <m/>
    <x v="0"/>
    <m/>
    <m/>
    <d v="2025-04-18T10:59:00"/>
    <x v="23"/>
    <s v="EXP032"/>
    <x v="0"/>
    <s v="supervisor"/>
    <s v="Jetty Head"/>
    <s v="Unsafe Condition (Dangerous Area that has potential to cause harm or injury to People within the Area)"/>
    <s v="Water hoses were found lying on the ground next to the main entrance door of the Jetty building."/>
    <s v="The water hoses lying in this place obstructs entry and causes slipping and injury"/>
    <s v="supervisor has been informed"/>
    <s v="Material Arrangement and Housekeeping"/>
    <x v="0"/>
    <x v="0"/>
    <x v="0"/>
  </r>
  <r>
    <m/>
    <x v="0"/>
    <m/>
    <m/>
    <d v="2025-04-18T11:30:00"/>
    <x v="102"/>
    <s v="BFI024"/>
    <x v="0"/>
    <s v="Instrument Engineer"/>
    <s v="South Building First Floor"/>
    <s v="Unsafe Condition (Dangerous Area that has potential to cause harm or injury to People within the Area)"/>
    <s v="Dead lizard found inside refrigerator"/>
    <m/>
    <s v="to remove dead lizard from refrigerator"/>
    <s v="Welfare"/>
    <x v="0"/>
    <x v="0"/>
    <x v="0"/>
  </r>
  <r>
    <m/>
    <x v="0"/>
    <m/>
    <m/>
    <d v="2025-04-18T11:50:00"/>
    <x v="106"/>
    <s v="BFI021"/>
    <x v="0"/>
    <s v="Instrument Engineer"/>
    <s v="South Building First Floor"/>
    <s v="Unsafe Condition (Dangerous Area that has potential to cause harm or injury to People within the Area)"/>
    <s v="dead lizard found inside the refrigerator"/>
    <s v="could spoil food stored inside"/>
    <s v="suggest to clean up the entire fridge"/>
    <s v="Welfare"/>
    <x v="0"/>
    <x v="0"/>
    <x v="0"/>
  </r>
  <r>
    <m/>
    <x v="0"/>
    <m/>
    <m/>
    <d v="2025-04-21T00:00:00"/>
    <x v="132"/>
    <s v="EXP056"/>
    <x v="0"/>
    <s v="Team Lead"/>
    <s v="Unsure"/>
    <s v="Improvement Suggestions"/>
    <s v="As we are approaching our upcoming major overhaul, which will span a significant duration, it is important to consider enhancing the variety of food options provided during this period._x000a_It was noticed that the food is predominantly local cuisine with rice as a staple component nearly every day. _x000a_Incorporating Western dishes such as pasta, pizza, sandwiches, and other non-rice-based meals would greatly contribute to improving overall satisfaction among the team. A balanced rotation between local and international cuisines would ensure more variety and meet the preferences of a broader group._x000a_"/>
    <s v="unsatisfaction among the team"/>
    <s v="Inform my managers"/>
    <s v="Communication"/>
    <x v="0"/>
    <x v="0"/>
    <x v="0"/>
  </r>
  <r>
    <m/>
    <x v="0"/>
    <m/>
    <m/>
    <d v="2025-04-21T00:00:00"/>
    <x v="132"/>
    <s v="EXP056"/>
    <x v="0"/>
    <s v="Team Lead"/>
    <s v="Unsure"/>
    <s v="Improvement Suggestions"/>
    <s v="It has been observed in several offices that air conditioning units remain running after working hours, as well as during weekends and long public holidays._x000a_As part of our ongoing efforts to conserve energy and reduce unnecessary power consumption, all employees are kindly requested to ensure that air conditioning units are turned off when leaving their offices for the day or for extended breaks._x000a_Cooperation in this matter greatly contributes to commitment to environmental responsibility and energy efficiency._x000a_"/>
    <s v="Higher power consumption "/>
    <s v="Switch Off Air Conditioning After Office Hours"/>
    <s v="Individual Behaviour"/>
    <x v="0"/>
    <x v="0"/>
    <x v="0"/>
  </r>
  <r>
    <m/>
    <x v="0"/>
    <m/>
    <m/>
    <d v="2025-04-21T00:00:00"/>
    <x v="19"/>
    <s v="EXP169"/>
    <x v="0"/>
    <s v="Senior Electrical Engineer"/>
    <s v="Site Office Ground Floor"/>
    <s v="Unsafe Condition (Dangerous Area that has potential to cause harm or injury to People within the Area)"/>
    <s v="many bicycles parked not into the assigned parking lot "/>
    <m/>
    <s v="if i saw anyone from who parked not in an assigned area i would advise them to move to the designated parking area "/>
    <s v="Individual Behaviour"/>
    <x v="0"/>
    <x v="1"/>
    <x v="0"/>
  </r>
  <r>
    <m/>
    <x v="0"/>
    <m/>
    <m/>
    <d v="2025-04-21T00:00:00"/>
    <x v="19"/>
    <s v="EXP169"/>
    <x v="0"/>
    <s v="Senior Electrical Engineer"/>
    <s v="Electrical Substation"/>
    <s v="Improvement Suggestions"/>
    <s v="Radio signal not covering well the whole site and as well not enough EX phones as well so less of communication on site could cause problems"/>
    <s v="we could have late action in case of any process trip and could cause delay of production"/>
    <s v="increase the numbers of EX phones and radios on site for more easier communication "/>
    <s v="Communication"/>
    <x v="0"/>
    <x v="1"/>
    <x v="0"/>
  </r>
  <r>
    <m/>
    <x v="0"/>
    <m/>
    <m/>
    <d v="2025-04-21T00:00:00"/>
    <x v="22"/>
    <s v="EXP133"/>
    <x v="0"/>
    <s v="Electrical Supervisor"/>
    <s v="Ammonia Plant"/>
    <s v="Unsafe Condition (Dangerous Area that has potential to cause harm or injury to People within the Area)"/>
    <s v="The compressor Mv Motor 1091P221-M01 observed an oil leak from the DE bearing. The oil spilled onto the motor support and spread there."/>
    <s v="Slippery or oil-contaminated areas pose a serious risk to those who work nearby."/>
    <s v="The dropping oil needs to be cleaned, or special arrangement by provide the tray need to be done to avoid the oil spread to any ware. "/>
    <s v="Hazardous - Unsafe Environment"/>
    <x v="0"/>
    <x v="1"/>
    <x v="0"/>
  </r>
  <r>
    <m/>
    <x v="0"/>
    <m/>
    <m/>
    <d v="2025-04-21T00:00:00"/>
    <x v="16"/>
    <s v="Exp011"/>
    <x v="0"/>
    <s v="Electrical manager"/>
    <s v="Ammonia Plant"/>
    <s v="Safe Act or Positive Practice (An appreciation to be made to that person who shows good examples)"/>
    <s v="I observed all maintenance team use PPE in site with all activities during last Gemba walk"/>
    <m/>
    <s v="Appriciate attitudeof team"/>
    <s v="Proactive Approach"/>
    <x v="0"/>
    <x v="0"/>
    <x v="0"/>
  </r>
  <r>
    <m/>
    <x v="0"/>
    <m/>
    <m/>
    <d v="2025-04-21T00:00:00"/>
    <x v="16"/>
    <s v="Exp011"/>
    <x v="0"/>
    <s v="Electrical manager"/>
    <s v="Urea Plant"/>
    <s v="Improvement Suggestions"/>
    <s v="Number of radios with maintenance team is not enough"/>
    <s v="Hard of communication during activities"/>
    <s v="Confirm HSSE team to increase the number of radios "/>
    <s v="Communication"/>
    <x v="0"/>
    <x v="0"/>
    <x v="0"/>
  </r>
  <r>
    <m/>
    <x v="0"/>
    <m/>
    <m/>
    <d v="2025-04-21T00:00:00"/>
    <x v="16"/>
    <s v="Exp011"/>
    <x v="0"/>
    <s v="Electrical manger"/>
    <s v="Jetty Head"/>
    <s v="Unsafe Condition (Dangerous Area that has potential to cause harm or injury to People within the Area)"/>
    <s v="Some oil drums and rubber hose with some drain waters beside jetty diesel generator will make the surface slippery"/>
    <s v="Some one get injured"/>
    <s v="Told MH team"/>
    <s v="Hazardous - Unsafe Environment"/>
    <x v="0"/>
    <x v="0"/>
    <x v="0"/>
  </r>
  <r>
    <m/>
    <x v="0"/>
    <m/>
    <m/>
    <d v="2025-04-21T00:00:00"/>
    <x v="45"/>
    <m/>
    <x v="0"/>
    <s v="Civil Lead"/>
    <s v="North Building First Floor"/>
    <s v="Unsafe Condition (Dangerous Area that has potential to cause harm or injury to People within the Area) / Keadaan Bahaya"/>
    <s v="Few boxes were placed on top of the cabinets creating potential hazards to the personnel."/>
    <s v="The boxes are not secured and it can fall into personnel who is standing below it."/>
    <s v="Discussion made with the owner of the boxes and he agreed to place in proper storage."/>
    <s v="Design and Engineering / Tempat Pekerjaan kurang sesuai"/>
    <x v="0"/>
    <x v="0"/>
    <x v="0"/>
  </r>
  <r>
    <m/>
    <x v="0"/>
    <m/>
    <m/>
    <d v="2025-04-21T00:00:00"/>
    <x v="105"/>
    <m/>
    <x v="0"/>
    <s v="inst tech"/>
    <s v="Ammonia Plant"/>
    <s v="Improvement Suggestions / Cadangan untuk diperbaiki"/>
    <s v="i almost tripped on a grating as it wasnt given a barrier tape. "/>
    <s v="trip and fall"/>
    <s v="to put a black and yellow barrier tape so anyone passing by can be cautious. "/>
    <s v="Position of People / Keberadaan seseorang ketika bekerja (Line of Fire, Drop Object &amp; Slip, Trip and Fall)"/>
    <x v="0"/>
    <x v="0"/>
    <x v="0"/>
  </r>
  <r>
    <m/>
    <x v="0"/>
    <m/>
    <m/>
    <d v="2025-04-21T09:05:00"/>
    <x v="23"/>
    <s v="EXP032"/>
    <x v="0"/>
    <s v="supervisor"/>
    <s v="Workshop"/>
    <s v="Unsafe Condition (Dangerous Area that has potential to cause harm or injury to People within the Area)"/>
    <s v="The cable storage area behind the workshops has dense weeds._x000a_"/>
    <s v="the dense weeds hinder safe access to the cables and may harbor snakes creating asafety hazard"/>
    <s v="i notified the storage area manager to take necessary steps"/>
    <s v="Material Arrangement and Housekeeping"/>
    <x v="0"/>
    <x v="0"/>
    <x v="0"/>
  </r>
  <r>
    <m/>
    <x v="0"/>
    <m/>
    <m/>
    <d v="2025-04-22T00:00:00"/>
    <x v="140"/>
    <s v="EXP036"/>
    <x v="0"/>
    <s v="Supervisor"/>
    <s v="Unsure"/>
    <s v="Improvement Suggestions"/>
    <s v="As we approach TA2025, it's essential to provide proper gloves, suitable for the maintenance tasks."/>
    <s v="Affecting PPE rules "/>
    <s v="Inform my mangers"/>
    <s v="Personal Protective Equipment"/>
    <x v="0"/>
    <x v="0"/>
    <x v="0"/>
  </r>
  <r>
    <m/>
    <x v="0"/>
    <m/>
    <m/>
    <d v="2025-04-22T00:00:00"/>
    <x v="140"/>
    <s v="EXP036"/>
    <x v="0"/>
    <s v="Supervisor"/>
    <s v="Unsure"/>
    <s v="Improvement Suggestions"/>
    <s v="As we approach TA2025, it is essential that every member of the maintenance team ensures proper housekeeping is carried out after completing their tasks and before leaving the site."/>
    <s v="Affecting site Enviromint"/>
    <s v="Instruct my team "/>
    <s v="Hazardous - Unsafe Materials"/>
    <x v="0"/>
    <x v="0"/>
    <x v="0"/>
  </r>
  <r>
    <m/>
    <x v="0"/>
    <m/>
    <m/>
    <d v="2025-04-22T00:00:00"/>
    <x v="64"/>
    <m/>
    <x v="0"/>
    <s v="Fitter Fabricator "/>
    <s v="Workshop"/>
    <s v="Improvement Suggestions / Cadangan untuk diperbaiki"/>
    <s v="_x000a_We saw that a man was grinding without wearing a dust mask in the workshop. _x000a_"/>
    <s v="_x000a__x000a_ Wearing any dust work without wearing a mask causes damage to the lungs."/>
    <s v="_x000a__x000a_ We told them that you should reduce anyone so that the dust comes out, please reduce the dust mask and your lungs will get protect."/>
    <s v="Individual Behaviour / Tingkah Laku yang Cuai dan Berbahaya"/>
    <x v="0"/>
    <x v="1"/>
    <x v="0"/>
  </r>
  <r>
    <m/>
    <x v="0"/>
    <m/>
    <m/>
    <d v="2025-04-22T00:00:00"/>
    <x v="75"/>
    <s v="EXP054"/>
    <x v="0"/>
    <s v="Lead m"/>
    <s v="Offsite &amp; Utilities"/>
    <s v="Unsafe Condition (Dangerous Area that has potential to cause harm or injury to People within the Area)"/>
    <s v="Some ro filter need to throw away house keeping "/>
    <s v="Mixed between old and new , house keeping required "/>
    <s v="Informed operation team"/>
    <s v="Hazardous - Unsafe Environment"/>
    <x v="0"/>
    <x v="1"/>
    <x v="0"/>
  </r>
  <r>
    <m/>
    <x v="0"/>
    <m/>
    <m/>
    <d v="2025-04-22T00:00:00"/>
    <x v="0"/>
    <m/>
    <x v="0"/>
    <s v="Instrument Shift Technician"/>
    <s v="Car Park near Clinic"/>
    <s v="Improvement Suggestions / Cadangan untuk diperbaiki"/>
    <s v="Trash were scattered around the Car Park area. one time I found Glass Bottled Drink(Broken)."/>
    <s v="the broken glass bottled drink might punctured car tire. if the driver not aware of his car tire are punctured and drive, he might have to change his tire on side road. "/>
    <s v="I suggest to put Trash bin on each row of the car park. for example like the Rimba Point Car Park."/>
    <s v="Waste Management / Berkaitan dengan Pengurusan Pembuangan Sampah"/>
    <x v="0"/>
    <x v="0"/>
    <x v="0"/>
  </r>
  <r>
    <m/>
    <x v="0"/>
    <m/>
    <m/>
    <d v="2025-04-22T00:00:00"/>
    <x v="40"/>
    <m/>
    <x v="0"/>
    <s v="Electrical Technician"/>
    <s v="Chemical Storage Area"/>
    <s v="Unsafe Condition (Dangerous Area that has potential to cause harm or injury to People within the Area) / Keadaan Bahaya"/>
    <s v="Dead tree inside chemical storage area"/>
    <s v="Tree feel down anytime and can hit someone or facilities surrounding it."/>
    <s v="Need to cut down the tree as soon as possible"/>
    <s v="Hazardous - Unsafe Environment / Situasi Tempat Kerja yang Berbahaya untuk Alam Sekitar"/>
    <x v="0"/>
    <x v="0"/>
    <x v="0"/>
  </r>
  <r>
    <m/>
    <x v="0"/>
    <m/>
    <m/>
    <d v="2025-04-22T00:00:00"/>
    <x v="48"/>
    <s v="BFI012"/>
    <x v="0"/>
    <s v="Workshop Engineer"/>
    <s v="North Building First Floor"/>
    <s v="Unsafe Condition (Dangerous Area that has potential to cause harm or injury to People within the Area)"/>
    <s v="Dimmed light at the corridor, one was flickering"/>
    <s v="Eye fatigue"/>
    <s v="Already filled in facility management form"/>
    <s v="Facility Management"/>
    <x v="0"/>
    <x v="0"/>
    <x v="0"/>
  </r>
  <r>
    <m/>
    <x v="0"/>
    <m/>
    <m/>
    <d v="2025-04-22T00:00:00"/>
    <x v="4"/>
    <m/>
    <x v="0"/>
    <s v="Instrument Technician"/>
    <s v="Ammonia Plant"/>
    <s v="Unsafe Act (Dangerous or Unsafe Act that was done by someone) / Perbuatan Bahaya"/>
    <s v="employee horseplay while transferring cylinders. "/>
    <s v="cylinders could fall and fly around which could injured the employee and damage the environment. "/>
    <s v="approached them respectably and ensure the employee to stop horseplay. letting him/her know that we're dealing with explosives and 1 careless mistake can cost them a lot. employee understood and proceed to do work professionally. "/>
    <s v="Individual Behaviour / Tingkah Laku yang Cuai dan Berbahaya"/>
    <x v="0"/>
    <x v="0"/>
    <x v="0"/>
  </r>
  <r>
    <m/>
    <x v="0"/>
    <m/>
    <m/>
    <d v="2025-04-22T08:20:00"/>
    <x v="69"/>
    <s v="EXP184"/>
    <x v="0"/>
    <s v="valve techncian"/>
    <s v="Workshop"/>
    <s v="Unsafe Condition (Dangerous Area that has potential to cause harm or injury to People within the Area)"/>
    <s v="Not fit on the safety glass while cleaning parts with wire bross"/>
    <s v="Particules can comes through and led to yes injuries"/>
    <s v="Remind the person to fit on the safety glass properly because metallic projectiles are harmful."/>
    <s v="Personal Protective Equipment"/>
    <x v="0"/>
    <x v="0"/>
    <x v="0"/>
  </r>
  <r>
    <m/>
    <x v="0"/>
    <m/>
    <m/>
    <d v="2025-04-22T14:00:00"/>
    <x v="133"/>
    <s v="Exp049"/>
    <x v="0"/>
    <s v="Urea rotating lead"/>
    <s v="North Building First Floor"/>
    <s v="Unsafe Condition (Dangerous Area that has potential to cause harm or injury to People within the Area)"/>
    <s v="Lighting on the 1st floor is very week, bulbs need to be replaced by new "/>
    <s v="Less vision and harmful for eyes"/>
    <s v="Raised care card "/>
    <s v="Facility Management"/>
    <x v="0"/>
    <x v="0"/>
    <x v="0"/>
  </r>
  <r>
    <m/>
    <x v="0"/>
    <m/>
    <m/>
    <d v="2025-04-22T14:00:00"/>
    <x v="136"/>
    <s v="BRE003"/>
    <x v="0"/>
    <s v="rotating mechanical engineer"/>
    <s v="North Building First Floor"/>
    <s v="Unsafe Condition (Dangerous Area that has potential to cause harm or injury to People within the Area)"/>
    <s v="poor lighting along the corridor"/>
    <s v="slip, trip hazards due to low visibility"/>
    <s v="to improve the ligthing or replace with more reliable lighting"/>
    <s v="Facility Management"/>
    <x v="0"/>
    <x v="0"/>
    <x v="0"/>
  </r>
  <r>
    <m/>
    <x v="0"/>
    <m/>
    <m/>
    <d v="2025-04-23T00:00:00"/>
    <x v="22"/>
    <s v="EXP133"/>
    <x v="0"/>
    <s v="Electrical Supervisor"/>
    <s v="Electrical Substation"/>
    <s v="Improvement Suggestions"/>
    <s v="Found plenty of an empty box carton laid down in the main substation cable cellar"/>
    <s v="It might be homes to rats or snakes, or someone could trip when walking in this area."/>
    <s v="All materials must be properly arranged, and the area must be kept clean."/>
    <s v="Material Arrangement and Housekeeping"/>
    <x v="0"/>
    <x v="1"/>
    <x v="0"/>
  </r>
  <r>
    <m/>
    <x v="0"/>
    <m/>
    <m/>
    <d v="2025-04-23T00:00:00"/>
    <x v="12"/>
    <m/>
    <x v="0"/>
    <s v="Electrical Sr Shift Engineer"/>
    <s v="Unsure / Kurang Pasti"/>
    <s v="Improvement Suggestions / Cadangan untuk diperbaiki"/>
    <s v="Improvement for care card system"/>
    <s v="No improvement"/>
    <e v="#NAME?"/>
    <s v="Knowledge and Training / Kurang Kemahiran atau Pengetahuan"/>
    <x v="0"/>
    <x v="1"/>
    <x v="0"/>
  </r>
  <r>
    <m/>
    <x v="0"/>
    <m/>
    <m/>
    <d v="2025-04-23T00:00:00"/>
    <x v="105"/>
    <m/>
    <x v="0"/>
    <s v="inst tech"/>
    <s v="Ammonia Plant"/>
    <s v="Safe Act or Positive Practice (An appreciation to be made to that person who shows good examples) / Kelakuan yang Baik"/>
    <s v="putting on hand gloves before performing our job "/>
    <s v="finger cuts "/>
    <s v="by complimenting my colleague for using ppe "/>
    <s v="Personal Protective Equipment / Pemakaian Alat Pelindung Diri"/>
    <x v="0"/>
    <x v="0"/>
    <x v="0"/>
  </r>
  <r>
    <m/>
    <x v="0"/>
    <m/>
    <m/>
    <d v="2025-04-23T00:00:00"/>
    <x v="81"/>
    <m/>
    <x v="0"/>
    <s v="Senior Engineer Urea Static"/>
    <s v="North Building First Floor"/>
    <s v="Unsafe Condition (Dangerous Area that has potential to cause harm or injury to People within the Area) / Keadaan Bahaya"/>
    <s v="Label of 'Strawberry Handwash' was pasted on jerry can containing floor cleaner kept in pantry "/>
    <s v="Anyone could unknowingly try to use the floor cleaning as handwash "/>
    <s v="the cleaning staff was highlighted the issue and he removed the label from the jerry can"/>
    <s v="Material Arrangement and Housekeeping / Kesesuaian Penyusunan Barang dan Kebersihan Tempat Pekerjaan"/>
    <x v="0"/>
    <x v="1"/>
    <x v="0"/>
  </r>
  <r>
    <m/>
    <x v="0"/>
    <m/>
    <m/>
    <d v="2025-04-23T00:00:00"/>
    <x v="21"/>
    <s v="EXP155"/>
    <x v="0"/>
    <s v="Senior Electrical Engineer"/>
    <s v="North Building Ground Floor"/>
    <s v="Unsafe Act (Dangerous or Unsafe Act that was done by someone)"/>
    <s v="It was observed that few of the subcontractor personnel was not wearing the required safety glasses during the activity."/>
    <s v="Dust, debris, or flying particles can cause serious eye damage, possibly leading to partial or total vision loss."/>
    <s v="I approached them calmly, reminded them of the mandatory PPE requirements, and instructed them to wear safety glasses immediately for their protection."/>
    <s v="Individual Behaviour"/>
    <x v="0"/>
    <x v="1"/>
    <x v="0"/>
  </r>
  <r>
    <m/>
    <x v="0"/>
    <m/>
    <m/>
    <d v="2025-04-23T00:00:00"/>
    <x v="79"/>
    <s v="MUHAMMAD FAZILL BIN AWANG HAJI SULAIMAN"/>
    <x v="0"/>
    <s v="Static Technician "/>
    <s v="North Building Ground Floor"/>
    <s v="Unsafe Act (Dangerous or Unsafe Act that was done by someone) / Perbuatan Bahaya"/>
    <s v="I saw someone going to the toilet but he don't know there is someone behind the door."/>
    <s v="The person who behind the door might get hurt."/>
    <s v="To practice knock on the door before entering, to let someone who behind the door beware someone is going in."/>
    <s v="Individual Behaviour / Tingkah Laku yang Cuai dan Berbahaya"/>
    <x v="0"/>
    <x v="0"/>
    <x v="0"/>
  </r>
  <r>
    <m/>
    <x v="0"/>
    <m/>
    <m/>
    <d v="2025-04-23T10:00:00"/>
    <x v="69"/>
    <s v="EXP184"/>
    <x v="0"/>
    <s v="valve techncian"/>
    <s v="SCM Building"/>
    <s v="Unsafe Condition (Dangerous Area that has potential to cause harm or injury to People within the Area)"/>
    <s v="Person, walk arround SCM area(outdoor) and steped on some drop of water on the soil after rain."/>
    <s v="It can be deeper that expectation, and missed your balance while walking or/slippery."/>
    <s v="Holding his hand during the step and remind about safe attitude toward the related hazard"/>
    <s v="Individual Behaviour"/>
    <x v="0"/>
    <x v="0"/>
    <x v="0"/>
  </r>
  <r>
    <m/>
    <x v="0"/>
    <m/>
    <m/>
    <d v="2025-04-23T10:00:00"/>
    <x v="47"/>
    <s v="EXP161"/>
    <x v="0"/>
    <s v="Senior Maintenance Engineer"/>
    <s v="Urea Plant"/>
    <s v="Unsafe Condition (Dangerous Area that has potential to cause harm or injury to People within the Area)"/>
    <s v="Water ponding and algea accumulation on top of 1271D013"/>
    <s v="Rust for the equipment"/>
    <s v="Inform Operation team"/>
    <s v="Design and Engineering"/>
    <x v="0"/>
    <x v="0"/>
    <x v="0"/>
  </r>
  <r>
    <m/>
    <x v="0"/>
    <m/>
    <m/>
    <d v="2025-04-23T10:00:00"/>
    <x v="47"/>
    <s v="EXP161"/>
    <x v="0"/>
    <s v="Senior Maintenance Engineer"/>
    <s v="Urea Plant"/>
    <s v="Unsafe Condition (Dangerous Area that has potential to cause harm or injury to People within the Area)"/>
    <s v="Water and algea accumulation on top of tank 1271D019"/>
    <s v="Rust on top of the tank"/>
    <s v="Inform operation"/>
    <s v="Design and Engineering"/>
    <x v="0"/>
    <x v="0"/>
    <x v="0"/>
  </r>
  <r>
    <m/>
    <x v="0"/>
    <m/>
    <m/>
    <d v="2025-04-23T10:00:00"/>
    <x v="47"/>
    <s v="EXP161"/>
    <x v="0"/>
    <s v="Senior Maintenance Engineer"/>
    <s v="Urea Plant"/>
    <s v="Unsafe Condition (Dangerous Area that has potential to cause harm or injury to People within the Area)"/>
    <s v="Found 1 100 plus can at Urea Granulation that required houseeping"/>
    <s v="Falling Object"/>
    <s v="Removed the can from the area"/>
    <s v="Material Arrangement and Housekeeping"/>
    <x v="0"/>
    <x v="0"/>
    <x v="0"/>
  </r>
  <r>
    <m/>
    <x v="0"/>
    <m/>
    <m/>
    <d v="2025-04-23T10:00:00"/>
    <x v="47"/>
    <s v="EXP161"/>
    <x v="0"/>
    <s v="Senior Maintenance Engineer"/>
    <s v="Urea Plant"/>
    <s v="Unsafe Condition (Dangerous Area that has potential to cause harm or injury to People within the Area)"/>
    <s v="Found 2 body harness hanging on structure without any personnel at the area in Urea Granulation"/>
    <s v="Fall &amp; trip, loss of PPE"/>
    <s v="Inform Operation"/>
    <s v="Individual Behaviour"/>
    <x v="0"/>
    <x v="0"/>
    <x v="0"/>
  </r>
  <r>
    <m/>
    <x v="0"/>
    <m/>
    <m/>
    <d v="2025-04-23T10:00:00"/>
    <x v="47"/>
    <s v="EXP161"/>
    <x v="0"/>
    <s v="Senior Maintenance Engineer"/>
    <s v="Urea Plant"/>
    <s v="Improvement Suggestions"/>
    <s v="Found equipment tagging (lamination fall of from the equipment and laying on the structure"/>
    <s v="Housekeeping issue and this lamination tagging can enter the drain system"/>
    <s v="Inform Operation"/>
    <s v="Material Arrangement and Housekeeping"/>
    <x v="0"/>
    <x v="0"/>
    <x v="0"/>
  </r>
  <r>
    <m/>
    <x v="0"/>
    <m/>
    <m/>
    <d v="2025-04-23T10:00:00"/>
    <x v="47"/>
    <s v="EXP161"/>
    <x v="0"/>
    <s v="Senior Maintenance Engineer"/>
    <s v="Urea Plant"/>
    <s v="Unsafe Condition (Dangerous Area that has potential to cause harm or injury to People within the Area)"/>
    <s v="Found 1 scaffolding ladder on Urea Granulation at level 3"/>
    <s v="Slip &amp; trip"/>
    <s v="Inform scaffolding to perform housekeeping"/>
    <s v="Material Arrangement and Housekeeping"/>
    <x v="0"/>
    <x v="0"/>
    <x v="0"/>
  </r>
  <r>
    <m/>
    <x v="0"/>
    <m/>
    <m/>
    <d v="2025-04-23T10:00:00"/>
    <x v="47"/>
    <s v="EXP161"/>
    <x v="0"/>
    <s v="Senior Maintenance Engineer"/>
    <s v="Urea Plant"/>
    <s v="Unsafe Condition (Dangerous Area that has potential to cause harm or injury to People within the Area)"/>
    <s v="Found 1 scaffolding tube on grating without proper barrication"/>
    <s v="Slip &amp; trip from personnel"/>
    <s v="Inform scaffolding to housekeeping"/>
    <s v="Material Arrangement and Housekeeping"/>
    <x v="0"/>
    <x v="0"/>
    <x v="0"/>
  </r>
  <r>
    <m/>
    <x v="0"/>
    <m/>
    <m/>
    <d v="2025-04-23T10:00:00"/>
    <x v="47"/>
    <s v="EXP161"/>
    <x v="0"/>
    <s v="Senior Maintenance Engineer"/>
    <s v="Urea Plant"/>
    <s v="Unsafe Condition (Dangerous Area that has potential to cause harm or injury to People within the Area)"/>
    <s v="Found 1 urea bag on structure hanging to the wall."/>
    <s v="Falling object"/>
    <s v="Inform operation"/>
    <s v="Material Arrangement and Housekeeping"/>
    <x v="0"/>
    <x v="0"/>
    <x v="0"/>
  </r>
  <r>
    <m/>
    <x v="0"/>
    <m/>
    <m/>
    <d v="2025-04-23T10:00:00"/>
    <x v="47"/>
    <s v="EXP161"/>
    <x v="0"/>
    <s v="Senior Maintenance Engineer"/>
    <s v="Urea Plant"/>
    <s v="Unsafe Condition (Dangerous Area that has potential to cause harm or injury to People within the Area)"/>
    <s v="Scaffolding materials next passenger lift not properly arrangged"/>
    <s v="Slip &amp; Trip"/>
    <s v="Inform scaffolding team to housekeeping"/>
    <s v="Material Arrangement and Housekeeping"/>
    <x v="0"/>
    <x v="0"/>
    <x v="0"/>
  </r>
  <r>
    <m/>
    <x v="0"/>
    <m/>
    <m/>
    <d v="2025-04-23T11:00:00"/>
    <x v="47"/>
    <s v="EXP161"/>
    <x v="0"/>
    <s v="Senior Maintenance Engineer"/>
    <s v="Ammonia Plant"/>
    <s v="Unsafe Condition (Dangerous Area that has potential to cause harm or injury to People within the Area)"/>
    <s v="There are some water bottle and steel wire inside 1031R001 that need to be housekeeping"/>
    <s v="Housekeeping issue"/>
    <s v="Inform operation"/>
    <s v="Material Arrangement and Housekeeping"/>
    <x v="0"/>
    <x v="0"/>
    <x v="0"/>
  </r>
  <r>
    <m/>
    <x v="0"/>
    <m/>
    <m/>
    <d v="2025-04-24T00:00:00"/>
    <x v="35"/>
    <m/>
    <x v="0"/>
    <s v="Electrical Technician"/>
    <s v="Unsure / Kurang Pasti"/>
    <s v="Unsafe Act (Dangerous or Unsafe Act that was done by someone) / Perbuatan Bahaya"/>
    <s v="Contractor that cutting grass outside the plant using bicycle to carry the grass cutter machine."/>
    <s v="Can cause injury to other and the worker it self"/>
    <s v="It better using car to carry the grass cutting equipment."/>
    <s v="Hazardous - Unsafe Materials / Benda yang Berbahaya"/>
    <x v="0"/>
    <x v="0"/>
    <x v="0"/>
  </r>
  <r>
    <m/>
    <x v="0"/>
    <m/>
    <m/>
    <d v="2025-04-24T00:00:00"/>
    <x v="14"/>
    <m/>
    <x v="0"/>
    <s v="Electrical Technician Shift"/>
    <s v="Site Office's Staffs Rest Area"/>
    <s v="Improvement Suggestions / Cadangan untuk diperbaiki"/>
    <s v="Need more lighting for the rest area or repair the lighting, as most of the lights are not working."/>
    <s v="Limited brightness for employee personal working at night shift"/>
    <s v="Inform to the shift hse officer on-duty"/>
    <s v="Welfare / Kebajikan Pekerjaan dari segi Tempat Rehat, Penyediaan Air Minum dan Sebagainya."/>
    <x v="0"/>
    <x v="0"/>
    <x v="0"/>
  </r>
  <r>
    <m/>
    <x v="0"/>
    <m/>
    <m/>
    <d v="2025-04-24T00:00:00"/>
    <x v="62"/>
    <m/>
    <x v="0"/>
    <s v="Insulation Technician"/>
    <s v="Offsite &amp; Utilities"/>
    <s v="Unsafe Condition (Dangerous Area that has potential to cause harm or injury to People within the Area) / Keadaan Bahaya"/>
    <s v="Scaffold missing toe boards near a walkway."/>
    <s v="Falling tools or materials posing a hazard to people below."/>
    <s v="Stopped work until toe boards were installed and checked scaffold safety checklist."/>
    <s v="Supervision / Kurang Pemantauan atau Perhatian dari atasan"/>
    <x v="0"/>
    <x v="0"/>
    <x v="0"/>
  </r>
  <r>
    <m/>
    <x v="0"/>
    <m/>
    <m/>
    <d v="2025-04-24T00:00:00"/>
    <x v="108"/>
    <m/>
    <x v="0"/>
    <s v="Instrument Technician (O&amp;U)"/>
    <s v="Car Park near Clinic"/>
    <s v="Unsafe Act (Dangerous or Unsafe Act that was done by someone) / Perbuatan Bahaya"/>
    <s v="People driving too fast at rocky parking area"/>
    <s v="driving too fast can caused accident"/>
    <s v="approach the person and tell this person to drive slowly and follow the rules "/>
    <s v="Hazardous - Unsafe Environment / Situasi Tempat Kerja yang Berbahaya untuk Alam Sekitar"/>
    <x v="0"/>
    <x v="0"/>
    <x v="0"/>
  </r>
  <r>
    <m/>
    <x v="0"/>
    <m/>
    <m/>
    <d v="2025-04-24T00:00:00"/>
    <x v="10"/>
    <m/>
    <x v="0"/>
    <s v="static"/>
    <s v="Ammonia Plant"/>
    <s v="Safe Act or Positive Practice (An appreciation to be made to that person who shows good examples) / Kelakuan yang Baik"/>
    <s v="seen my colleague using a correct ppe when execute job"/>
    <s v="hot surface might cause blister"/>
    <s v="commend him for using correct ppe"/>
    <s v="Proactive Approach / Teguran Positif (Safe Act / Positive Act)"/>
    <x v="0"/>
    <x v="0"/>
    <x v="0"/>
  </r>
  <r>
    <m/>
    <x v="0"/>
    <m/>
    <m/>
    <d v="2025-04-24T07:35:00"/>
    <x v="69"/>
    <s v="EXP184"/>
    <x v="0"/>
    <s v="valve techncian"/>
    <s v="Main Gate 1"/>
    <s v="Improvement Suggestions"/>
    <s v="The pothole just out from the Main gate1 started to be bigger and affect safe driving. especially motorcycle"/>
    <s v="If you get out from site through that gate, be more vigilent. look straight on the ground"/>
    <s v="Inform colleague and some friend about this pothole."/>
    <s v="Road Safety"/>
    <x v="0"/>
    <x v="0"/>
    <x v="0"/>
  </r>
  <r>
    <m/>
    <x v="0"/>
    <m/>
    <m/>
    <d v="2025-04-24T08:00:00"/>
    <x v="27"/>
    <s v="BFI224"/>
    <x v="0"/>
    <s v="Electrical Engineer"/>
    <s v="South Building First Floor"/>
    <s v="Improvement Suggestions"/>
    <s v="The lighting on South Building, close to stairs - require cleaning or better maintenance. "/>
    <s v="May damage the lighting fixture without proper care._x000a_"/>
    <s v="Just a suggestion for facility management to perform the lighting maintenance."/>
    <s v="Facility Management"/>
    <x v="0"/>
    <x v="0"/>
    <x v="0"/>
  </r>
  <r>
    <m/>
    <x v="0"/>
    <m/>
    <m/>
    <d v="2025-04-24T09:00:00"/>
    <x v="29"/>
    <s v="BFI249"/>
    <x v="0"/>
    <s v="Electrical Engineer Workshop"/>
    <s v="BCR - Bagging Control Room"/>
    <s v="Improvement Suggestions"/>
    <s v="The walkie-talkie cannot reach CCR when i tried to call for my colleague at CCR."/>
    <s v="In case of emergency, we could not call help from CCR."/>
    <s v="To accelerate duty phone PR to avoid delay in case of an emergency."/>
    <s v="Hazardous - Unsafe Environment"/>
    <x v="0"/>
    <x v="0"/>
    <x v="0"/>
  </r>
  <r>
    <m/>
    <x v="0"/>
    <m/>
    <m/>
    <d v="2025-04-25T00:00:00"/>
    <x v="8"/>
    <m/>
    <x v="0"/>
    <s v="Welder senior "/>
    <s v="Workshop"/>
    <s v="Unsafe Condition (Dangerous Area that has potential to cause harm or injury to People within the Area) / Keadaan Bahaya"/>
    <s v="A lifting sling being used was frayed and visibly damaged."/>
    <s v="The sling could snap during lifting and cause a dropped load incident."/>
    <s v="I requested a replacement."/>
    <s v="Tools, Equipment and Machinery / Berkaitan dengan Alat Kegunaan Pekerjaan dan Mesin sama ada ianya Tidak Sesuai untuk aktivitas tersebut atau sebaliknya"/>
    <x v="0"/>
    <x v="0"/>
    <x v="0"/>
  </r>
  <r>
    <m/>
    <x v="0"/>
    <m/>
    <m/>
    <d v="2025-04-25T00:00:00"/>
    <x v="1"/>
    <m/>
    <x v="0"/>
    <s v="Rotating Technician Level 2"/>
    <s v="North Building Ground Floor"/>
    <s v="Improvement Suggestions / Cadangan untuk diperbaiki"/>
    <s v="our first salary is late"/>
    <s v="anger issue"/>
    <s v="early salary and anger management"/>
    <s v="Individual Behaviour / Tingkah Laku yang Cuai dan Berbahaya"/>
    <x v="0"/>
    <x v="0"/>
    <x v="0"/>
  </r>
  <r>
    <m/>
    <x v="0"/>
    <m/>
    <m/>
    <d v="2025-04-25T00:00:00"/>
    <x v="98"/>
    <m/>
    <x v="0"/>
    <s v="Instrument Technician Shift"/>
    <s v="HSSE Office"/>
    <s v="Improvement Suggestions / Cadangan untuk diperbaiki"/>
    <s v="Problem with classic paper permit system."/>
    <s v="-Slower processes and increased operational costs._x000a_-Higher risk of errors and reduced safety oversight._x000a_-Negative environmental impact; Excessive paper usage."/>
    <s v="Moving towards an online permit system can address many of these problems by streamlining workflow, improving communication, enhancing safety controls and providing valuable data insight."/>
    <s v="Proactive Approach / Teguran Positif (Safe Act / Positive Act)"/>
    <x v="0"/>
    <x v="0"/>
    <x v="0"/>
  </r>
  <r>
    <m/>
    <x v="0"/>
    <m/>
    <m/>
    <d v="2025-04-25T00:00:00"/>
    <x v="49"/>
    <m/>
    <x v="0"/>
    <s v="Workshop supervisor "/>
    <s v="Urea Plant"/>
    <s v="Unsafe Condition (Dangerous Area that has potential to cause harm or injury to People within the Area) / Keadaan Bahaya"/>
    <s v="We used Passenger lift 1221H012, for site visits at top level of Urea Synthesis"/>
    <s v="The Passenger lift stop at level 6 , and not moving "/>
    <s v="We need supplier come to maintenance check this passenger lift "/>
    <s v="Tools, Equipment and Machinery / Berkaitan dengan Alat Kegunaan Pekerjaan dan Mesin sama ada ianya Tidak Sesuai untuk aktivitas tersebut atau sebaliknya"/>
    <x v="0"/>
    <x v="0"/>
    <x v="0"/>
  </r>
  <r>
    <m/>
    <x v="0"/>
    <m/>
    <m/>
    <d v="2025-04-25T08:00:00"/>
    <x v="106"/>
    <s v="BFI021"/>
    <x v="0"/>
    <s v="Instrument Engineer"/>
    <s v="South Building First Floor"/>
    <s v="Unsafe Condition (Dangerous Area that has potential to cause harm or injury to People within the Area)"/>
    <s v="Flickering lights which could affect personnels' eyes"/>
    <m/>
    <s v="Recommended to check the lights"/>
    <s v="Facility Management"/>
    <x v="0"/>
    <x v="0"/>
    <x v="0"/>
  </r>
  <r>
    <m/>
    <x v="0"/>
    <m/>
    <m/>
    <d v="2025-04-25T10:00:00"/>
    <x v="43"/>
    <s v="EXP050"/>
    <x v="0"/>
    <s v="Workshop Manager"/>
    <s v="North Building First Floor"/>
    <s v="Unsafe Condition (Dangerous Area that has potential to cause harm or injury to People within the Area)"/>
    <s v="Ceiling lighting bulbs are fading at the whole corridor, while the intensity of the offices bulbs are reduced which cause a fatigue to employees eyes. "/>
    <s v="Ceiling lighting bulbs are fading at the whole corridor, while the intensity of the offices bulbs are reduced which cause a fatigue to employees eyes"/>
    <s v="Report and request from FM to solve this issue the soonest. And asking for making a PM program to check the lighting quality and intensity regularly for the whole buildings. "/>
    <s v="Facility Management"/>
    <x v="0"/>
    <x v="0"/>
    <x v="0"/>
  </r>
  <r>
    <m/>
    <x v="0"/>
    <m/>
    <m/>
    <d v="2025-04-25T12:00:00"/>
    <x v="115"/>
    <s v="BFI246"/>
    <x v="0"/>
    <s v="Instrument Engineer"/>
    <s v="Car Park near North Building"/>
    <s v="Safe Act or Positive Practice (An appreciation to be made to that person who shows good examples)"/>
    <s v="Saw colleague of different discipline helped a person with car battery issue in a smooth and safe manner. appreciate with the car jumper availability incase of emergency"/>
    <s v="that colleague would stuck in the premise for longer time as it is the end of the day"/>
    <s v="appreciate the actions of all the people involve"/>
    <s v="Welfare"/>
    <x v="0"/>
    <x v="0"/>
    <x v="0"/>
  </r>
  <r>
    <m/>
    <x v="0"/>
    <m/>
    <m/>
    <d v="2025-04-26T00:00:00"/>
    <x v="98"/>
    <m/>
    <x v="0"/>
    <s v="Instrument Technician Shift"/>
    <s v="Ammonia Plant"/>
    <s v="Unsafe Condition (Dangerous Area that has potential to cause harm or injury to People within the Area) / Keadaan Bahaya"/>
    <s v="A person not wearing a safety glasses."/>
    <s v="This can lead to a variety of eyes injuries such as chemical splash that can cause irritation."/>
    <s v="Implement a fair and consistent system for addressing repeated or serious unsafe acts."/>
    <s v="Personal Protective Equipment / Pemakaian Alat Pelindung Diri"/>
    <x v="0"/>
    <x v="0"/>
    <x v="0"/>
  </r>
  <r>
    <m/>
    <x v="0"/>
    <m/>
    <m/>
    <d v="2025-04-28T00:00:00"/>
    <x v="8"/>
    <m/>
    <x v="0"/>
    <s v="Welder senior "/>
    <s v="Boiler Area"/>
    <s v="Unsafe Condition (Dangerous Area that has potential to cause harm or injury to People within the Area) / Keadaan Bahaya"/>
    <s v="An insulation wrap on a hot pipe was torn and falling off."/>
    <s v="Exposure could cause burns to personnel or energy loss in the system."/>
    <s v="I reported it to the insulation team and placed a warning tag on the pipe."/>
    <s v="Manual Handling / Cara Mengangkat Benda"/>
    <x v="0"/>
    <x v="0"/>
    <x v="0"/>
  </r>
  <r>
    <m/>
    <x v="0"/>
    <m/>
    <m/>
    <d v="2025-04-28T00:00:00"/>
    <x v="80"/>
    <m/>
    <x v="0"/>
    <s v="Mechanical lead"/>
    <s v="Urea Plant"/>
    <s v="Safe Act or Positive Practice (An appreciation to be made to that person who shows good examples) / Kelakuan yang Baik"/>
    <s v="Switched off blowers after usage in granulation washing"/>
    <s v="Blower can be damaged or burn"/>
    <s v="Appreciate switching it off and make sure myself that it's switched off"/>
    <s v="Proactive Approach / Teguran Positif (Safe Act / Positive Act)"/>
    <x v="0"/>
    <x v="0"/>
    <x v="0"/>
  </r>
  <r>
    <m/>
    <x v="0"/>
    <m/>
    <m/>
    <d v="2025-04-28T00:00:00"/>
    <x v="47"/>
    <s v="EXP161"/>
    <x v="0"/>
    <s v="Senior Maintenance Engineer"/>
    <s v="Unsure"/>
    <s v="Unsafe Act (Dangerous or Unsafe Act that was done by someone)"/>
    <s v="It was observed that FM contractor standing on top of mobile scaffolding handrail for installing roof  beam at training center area/"/>
    <s v="People may fall off from the scaffolding"/>
    <s v="Inform HSSE to intervene"/>
    <s v="Individual Behaviour"/>
    <x v="0"/>
    <x v="0"/>
    <x v="0"/>
  </r>
  <r>
    <m/>
    <x v="0"/>
    <m/>
    <m/>
    <d v="2025-04-28T00:00:00"/>
    <x v="127"/>
    <s v="BFI247"/>
    <x v="0"/>
    <s v="Instrument Engineer"/>
    <s v="South Building First Floor"/>
    <s v="Unsafe Condition (Dangerous Area that has potential to cause harm or injury to People within the Area)"/>
    <s v="water leak from the ceiling in the office next to the power socket"/>
    <s v="electrocution, asset damages"/>
    <s v="move away any personal valuables or power source from the leak area, inform facilities management  of the matter"/>
    <s v="Facility Management"/>
    <x v="0"/>
    <x v="0"/>
    <x v="0"/>
  </r>
  <r>
    <m/>
    <x v="0"/>
    <m/>
    <m/>
    <d v="2025-04-28T00:00:00"/>
    <x v="81"/>
    <m/>
    <x v="0"/>
    <s v="Senior Urea Static Engineer"/>
    <s v="Urea Plant"/>
    <s v="Unsafe Act (Dangerous or Unsafe Act that was done by someone) / Perbuatan Bahaya"/>
    <s v="Used gaskets and and cotton rags were left at second floor in granulation"/>
    <s v="the used gasket can be erroneously re-used"/>
    <s v="The gasket and cotton rags were removed  and disposed off"/>
    <s v="Material Arrangement and Housekeeping / Kesesuaian Penyusunan Barang dan Kebersihan Tempat Pekerjaan"/>
    <x v="0"/>
    <x v="1"/>
    <x v="0"/>
  </r>
  <r>
    <m/>
    <x v="0"/>
    <m/>
    <m/>
    <d v="2025-04-28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4-28T00:00:00"/>
    <x v="87"/>
    <m/>
    <x v="0"/>
    <s v="Static Technician"/>
    <s v="Warehouse"/>
    <s v="Safe Act or Positive Practice (An appreciation to be made to that person who shows good examples) / Kelakuan yang Baik"/>
    <s v="A lot of preparation already going on for turnaround and each personal from warehouse working hard to get it prepared for all departments need"/>
    <s v="Without proper preparation might lead to confusion and delayed of time during when the items are needed"/>
    <s v="Praise my team and warehouse people for good communication and teamwork"/>
    <s v="Communication / Kurang Perbincangan waktu Bekerja, Kurang Permahaman Arahan atau Kurang Pengetahuan Bahasa Asing"/>
    <x v="0"/>
    <x v="0"/>
    <x v="0"/>
  </r>
  <r>
    <m/>
    <x v="0"/>
    <m/>
    <m/>
    <d v="2025-04-28T07:30:00"/>
    <x v="115"/>
    <s v="BFI246"/>
    <x v="0"/>
    <s v="Instrument Engineer"/>
    <s v="Main Gate 1"/>
    <s v="Unsafe Condition (Dangerous Area that has potential to cause harm or injury to People within the Area)"/>
    <s v="pot holes the exit road."/>
    <s v="can cause harm to road user especially motorcycle. cannot be seen if covered with rainwater and especially rode out with speed."/>
    <s v="inform security guard"/>
    <s v="Hazardous - Unsafe Environment"/>
    <x v="0"/>
    <x v="0"/>
    <x v="0"/>
  </r>
  <r>
    <m/>
    <x v="0"/>
    <m/>
    <m/>
    <d v="2025-04-28T13:00:00"/>
    <x v="95"/>
    <s v="EXP129"/>
    <x v="0"/>
    <s v="Sr. Instrument Engineer"/>
    <s v="Offsite &amp; Utilities"/>
    <s v="Safe Act or Positive Practice (An appreciation to be made to that person who shows good examples)"/>
    <s v="Found some paper trash and unused cable ties near RO plant"/>
    <m/>
    <s v="Directly take the trash and put it in the trash bin"/>
    <s v="Individual Behaviour"/>
    <x v="0"/>
    <x v="0"/>
    <x v="0"/>
  </r>
  <r>
    <m/>
    <x v="0"/>
    <m/>
    <m/>
    <d v="2025-04-28T13:30:00"/>
    <x v="29"/>
    <s v="BFI249"/>
    <x v="0"/>
    <s v="Electrical Engineer Workshop"/>
    <s v="Offsite &amp; Utilities"/>
    <s v="Unsafe Act (Dangerous or Unsafe Act that was done by someone)"/>
    <s v="One of the contractors was using a machine with exposed power cables."/>
    <s v="short-circuit or electrocution."/>
    <s v="Approach the contractor and asked him to tape the exposed side."/>
    <s v="Hazardous - Unsafe Materials"/>
    <x v="0"/>
    <x v="0"/>
    <x v="0"/>
  </r>
  <r>
    <m/>
    <x v="0"/>
    <m/>
    <m/>
    <d v="2025-04-29T00:00:00"/>
    <x v="78"/>
    <m/>
    <x v="0"/>
    <s v="Mechanical Static Technician"/>
    <s v="Car Park near North Building"/>
    <s v="Improvement Suggestions / Cadangan untuk diperbaiki"/>
    <s v="Jalan Berlubang"/>
    <s v="Kenderaan rosak"/>
    <s v="Membuat jalan Tar"/>
    <s v="Facility Management / Perawatan Kemudahan dan Aset"/>
    <x v="0"/>
    <x v="1"/>
    <x v="0"/>
  </r>
  <r>
    <m/>
    <x v="0"/>
    <m/>
    <m/>
    <d v="2025-04-29T00:00:00"/>
    <x v="78"/>
    <m/>
    <x v="0"/>
    <s v="Mechanical static tech"/>
    <s v="Offsite &amp; Utilities"/>
    <s v="Unsafe Condition (Dangerous Area that has potential to cause harm or injury to People within the Area) / Keadaan Bahaya"/>
    <s v="Poor housekeeping at RO area (cartridge filter )"/>
    <s v="Slip trip and fall"/>
    <s v="Inform supervisor"/>
    <s v="Hazardous - Unsafe Environment / Situasi Tempat Kerja yang Berbahaya untuk Alam Sekitar"/>
    <x v="0"/>
    <x v="1"/>
    <x v="0"/>
  </r>
  <r>
    <m/>
    <x v="0"/>
    <m/>
    <m/>
    <d v="2025-04-29T00:00:00"/>
    <x v="132"/>
    <m/>
    <x v="0"/>
    <s v="AMMONIA ROTATING LEAD ENGINEER "/>
    <s v="Unsure / Kurang Pasti"/>
    <s v="Improvement Suggestions / Cadangan untuk diperbaiki"/>
    <s v="As per the recent instruction prohibiting the use of regular mobile phones on site, communication among team members has become increasingly difficult. This has impacted operational efficiency, particularly for the maintenance team who require constant coordination for on-site tasks._x000a__x000a_To address this issue, we propose that explosion-proof mobile devices be issued to the maintenance team. These devices will ensure compliance with safety regulations while enabling effective and reliable communication on site._x000a__x000a_We kindly request your consideration and approval for this alternative solution to support safe and efficient operations."/>
    <s v="communication among team members has become increasingly difficult"/>
    <s v="INFORM MANAGERS"/>
    <s v="Communication / Kurang Perbincangan waktu Bekerja, Kurang Permahaman Arahan atau Kurang Pengetahuan Bahasa Asing"/>
    <x v="0"/>
    <x v="0"/>
    <x v="0"/>
  </r>
  <r>
    <m/>
    <x v="0"/>
    <m/>
    <m/>
    <d v="2025-04-29T00:00:00"/>
    <x v="133"/>
    <m/>
    <x v="0"/>
    <s v="Urea rotating lead "/>
    <s v="Car Park near North Building"/>
    <s v="Unsafe Act (Dangerous or Unsafe Act that was done by someone) / Perbuatan Bahaya"/>
    <s v="Someone going to site while forgetting to put on the helmet "/>
    <s v="Personal safety "/>
    <s v="Reminded him to go back and put the helmet on "/>
    <s v="Individual Behaviour / Tingkah Laku yang Cuai dan Berbahaya"/>
    <x v="0"/>
    <x v="0"/>
    <x v="0"/>
  </r>
  <r>
    <m/>
    <x v="0"/>
    <m/>
    <m/>
    <d v="2025-04-29T00:00:00"/>
    <x v="131"/>
    <m/>
    <x v="0"/>
    <s v="Rotating and Static Section Manager "/>
    <s v="Ammonia Plant"/>
    <s v="Unsafe Condition (Dangerous Area that has potential to cause harm or injury to People within the Area) / Keadaan Bahaya"/>
    <s v="slipping ground around Oil Tank of Gen. Turbine 1851U100"/>
    <s v="Slipping and fall Dowen of personal "/>
    <s v="will inform Operation manager for housekeeping to be done "/>
    <s v="Signage and Barriers / Papan Tanda dan Perbatasan Keselamatan tempat kerja"/>
    <x v="0"/>
    <x v="0"/>
    <x v="0"/>
  </r>
  <r>
    <m/>
    <x v="0"/>
    <m/>
    <m/>
    <d v="2025-04-29T00:00:00"/>
    <x v="22"/>
    <m/>
    <x v="0"/>
    <s v="Electrical Supervisor"/>
    <s v="Ammonia Storage Tank Area"/>
    <s v="Improvement Suggestions / Cadangan untuk diperbaiki"/>
    <s v="Behind BOG A, a white tarpaulin was left out or abandoned."/>
    <s v="While walking in this location, some people may trip and get hurt."/>
    <s v="Housekeeping must be performed to maintain a clean and safe workplace."/>
    <s v="Material Arrangement and Housekeeping / Kesesuaian Penyusunan Barang dan Kebersihan Tempat Pekerjaan"/>
    <x v="0"/>
    <x v="1"/>
    <x v="0"/>
  </r>
  <r>
    <m/>
    <x v="0"/>
    <m/>
    <m/>
    <d v="2025-04-29T00:00:00"/>
    <x v="140"/>
    <m/>
    <x v="0"/>
    <s v="supervisor"/>
    <s v="Safety Park"/>
    <s v="Improvement Suggestions / Cadangan untuk diperbaiki"/>
    <s v="New overalls and safety shoes"/>
    <s v="General appearance"/>
    <s v="Safety Department"/>
    <s v="Personal Protective Equipment / Pemakaian Alat Pelindung Diri"/>
    <x v="0"/>
    <x v="0"/>
    <x v="0"/>
  </r>
  <r>
    <m/>
    <x v="0"/>
    <m/>
    <m/>
    <d v="2025-04-29T00:00:00"/>
    <x v="41"/>
    <m/>
    <x v="0"/>
    <s v="Technician"/>
    <s v="Bulk Storage"/>
    <s v="Unsafe Act (Dangerous or Unsafe Act that was done by someone) / Perbuatan Bahaya"/>
    <s v="Noticed that contractors working in the bulk storage are not wearing mask."/>
    <s v="-"/>
    <s v="Would like to suggest for whoever is working in the bulk storage to wear mask cause the smell of is quite strong there."/>
    <s v="Individual Behaviour / Tingkah Laku yang Cuai dan Berbahaya"/>
    <x v="0"/>
    <x v="0"/>
    <x v="0"/>
  </r>
  <r>
    <m/>
    <x v="0"/>
    <m/>
    <m/>
    <d v="2025-04-29T00:00:00"/>
    <x v="35"/>
    <m/>
    <x v="0"/>
    <s v="Electrical Technician"/>
    <s v="Bulk Storage"/>
    <s v="Unsafe Act (Dangerous or Unsafe Act that was done by someone) / Perbuatan Bahaya"/>
    <s v="One of worker using chair instead of ladder while climbing up the auxillary chain of reclaimer for cleaning job. "/>
    <s v="Fall down as the chair made of plastic which is not sturdy for climbing up."/>
    <s v="Remind him to use a ladder instead of chair. Ladder are far more sturdy compare to the chair."/>
    <s v="Supervision / Kurang Pemantauan atau Perhatian dari atasan"/>
    <x v="0"/>
    <x v="0"/>
    <x v="0"/>
  </r>
  <r>
    <m/>
    <x v="0"/>
    <m/>
    <m/>
    <d v="2025-04-29T00:00:00"/>
    <x v="6"/>
    <m/>
    <x v="0"/>
    <s v="Technician"/>
    <s v="Car Park near North Building"/>
    <s v="Unsafe Act (Dangerous or Unsafe Act that was done by someone) / Perbuatan Bahaya"/>
    <s v="People driving wrong way at parking area"/>
    <s v="accident"/>
    <s v="Care card"/>
    <s v="Proactive Approach / Teguran Positif (Safe Act / Positive Act)"/>
    <x v="0"/>
    <x v="0"/>
    <x v="0"/>
  </r>
  <r>
    <m/>
    <x v="0"/>
    <m/>
    <m/>
    <d v="2025-04-29T00:00:00"/>
    <x v="75"/>
    <m/>
    <x v="0"/>
    <s v="Lead mechanical engineer "/>
    <s v="Main Gate 1"/>
    <s v="Unsafe Act (Dangerous or Unsafe Act that was done by someone) / Perbuatan Bahaya"/>
    <s v="Some one drive with high speed near the entrance gate"/>
    <s v="Car accident can happen "/>
    <s v="Informed the person to reduce the speed max 30 per kilometres "/>
    <s v="Individual Behaviour / Tingkah Laku yang Cuai dan Berbahaya"/>
    <x v="0"/>
    <x v="1"/>
    <x v="0"/>
  </r>
  <r>
    <m/>
    <x v="0"/>
    <m/>
    <m/>
    <d v="2025-04-29T00:00:00"/>
    <x v="149"/>
    <m/>
    <x v="0"/>
    <s v="Welder"/>
    <s v="Urea Plant"/>
    <s v="Unsafe Condition (Dangerous Area that has potential to cause harm or injury to People within the Area) / Keadaan Bahaya"/>
    <s v="Equipment have damage plate"/>
    <s v="Equipment not good condition to use "/>
    <s v="We fabrication new plates and welding replacement old plate"/>
    <s v="Tools, Equipment and Machinery / Berkaitan dengan Alat Kegunaan Pekerjaan dan Mesin sama ada ianya Tidak Sesuai untuk aktivitas tersebut atau sebaliknya"/>
    <x v="0"/>
    <x v="0"/>
    <x v="0"/>
  </r>
  <r>
    <m/>
    <x v="0"/>
    <m/>
    <m/>
    <d v="2025-04-29T00:00:00"/>
    <x v="141"/>
    <n v="12000048"/>
    <x v="0"/>
    <s v="Rotating Supervisor"/>
    <s v="Workshop"/>
    <s v="Improvement Suggestions / Cadangan untuk diperbaiki"/>
    <s v="Lube oil storage area does not equip with spill barrier."/>
    <s v="in case of lube oil drum leak or spillage during lube oil transfer to small container during maintenance activity and lead to soil contaminated with oil"/>
    <s v="To provide proper lube oil storage area with concrete floor and barrier. It is easy to control increase of oil leaking during the activity."/>
    <s v="Material Arrangement and Housekeeping / Kesesuaian Penyusunan Barang dan Kebersihan Tempat Pekerjaan"/>
    <x v="0"/>
    <x v="0"/>
    <x v="0"/>
  </r>
  <r>
    <m/>
    <x v="0"/>
    <m/>
    <m/>
    <d v="2025-04-29T00:00:00"/>
    <x v="13"/>
    <m/>
    <x v="0"/>
    <s v="Mechanical Welder"/>
    <s v="Workshop"/>
    <s v="Unsafe Act (Dangerous or Unsafe Act that was done by someone) / Perbuatan Bahaya"/>
    <s v="Firefighter come to the workshop and said that they have &quot;URGENT TASK&quot;. so they ask us to finish the task without any Information from our superior. From our superior the task should done for next week task."/>
    <s v="If there is an accident happen, the fire fighters will not take any responsibility and the person who take the blame is our team. By this kind of attitude shows us unprofessional working behaviour. "/>
    <s v="I hope that not only fire fighters but also all departments, please follow procedures as planned. "/>
    <s v="Individual Behaviour / Tingkah Laku yang Cuai dan Berbahaya"/>
    <x v="0"/>
    <x v="0"/>
    <x v="0"/>
  </r>
  <r>
    <m/>
    <x v="0"/>
    <m/>
    <m/>
    <d v="2025-04-29T00:00:00"/>
    <x v="77"/>
    <m/>
    <x v="0"/>
    <s v="Static technician LVL-1 "/>
    <s v="CCR"/>
    <s v="Improvement Suggestions / Cadangan untuk diperbaiki"/>
    <s v="There are so many un inspected damaged bicycle parked in ccr cycle stand."/>
    <s v="Due to no space availability in cycle stand, people park their cycles scattered in car park slots."/>
    <s v="Remove the damaged bicycles so the employees can park bicycles in aproprer way"/>
    <s v="Position of People / Keberadaan seseorang ketika bekerja (Line of Fire, Drop Object &amp; Slip, Trip and Fall)"/>
    <x v="0"/>
    <x v="1"/>
    <x v="0"/>
  </r>
  <r>
    <m/>
    <x v="0"/>
    <m/>
    <m/>
    <d v="2025-04-29T00:00:00"/>
    <x v="11"/>
    <m/>
    <x v="0"/>
    <s v="Technician static"/>
    <s v="Plant Entry Gate"/>
    <s v="Unsafe Condition (Dangerous Area that has potential to cause harm or injury to People within the Area) / Keadaan Bahaya"/>
    <s v="The red cabinet (firefighting cabinet) causes blindspot at the zebra cross and main road."/>
    <s v="Vehicle might hit personnel due to the blindspot."/>
    <s v="Already requested to one of the hse officer to take action regarding this matter as soon as possible. Atleast change the spot of the cabinet. Exact location infront of entry gate near the zebra crossing. "/>
    <s v="Hazardous - Unsafe Environment / Situasi Tempat Kerja yang Berbahaya untuk Alam Sekitar"/>
    <x v="0"/>
    <x v="0"/>
    <x v="0"/>
  </r>
  <r>
    <m/>
    <x v="0"/>
    <m/>
    <m/>
    <d v="2025-04-29T00:00:00"/>
    <x v="11"/>
    <m/>
    <x v="0"/>
    <s v="Technician static"/>
    <s v="Car Park near North Building"/>
    <s v="Improvement Suggestions / Cadangan untuk diperbaiki"/>
    <s v="Poor road condition"/>
    <s v="Vehicle damage, "/>
    <s v="Suggesting to make proper standard road with signage at the parking area. "/>
    <s v="Facility Management / Perawatan Kemudahan dan Aset"/>
    <x v="0"/>
    <x v="0"/>
    <x v="0"/>
  </r>
  <r>
    <m/>
    <x v="0"/>
    <m/>
    <m/>
    <d v="2025-04-29T00:00:00"/>
    <x v="9"/>
    <m/>
    <x v="0"/>
    <s v="Fabricator Lv2"/>
    <s v="Offsite &amp; Utilities"/>
    <s v="Unsafe Act (Dangerous or Unsafe Act that was done by someone) / Perbuatan Bahaya"/>
    <s v="Around 2:30 PM, while I was working as a flagman for a manlift operation, a worker approached from the other side to remove weeds near the manlift vehicle"/>
    <s v="The worker could have entered the manlift’s operating zone and been struck by moving equipment, leading to serious injury or even death"/>
    <s v=" I immediately stopped him and informed him to wait until our task was completed before proceeding"/>
    <s v="Proactive Approach / Teguran Positif (Safe Act / Positive Act)"/>
    <x v="0"/>
    <x v="0"/>
    <x v="0"/>
  </r>
  <r>
    <m/>
    <x v="0"/>
    <m/>
    <m/>
    <d v="2025-04-29T00:00:00"/>
    <x v="34"/>
    <m/>
    <x v="0"/>
    <s v="Electrical Technician "/>
    <s v="South Building Ground Floor"/>
    <s v="Improvement Suggestions / Cadangan untuk diperbaiki"/>
    <s v="Cracked barrier near bicycle parking. Many rubbish was put inside the cracked barrier"/>
    <s v="Accumulation of rubbish. Pollution. "/>
    <s v="Suggest: to remove the cracked barrier"/>
    <s v="Material Arrangement and Housekeeping / Kesesuaian Penyusunan Barang dan Kebersihan Tempat Pekerjaan"/>
    <x v="0"/>
    <x v="0"/>
    <x v="0"/>
  </r>
  <r>
    <m/>
    <x v="0"/>
    <m/>
    <m/>
    <d v="2025-04-29T00:00:00"/>
    <x v="34"/>
    <m/>
    <x v="0"/>
    <s v="Electrical Technician "/>
    <s v="Main Gate 1"/>
    <s v="Safe Act or Positive Practice (An appreciation to be made to that person who shows good examples) / Kelakuan yang Baik"/>
    <s v="Mobile phone are not allowed to bring to site. The security team have done a great intervention of bringing unsafe item to site. "/>
    <s v="-"/>
    <s v="Cooperate with them."/>
    <s v="Proactive Approach / Teguran Positif (Safe Act / Positive Act)"/>
    <x v="0"/>
    <x v="0"/>
    <x v="0"/>
  </r>
  <r>
    <m/>
    <x v="0"/>
    <m/>
    <m/>
    <d v="2025-04-30T00:00:00"/>
    <x v="48"/>
    <m/>
    <x v="0"/>
    <s v="Workshop Engineer"/>
    <s v="North Building Ground Floor"/>
    <s v="Improvement Suggestions / Cadangan untuk diperbaiki"/>
    <s v="The air conditioner at Pantry room needs to be checked. Ice was coming out to the a/c"/>
    <s v="further damaged of asset if leave as it is"/>
    <s v="Already raised ticket for facility management"/>
    <s v="Facility Management / Perawatan Kemudahan dan Aset"/>
    <x v="0"/>
    <x v="0"/>
    <x v="0"/>
  </r>
  <r>
    <m/>
    <x v="0"/>
    <m/>
    <m/>
    <d v="2025-04-30T00:00:00"/>
    <x v="15"/>
    <m/>
    <x v="0"/>
    <s v="Instrumentation Tech"/>
    <s v="Offsite &amp; Utilities"/>
    <s v="Unsafe Condition (Dangerous Area that has potential to cause harm or injury to People within the Area) / Keadaan Bahaya"/>
    <s v="A removable nylon hose was place on side walk."/>
    <s v="Trip and fall "/>
    <s v="Place the removable hose to its storage location/safe area."/>
    <s v="Hazardous - Unsafe Environment / Situasi Tempat Kerja yang Berbahaya untuk Alam Sekitar"/>
    <x v="0"/>
    <x v="0"/>
    <x v="0"/>
  </r>
  <r>
    <m/>
    <x v="0"/>
    <m/>
    <m/>
    <d v="2025-04-30T00:00:00"/>
    <x v="45"/>
    <m/>
    <x v="0"/>
    <s v="Civil Lead"/>
    <s v="Car Park near North Building"/>
    <s v="Unsafe Act (Dangerous or Unsafe Act that was done by someone) / Perbuatan Bahaya"/>
    <s v="A BFI staff riding on the bicycle with punctured tyre."/>
    <s v="The personnel can tripped and fall due to imbalance of the bicycle."/>
    <s v="Discussion was made and he agreed to stop from using the bicycle and repaired the tyre immediately."/>
    <s v="Individual Behaviour / Tingkah Laku yang Cuai dan Berbahaya"/>
    <x v="0"/>
    <x v="0"/>
    <x v="0"/>
  </r>
  <r>
    <m/>
    <x v="0"/>
    <m/>
    <m/>
    <d v="2025-04-30T00:00:00"/>
    <x v="80"/>
    <m/>
    <x v="0"/>
    <s v="Mechanical lead"/>
    <s v="Car Park near North Building"/>
    <s v="Safe Act or Positive Practice (An appreciation to be made to that person who shows good examples) / Kelakuan yang Baik"/>
    <s v="empty can of soft drink is thrown in between cars "/>
    <s v="slips, trips"/>
    <s v="dispose"/>
    <s v="Individual Behaviour / Tingkah Laku yang Cuai dan Berbahaya"/>
    <x v="0"/>
    <x v="0"/>
    <x v="0"/>
  </r>
  <r>
    <m/>
    <x v="0"/>
    <m/>
    <m/>
    <d v="2025-04-30T00:00:00"/>
    <x v="65"/>
    <m/>
    <x v="0"/>
    <s v="Pipe fitter "/>
    <s v="Offsite &amp; Utilities"/>
    <s v="Safe Act or Positive Practice (An appreciation to be made to that person who shows good examples) / Kelakuan yang Baik"/>
    <s v="Repair door hinge "/>
    <s v="Door can fall if not repair"/>
    <s v="We fabrication new hinge and replacement old one"/>
    <s v="Tools, Equipment and Machinery / Berkaitan dengan Alat Kegunaan Pekerjaan dan Mesin sama ada ianya Tidak Sesuai untuk aktivitas tersebut atau sebaliknya"/>
    <x v="0"/>
    <x v="1"/>
    <x v="0"/>
  </r>
  <r>
    <m/>
    <x v="0"/>
    <m/>
    <m/>
    <d v="2025-04-30T00:00:00"/>
    <x v="65"/>
    <m/>
    <x v="0"/>
    <s v="Pipe fitter senior technician "/>
    <s v="Urea Plant"/>
    <s v="Unsafe Condition (Dangerous Area that has potential to cause harm or injury to People within the Area) / Keadaan Bahaya"/>
    <s v="We fine equipment plate are damage"/>
    <s v="If no repair damage plate , equipment no good condition to start "/>
    <s v="We fabrication new plate and fitup welding replacement new plate"/>
    <s v="Tools, Equipment and Machinery / Berkaitan dengan Alat Kegunaan Pekerjaan dan Mesin sama ada ianya Tidak Sesuai untuk aktivitas tersebut atau sebaliknya"/>
    <x v="0"/>
    <x v="1"/>
    <x v="0"/>
  </r>
  <r>
    <m/>
    <x v="0"/>
    <m/>
    <m/>
    <d v="2025-04-30T00:00:00"/>
    <x v="138"/>
    <m/>
    <x v="0"/>
    <s v="Rotating Engineer"/>
    <s v="Car Park near North Building"/>
    <s v="Improvement Suggestions / Cadangan untuk diperbaiki"/>
    <s v="Contractor used road as pathway to cross or walk along the road, sometimes without look side way or aware of their surrounding while using the road for walk"/>
    <s v="This could cause car to accidentally hit them if they are not aware of their surrounding or if they used road instead to walk."/>
    <s v="To provide awareness to contractor to use walkway only when going to the site, instead of using road. If possible to provide walkway marking."/>
    <s v="Road Safety / Keselamatan di Trafik dan Jalan Raya"/>
    <x v="0"/>
    <x v="0"/>
    <x v="0"/>
  </r>
  <r>
    <m/>
    <x v="0"/>
    <m/>
    <m/>
    <d v="2025-04-30T00:00:00"/>
    <x v="66"/>
    <m/>
    <x v="0"/>
    <s v="grinder fabricator level 1"/>
    <s v="Urea Plant"/>
    <s v="Unsafe Condition (Dangerous Area that has potential to cause harm or injury to People within the Area) / Keadaan Bahaya"/>
    <s v="we fine equipment plate are damage "/>
    <s v="Equipment not good condition for used"/>
    <s v="we fabrication new plate and welding replacement old one"/>
    <s v="Tools, Equipment and Machinery / Berkaitan dengan Alat Kegunaan Pekerjaan dan Mesin sama ada ianya Tidak Sesuai untuk aktivitas tersebut atau sebaliknya"/>
    <x v="0"/>
    <x v="1"/>
    <x v="0"/>
  </r>
  <r>
    <m/>
    <x v="0"/>
    <m/>
    <m/>
    <d v="2025-04-30T00:00:00"/>
    <x v="76"/>
    <m/>
    <x v="0"/>
    <s v="Static Mechanical Senior Engineer"/>
    <s v="North Building Ground Floor"/>
    <s v="Unsafe Condition (Dangerous Area that has potential to cause harm or injury to People within the Area) / Keadaan Bahaya"/>
    <s v="It is observed that the door handle of the east side door of ground floor of north building is getting detached from the door, as half of its fixation rivets are observed already damaged and removed. "/>
    <s v="The remaining half rivets will also get damaged sooner, and will detach the handle completely from the door. Then people will try to open the door by putting their finger at the edge of the door, that has high potential of causing a finger injury."/>
    <s v="This issue has been informed to the BFI facility management team to fix it proactively."/>
    <s v="Facility Management / Perawatan Kemudahan dan Aset"/>
    <x v="0"/>
    <x v="1"/>
    <x v="0"/>
  </r>
  <r>
    <m/>
    <x v="0"/>
    <m/>
    <m/>
    <d v="2025-04-30T00:00:00"/>
    <x v="76"/>
    <m/>
    <x v="0"/>
    <s v="senior static engineer"/>
    <s v="Offsite &amp; Utilities"/>
    <s v="Unsafe Act (Dangerous or Unsafe Act that was done by someone) / Perbuatan Bahaya"/>
    <s v="It is observed that some persons of the contractor manpower working for the dismantling job of newly constructed foundation for the lime milk unloading project near the lime silo 1891D261 were working without ear plugs. The job location was quite noisy due to the working of concrete breaking machines."/>
    <s v="The noise from the concrete cutting machines &amp; pneumatic hammering can cause permanent loss of hearing for the working personnel."/>
    <s v="The issue was discussed with the contractor supervisor who was also present at the job site. The work was stopped and ear plugs arranged for the working personnel before commencing the work."/>
    <s v="Personal Protective Equipment / Pemakaian Alat Pelindung Diri"/>
    <x v="0"/>
    <x v="1"/>
    <x v="0"/>
  </r>
  <r>
    <m/>
    <x v="0"/>
    <m/>
    <m/>
    <d v="2025-04-30T00:00:00"/>
    <x v="102"/>
    <m/>
    <x v="0"/>
    <s v="Instrument Engineer"/>
    <s v="Car Park near North Building"/>
    <s v="Unsafe Condition (Dangerous Area that has potential to cause harm or injury to People within the Area) / Keadaan Bahaya"/>
    <s v="algae/moss found at the grass part near the parking area"/>
    <s v="can cause trip and fall. algae after rain makes in slippery"/>
    <s v="Algae appear during or after the rain. suggest removing the algae after the rain so see the algae better"/>
    <s v="Facility Management / Perawatan Kemudahan dan Aset"/>
    <x v="0"/>
    <x v="0"/>
    <x v="0"/>
  </r>
  <r>
    <m/>
    <x v="0"/>
    <m/>
    <m/>
    <d v="2025-04-30T00:00:00"/>
    <x v="9"/>
    <m/>
    <x v="0"/>
    <s v="Instrument Engineer"/>
    <s v="Urea Plant"/>
    <s v="Unsafe Act (Dangerous or Unsafe Act that was done by someone) / Perbuatan Bahaya"/>
    <s v="the field operator is using his personal cellphone to make phone call"/>
    <s v="it was already informed that no cellphone can be brought into the plant"/>
    <s v="i told him not to bring and use the cellphone to plant"/>
    <s v="Individual Behaviour / Tingkah Laku yang Cuai dan Berbahaya"/>
    <x v="0"/>
    <x v="0"/>
    <x v="0"/>
  </r>
  <r>
    <m/>
    <x v="0"/>
    <m/>
    <m/>
    <d v="2025-04-30T00:00:00"/>
    <x v="9"/>
    <m/>
    <x v="0"/>
    <s v="Instrument Engineer"/>
    <s v="South Building Ground Floor"/>
    <s v="Improvement Suggestions / Cadangan untuk diperbaiki"/>
    <s v="there was no water in the female surau for taking ablution. no advance info regarding this. we had to take our ablution inside the toilet instead."/>
    <s v="it is very inconvenient for this to happen to us female muslim."/>
    <s v="please to inform in advance if there will be a closing of water supply in the future."/>
    <s v="Facility Management / Perawatan Kemudahan dan Aset"/>
    <x v="0"/>
    <x v="0"/>
    <x v="0"/>
  </r>
  <r>
    <m/>
    <x v="0"/>
    <m/>
    <m/>
    <d v="2025-04-30T00:00:00"/>
    <x v="9"/>
    <m/>
    <x v="0"/>
    <s v="Fabricator Lv2"/>
    <s v="Workshop"/>
    <s v="Unsafe Act (Dangerous or Unsafe Act that was done by someone) / Perbuatan Bahaya"/>
    <s v="I was carrying out my daily grinding task when I noticed a colleague inadvertently step into the line of fire from the sparks."/>
    <s v="Small hot metal chip can hurt the person"/>
    <s v="I immediately stopped my work and warned him to move to a safe distance."/>
    <s v="Individual Behaviour / Tingkah Laku yang Cuai dan Berbahaya"/>
    <x v="0"/>
    <x v="0"/>
    <x v="0"/>
  </r>
  <r>
    <m/>
    <x v="0"/>
    <m/>
    <m/>
    <d v="2025-04-30T00:00:00"/>
    <x v="111"/>
    <m/>
    <x v="0"/>
    <s v="Instrumen Shift C Supervisor"/>
    <s v="Site Office's Staffs Rest Area"/>
    <s v="Improvement Suggestions / Cadangan untuk diperbaiki"/>
    <s v="Katie's catering service vehicle/van during dropping and picking food and Utensil parked always in reverse beside of staff rest area..._x000a__x000a_Everage activity is about 15 minute... The time is sufficient to contaminate around walkway  and rest area by mean of gas from vehicle exhaust.... "/>
    <s v="Pollution is harmful for healthy of people arround the rest area"/>
    <s v="Created and send care card"/>
    <s v="Knowledge and Training / Kurang Kemahiran atau Pengetahuan"/>
    <x v="0"/>
    <x v="1"/>
    <x v="0"/>
  </r>
  <r>
    <m/>
    <x v="0"/>
    <m/>
    <m/>
    <d v="2025-04-30T00:00:00"/>
    <x v="49"/>
    <m/>
    <x v="0"/>
    <s v="Worship supervisor "/>
    <s v="Urea Plant"/>
    <s v="Improvement Suggestions / Cadangan untuk diperbaiki"/>
    <s v="At Ammonia truck loading area , subcontractors install pipe spools, around working area not house keeping "/>
    <s v="Some materials can get fires "/>
    <s v="Subcontractors after finish working must house keeping materials is not used out from area every time"/>
    <s v="Material Arrangement and Housekeeping / Kesesuaian Penyusunan Barang dan Kebersihan Tempat Pekerjaan"/>
    <x v="0"/>
    <x v="0"/>
    <x v="0"/>
  </r>
  <r>
    <m/>
    <x v="0"/>
    <m/>
    <m/>
    <d v="2025-04-30T00:00:00"/>
    <x v="87"/>
    <m/>
    <x v="0"/>
    <s v="Static Technician"/>
    <s v="Warehouse"/>
    <s v="Safe Act or Positive Practice (An appreciation to be made to that person who shows good examples) / Kelakuan yang Baik"/>
    <s v="Doing walk-about at site for familiarization of equipment to do maintenance during turnaround "/>
    <s v="Without proper preparation, maybe some confusion occur during and with delay on finishing certain activities "/>
    <s v="Always ask and open communication with whole team of what to expect before, during and after turnaround activities "/>
    <s v="Communication / Kurang Perbincangan waktu Bekerja, Kurang Permahaman Arahan atau Kurang Pengetahuan Bahasa Asing"/>
    <x v="0"/>
    <x v="0"/>
    <x v="0"/>
  </r>
  <r>
    <m/>
    <x v="0"/>
    <m/>
    <m/>
    <d v="2025-04-30T09:05:07"/>
    <x v="67"/>
    <m/>
    <x v="0"/>
    <s v="Fabricator Lv2"/>
    <s v="Workshop"/>
    <s v="Unsafe Act (Dangerous or Unsafe Act that was done by someone) / Perbuatan Bahaya"/>
    <s v="I was carrying out my daily grinding task when I noticed a colleague inadvertently step into the line of fire from the sparks."/>
    <s v="Small hot metal chip can hurt the person"/>
    <s v="I immediately stopped my work and warned him to move to a safe distance."/>
    <s v="Individual Behaviour / Tingkah Laku yang Cuai dan Berbahaya"/>
    <x v="0"/>
    <x v="0"/>
    <x v="0"/>
  </r>
  <r>
    <m/>
    <x v="0"/>
    <m/>
    <m/>
    <d v="2025-04-30T11:56:08"/>
    <x v="67"/>
    <m/>
    <x v="0"/>
    <s v="Fabricator Lv2"/>
    <s v="Offsite &amp; Utilities"/>
    <s v="Unsafe Act (Dangerous or Unsafe Act that was done by someone) / Perbuatan Bahaya"/>
    <s v="Around 2:30 PM, while I was working as a flagman for a manlift operation, a worker approached from the other side to remove weeds near the manlift vehicle"/>
    <s v="The worker could have entered the manlift’s operating zone and been struck by moving equipment, leading to serious injury or even death"/>
    <s v=" I immediately stopped him and informed him to wait until our task was completed before proceeding"/>
    <s v="Proactive Approach / Teguran Positif (Safe Act / Positive Act)"/>
    <x v="0"/>
    <x v="0"/>
    <x v="0"/>
  </r>
  <r>
    <m/>
    <x v="0"/>
    <m/>
    <m/>
    <d v="2025-04-30T12:04:10"/>
    <x v="67"/>
    <m/>
    <x v="0"/>
    <s v="Fabricator Lv2"/>
    <s v="Workshop"/>
    <s v="Improvement Suggestions / Cadangan untuk diperbaiki"/>
    <s v="I observed that our workshop lacks toilet facilities"/>
    <s v="could lead to discomfort, health issues, and reduced productivity among participants"/>
    <s v="it is strongly recommended to install proper restroom access or arrange nearby alternatives to ensure hygiene and convenience"/>
    <s v="Facility Management / Perawatan Kemudahan dan Aset"/>
    <x v="0"/>
    <x v="0"/>
    <x v="0"/>
  </r>
  <r>
    <m/>
    <x v="0"/>
    <m/>
    <m/>
    <d v="2025-05-01T00:00:00"/>
    <x v="112"/>
    <m/>
    <x v="0"/>
    <s v="Instrument Technician"/>
    <s v="Urea Plant"/>
    <s v="Unsafe Act (Dangerous or Unsafe Act that was done by someone) / Perbuatan Bahaya"/>
    <s v="Some of grating are not securely lock or loose."/>
    <s v="Grating waggle"/>
    <s v="Tell people to avoid the areas."/>
    <s v="Hazardous - Unsafe Environment / Situasi Tempat Kerja yang Berbahaya untuk Alam Sekitar"/>
    <x v="0"/>
    <x v="0"/>
    <x v="0"/>
  </r>
  <r>
    <m/>
    <x v="0"/>
    <m/>
    <m/>
    <d v="2025-05-01T00:00:00"/>
    <x v="15"/>
    <m/>
    <x v="0"/>
    <s v="Instument Tech"/>
    <s v="Jetty Head"/>
    <s v="Unsafe Condition (Dangerous Area that has potential to cause harm or injury to People within the Area) / Keadaan Bahaya"/>
    <s v="Non-emergency work performed during night. Condition: high location(ship loader 2), bad weather(high wind speed and heavy rain) and dark area."/>
    <s v="Person can fall to the sea, slip, trip and fall. Accident during performing the job."/>
    <s v="When job was completed. Discussion were made, that management should perform proper risk assessment and preparation for future non critical work at night."/>
    <s v="Supervision / Kurang Pemantauan atau Perhatian dari atasan"/>
    <x v="0"/>
    <x v="0"/>
    <x v="0"/>
  </r>
  <r>
    <m/>
    <x v="0"/>
    <m/>
    <m/>
    <d v="2025-05-01T00:00:00"/>
    <x v="64"/>
    <m/>
    <x v="0"/>
    <s v="Fitter Fabricator "/>
    <s v="Workshop"/>
    <s v="Improvement Suggestions / Cadangan untuk diperbaiki"/>
    <s v="I saw that a man was  heamring the plate without wearing ear plug. _x000a__x000a__x000a_"/>
    <s v="Any too much sound damage to the ears."/>
    <s v="_x000a__x000a_ I had an extra year plug, I gave them and said that you should work by applying it and your ears will get protection."/>
    <s v="Individual Behaviour / Tingkah Laku yang Cuai dan Berbahaya"/>
    <x v="0"/>
    <x v="1"/>
    <x v="0"/>
  </r>
  <r>
    <m/>
    <x v="0"/>
    <m/>
    <m/>
    <d v="2025-05-01T00:00:00"/>
    <x v="84"/>
    <m/>
    <x v="0"/>
    <s v="Senior static technician"/>
    <s v="Urea Plant"/>
    <s v="Safe Act or Positive Practice (An appreciation to be made to that person who shows good examples) / Kelakuan yang Baik"/>
    <s v="During granulation washing, there is good communication with the operation team on every tasks required. All task perform has been done properly and safely and able to end the day safely"/>
    <s v="Without proper communication, there will be confusion on certain tasks and may lead to danger to the maintenance team and surrounding "/>
    <s v="Always keep on communicate with supervisor, operator and team members on current surroundings activities "/>
    <s v="Communication / Kurang Perbincangan waktu Bekerja, Kurang Permahaman Arahan atau Kurang Pengetahuan Bahasa Asing"/>
    <x v="0"/>
    <x v="0"/>
    <x v="0"/>
  </r>
  <r>
    <m/>
    <x v="0"/>
    <m/>
    <m/>
    <d v="2025-05-01T00:00:00"/>
    <x v="136"/>
    <m/>
    <x v="0"/>
    <s v="rotating mechanical engineer"/>
    <s v="HSSE Office"/>
    <s v="Improvement Suggestions / Cadangan untuk diperbaiki"/>
    <s v="During the HSSE Raya open office event, a live band was observed continued playing/performing even beyond the lunch hour. "/>
    <s v="The loud noise disrupted those who were currently working"/>
    <s v="suggestion: the live band performance to be limited to the lunch hour break, not during working hours"/>
    <s v="Supervision / Kurang Pemantauan atau Perhatian dari atasan"/>
    <x v="0"/>
    <x v="0"/>
    <x v="0"/>
  </r>
  <r>
    <m/>
    <x v="0"/>
    <m/>
    <m/>
    <d v="2025-05-01T00:00:00"/>
    <x v="60"/>
    <m/>
    <x v="0"/>
    <s v="Senior Technician Painting And Insulation"/>
    <s v="Offsite &amp; Utilities"/>
    <s v="Unsafe Condition (Dangerous Area that has potential to cause harm or injury to People within the Area) / Keadaan Bahaya"/>
    <s v="There was manual lifting in progress and i notice the workers are not using gloves. "/>
    <s v="Big risk of getting hand injury without the gloves during manual lifting."/>
    <s v="I stop the manual lifting then ask the workers to use gloves before starting aging the manual lifting"/>
    <s v="Personal Protective Equipment / Pemakaian Alat Pelindung Diri"/>
    <x v="0"/>
    <x v="1"/>
    <x v="0"/>
  </r>
  <r>
    <m/>
    <x v="0"/>
    <m/>
    <m/>
    <d v="2025-05-01T00:00:00"/>
    <x v="98"/>
    <m/>
    <x v="0"/>
    <s v="Instrument Technician Shift"/>
    <s v="Ammonia Plant"/>
    <s v="Unsafe Condition (Dangerous Area that has potential to cause harm or injury to People within the Area) / Keadaan Bahaya"/>
    <s v="Slippery floor surface due to algae."/>
    <s v="This condition creates a potential slip and falls hazard for personnel traversing the area. This can cause minor injuries such as bruises, strains or moderate injuries such as head trauma or other serious injuries."/>
    <s v="Warning signage: Immediately place a warning sign. and prompt cleanup: Implement procedures for immediate cleanup of any algae on the floor."/>
    <s v="Signage and Barriers / Papan Tanda dan Perbatasan Keselamatan tempat kerja"/>
    <x v="0"/>
    <x v="0"/>
    <x v="0"/>
  </r>
  <r>
    <m/>
    <x v="0"/>
    <m/>
    <m/>
    <d v="2025-05-01T00:00:00"/>
    <x v="62"/>
    <m/>
    <x v="0"/>
    <s v="Insulation Technician"/>
    <s v="Urea Plant"/>
    <s v="Unsafe Condition (Dangerous Area that has potential to cause harm or injury to People within the Area) / Keadaan Bahaya"/>
    <s v="Scaffold didn’t have green tags indicating inspection status."/>
    <s v="Workers may unknowingly use unsafe or incomplete scaffolds."/>
    <s v="Tagged the scaffold correctly and re-emphasized scaffold tagging procedures."/>
    <s v="Scaffolding and Working at Height / Yang berkaitan dengan Scaffolding dan Bekerja tempat tinggi"/>
    <x v="0"/>
    <x v="0"/>
    <x v="0"/>
  </r>
  <r>
    <m/>
    <x v="0"/>
    <m/>
    <m/>
    <d v="2025-05-01T00:00:00"/>
    <x v="66"/>
    <m/>
    <x v="0"/>
    <s v="Grinder fabricator level 1"/>
    <s v="Workshop"/>
    <s v="Unsafe Act (Dangerous or Unsafe Act that was done by someone) / Perbuatan Bahaya"/>
    <s v="I saw the sub-contractor make the plate modification of the beam. The sefty guard in the grinder was removed while cutting"/>
    <s v="In which the finger of the person biting may get cut."/>
    <s v="First I stopped the work. Then I asked them to tighten the safety guard on the grinder. After installing the guard, the work started again"/>
    <s v="Knowledge and Training / Kurang Kemahiran atau Pengetahuan"/>
    <x v="0"/>
    <x v="1"/>
    <x v="0"/>
  </r>
  <r>
    <m/>
    <x v="0"/>
    <m/>
    <m/>
    <d v="2025-05-01T00:00:00"/>
    <x v="76"/>
    <m/>
    <x v="0"/>
    <s v="senior static engineer"/>
    <s v="North Building First Floor"/>
    <s v="Unsafe Condition (Dangerous Area that has potential to cause harm or injury to People within the Area) / Keadaan Bahaya"/>
    <s v="The lights installed in the 1st floot corridor of the North building have become dim, which is causing poor lighting condition inside the entire corridor."/>
    <s v="Poor lighting is causing difficulty in performing operations such as performing photocopy on the Xerox printer or removing the stuck pages from within the machine, which require reasonable lighting to perform. This may cause a finger injury, or may even create a tripping hazard."/>
    <s v="The issue was highlighted to facility management team to replace the dimmed / fused lights with new ones."/>
    <s v="Facility Management / Perawatan Kemudahan dan Aset"/>
    <x v="0"/>
    <x v="1"/>
    <x v="0"/>
  </r>
  <r>
    <m/>
    <x v="0"/>
    <m/>
    <m/>
    <d v="2025-05-01T00:00:00"/>
    <x v="102"/>
    <m/>
    <x v="0"/>
    <s v="Instrument Engineer"/>
    <s v="Main Gate 1"/>
    <s v="Unsafe Condition (Dangerous Area that has potential to cause harm or injury to People within the Area) / Keadaan Bahaya"/>
    <s v="pothole outside of main gate 1"/>
    <s v="damage car tyre"/>
    <s v="suggest repairing the road"/>
    <s v="Road Safety / Keselamatan di Trafik dan Jalan Raya"/>
    <x v="0"/>
    <x v="0"/>
    <x v="0"/>
  </r>
  <r>
    <m/>
    <x v="0"/>
    <m/>
    <m/>
    <d v="2025-05-01T00:00:00"/>
    <x v="108"/>
    <m/>
    <x v="0"/>
    <s v="Instrument Technician (O&amp;U)"/>
    <s v="South Building Ground Floor"/>
    <s v="Unsafe Condition (Dangerous Area that has potential to cause harm or injury to People within the Area) / Keadaan Bahaya"/>
    <s v="Rug stability at the main door. This person wanted to get out from the building but suddenly she almost slipped due to slippery carpet."/>
    <s v="Can caused slipped and minor injury"/>
    <s v="ask this person to be extra careful and tell everyone about the condition of the rug."/>
    <s v="Hazardous - Unsafe Materials / Benda yang Berbahaya"/>
    <x v="0"/>
    <x v="0"/>
    <x v="0"/>
  </r>
  <r>
    <m/>
    <x v="0"/>
    <m/>
    <m/>
    <d v="2025-05-01T00:00:00"/>
    <x v="85"/>
    <m/>
    <x v="0"/>
    <s v="Static technician"/>
    <s v="Urea Plant"/>
    <s v="Improvement Suggestions / Cadangan untuk diperbaiki"/>
    <s v="Urea granulation no electrical hoist for shifting tools and materials "/>
    <s v="Manual handling "/>
    <s v="Kindly install electrical hoist and avoid manual handling because hight 45 meter ."/>
    <s v="Manual Handling / Cara Mengangkat Benda"/>
    <x v="0"/>
    <x v="0"/>
    <x v="0"/>
  </r>
  <r>
    <m/>
    <x v="0"/>
    <m/>
    <m/>
    <d v="2025-05-02T00:00:00"/>
    <x v="82"/>
    <m/>
    <x v="0"/>
    <s v="Static Engineer"/>
    <s v="Car Park near North Building"/>
    <s v="Improvement Suggestions / Cadangan untuk diperbaiki"/>
    <s v="Some parking spot is fully covered with water puddle, the parking mark (yellow block) is detached from its place, some bollard is missing (leaving the bolt of the bollard exposed to tyres, moss is growing on the walking path. "/>
    <s v="Slip trip and fall, damage to tyres, etc"/>
    <s v="Reinstate the missing bollards, markings and remove the moss"/>
    <s v="Facility Management / Perawatan Kemudahan dan Aset"/>
    <x v="0"/>
    <x v="0"/>
    <x v="0"/>
  </r>
  <r>
    <m/>
    <x v="0"/>
    <m/>
    <m/>
    <d v="2025-05-02T00:00:00"/>
    <x v="149"/>
    <m/>
    <x v="0"/>
    <s v="Rotating technician"/>
    <s v="Ammonia Plant"/>
    <s v="Unsafe Act (Dangerous or Unsafe Act that was done by someone) / Perbuatan Bahaya"/>
    <s v="Throwing rubbish in spill kit waste bin"/>
    <s v="Become full when we want to dispose spill kit"/>
    <s v="Intervene and to throw inside correct bin"/>
    <s v="Waste Management / Berkaitan dengan Pengurusan Pembuangan Sampah"/>
    <x v="0"/>
    <x v="0"/>
    <x v="0"/>
  </r>
  <r>
    <m/>
    <x v="0"/>
    <m/>
    <m/>
    <d v="2025-05-02T00:00:00"/>
    <x v="65"/>
    <m/>
    <x v="0"/>
    <s v="Pipe fitter senior technician "/>
    <s v="Workshop"/>
    <s v="Improvement Suggestions / Cadangan untuk diperbaiki"/>
    <s v="First aid kit not available in fabrication workshop"/>
    <s v="If have emergency injury,we no have First aid kit "/>
    <s v="Please provide First aid kit "/>
    <s v="Proactive Approach / Teguran Positif (Safe Act / Positive Act)"/>
    <x v="0"/>
    <x v="1"/>
    <x v="0"/>
  </r>
  <r>
    <m/>
    <x v="0"/>
    <m/>
    <m/>
    <d v="2025-05-02T00:00:00"/>
    <x v="98"/>
    <m/>
    <x v="0"/>
    <s v="Instrument Technician Shift"/>
    <s v="Offsite &amp; Utilities"/>
    <s v="Unsafe Condition (Dangerous Area that has potential to cause harm or injury to People within the Area) / Keadaan Bahaya"/>
    <s v="We discovered that hoses were not placed in their designated areas following use."/>
    <s v="Trip Hazard: Hoses left lying around can cause people to trip and fall."/>
    <s v="Proper housekeeping, and implement practical storage solutions like hose reels, racks, or designated bins that make it easy to store and retrieve hoses."/>
    <s v="Material Arrangement and Housekeeping / Kesesuaian Penyusunan Barang dan Kebersihan Tempat Pekerjaan"/>
    <x v="0"/>
    <x v="0"/>
    <x v="0"/>
  </r>
  <r>
    <m/>
    <x v="0"/>
    <m/>
    <m/>
    <d v="2025-05-03T00:00:00"/>
    <x v="44"/>
    <m/>
    <x v="0"/>
    <s v="Workshop Lead engineer"/>
    <s v="Car Park near North Building"/>
    <s v="Unsafe Condition (Dangerous Area that has potential to cause harm or injury to People within the Area) / Keadaan Bahaya"/>
    <s v="Gravels in car park may fly like projectile when car pass on it and hit humans at car park area "/>
    <s v="people can be hitted at this area , this stones may hit some one in his Eye or face"/>
    <s v="by adding some Tar above the graviles "/>
    <s v="Hazardous - Unsafe Environment / Situasi Tempat Kerja yang Berbahaya untuk Alam Sekitar"/>
    <x v="0"/>
    <x v="1"/>
    <x v="0"/>
  </r>
  <r>
    <m/>
    <x v="0"/>
    <m/>
    <m/>
    <d v="2025-05-03T00:00:00"/>
    <x v="1"/>
    <m/>
    <x v="0"/>
    <s v="Rotating Technician Level 2"/>
    <s v="Ammonia Plant"/>
    <s v="Unsafe Act (Dangerous or Unsafe Act that was done by someone) / Perbuatan Bahaya"/>
    <s v="saw contractor washing the floor with no barrier"/>
    <s v="trip"/>
    <s v="give barrier"/>
    <s v="Signage and Barriers / Papan Tanda dan Perbatasan Keselamatan tempat kerja"/>
    <x v="0"/>
    <x v="0"/>
    <x v="0"/>
  </r>
  <r>
    <m/>
    <x v="0"/>
    <m/>
    <m/>
    <d v="2025-05-05T00:00:00"/>
    <x v="16"/>
    <m/>
    <x v="0"/>
    <s v="Electrical amnager"/>
    <s v="South Building Ground Floor"/>
    <s v="Unsafe Condition (Dangerous Area that has potential to cause harm or injury to People within the Area) / Keadaan Bahaya"/>
    <s v="Fire alarm panel of south building not working and have alarm"/>
    <s v="If any fire happened in this building, No alarm"/>
    <s v="Confirm HSSE and firefighting team for closing follow up this building all the time till check main reason of this fault"/>
    <s v="Fire Protection / Perlindungan Kebakaran"/>
    <x v="0"/>
    <x v="0"/>
    <x v="0"/>
  </r>
  <r>
    <m/>
    <x v="0"/>
    <m/>
    <m/>
    <d v="2025-05-05T00:00:00"/>
    <x v="105"/>
    <m/>
    <x v="0"/>
    <s v="inst tech"/>
    <s v="South Building First Floor"/>
    <s v="Safe Act or Positive Practice (An appreciation to be made to that person who shows good examples) / Kelakuan yang Baik"/>
    <s v="decluttering old parts stored in the office "/>
    <s v="running out of space / messy"/>
    <s v="by decluttering. "/>
    <s v="Material Arrangement and Housekeeping / Kesesuaian Penyusunan Barang dan Kebersihan Tempat Pekerjaan"/>
    <x v="0"/>
    <x v="0"/>
    <x v="0"/>
  </r>
  <r>
    <m/>
    <x v="0"/>
    <m/>
    <m/>
    <d v="2025-05-05T00:00:00"/>
    <x v="105"/>
    <m/>
    <x v="0"/>
    <s v="inst tech"/>
    <s v="South Building First Floor"/>
    <s v="Safe Act or Positive Practice (An appreciation to be made to that person who shows good examples) / Kelakuan yang Baik"/>
    <s v="removed any unused items from the office"/>
    <s v="messy"/>
    <s v="by doing decluttering twice a week. "/>
    <s v="Material Arrangement and Housekeeping / Kesesuaian Penyusunan Barang dan Kebersihan Tempat Pekerjaan"/>
    <x v="0"/>
    <x v="0"/>
    <x v="0"/>
  </r>
  <r>
    <m/>
    <x v="0"/>
    <m/>
    <m/>
    <d v="2025-05-05T00:00:00"/>
    <x v="118"/>
    <m/>
    <x v="0"/>
    <s v="inst tech"/>
    <s v="South Building First Floor"/>
    <s v="Safe Act or Positive Practice (An appreciation to be made to that person who shows good examples) / Kelakuan yang Baik"/>
    <s v=" decluttering old parts stored in the office "/>
    <s v="messy office"/>
    <s v="by decluttering "/>
    <s v="Proactive Approach / Teguran Positif (Safe Act / Positive Act)"/>
    <x v="0"/>
    <x v="0"/>
    <x v="0"/>
  </r>
  <r>
    <m/>
    <x v="0"/>
    <m/>
    <m/>
    <d v="2025-05-05T00:00:00"/>
    <x v="118"/>
    <m/>
    <x v="0"/>
    <s v="inst tech"/>
    <s v="South Building First Floor"/>
    <s v="Safe Act or Positive Practice (An appreciation to be made to that person who shows good examples) / Kelakuan yang Baik"/>
    <s v="cleaning unused items in the office such as old plastic cups &amp; spoons "/>
    <s v="messy office"/>
    <s v="declutters twice a week "/>
    <s v="Proactive Approach / Teguran Positif (Safe Act / Positive Act)"/>
    <x v="0"/>
    <x v="0"/>
    <x v="0"/>
  </r>
  <r>
    <m/>
    <x v="0"/>
    <m/>
    <m/>
    <d v="2025-05-05T00:00:00"/>
    <x v="141"/>
    <n v="12000048"/>
    <x v="0"/>
    <s v="Rotating Supervisor"/>
    <s v="Ammonia Plant"/>
    <s v="Unsafe Condition (Dangerous Area that has potential to cause harm or injury to People within the Area) / Keadaan Bahaya"/>
    <s v="Walkway under the pipe rack not safe and potentially slip and trip hazards. The walkway is having uneven surface near to ramp. This unsafe condition will lead to accident especially during night shift because workers not aware the existing condition."/>
    <s v="Trip and slip hazard due to uneven surface"/>
    <s v="To provide warning sign and painted the uneven area with zebra crossing paint."/>
    <s v="Signage and Barriers / Papan Tanda dan Perbatasan Keselamatan tempat kerja"/>
    <x v="0"/>
    <x v="0"/>
    <x v="0"/>
  </r>
  <r>
    <m/>
    <x v="0"/>
    <m/>
    <m/>
    <d v="2025-05-05T00:00:00"/>
    <x v="81"/>
    <m/>
    <x v="0"/>
    <s v="Senior Engineer Urea Static"/>
    <s v="North Building First Floor"/>
    <s v="Unsafe Condition (Dangerous Area that has potential to cause harm or injury to People within the Area) / Keadaan Bahaya"/>
    <s v="8 out of 10 lights in the hallway are faulty"/>
    <s v="insufficient illumination"/>
    <s v="issue raised and communicated to facilities management"/>
    <s v="Tools, Equipment and Machinery / Berkaitan dengan Alat Kegunaan Pekerjaan dan Mesin sama ada ianya Tidak Sesuai untuk aktivitas tersebut atau sebaliknya"/>
    <x v="0"/>
    <x v="1"/>
    <x v="0"/>
  </r>
  <r>
    <m/>
    <x v="0"/>
    <m/>
    <m/>
    <d v="2025-05-05T00:00:00"/>
    <x v="5"/>
    <m/>
    <x v="0"/>
    <s v="Technician level 2"/>
    <s v="Car Park near Clinic"/>
    <s v="Safe Act or Positive Practice (An appreciation to be made to that person who shows good examples) / Kelakuan yang Baik"/>
    <s v="Speeding while people park and crossing "/>
    <s v="Incident to the people "/>
    <s v="Put singnage to slow down"/>
    <s v="Road Safety / Keselamatan di Trafik dan Jalan Raya"/>
    <x v="0"/>
    <x v="1"/>
    <x v="0"/>
  </r>
  <r>
    <m/>
    <x v="0"/>
    <m/>
    <m/>
    <d v="2025-05-06T00:00:00"/>
    <x v="133"/>
    <m/>
    <x v="0"/>
    <s v="Urea rotating lead "/>
    <s v="Car Park near North Building"/>
    <s v="Unsafe Act (Dangerous or Unsafe Act that was done by someone) / Perbuatan Bahaya"/>
    <s v="One if the workers was moving on top of the roof of the new building (under construction) not using the safety harness properly, ( the hoke is not attached to safety rail rope) "/>
    <s v="He can fall down "/>
    <s v="Informed his supervisor to give instructions to all hus workers about the importance of hanging the hook to the safety rail rope and to ask them all to put/attach it properly "/>
    <s v="Supervision / Kurang Pemantauan atau Perhatian dari atasan"/>
    <x v="0"/>
    <x v="0"/>
    <x v="0"/>
  </r>
  <r>
    <m/>
    <x v="0"/>
    <m/>
    <m/>
    <d v="2025-05-06T00:00:00"/>
    <x v="94"/>
    <m/>
    <x v="0"/>
    <s v="Instrument manager"/>
    <s v="Safety Park"/>
    <s v="Unsafe Act (Dangerous or Unsafe Act that was done by someone) / Perbuatan Bahaya"/>
    <s v="One of the contractor employees was not weraing safety glasses at the constrction area neer to south building"/>
    <s v="Eye injury"/>
    <s v="Advised the person to put on his safety glasses"/>
    <s v="Personal Protective Equipment / Pemakaian Alat Pelindung Diri"/>
    <x v="0"/>
    <x v="0"/>
    <x v="0"/>
  </r>
  <r>
    <m/>
    <x v="0"/>
    <m/>
    <m/>
    <d v="2025-05-06T00:00:00"/>
    <x v="40"/>
    <m/>
    <x v="0"/>
    <s v="Electrical Technician"/>
    <s v="Main Gate 1"/>
    <s v="Unsafe Condition (Dangerous Area that has potential to cause harm or injury to People within the Area) / Keadaan Bahaya"/>
    <s v="White black dog almost bite me"/>
    <s v="Somebody will get bitten by the dog"/>
    <s v="Need to catch the dog and release or give someone want to adopt the dog"/>
    <s v="Hazardous - Unsafe Environment / Situasi Tempat Kerja yang Berbahaya untuk Alam Sekitar"/>
    <x v="0"/>
    <x v="0"/>
    <x v="0"/>
  </r>
  <r>
    <m/>
    <x v="0"/>
    <m/>
    <m/>
    <d v="2025-05-06T00:00:00"/>
    <x v="144"/>
    <m/>
    <x v="0"/>
    <s v="Sr rotating technician level 1"/>
    <s v="Ammonia Plant"/>
    <s v="Safe Act or Positive Practice (An appreciation to be made to that person who shows good examples) / Kelakuan yang Baik"/>
    <s v="Cover open darin tunnel by grating "/>
    <s v="No "/>
    <s v="No"/>
    <s v="Hazardous - Unsafe Environment / Situasi Tempat Kerja yang Berbahaya untuk Alam Sekitar"/>
    <x v="0"/>
    <x v="0"/>
    <x v="0"/>
  </r>
  <r>
    <m/>
    <x v="0"/>
    <m/>
    <m/>
    <d v="2025-05-06T00:00:00"/>
    <x v="108"/>
    <m/>
    <x v="0"/>
    <s v="Instrument Technician (O&amp;U)"/>
    <s v="South Building First Floor"/>
    <s v="Safe Act or Positive Practice (An appreciation to be made to that person who shows good examples) / Kelakuan yang Baik"/>
    <s v="at the moment our country encounters a very hot weather. can cause someone to feel dehydrated."/>
    <s v="can cause dizziness and fainted due to extreme weather "/>
    <s v="keeps reminding and tell people to always drink lots of water and to bring water with them always. if tired just rest for a while and push themselves too much. "/>
    <s v="Proactive Approach / Teguran Positif (Safe Act / Positive Act)"/>
    <x v="0"/>
    <x v="0"/>
    <x v="0"/>
  </r>
  <r>
    <m/>
    <x v="0"/>
    <m/>
    <m/>
    <d v="2025-05-06T00:00:00"/>
    <x v="106"/>
    <m/>
    <x v="0"/>
    <s v="Instrument Engineer"/>
    <s v="Offsite &amp; Utilities"/>
    <s v="Unsafe Condition (Dangerous Area that has potential to cause harm or injury to People within the Area) / Keadaan Bahaya"/>
    <s v="Wetted areas near RO dosing unit which could cause slippery floors after algae growth"/>
    <s v="The rainwater should be redirected somewhere to prevent flooding"/>
    <s v="N/A"/>
    <s v="Hazardous - Unsafe Environment / Situasi Tempat Kerja yang Berbahaya untuk Alam Sekitar"/>
    <x v="0"/>
    <x v="0"/>
    <x v="0"/>
  </r>
  <r>
    <m/>
    <x v="0"/>
    <m/>
    <m/>
    <d v="2025-05-07T00:00:00"/>
    <x v="145"/>
    <m/>
    <x v="0"/>
    <s v="Sr. Rotating  Mechanical  Technician LVL1 "/>
    <s v="Workshop"/>
    <s v="Unsafe Act (Dangerous or Unsafe Act that was done by someone) / Perbuatan Bahaya"/>
    <s v="One contractor  guy stand  without safety helmet and top side of scaffolding  his team working at msl workshop new roof installation."/>
    <s v="Any working area without  safety helmet standing it's  cause  of head hazard."/>
    <s v="Informed  him aways stand or support  to your with waer of safety  helmet."/>
    <s v="Individual Behaviour / Tingkah Laku yang Cuai dan Berbahaya"/>
    <x v="0"/>
    <x v="1"/>
    <x v="0"/>
  </r>
  <r>
    <m/>
    <x v="0"/>
    <m/>
    <m/>
    <d v="2025-05-07T00:00:00"/>
    <x v="45"/>
    <m/>
    <x v="0"/>
    <s v="Civil Lead"/>
    <s v="North Building First Floor"/>
    <s v="Unsafe Condition (Dangerous Area that has potential to cause harm or injury to People within the Area) / Keadaan Bahaya"/>
    <s v="Fluorescent Lights goes off and the corridor is dark at a section of the north building first floor."/>
    <s v="Trip and fall hazards can be occurred at that area."/>
    <s v="Discussion made with FNM team and they agree to act immediately."/>
    <s v="Facility Management / Perawatan Kemudahan dan Aset"/>
    <x v="0"/>
    <x v="0"/>
    <x v="0"/>
  </r>
  <r>
    <m/>
    <x v="0"/>
    <m/>
    <m/>
    <d v="2025-05-07T00:00:00"/>
    <x v="40"/>
    <m/>
    <x v="0"/>
    <s v="Electrical Technician"/>
    <s v="Jetty Modules Area"/>
    <s v="Unsafe Condition (Dangerous Area that has potential to cause harm or injury to People within the Area) / Keadaan Bahaya"/>
    <s v="Some Beacon lights not light up"/>
    <s v="Some of the modules part cannot be seen and can cause incident such as boat or ship hit the modules pole"/>
    <s v="Replace to new one"/>
    <s v="Hazardous - Unsafe Environment / Situasi Tempat Kerja yang Berbahaya untuk Alam Sekitar"/>
    <x v="0"/>
    <x v="0"/>
    <x v="0"/>
  </r>
  <r>
    <m/>
    <x v="0"/>
    <m/>
    <m/>
    <d v="2025-05-07T00:00:00"/>
    <x v="138"/>
    <m/>
    <x v="0"/>
    <s v="UREA ROTATING ENGINEER"/>
    <s v="North Building First Floor"/>
    <s v="Improvement Suggestions / Cadangan untuk diperbaiki"/>
    <s v="Hallway lighting is very poor"/>
    <s v="Reduce visibility which can cause potential hazard to be unseen"/>
    <s v="Replace the lighting with proper one or increase the watt of the lighting."/>
    <s v="Facility Management / Perawatan Kemudahan dan Aset"/>
    <x v="0"/>
    <x v="0"/>
    <x v="0"/>
  </r>
  <r>
    <m/>
    <x v="0"/>
    <m/>
    <m/>
    <d v="2025-05-07T00:00:00"/>
    <x v="102"/>
    <m/>
    <x v="0"/>
    <s v="Instrument Engineer"/>
    <s v="South Building Ground Floor"/>
    <s v="Unsafe Condition (Dangerous Area that has potential to cause harm or injury to People within the Area) / Keadaan Bahaya"/>
    <s v="Door frame of the female toilet is loose. the top frame is hanging off."/>
    <s v="the frame might drop and cause injuries"/>
    <s v="suggest to use proper adhesive or screw to make sure the frame wont fall off. "/>
    <s v="Facility Management / Perawatan Kemudahan dan Aset"/>
    <x v="0"/>
    <x v="0"/>
    <x v="0"/>
  </r>
  <r>
    <m/>
    <x v="0"/>
    <m/>
    <m/>
    <d v="2025-05-07T00:00:00"/>
    <x v="147"/>
    <m/>
    <x v="0"/>
    <s v="Senior Rotating Technician"/>
    <s v="Offsite &amp; Utilities"/>
    <s v="Unsafe Act (Dangerous or Unsafe Act that was done by someone) / Perbuatan Bahaya"/>
    <s v="Found out one personnel not using handgloves while doing cleaning/deburr corrosion pump shaft."/>
    <s v="Could be cut his hand on pinch point area."/>
    <s v="Advice him to use hand protection while doing that activity."/>
    <s v="Individual Behaviour / Tingkah Laku yang Cuai dan Berbahaya"/>
    <x v="0"/>
    <x v="0"/>
    <x v="0"/>
  </r>
  <r>
    <m/>
    <x v="0"/>
    <m/>
    <m/>
    <d v="2025-05-07T00:00:00"/>
    <x v="11"/>
    <s v="Muhammad Zulhelmi Bin Haji Ismawi"/>
    <x v="0"/>
    <s v="Technician"/>
    <s v="Urea Plant"/>
    <s v="Unsafe Condition (Dangerous Area that has potential to cause harm or injury to People within the Area) / Keadaan Bahaya"/>
    <s v="Blindspot. Location is after preheater, where you want to access the road. The blindspot is the tank. You cannot see vehicle coming from right side"/>
    <s v="Accident, or worst fatality."/>
    <s v="Suggesting to put mirror to see incoming vehicle."/>
    <s v="Facility Management / Perawatan Kemudahan dan Aset"/>
    <x v="0"/>
    <x v="0"/>
    <x v="0"/>
  </r>
  <r>
    <m/>
    <x v="0"/>
    <m/>
    <m/>
    <d v="2025-05-08T00:00:00"/>
    <x v="22"/>
    <m/>
    <x v="0"/>
    <s v="Electrical Supervisor"/>
    <s v="Cooling Tower Area"/>
    <s v="Unsafe Condition (Dangerous Area that has potential to cause harm or injury to People within the Area) / Keadaan Bahaya"/>
    <s v="A broken, rusted installation has left the emergency light hanging at the cooling tower's stairway leading to the ammonia tank. "/>
    <s v="A light fittings falling or a short circuit."/>
    <s v="The light mounting must be fixed back or repaired"/>
    <s v="Design and Engineering / Tempat Pekerjaan kurang sesuai"/>
    <x v="0"/>
    <x v="1"/>
    <x v="0"/>
  </r>
  <r>
    <m/>
    <x v="0"/>
    <m/>
    <m/>
    <d v="2025-05-08T00:00:00"/>
    <x v="22"/>
    <m/>
    <x v="0"/>
    <s v="Electrical Supervisor"/>
    <s v="Ammonia Plant"/>
    <s v="Improvement Suggestions / Cadangan untuk diperbaiki"/>
    <s v="At 1851 area located a plastic container containing used oil next to the lubricating oil section. The oil spill pallet had the plastic container underneath it. Unfortunately, the oil spill pallet was filled with rainwater, causing the oil on top of water to leak onto the ground."/>
    <s v="People may fall over the oil-contaminated area since it will be slippery. Even if there was very little oil leak, it will nevertheless have an impact on the environment in the future. "/>
    <s v="It is necessary to regularly monitor and drain the water from the oil spill pallet."/>
    <s v="Design and Engineering / Tempat Pekerjaan kurang sesuai"/>
    <x v="0"/>
    <x v="1"/>
    <x v="0"/>
  </r>
  <r>
    <m/>
    <x v="0"/>
    <m/>
    <m/>
    <d v="2025-05-08T00:00:00"/>
    <x v="45"/>
    <m/>
    <x v="0"/>
    <s v="Civil Lead"/>
    <s v="Urea Plant"/>
    <s v="Unsafe Act (Dangerous or Unsafe Act that was done by someone) / Perbuatan Bahaya"/>
    <s v="A contractor staff ascending on the staircase without holding to the handrail."/>
    <s v="He can be tripped and fall due to the situation."/>
    <s v="Discussion had been made and he agreed to use the handrail while using the staircase."/>
    <s v="Individual Behaviour / Tingkah Laku yang Cuai dan Berbahaya"/>
    <x v="0"/>
    <x v="0"/>
    <x v="0"/>
  </r>
  <r>
    <m/>
    <x v="0"/>
    <m/>
    <m/>
    <d v="2025-05-08T00:00:00"/>
    <x v="45"/>
    <m/>
    <x v="0"/>
    <s v="Civil Lead"/>
    <s v="Urea Plant"/>
    <s v="Unsafe Act (Dangerous or Unsafe Act that was done by someone) / Perbuatan Bahaya"/>
    <s v="A BFI staff didnot wearing a proper safety google during working at the site."/>
    <s v="The person can injured his eyes due dust and dirt flying around as he did not wearing safety google."/>
    <s v="Discussion had been made and he agreed to wear proper safety google."/>
    <s v="Personal Protective Equipment / Pemakaian Alat Pelindung Diri"/>
    <x v="0"/>
    <x v="0"/>
    <x v="0"/>
  </r>
  <r>
    <m/>
    <x v="0"/>
    <m/>
    <m/>
    <d v="2025-05-08T00:00:00"/>
    <x v="45"/>
    <m/>
    <x v="0"/>
    <s v="Civil Lead"/>
    <s v="Offsite &amp; Utilities"/>
    <s v="Safe Act or Positive Practice (An appreciation to be made to that person who shows good examples) / Kelakuan yang Baik"/>
    <s v="Proper barricade on the worksite area by the conctractor."/>
    <s v="Trespassing by unauthorized personal which can create hazards to them."/>
    <s v="Congratulate the team on their positive safety behaviour."/>
    <s v="Signage and Barriers / Papan Tanda dan Perbatasan Keselamatan tempat kerja"/>
    <x v="0"/>
    <x v="0"/>
    <x v="0"/>
  </r>
  <r>
    <m/>
    <x v="0"/>
    <m/>
    <m/>
    <d v="2025-05-08T00:00:00"/>
    <x v="45"/>
    <m/>
    <x v="0"/>
    <s v="Civil Lead"/>
    <s v="Offsite &amp; Utilities"/>
    <s v="Unsafe Act (Dangerous or Unsafe Act that was done by someone) / Perbuatan Bahaya"/>
    <s v="One of the contractor staff did not wearing safety google while the job about to start."/>
    <s v="He can get eyes injuries if not using the safety google."/>
    <s v="Discussion had been made with the personnel, and he agreed wear the safety google."/>
    <s v="Individual Behaviour / Tingkah Laku yang Cuai dan Berbahaya"/>
    <x v="0"/>
    <x v="0"/>
    <x v="0"/>
  </r>
  <r>
    <m/>
    <x v="0"/>
    <m/>
    <m/>
    <d v="2025-05-08T00:00:00"/>
    <x v="8"/>
    <m/>
    <x v="0"/>
    <s v="Welder senior "/>
    <s v="Workshop"/>
    <s v="Unsafe Act (Dangerous or Unsafe Act that was done by someone) / Perbuatan Bahaya"/>
    <s v="I observed a subcontractor’s worker performing concrete grinding without wearing a protective mask and without any appropriate ventilation or dust extraction system in the work area."/>
    <s v="If no intervention is made, the worker could inhale respirable crystalline silica dust, leading to serious illnesses such as silicosis, lung cancer, kidney disease, and other chronic respiratory conditions.  "/>
    <s v="I instructed the worker to stop work immediately and informed the subcontractor’s supervisor."/>
    <s v="Hazardous - Unsafe Environment / Situasi Tempat Kerja yang Berbahaya untuk Alam Sekitar"/>
    <x v="0"/>
    <x v="0"/>
    <x v="0"/>
  </r>
  <r>
    <m/>
    <x v="0"/>
    <m/>
    <m/>
    <d v="2025-05-08T00:00:00"/>
    <x v="6"/>
    <m/>
    <x v="0"/>
    <s v="Technician"/>
    <s v="South Building Ground Floor"/>
    <s v="Improvement Suggestions / Cadangan untuk diperbaiki"/>
    <s v="Male person using female surau"/>
    <s v="Uncomfortable"/>
    <s v="Label male cannot enter"/>
    <s v="Individual Behaviour / Tingkah Laku yang Cuai dan Berbahaya"/>
    <x v="0"/>
    <x v="0"/>
    <x v="0"/>
  </r>
  <r>
    <m/>
    <x v="0"/>
    <m/>
    <m/>
    <d v="2025-05-08T00:00:00"/>
    <x v="0"/>
    <m/>
    <x v="0"/>
    <s v="Instrument Shift Technician"/>
    <s v="Product Handling"/>
    <s v="Unsafe Condition (Dangerous Area that has potential to cause harm or injury to People within the Area) / Keadaan Bahaya"/>
    <s v="The stairs on the area always slippery and feels sticky it was after effect of washing the urea granules."/>
    <s v="slip, trip and fall. "/>
    <s v="by wearing gloves, have to grip the handrails tightly to prevent slip. "/>
    <s v="Hazardous - Unsafe Environment / Situasi Tempat Kerja yang Berbahaya untuk Alam Sekitar"/>
    <x v="0"/>
    <x v="0"/>
    <x v="0"/>
  </r>
  <r>
    <m/>
    <x v="0"/>
    <m/>
    <m/>
    <d v="2025-05-08T00:00:00"/>
    <x v="62"/>
    <m/>
    <x v="0"/>
    <s v="Insulation Technician"/>
    <s v="Offsite &amp; Utilities"/>
    <s v="Unsafe Condition (Dangerous Area that has potential to cause harm or injury to People within the Area) / Keadaan Bahaya"/>
    <s v="Workers stacking too many pipes and tools on a narrow scaffold platform."/>
    <s v="Scaffold collapse or worker injury."/>
    <s v="Removed excess materials and reminded the team of load limits."/>
    <s v="Supervision / Kurang Pemantauan atau Perhatian dari atasan"/>
    <x v="0"/>
    <x v="0"/>
    <x v="0"/>
  </r>
  <r>
    <m/>
    <x v="0"/>
    <m/>
    <m/>
    <d v="2025-05-08T00:00:00"/>
    <x v="76"/>
    <m/>
    <x v="0"/>
    <s v="senior static engineer"/>
    <s v="Offsite &amp; Utilities"/>
    <s v="Unsafe Condition (Dangerous Area that has potential to cause harm or injury to People within the Area) / Keadaan Bahaya"/>
    <s v="Water ponding was observed at the location of RO-2 due to drainage of memebranes before dismantling them for replacement._x0009_"/>
    <s v="The water ponding has created slipping hazard for the maintenance crew working there._x0009__x000a_"/>
    <s v="Informed the O&amp;U Operations supervisor to clear off the water ponding immediately, so that the maintenance crew can work safely._x0009__x000a_"/>
    <s v="Material Arrangement and Housekeeping / Kesesuaian Penyusunan Barang dan Kebersihan Tempat Pekerjaan"/>
    <x v="0"/>
    <x v="1"/>
    <x v="0"/>
  </r>
  <r>
    <m/>
    <x v="0"/>
    <m/>
    <m/>
    <d v="2025-05-09T00:00:00"/>
    <x v="18"/>
    <m/>
    <x v="0"/>
    <s v="Elec. site leader"/>
    <s v="Jetty Head"/>
    <s v="Unsafe Act (Dangerous or Unsafe Act that was done by someone) / Perbuatan Bahaya"/>
    <s v="A lot of oil and rubbish behind tension motor winch"/>
    <s v="Slipping accidents are a common workplace hazard and often occur due to the presence of oil or water on walking surfaces"/>
    <s v="asked operation (area owner) to arrange for immediate housekeeping action to clean and remove the oil from the affected area"/>
    <s v="Hazardous - Unsafe Environment / Situasi Tempat Kerja yang Berbahaya untuk Alam Sekitar"/>
    <x v="0"/>
    <x v="1"/>
    <x v="0"/>
  </r>
  <r>
    <m/>
    <x v="0"/>
    <m/>
    <m/>
    <d v="2025-05-09T00:00:00"/>
    <x v="18"/>
    <m/>
    <x v="0"/>
    <s v="Elec. site leader"/>
    <s v="Ammonia Plant"/>
    <s v="Improvement Suggestions / Cadangan untuk diperbaiki"/>
    <s v="request the installation of convex safety mirrors at the following road junctions/corners"/>
    <s v="To enhance visibility and reduce the risk of accidents at blind corners"/>
    <s v="just for improvement "/>
    <s v="Proactive Approach / Teguran Positif (Safe Act / Positive Act)"/>
    <x v="0"/>
    <x v="1"/>
    <x v="0"/>
  </r>
  <r>
    <m/>
    <x v="0"/>
    <m/>
    <m/>
    <d v="2025-05-09T00:00:00"/>
    <x v="65"/>
    <m/>
    <x v="0"/>
    <s v="Pipe fitter "/>
    <s v="Urea Plant"/>
    <s v="Safe Act or Positive Practice (An appreciation to be made to that person who shows good examples) / Kelakuan yang Baik"/>
    <s v="We must have  new pipe support "/>
    <s v="If no have support can get vibration on equipment "/>
    <s v="We fabrication new pipe support for Equipment "/>
    <s v="Personal Protective Equipment / Pemakaian Alat Pelindung Diri"/>
    <x v="0"/>
    <x v="1"/>
    <x v="0"/>
  </r>
  <r>
    <m/>
    <x v="0"/>
    <m/>
    <m/>
    <d v="2025-05-09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5-10T00:00:00"/>
    <x v="10"/>
    <m/>
    <x v="0"/>
    <s v="static"/>
    <s v="(TSF1) Toilet"/>
    <s v="Unsafe Condition (Dangerous Area that has potential to cause harm or injury to People within the Area) / Keadaan Bahaya"/>
    <s v="one of the toilet door is close to the door reaching outside the toilet"/>
    <s v="might hit people "/>
    <s v="raising a care card"/>
    <s v="Design and Engineering / Tempat Pekerjaan kurang sesuai"/>
    <x v="0"/>
    <x v="0"/>
    <x v="0"/>
  </r>
  <r>
    <m/>
    <x v="0"/>
    <m/>
    <m/>
    <d v="2025-05-11T00:00:00"/>
    <x v="111"/>
    <m/>
    <x v="0"/>
    <s v="Instrument shift Supervisor"/>
    <s v="Site Office's Staffs Rest Area"/>
    <s v="Unsafe Condition (Dangerous Area that has potential to cause harm or injury to People within the Area) / Keadaan Bahaya"/>
    <s v="I used plastic chair and suddenly right front of chair leg broken"/>
    <s v="Luckily first touching of falling down to the floor was my right hip and my head could safe as well._x000a__x000a_If any similar incident may lead to personnel injury"/>
    <s v="Change the plastic chairs with better quality."/>
    <s v="Facility Management / Perawatan Kemudahan dan Aset"/>
    <x v="0"/>
    <x v="1"/>
    <x v="0"/>
  </r>
  <r>
    <m/>
    <x v="0"/>
    <m/>
    <m/>
    <d v="2025-05-12T00:00:00"/>
    <x v="12"/>
    <m/>
    <x v="0"/>
    <s v="Electrical Sr. Shift Engineer"/>
    <s v="Site Office's Staffs Rest Area"/>
    <s v="Improvement Suggestions / Cadangan untuk diperbaiki"/>
    <s v="Too many fly during lunch. "/>
    <s v="Will affect the health or staff"/>
    <s v="Conduct fly prevention"/>
    <s v="Welfare / Kebajikan Pekerjaan dari segi Tempat Rehat, Penyediaan Air Minum dan Sebagainya."/>
    <x v="0"/>
    <x v="1"/>
    <x v="0"/>
  </r>
  <r>
    <m/>
    <x v="0"/>
    <m/>
    <m/>
    <d v="2025-05-12T00:00:00"/>
    <x v="131"/>
    <m/>
    <x v="0"/>
    <s v="Rotating and Static Section Manager "/>
    <s v="North Building Ground Floor"/>
    <s v="Unsafe Condition (Dangerous Area that has potential to cause harm or injury to People within the Area) / Keadaan Bahaya"/>
    <s v="Dogs at the exit door parking side "/>
    <s v="Exposure to bites and transmission of diseases "/>
    <s v="Maintenance head and HSSE head have been informed "/>
    <s v="Facility Management / Perawatan Kemudahan dan Aset"/>
    <x v="0"/>
    <x v="0"/>
    <x v="0"/>
  </r>
  <r>
    <m/>
    <x v="0"/>
    <m/>
    <m/>
    <d v="2025-05-12T00:00:00"/>
    <x v="109"/>
    <m/>
    <x v="0"/>
    <s v="Instrument Technician"/>
    <s v="Cooling Tower Area"/>
    <s v="Unsafe Condition (Dangerous Area that has potential to cause harm or injury to People within the Area) / Keadaan Bahaya"/>
    <s v="Along the way at Cooling Tower Area, there should be a warning signage to alert people around that the road is not straight. You cannot see from afar."/>
    <s v="dangerous for people using bicycle. can cause fall/trip."/>
    <s v="Put a signage or label so that people aware of the road is not straight."/>
    <s v="Signage and Barriers / Papan Tanda dan Perbatasan Keselamatan tempat kerja"/>
    <x v="0"/>
    <x v="0"/>
    <x v="0"/>
  </r>
  <r>
    <m/>
    <x v="0"/>
    <m/>
    <m/>
    <d v="2025-05-12T00:00:00"/>
    <x v="23"/>
    <m/>
    <x v="0"/>
    <s v="supervisor"/>
    <s v="Warehouse"/>
    <s v="Unsafe Condition (Dangerous Area that has potential to cause harm or injury to People within the Area) / Keadaan Bahaya"/>
    <s v="There is an electric cable used to supply the insulation workshop next to the warehouses. The cable is installed on pipe racks in an unsafe manner, which may expose it to cutting and damage"/>
    <s v="Cable breakage or external insulation collapse may occur due to improper suspension._x000a_"/>
    <s v="I told the person in charge of electrical maintenance services that it would be better to dig a hole and put the cable underground to protect it._x000a_"/>
    <s v="Facility Management / Perawatan Kemudahan dan Aset"/>
    <x v="0"/>
    <x v="0"/>
    <x v="0"/>
  </r>
  <r>
    <m/>
    <x v="0"/>
    <m/>
    <m/>
    <d v="2025-05-12T00:00:00"/>
    <x v="143"/>
    <m/>
    <x v="0"/>
    <s v="Sr. Rotating Mechanical Technician Lvl 1"/>
    <s v="Urea Plant"/>
    <s v="Unsafe Condition (Dangerous Area that has potential to cause harm or injury to People within the Area) / Keadaan Bahaya"/>
    <s v="HCl line during sv removal cover by cotton rags"/>
    <s v="HCl line cover by cotton rags it's flash liquid and can burn the body parts "/>
    <s v="Immediately I removed and covered by slash guard which one suitable for HCl."/>
    <s v="Hazardous - Unsafe Environment / Situasi Tempat Kerja yang Berbahaya untuk Alam Sekitar"/>
    <x v="0"/>
    <x v="0"/>
    <x v="0"/>
  </r>
  <r>
    <m/>
    <x v="0"/>
    <m/>
    <m/>
    <d v="2025-05-12T00:00:00"/>
    <x v="79"/>
    <m/>
    <x v="0"/>
    <s v="Static Technician "/>
    <s v="Car Park near North Building"/>
    <s v="Unsafe Condition (Dangerous Area that has potential to cause harm or injury to People within the Area) / Keadaan Bahaya"/>
    <s v=" Parking area have wet muddy and algae."/>
    <s v="Slip trip and Fall."/>
    <s v="Suggested to have maintenance for the parking area."/>
    <s v="Hazardous - Unsafe Environment / Situasi Tempat Kerja yang Berbahaya untuk Alam Sekitar"/>
    <x v="0"/>
    <x v="0"/>
    <x v="0"/>
  </r>
  <r>
    <m/>
    <x v="0"/>
    <m/>
    <m/>
    <d v="2025-05-12T00:00:00"/>
    <x v="10"/>
    <m/>
    <x v="0"/>
    <s v="static"/>
    <s v="North Building Ground Floor"/>
    <s v="Unsafe Act (Dangerous or Unsafe Act that was done by someone) / Perbuatan Bahaya"/>
    <s v="people playing phone walking down the stair"/>
    <s v="slip trip and fall"/>
    <s v="tell him to stop in a friendly way"/>
    <s v="Individual Behaviour / Tingkah Laku yang Cuai dan Berbahaya"/>
    <x v="0"/>
    <x v="0"/>
    <x v="0"/>
  </r>
  <r>
    <m/>
    <x v="0"/>
    <m/>
    <m/>
    <d v="2025-05-13T00:00:00"/>
    <x v="46"/>
    <m/>
    <x v="0"/>
    <s v="Senior Piping Eng"/>
    <s v="North Building First Floor"/>
    <s v="Improvement Suggestions / Cadangan untuk diperbaiki"/>
    <s v="proper communication channel shall be provided for site"/>
    <s v="incident due to no proper communication between team internally and supervisors"/>
    <s v="concern has been raised via email"/>
    <s v="Communication / Kurang Perbincangan waktu Bekerja, Kurang Permahaman Arahan atau Kurang Pengetahuan Bahasa Asing"/>
    <x v="0"/>
    <x v="1"/>
    <x v="0"/>
  </r>
  <r>
    <m/>
    <x v="0"/>
    <m/>
    <m/>
    <d v="2025-05-13T00:00:00"/>
    <x v="145"/>
    <m/>
    <x v="0"/>
    <s v="Sr. Rotating  Mechanical  Technician LVL1 "/>
    <s v="Offsite &amp; Utilities"/>
    <s v="Unsafe Act (Dangerous or Unsafe Act that was done by someone) / Perbuatan Bahaya"/>
    <s v="Some contractor  team working under the man lifting."/>
    <s v="It's  cause  of heard hit hazards if something fall down  from man lifting "/>
    <s v="Informed  them please  always  stay out if   work activity  going on by using man lifting."/>
    <s v="Individual Behaviour / Tingkah Laku yang Cuai dan Berbahaya"/>
    <x v="0"/>
    <x v="1"/>
    <x v="0"/>
  </r>
  <r>
    <m/>
    <x v="0"/>
    <m/>
    <m/>
    <d v="2025-05-13T00:00:00"/>
    <x v="8"/>
    <m/>
    <x v="0"/>
    <s v="Welder senior "/>
    <s v="Workshop"/>
    <s v="Safe Act or Positive Practice (An appreciation to be made to that person who shows good examples) / Kelakuan yang Baik"/>
    <s v="Painter used appropriate cartridge respirator and ensured ventilation while working."/>
    <s v="N/A"/>
    <s v="I gave positive feedback and shared the safe setup with other painting crews."/>
    <s v="Proactive Approach / Teguran Positif (Safe Act / Positive Act)"/>
    <x v="0"/>
    <x v="0"/>
    <x v="0"/>
  </r>
  <r>
    <m/>
    <x v="0"/>
    <m/>
    <m/>
    <d v="2025-05-13T00:00:00"/>
    <x v="57"/>
    <m/>
    <x v="0"/>
    <s v="Senior Scaffolder"/>
    <s v="North Building Ground Floor"/>
    <s v="Safe Act or Positive Practice (An appreciation to be made to that person who shows good examples) / Kelakuan yang Baik"/>
    <s v="Good Housekeeping"/>
    <s v="-"/>
    <s v="Good practice.. Well done"/>
    <s v="Welfare / Kebajikan Pekerjaan dari segi Tempat Rehat, Penyediaan Air Minum dan Sebagainya."/>
    <x v="0"/>
    <x v="0"/>
    <x v="0"/>
  </r>
  <r>
    <m/>
    <x v="0"/>
    <m/>
    <m/>
    <d v="2025-05-13T00:00:00"/>
    <x v="47"/>
    <m/>
    <x v="0"/>
    <s v="Senior General Maintenance Engineer"/>
    <s v="Safety Park"/>
    <s v="Unsafe Condition (Dangerous Area that has potential to cause harm or injury to People within the Area) / Keadaan Bahaya"/>
    <s v="During contractor scaffolding erecting scaffolding for safety park, a helper at ground area working under the erection area. It was saw that 1 clamp fall down from height and almost hit the workers at ground area."/>
    <s v="Injury to the person at the ground floor."/>
    <s v="Advise the workers not coming to line of fire area where people working at height installing scaffolding."/>
    <s v="Position of People / Keberadaan seseorang ketika bekerja (Line of Fire, Drop Object &amp; Slip, Trip and Fall)"/>
    <x v="0"/>
    <x v="0"/>
    <x v="0"/>
  </r>
  <r>
    <m/>
    <x v="0"/>
    <m/>
    <m/>
    <d v="2025-05-13T00:00:00"/>
    <x v="47"/>
    <m/>
    <x v="0"/>
    <s v="Senior General Maintenance Engineer"/>
    <s v="Workshop"/>
    <s v="Unsafe Condition (Dangerous Area that has potential to cause harm or injury to People within the Area) / Keadaan Bahaya"/>
    <s v="Contractor make flooring using fabricated foot protection."/>
    <s v="Injury to the workers foot."/>
    <s v="Infrom the contractor to use proper safety shoes and seeks approval from HSSE for fabricated tools or PPE"/>
    <s v="Personal Protective Equipment / Pemakaian Alat Pelindung Diri"/>
    <x v="0"/>
    <x v="0"/>
    <x v="0"/>
  </r>
  <r>
    <m/>
    <x v="0"/>
    <m/>
    <m/>
    <d v="2025-05-13T00:00:00"/>
    <x v="137"/>
    <m/>
    <x v="0"/>
    <s v="SENIOR ENGINEER ROTATING UREA"/>
    <s v="Urea Plant"/>
    <s v="Safe Act or Positive Practice (An appreciation to be made to that person who shows good examples) / Kelakuan yang Baik"/>
    <s v="It was observed that technicians are complying full PPE and PTW requirements while working at site"/>
    <s v="Incident can happen, which can cause injury to personnel and asset damage."/>
    <s v="Appreciated their good practice and advised them to continue this safe practice and positive working attitude in future."/>
    <s v="Proactive Approach / Teguran Positif (Safe Act / Positive Act)"/>
    <x v="0"/>
    <x v="1"/>
    <x v="0"/>
  </r>
  <r>
    <m/>
    <x v="0"/>
    <m/>
    <m/>
    <d v="2025-05-13T00:00:00"/>
    <x v="147"/>
    <m/>
    <x v="0"/>
    <s v="Senior Rotating Technician"/>
    <s v="Offsite &amp; Utilities"/>
    <s v="Safe Act or Positive Practice (An appreciation to be made to that person who shows good examples) / Kelakuan yang Baik"/>
    <s v="Draining of gearbox oil with tray and put absorbent underneath the tray which is a double action to prevent from oil spillage "/>
    <s v="Might be oil spillage and oil will be dustribute inside the flocc which will affect for clear water usage inside the plant."/>
    <s v="Congrat them for a well good safety practice."/>
    <s v="Proactive Approach / Teguran Positif (Safe Act / Positive Act)"/>
    <x v="0"/>
    <x v="0"/>
    <x v="0"/>
  </r>
  <r>
    <m/>
    <x v="0"/>
    <m/>
    <m/>
    <d v="2025-05-13T00:00:00"/>
    <x v="139"/>
    <m/>
    <x v="0"/>
    <s v="Rambabu Voleti"/>
    <s v="Offsite &amp; Utilities"/>
    <s v="Safe Act or Positive Practice (An appreciation to be made to that person who shows good examples) / Kelakuan yang Baik"/>
    <s v="Good job done. The gearbox was replaced safely with proper safety measures in place. Lifting operations were carried out correctly, and the area was properly barricaded"/>
    <s v="NA"/>
    <s v="Good job done. The gearbox was replaced safely with proper safety measures in place. Lifting operations were carried out correctly, and the area was properly barricaded"/>
    <s v="Proactive Approach / Teguran Positif (Safe Act / Positive Act)"/>
    <x v="0"/>
    <x v="1"/>
    <x v="0"/>
  </r>
  <r>
    <m/>
    <x v="0"/>
    <m/>
    <m/>
    <d v="2025-05-14T00:00:00"/>
    <x v="146"/>
    <m/>
    <x v="0"/>
    <s v="Senior Rotating Technician"/>
    <s v="Offsite &amp; Utilities"/>
    <s v="Unsafe Condition (Dangerous Area that has potential to cause harm or injury to People within the Area) / Keadaan Bahaya"/>
    <s v="The floor around the cooling water pump urea slippery by water and algae "/>
    <s v="Injury due to slipping "/>
    <s v="Report to operations "/>
    <s v="Hazardous - Unsafe Environment / Situasi Tempat Kerja yang Berbahaya untuk Alam Sekitar"/>
    <x v="0"/>
    <x v="1"/>
    <x v="0"/>
  </r>
  <r>
    <m/>
    <x v="0"/>
    <m/>
    <m/>
    <d v="2025-05-14T00:00:00"/>
    <x v="12"/>
    <m/>
    <x v="0"/>
    <s v="Electrical Sr Shift Engineer"/>
    <s v="Electrical Substation"/>
    <s v="Unsafe Condition (Dangerous Area that has potential to cause harm or injury to People within the Area) / Keadaan Bahaya"/>
    <s v="Bird Nest was found above the 1641TL11A/B Oil Transformer Room"/>
    <s v="If the bird touch the live transformer"/>
    <s v="HSSE / Firefighting to remove the bird's nest"/>
    <s v="Hazardous - Unsafe Environment / Situasi Tempat Kerja yang Berbahaya untuk Alam Sekitar"/>
    <x v="0"/>
    <x v="1"/>
    <x v="0"/>
  </r>
  <r>
    <m/>
    <x v="0"/>
    <m/>
    <m/>
    <d v="2025-05-14T00:00:00"/>
    <x v="94"/>
    <m/>
    <x v="0"/>
    <s v="Instrument manager"/>
    <s v="Ammonia Plant"/>
    <s v="Safe Act or Positive Practice (An appreciation to be made to that person who shows good examples) / Kelakuan yang Baik"/>
    <s v="Rectification of TT1031010 &amp; TT1031011 at the primary reformer was done in the best possible way._x000a_All safety measures were taken, and all the team showed the highest level of discipline."/>
    <s v="Injury, Damage of the equipment"/>
    <s v="Appreciation "/>
    <s v="Proactive Approach / Teguran Positif (Safe Act / Positive Act)"/>
    <x v="0"/>
    <x v="0"/>
    <x v="0"/>
  </r>
  <r>
    <m/>
    <x v="0"/>
    <m/>
    <m/>
    <d v="2025-05-14T00:00:00"/>
    <x v="136"/>
    <m/>
    <x v="0"/>
    <s v="rotating mechanical engineer"/>
    <s v="Ammonia Plant"/>
    <s v="Unsafe Act (Dangerous or Unsafe Act that was done by someone) / Perbuatan Bahaya"/>
    <s v="personnel still using safety shower for normal cleaning"/>
    <s v="this is safety violation. DCS panel would misinterpret that there was emergency situation where in fact it is just personnel using it for normal cleaning purposes"/>
    <s v="remind the personnel to only using the safety shower for emergency situation"/>
    <s v="Knowledge and Training / Kurang Kemahiran atau Pengetahuan"/>
    <x v="0"/>
    <x v="0"/>
    <x v="0"/>
  </r>
  <r>
    <m/>
    <x v="0"/>
    <m/>
    <m/>
    <d v="2025-05-14T00:00:00"/>
    <x v="137"/>
    <m/>
    <x v="0"/>
    <s v="SENIOR ENGINEER ROTATING UREA"/>
    <s v="Unsure / Kurang Pasti"/>
    <s v="Unsafe Act (Dangerous or Unsafe Act that was done by someone) / Perbuatan Bahaya"/>
    <s v="It was observed that contractor person was standing under the suspending load during the lifting activity infront of the North and South buildings, which can be dangerous for the person."/>
    <s v="It can be dangerous for the person standing under the load during a lifting activity."/>
    <s v="Warned him not to stand under the suspended load. Raied care card"/>
    <s v="Position of People / Keberadaan seseorang ketika bekerja (Line of Fire, Drop Object &amp; Slip, Trip and Fall)"/>
    <x v="0"/>
    <x v="1"/>
    <x v="0"/>
  </r>
  <r>
    <m/>
    <x v="0"/>
    <m/>
    <m/>
    <d v="2025-05-14T00:00:00"/>
    <x v="52"/>
    <m/>
    <x v="0"/>
    <s v="Technician"/>
    <s v="Offsite &amp; Utilities"/>
    <s v="Safe Act or Positive Practice (An appreciation to be made to that person who shows good examples) / Kelakuan yang Baik"/>
    <s v="Not bringing the escape hood"/>
    <s v="For emergency incase leak of ammonia"/>
    <s v="Ask him to take the escape hood"/>
    <s v="Proactive Approach / Teguran Positif (Safe Act / Positive Act)"/>
    <x v="0"/>
    <x v="0"/>
    <x v="0"/>
  </r>
  <r>
    <m/>
    <x v="0"/>
    <m/>
    <m/>
    <d v="2025-05-14T00:00:00"/>
    <x v="76"/>
    <m/>
    <x v="0"/>
    <s v="senior static engineer"/>
    <s v="Offsite &amp; Utilities"/>
    <s v="Unsafe Condition (Dangerous Area that has potential to cause harm or injury to People within the Area) / Keadaan Bahaya"/>
    <s v="Water ponding was observed at the location of 1901E003C plate cooler due to flushing of exchanger piping to remove rust and debris from them._x0009__x000a_"/>
    <s v="The water ponding has created slipping hazard for the maintenance crew working there at the exchanger._x0009__x000a_"/>
    <s v="Informed the O&amp;U Operations supervisor to clear off the water ponding immediately, so that the maintenance crew can work safely._x0009__x000a_"/>
    <s v="Material Arrangement and Housekeeping / Kesesuaian Penyusunan Barang dan Kebersihan Tempat Pekerjaan"/>
    <x v="0"/>
    <x v="1"/>
    <x v="0"/>
  </r>
  <r>
    <m/>
    <x v="0"/>
    <m/>
    <m/>
    <d v="2025-05-14T00:00:00"/>
    <x v="139"/>
    <m/>
    <x v="0"/>
    <s v="Sr.Engineer"/>
    <s v="Offsite &amp; Utilities"/>
    <s v="Improvement Suggestions / Cadangan untuk diperbaiki"/>
    <s v="Algae observed on the floor near the urea CW pumps"/>
    <s v="NA"/>
    <s v="Timely housekeeping is required to ensure no algae formation on the floor"/>
    <s v="Material Arrangement and Housekeeping / Kesesuaian Penyusunan Barang dan Kebersihan Tempat Pekerjaan"/>
    <x v="0"/>
    <x v="1"/>
    <x v="0"/>
  </r>
  <r>
    <m/>
    <x v="0"/>
    <m/>
    <m/>
    <d v="2025-05-15T00:00:00"/>
    <x v="87"/>
    <m/>
    <x v="0"/>
    <s v="Static Technician"/>
    <s v="Urea Plant"/>
    <s v="Safe Act or Positive Practice (An appreciation to be made to that person who shows good examples) / Kelakuan yang Baik"/>
    <s v="Very clear and good communication during granulation washing, that make most of the activities going smooth and well"/>
    <s v="Without proper communication, there will be a delayed activity or danger to the one who will execute the task"/>
    <s v="Always keep on communicate and always aware of the surroundings. Operator and maintenance technicians always on the same page during activities is ongoing "/>
    <s v="Communication / Kurang Perbincangan waktu Bekerja, Kurang Permahaman Arahan atau Kurang Pengetahuan Bahasa Asing"/>
    <x v="0"/>
    <x v="0"/>
    <x v="0"/>
  </r>
  <r>
    <m/>
    <x v="0"/>
    <m/>
    <m/>
    <d v="2025-05-15T00:00:00"/>
    <x v="146"/>
    <m/>
    <x v="0"/>
    <s v="Senior Rotating Technician"/>
    <s v="Workshop"/>
    <s v="Safe Act or Positive Practice (An appreciation to be made to that person who shows good examples) / Kelakuan yang Baik"/>
    <s v="Technician wear proper ppe when performing maintenance jobs at workshop"/>
    <s v="Might cause pinch/cut injury "/>
    <s v="Gave a good feedback back to them"/>
    <s v="Personal Protective Equipment / Pemakaian Alat Pelindung Diri"/>
    <x v="0"/>
    <x v="1"/>
    <x v="0"/>
  </r>
  <r>
    <m/>
    <x v="0"/>
    <m/>
    <m/>
    <d v="2025-05-15T00:00:00"/>
    <x v="112"/>
    <m/>
    <x v="0"/>
    <s v="Instrument Technician"/>
    <s v="Urea Plant"/>
    <s v="Safe Act or Positive Practice (An appreciation to be made to that person who shows good examples) / Kelakuan yang Baik"/>
    <s v="Someone demonstrates exemplary housekeeping by maintaining cleanliness, orderliness, and respect for the shared environment at all times."/>
    <s v="Accidents and Injuries: Cluttered spaces can cause trips, slips, and falls, especially in areas with spills or blocked walkways._x000a_Poor Hygiene Standards: Unclean environments can lead to unpleasant odors and create an uncomfortable atmosphere for occupants or visitors._x000a_Reduced Productivity: Disorganized spaces can make it harder to find tools or documents, slowing down tasks and increasing frustration."/>
    <s v="n/a"/>
    <s v="Material Arrangement and Housekeeping / Kesesuaian Penyusunan Barang dan Kebersihan Tempat Pekerjaan"/>
    <x v="0"/>
    <x v="0"/>
    <x v="0"/>
  </r>
  <r>
    <m/>
    <x v="0"/>
    <m/>
    <m/>
    <d v="2025-05-15T00:00:00"/>
    <x v="29"/>
    <m/>
    <x v="0"/>
    <s v="Electrical Engineer"/>
    <s v="Jetty Modules Area"/>
    <s v="Unsafe Condition (Dangerous Area that has potential to cause harm or injury to People within the Area) / Keadaan Bahaya"/>
    <s v="when the siren is triggered on jetty conveyor, the sound does not reach to the middle part of the conveyor."/>
    <s v="someone could be working there and does not know that there is an emergency due to no siren sound."/>
    <s v="more sirens should be added along the conveyor to minimize potential accident."/>
    <s v="Design and Engineering / Tempat Pekerjaan kurang sesuai"/>
    <x v="0"/>
    <x v="0"/>
    <x v="0"/>
  </r>
  <r>
    <m/>
    <x v="0"/>
    <m/>
    <m/>
    <d v="2025-05-15T00:00:00"/>
    <x v="65"/>
    <m/>
    <x v="0"/>
    <s v="Pipe fitter senior technician "/>
    <s v="Urea Plant"/>
    <s v="Safe Act or Positive Practice (An appreciation to be made to that person who shows good examples) / Kelakuan yang Baik"/>
    <s v="We working confined space "/>
    <s v="Before starting work must have checked gas testing and ventilation "/>
    <s v="We prepare all confined space are required "/>
    <s v="Knowledge and Training / Kurang Kemahiran atau Pengetahuan"/>
    <x v="0"/>
    <x v="1"/>
    <x v="0"/>
  </r>
  <r>
    <m/>
    <x v="0"/>
    <m/>
    <m/>
    <d v="2025-05-15T00:00:00"/>
    <x v="62"/>
    <m/>
    <x v="0"/>
    <s v="Insulation Technician"/>
    <s v="Urea Plant"/>
    <s v="Unsafe Act (Dangerous or Unsafe Act that was done by someone) / Perbuatan Bahaya"/>
    <s v="Operator lifting a large valve without a dedicated signalman."/>
    <s v="Poor load control and potential collision with structures or personnel."/>
    <s v="Halted the lift, assigned a signalman, and reviewed lift plans."/>
    <s v="Knowledge and Training / Kurang Kemahiran atau Pengetahuan"/>
    <x v="0"/>
    <x v="0"/>
    <x v="0"/>
  </r>
  <r>
    <m/>
    <x v="0"/>
    <m/>
    <m/>
    <d v="2025-05-15T00:00:00"/>
    <x v="115"/>
    <m/>
    <x v="0"/>
    <s v="Instrument Engineer"/>
    <s v="South Building First Floor"/>
    <s v="Safe Act or Positive Practice (An appreciation to be made to that person who shows good examples) / Kelakuan yang Baik"/>
    <s v="quick action on ceiling leakage issue by Facility team. Installed vents to prevent condensation (that might caused the water leakage/dripping issue) the next day."/>
    <s v="water might drip onto electrical equipment or documents and might destroy both items,"/>
    <s v="informed Facility team"/>
    <s v="Facility Management / Perawatan Kemudahan dan Aset"/>
    <x v="0"/>
    <x v="0"/>
    <x v="0"/>
  </r>
  <r>
    <m/>
    <x v="0"/>
    <m/>
    <m/>
    <d v="2025-05-15T00:00:00"/>
    <x v="9"/>
    <m/>
    <x v="0"/>
    <s v="Fabricator Lv2"/>
    <s v="Workshop"/>
    <s v="Safe Act or Positive Practice (An appreciation to be made to that person who shows good examples) / Kelakuan yang Baik"/>
    <s v="The current workshop building is having a upgrade "/>
    <s v="-"/>
    <s v="I really appreciate to the person who doing this project "/>
    <s v="Facility Management / Perawatan Kemudahan dan Aset"/>
    <x v="0"/>
    <x v="0"/>
    <x v="0"/>
  </r>
  <r>
    <m/>
    <x v="0"/>
    <m/>
    <m/>
    <d v="2025-05-15T00:00:00"/>
    <x v="49"/>
    <m/>
    <x v="0"/>
    <s v="Workshop supervisor "/>
    <s v="Workshop"/>
    <s v="Unsafe Act (Dangerous or Unsafe Act that was done by someone) / Perbuatan Bahaya"/>
    <s v="The painter guy carry paint bucket and ride bike"/>
    <s v="He can fall "/>
    <s v="We must give 3 wheel bike for painter , he can keep paint material in the box "/>
    <s v="Hazardous - Unsafe Materials / Benda yang Berbahaya"/>
    <x v="0"/>
    <x v="0"/>
    <x v="0"/>
  </r>
  <r>
    <m/>
    <x v="0"/>
    <m/>
    <m/>
    <d v="2025-05-15T00:00:00"/>
    <x v="34"/>
    <m/>
    <x v="0"/>
    <s v="Electrical Technician "/>
    <s v="Ammonia Plant"/>
    <s v="Unsafe Act (Dangerous or Unsafe Act that was done by someone) / Perbuatan Bahaya"/>
    <s v="Field operator using normal mobile phone at site."/>
    <s v="Breach of safety/security policy"/>
    <s v="Suggesting to strenghten the security before entering site. Not from the gate only but near the plant area. Provide more EX phone."/>
    <s v="Individual Behaviour / Tingkah Laku yang Cuai dan Berbahaya"/>
    <x v="0"/>
    <x v="0"/>
    <x v="0"/>
  </r>
  <r>
    <m/>
    <x v="0"/>
    <m/>
    <m/>
    <d v="2025-05-16T00:00:00"/>
    <x v="95"/>
    <m/>
    <x v="0"/>
    <s v="SR. INSTRUMENT ENGINEER"/>
    <s v="South Building First Floor"/>
    <s v="Unsafe Condition (Dangerous Area that has potential to cause harm or injury to People within the Area) / Keadaan Bahaya"/>
    <s v="The new fingerprint machine has exposed terminal block"/>
    <s v="There will be electrical shock, even if has low voltage"/>
    <s v="Remind anyone that should be carefully with the exposed terminal block, since the fingerprint located in pantry which also may has exposure to water spillage"/>
    <s v="Facility Management / Perawatan Kemudahan dan Aset"/>
    <x v="0"/>
    <x v="0"/>
    <x v="0"/>
  </r>
  <r>
    <m/>
    <x v="0"/>
    <m/>
    <m/>
    <d v="2025-05-16T00:00:00"/>
    <x v="35"/>
    <m/>
    <x v="0"/>
    <s v="Electrical Technician"/>
    <s v="Bulk Storage"/>
    <s v="Safe Act or Positive Practice (An appreciation to be made to that person who shows good examples) / Kelakuan yang Baik"/>
    <s v="A worker using a ladder instead of chair."/>
    <s v="Chair is not stable and not strong enough for climbing"/>
    <s v="Always reminding them to use ladder instead of chair"/>
    <s v="Individual Behaviour / Tingkah Laku yang Cuai dan Berbahaya"/>
    <x v="0"/>
    <x v="0"/>
    <x v="0"/>
  </r>
  <r>
    <m/>
    <x v="0"/>
    <m/>
    <m/>
    <d v="2025-05-16T00:00:00"/>
    <x v="115"/>
    <m/>
    <x v="0"/>
    <s v="Instrument Engineer"/>
    <s v="CCR"/>
    <s v="Unsafe Condition (Dangerous Area that has potential to cause harm or injury to People within the Area) / Keadaan Bahaya"/>
    <s v="Personnel coverall have holes."/>
    <s v="can be harmful especially theres leakage from up top"/>
    <s v="asked the personnel to ask for new coverall, but the respon is no available size for the personnel"/>
    <s v="Personal Protective Equipment / Pemakaian Alat Pelindung Diri"/>
    <x v="0"/>
    <x v="0"/>
    <x v="0"/>
  </r>
  <r>
    <m/>
    <x v="0"/>
    <m/>
    <m/>
    <d v="2025-05-16T10:00:00"/>
    <x v="43"/>
    <s v="EXP050"/>
    <x v="0"/>
    <s v="Workshop Manager"/>
    <s v="South Building Ground Floor"/>
    <s v="Safe Act or Positive Practice (An appreciation to be made to that person who shows good examples)"/>
    <s v="Maintenance technician was caring of his tricycle by cleaning and greasing after exposing under heavy rain. "/>
    <m/>
    <s v="I approached to him showing my appreciation of his caring and understanding of how to maintain his asset. "/>
    <s v="Individual Behaviour"/>
    <x v="0"/>
    <x v="0"/>
    <x v="0"/>
  </r>
  <r>
    <m/>
    <x v="0"/>
    <m/>
    <m/>
    <d v="2025-05-18T00:00:00"/>
    <x v="25"/>
    <m/>
    <x v="0"/>
    <s v="Electrical shift supervisor"/>
    <s v="Unsure / Kurang Pasti"/>
    <s v="Unsafe Condition (Dangerous Area that has potential to cause harm or injury to People within the Area) / Keadaan Bahaya"/>
    <s v="Spark parking area we observe unsafe conditions:_x000a_-. We following reverse parking police but midle park area no have mechanical stopper between back to back car._x000a__x000a_-. No have facilities bus waiting area( passanger shelter), _x000a_-. Some ligthing pool not working_x000a_"/>
    <s v="Provide facilities mention above &amp; rectify "/>
    <s v="To be discuss between spark, facilitis &amp; BFI "/>
    <s v="Facility Management / Perawatan Kemudahan dan Aset"/>
    <x v="0"/>
    <x v="1"/>
    <x v="0"/>
  </r>
  <r>
    <m/>
    <x v="0"/>
    <m/>
    <m/>
    <d v="2025-05-18T00:00:00"/>
    <x v="10"/>
    <m/>
    <x v="0"/>
    <s v="static"/>
    <s v="Ammonia Plant"/>
    <s v="Unsafe Act (Dangerous or Unsafe Act that was done by someone) / Perbuatan Bahaya"/>
    <s v="operation not using glove operating valve"/>
    <s v="cut or bruise to hand"/>
    <s v="point at their hand signalling to wear glove in friendly gesture"/>
    <s v="Individual Behaviour / Tingkah Laku yang Cuai dan Berbahaya"/>
    <x v="0"/>
    <x v="0"/>
    <x v="0"/>
  </r>
  <r>
    <m/>
    <x v="0"/>
    <m/>
    <m/>
    <d v="2025-05-19T00:00:00"/>
    <x v="46"/>
    <m/>
    <x v="0"/>
    <s v="Senior Piping Eng"/>
    <s v="(TSF1) West Field"/>
    <s v="Improvement Suggestions / Cadangan untuk diperbaiki"/>
    <s v="safety signage required at new mechanical workshop"/>
    <s v="it shall be installed due to this location will be used as permanent workshop. people shall follow the rules and safety updates from the safety board."/>
    <s v="concern has been raised to involved parties"/>
    <s v="Signage and Barriers / Papan Tanda dan Perbatasan Keselamatan tempat kerja"/>
    <x v="0"/>
    <x v="1"/>
    <x v="0"/>
  </r>
  <r>
    <m/>
    <x v="0"/>
    <m/>
    <m/>
    <d v="2025-05-19T00:00:00"/>
    <x v="94"/>
    <m/>
    <x v="0"/>
    <s v="Instrument manager"/>
    <s v="Ammonia Plant"/>
    <s v="Safe Act or Positive Practice (An appreciation to be made to that person who shows good examples) / Kelakuan yang Baik"/>
    <s v="Replacement of the flame scanner at the primary reformer was done in the best possible way._x000a_All safety measures were taken and all the team showed th highest level of decipline."/>
    <s v="Injury"/>
    <s v="Appreciation "/>
    <s v="Proactive Approach / Teguran Positif (Safe Act / Positive Act)"/>
    <x v="0"/>
    <x v="0"/>
    <x v="0"/>
  </r>
  <r>
    <m/>
    <x v="0"/>
    <m/>
    <m/>
    <d v="2025-05-19T00:00:00"/>
    <x v="98"/>
    <m/>
    <x v="0"/>
    <s v="Instrument Technician Shift"/>
    <s v="Site Office's Contractors Rest Area"/>
    <s v="Improvement Suggestions / Cadangan untuk diperbaiki"/>
    <s v="Individuals praying in the surau are experiencing discomfort due to the lack of air conditioning."/>
    <s v="This may lead to heat-related and exhausted issues."/>
    <s v="Consider installing an air conditioning unit in the surau to improve comfort for its users."/>
    <s v="Facility Management / Perawatan Kemudahan dan Aset"/>
    <x v="0"/>
    <x v="0"/>
    <x v="0"/>
  </r>
  <r>
    <m/>
    <x v="0"/>
    <m/>
    <m/>
    <d v="2025-05-19T00:00:00"/>
    <x v="98"/>
    <m/>
    <x v="0"/>
    <s v="Instrument Technician Shift"/>
    <s v="Unsure / Kurang Pasti"/>
    <s v="Improvement Suggestions / Cadangan untuk diperbaiki"/>
    <s v="Currently, no rewards are offered to individuals who provide care cards."/>
    <s v="which may result in a lack of interest in contributing them."/>
    <s v="To encourage the individual, I suggest implementing a monthly reward for the best care card submission."/>
    <s v="Knowledge and Training / Kurang Kemahiran atau Pengetahuan"/>
    <x v="0"/>
    <x v="0"/>
    <x v="0"/>
  </r>
  <r>
    <m/>
    <x v="0"/>
    <m/>
    <m/>
    <d v="2025-05-19T00:00:00"/>
    <x v="98"/>
    <m/>
    <x v="0"/>
    <s v="Instrument Technician Shift"/>
    <s v="Unsure / Kurang Pasti"/>
    <s v="Improvement Suggestions / Cadangan untuk diperbaiki"/>
    <s v="No rewards are given to care card submission."/>
    <s v="People may not be interested in making a care card."/>
    <s v="To encourage participation, we suggest implementing a monthly reward for the best care card submission."/>
    <s v="Knowledge and Training / Kurang Kemahiran atau Pengetahuan"/>
    <x v="0"/>
    <x v="0"/>
    <x v="0"/>
  </r>
  <r>
    <m/>
    <x v="0"/>
    <m/>
    <m/>
    <d v="2025-05-19T00:00:00"/>
    <x v="34"/>
    <m/>
    <x v="0"/>
    <s v="Electrical Technician "/>
    <s v="Ammonia Plant"/>
    <s v="Unsafe Condition (Dangerous Area that has potential to cause harm or injury to People within the Area) / Keadaan Bahaya"/>
    <s v="Slippery floor during working (floor have green algae) Area near lube oil heater (tagged 1851T101-EH1) "/>
    <s v="Slip trip and fall. "/>
    <s v="Suggest the area to be clean. "/>
    <s v="Material Arrangement and Housekeeping / Kesesuaian Penyusunan Barang dan Kebersihan Tempat Pekerjaan"/>
    <x v="0"/>
    <x v="0"/>
    <x v="0"/>
  </r>
  <r>
    <m/>
    <x v="0"/>
    <m/>
    <m/>
    <d v="2025-05-19T00:00:00"/>
    <x v="143"/>
    <m/>
    <x v="0"/>
    <s v="Sr. Rotating Mechanical Technician Lvl 1"/>
    <s v="Urea Plant"/>
    <s v="Safe Act or Positive Practice (An appreciation to be made to that person who shows good examples) / Kelakuan yang Baik"/>
    <s v="HCl line Sv removal with full requirements PPE"/>
    <s v="Good practice "/>
    <s v="Good and safe practice for  handling with HCL line "/>
    <s v="Individual Behaviour / Tingkah Laku yang Cuai dan Berbahaya"/>
    <x v="0"/>
    <x v="0"/>
    <x v="0"/>
  </r>
  <r>
    <m/>
    <x v="0"/>
    <m/>
    <m/>
    <d v="2025-05-20T00:00:00"/>
    <x v="145"/>
    <m/>
    <x v="0"/>
    <s v="Sr. Rotating  Mechanical  Technician LVL1 "/>
    <s v="Urea Plant"/>
    <s v="Safe Act or Positive Practice (An appreciation to be made to that person who shows good examples) / Kelakuan yang Baik"/>
    <s v="HCL line working with Full required  PPE "/>
    <s v="Very good  practice  for dealing with high riks  Health hazards Chemical "/>
    <s v="Safe and practice  working with HCL chemical."/>
    <s v="Personal Protective Equipment / Pemakaian Alat Pelindung Diri"/>
    <x v="0"/>
    <x v="1"/>
    <x v="0"/>
  </r>
  <r>
    <m/>
    <x v="0"/>
    <m/>
    <m/>
    <d v="2025-05-20T00:00:00"/>
    <x v="45"/>
    <m/>
    <x v="0"/>
    <s v="Civil Lead"/>
    <s v="Car Park near North Building"/>
    <s v="Unsafe Act (Dangerous or Unsafe Act that was done by someone) / Perbuatan Bahaya"/>
    <s v="A personnel about to drive his car without wearing seat belt."/>
    <s v="The personnel may get involved in accident and getting injury because of not wearing seat belt."/>
    <s v="Discussion was made and he agreed to wear the seat belt."/>
    <s v="Individual Behaviour / Tingkah Laku yang Cuai dan Berbahaya"/>
    <x v="0"/>
    <x v="0"/>
    <x v="0"/>
  </r>
  <r>
    <m/>
    <x v="0"/>
    <m/>
    <m/>
    <d v="2025-05-20T00:00:00"/>
    <x v="110"/>
    <m/>
    <x v="0"/>
    <s v="Instrument Technician"/>
    <s v="Ammonia Plant"/>
    <s v="Improvement Suggestions / Cadangan untuk diperbaiki"/>
    <s v="Insufficient radios  "/>
    <s v="Can cause miscommunication/poor coordination within the work team."/>
    <s v="Ensure that all personnel have access to radios"/>
    <s v="Communication / Kurang Perbincangan waktu Bekerja, Kurang Permahaman Arahan atau Kurang Pengetahuan Bahasa Asing"/>
    <x v="0"/>
    <x v="0"/>
    <x v="0"/>
  </r>
  <r>
    <m/>
    <x v="0"/>
    <m/>
    <m/>
    <d v="2025-05-20T00:00:00"/>
    <x v="9"/>
    <m/>
    <x v="0"/>
    <s v="Instrument Engineer"/>
    <s v="South Building First Floor"/>
    <s v="Improvement Suggestions / Cadangan untuk diperbaiki"/>
    <s v="the contractor did not inform in advance that there will be power accidental power cutoff during ongoing job"/>
    <s v="there could be unsaved work, missing ongoing work"/>
    <s v="please to inform in advance if there are going to be accidental power cutoff"/>
    <s v="Communication / Kurang Perbincangan waktu Bekerja, Kurang Permahaman Arahan atau Kurang Pengetahuan Bahasa Asing"/>
    <x v="0"/>
    <x v="0"/>
    <x v="0"/>
  </r>
  <r>
    <m/>
    <x v="0"/>
    <m/>
    <m/>
    <d v="2025-05-20T00:00:00"/>
    <x v="11"/>
    <s v="Muhammad Zulhelmi Bin Haji Ismawi"/>
    <x v="0"/>
    <s v="Technician"/>
    <s v="Plant Entry Gate"/>
    <s v="Unsafe Condition (Dangerous Area that has potential to cause harm or injury to People within the Area) / Keadaan Bahaya"/>
    <s v="Blindspot"/>
    <s v="Accident, fatality."/>
    <s v="Need to remove the firefighter/red cabinet. Blocking the view for people to cross the zebracross. Even vehicle also have blindspot. Also need to add mirror"/>
    <s v="Facility Management / Perawatan Kemudahan dan Aset"/>
    <x v="0"/>
    <x v="0"/>
    <x v="0"/>
  </r>
  <r>
    <m/>
    <x v="0"/>
    <m/>
    <m/>
    <d v="2025-05-20T00:00:00"/>
    <x v="4"/>
    <m/>
    <x v="0"/>
    <s v="Instrument Technician"/>
    <s v="Site Office's Staffs Rest Area"/>
    <s v="Improvement Suggestions / Cadangan untuk diperbaiki"/>
    <s v="Employee fallen off the chair."/>
    <s v="provide high quality chair or have a representative to do inspection every now and then. cause plastic chair can be weakened overtime with sun exposure. "/>
    <s v="help the employee and make sure he/she didn't get injured and raise care card."/>
    <s v="Welfare / Kebajikan Pekerjaan dari segi Tempat Rehat, Penyediaan Air Minum dan Sebagainya."/>
    <x v="0"/>
    <x v="0"/>
    <x v="0"/>
  </r>
  <r>
    <m/>
    <x v="0"/>
    <m/>
    <m/>
    <d v="2025-05-20T09:00:00"/>
    <x v="43"/>
    <s v="EXP050"/>
    <x v="0"/>
    <s v="Workshop Manager"/>
    <s v="North Building First Floor"/>
    <s v="Unsafe Act (Dangerous or Unsafe Act that was done by someone)"/>
    <s v="People is moving while having their coffee mug walking down the stairs, which caused coffee spillage over the stairs, that may harm the person who hold the normal (open type) mug due to the hot liquid, and further spillage may cause slippery surfaces. "/>
    <m/>
    <s v="I've asked the person to hold a thermal mug with its sealed cover on it. "/>
    <s v="Individual Behaviour"/>
    <x v="0"/>
    <x v="0"/>
    <x v="0"/>
  </r>
  <r>
    <m/>
    <x v="0"/>
    <m/>
    <m/>
    <d v="2025-05-21T00:00:00"/>
    <x v="101"/>
    <m/>
    <x v="0"/>
    <s v="Engineer"/>
    <s v="North Building Ground Floor"/>
    <s v="Unsafe Condition (Dangerous Area that has potential to cause harm or injury to People within the Area) / Keadaan Bahaya"/>
    <s v="Bicycles that have been deemed unsafe or are in poor condition have been left at the bicycle stands, unclaimed by their owners or not properly removed"/>
    <s v="These poorly maintained bicycles accumulate over time, occupying space that could otherwise be used for properly functioning ones"/>
    <s v="The HSSE Officer has documented these bicycles with photographs and will share the information with the relevant parties for removal. Although a sticker indicating the 'expiry' or removal date is currently used, it has proven ineffective. It is therefore suggested to implement a system of issuing first, second, and final notices to raise awareness and encourage owners to claim or remove their bicycles accordingly"/>
    <s v="Facility Management / Perawatan Kemudahan dan Aset"/>
    <x v="0"/>
    <x v="0"/>
    <x v="0"/>
  </r>
  <r>
    <m/>
    <x v="0"/>
    <m/>
    <m/>
    <d v="2025-05-21T00:00:00"/>
    <x v="101"/>
    <m/>
    <x v="0"/>
    <s v="Engineer"/>
    <s v="CCR"/>
    <s v="Unsafe Condition (Dangerous Area that has potential to cause harm or injury to People within the Area) / Keadaan Bahaya"/>
    <s v="CCR radio kept on going blasting static noises randomly"/>
    <s v="Missed communication from field"/>
    <s v="Reset the radio on/off, follow up w security, maybe new radio system will be established"/>
    <s v="Communication / Kurang Perbincangan waktu Bekerja, Kurang Permahaman Arahan atau Kurang Pengetahuan Bahasa Asing"/>
    <x v="0"/>
    <x v="0"/>
    <x v="0"/>
  </r>
  <r>
    <m/>
    <x v="0"/>
    <m/>
    <m/>
    <d v="2025-05-21T00:00:00"/>
    <x v="65"/>
    <m/>
    <x v="0"/>
    <s v="Pipe fitter senior technician "/>
    <s v="Offsite &amp; Utilities"/>
    <s v="Unsafe Act (Dangerous or Unsafe Act that was done by someone) / Perbuatan Bahaya"/>
    <s v="O&amp;U static install pipe spool for New Lime silo"/>
    <s v="Not complete pipe support for adjust pipe leveling"/>
    <s v="We fabrication temporary pipe support for static team for adjust leveling"/>
    <s v="Hazardous - Unsafe Materials / Benda yang Berbahaya"/>
    <x v="0"/>
    <x v="1"/>
    <x v="0"/>
  </r>
  <r>
    <m/>
    <x v="0"/>
    <m/>
    <m/>
    <d v="2025-05-21T00:00:00"/>
    <x v="127"/>
    <m/>
    <x v="0"/>
    <s v="Instrument Engineer"/>
    <s v="Ammonia Plant"/>
    <s v="Safe Act or Positive Practice (An appreciation to be made to that person who shows good examples) / Kelakuan yang Baik"/>
    <s v="Normalize practice of proper PPE for the specific job. i.e wearing bunker gear with ice pack vest to reduce heat fatigue when working at reformer box"/>
    <s v="heat stress, unfocused, injuries (burns) "/>
    <s v="Risk Assessment has been done and approved to continue the work at reformer. this includes special PPE to be worn for the maintenance activity."/>
    <s v="Personal Protective Equipment / Pemakaian Alat Pelindung Diri"/>
    <x v="0"/>
    <x v="0"/>
    <x v="0"/>
  </r>
  <r>
    <m/>
    <x v="0"/>
    <m/>
    <m/>
    <d v="2025-05-21T00:00:00"/>
    <x v="127"/>
    <m/>
    <x v="0"/>
    <s v="Instrument Engineer"/>
    <s v="South Building First Floor"/>
    <s v="Safe Act or Positive Practice (An appreciation to be made to that person who shows good examples) / Kelakuan yang Baik"/>
    <s v="changes of ceiling lighting design at the corridor "/>
    <s v="dim light at the corridor, bad for the eyes."/>
    <s v="improving the lighting design and increasing the lighting at the corridor is more safe, practical and good for eyesight."/>
    <s v="Facility Management / Perawatan Kemudahan dan Aset"/>
    <x v="0"/>
    <x v="0"/>
    <x v="0"/>
  </r>
  <r>
    <m/>
    <x v="0"/>
    <m/>
    <m/>
    <d v="2025-05-21T00:00:00"/>
    <x v="13"/>
    <m/>
    <x v="0"/>
    <s v="Mechanical Welder"/>
    <s v="Workshop"/>
    <s v="Safe Act or Positive Practice (An appreciation to be made to that person who shows good examples) / Kelakuan yang Baik"/>
    <s v="Do some housekeeping and preparation for upcoming turnaround "/>
    <s v="If this action cannot be taken, might be during the turnaround the workshop area will be full of mess"/>
    <s v="I agree with this idea for preparation early."/>
    <s v="Knowledge and Training / Kurang Kemahiran atau Pengetahuan"/>
    <x v="0"/>
    <x v="0"/>
    <x v="0"/>
  </r>
  <r>
    <m/>
    <x v="0"/>
    <m/>
    <m/>
    <d v="2025-05-21T00:00:00"/>
    <x v="66"/>
    <m/>
    <x v="0"/>
    <s v="Grinder fabricator level 1"/>
    <s v="Urea Plant"/>
    <s v="Unsafe Condition (Dangerous Area that has potential to cause harm or injury to People within the Area) / Keadaan Bahaya"/>
    <s v="I noticed that the scaffolding pipe has been placed temporary in one place which has not been applied to the hazzard Barricade tape."/>
    <s v="Anybody can get injured"/>
    <s v="I put Barricade tape there."/>
    <s v="Signage and Barriers / Papan Tanda dan Perbatasan Keselamatan tempat kerja"/>
    <x v="0"/>
    <x v="1"/>
    <x v="0"/>
  </r>
  <r>
    <m/>
    <x v="0"/>
    <m/>
    <m/>
    <d v="2025-05-21T00:00:00"/>
    <x v="106"/>
    <m/>
    <x v="0"/>
    <s v="Instrument Engineer"/>
    <s v="South Building First Floor"/>
    <s v="Unsafe Condition (Dangerous Area that has potential to cause harm or injury to People within the Area) / Keadaan Bahaya"/>
    <s v="Extension cable was left hanging."/>
    <s v="Tripping hazard"/>
    <s v="Recommended the personnel to organize the cable"/>
    <s v="Hazardous - Unsafe Environment / Situasi Tempat Kerja yang Berbahaya untuk Alam Sekitar"/>
    <x v="0"/>
    <x v="0"/>
    <x v="0"/>
  </r>
  <r>
    <m/>
    <x v="0"/>
    <m/>
    <m/>
    <d v="2025-05-21T00:00:00"/>
    <x v="106"/>
    <m/>
    <x v="0"/>
    <s v="Instrument Engineer"/>
    <s v="South Building Ground Floor"/>
    <s v="Unsafe Condition (Dangerous Area that has potential to cause harm or injury to People within the Area) / Keadaan Bahaya"/>
    <s v="Ceiling top seems to be filled with water at female surau room in south building."/>
    <s v="The water could leak, and the panel could fall. "/>
    <s v="Suggest Facility Management to look into this. "/>
    <s v="Facility Management / Perawatan Kemudahan dan Aset"/>
    <x v="0"/>
    <x v="0"/>
    <x v="0"/>
  </r>
  <r>
    <m/>
    <x v="0"/>
    <m/>
    <m/>
    <d v="2025-05-21T00:00:00"/>
    <x v="7"/>
    <m/>
    <x v="0"/>
    <s v="Electrical Supervisor"/>
    <s v="SCM Building"/>
    <s v="Unsafe Condition (Dangerous Area that has potential to cause harm or injury to People within the Area) / Keadaan Bahaya"/>
    <s v="Fire Alarm system in SCM building is not connected to Main fire alarm panel in control room. "/>
    <s v="Any fire in SCM building can't monitor by anybody after office hour"/>
    <s v="Suggest installing communication device between SCM building and main fire alarm panel"/>
    <s v="Design and Engineering / Tempat Pekerjaan kurang sesuai"/>
    <x v="0"/>
    <x v="0"/>
    <x v="0"/>
  </r>
  <r>
    <m/>
    <x v="0"/>
    <m/>
    <m/>
    <d v="2025-05-21T00:00:00"/>
    <x v="7"/>
    <m/>
    <x v="0"/>
    <s v="Electrical Supervisor"/>
    <s v="South Building First Floor"/>
    <s v="Improvement Suggestions / Cadangan untuk diperbaiki"/>
    <s v="Fire alarm in south building ground floor did not have communication with central Fire alarm panel in CCR"/>
    <s v="Any alarm will not send to CCR and if real fire happen no one will notice it."/>
    <s v="Suggest to my superior to propose for communication modification  "/>
    <s v="Fire Protection / Perlindungan Kebakaran"/>
    <x v="0"/>
    <x v="0"/>
    <x v="0"/>
  </r>
  <r>
    <m/>
    <x v="0"/>
    <m/>
    <m/>
    <d v="2025-05-22T00:00:00"/>
    <x v="82"/>
    <m/>
    <x v="0"/>
    <s v="Static Engineer"/>
    <s v="Warehouse"/>
    <s v="Improvement Suggestions / Cadangan untuk diperbaiki"/>
    <s v="Most equipment spares are exposed to the rain, causing them to degrade and rendered unusable "/>
    <s v="Loss of valuable spares that can be utilized. "/>
    <s v="Provide proper storage location"/>
    <s v="Material Arrangement and Housekeeping / Kesesuaian Penyusunan Barang dan Kebersihan Tempat Pekerjaan"/>
    <x v="0"/>
    <x v="0"/>
    <x v="0"/>
  </r>
  <r>
    <m/>
    <x v="0"/>
    <m/>
    <m/>
    <d v="2025-05-22T00:00:00"/>
    <x v="62"/>
    <m/>
    <x v="0"/>
    <s v="Insulation technician "/>
    <s v="Ammonia Plant"/>
    <s v="Unsafe Act (Dangerous or Unsafe Act that was done by someone) / Perbuatan Bahaya"/>
    <s v="Workers using old, frayed lifting slings without inspection."/>
    <s v="Sling failure, dropped loads, or injuries."/>
    <s v="Replaced damaged slings"/>
    <s v="Hazardous - Unsafe Materials / Benda yang Berbahaya"/>
    <x v="0"/>
    <x v="0"/>
    <x v="0"/>
  </r>
  <r>
    <m/>
    <x v="0"/>
    <m/>
    <m/>
    <d v="2025-05-22T00:00:00"/>
    <x v="79"/>
    <m/>
    <x v="0"/>
    <s v="Static Technician "/>
    <s v="Unsure / Kurang Pasti"/>
    <s v="Unsafe Act (Dangerous or Unsafe Act that was done by someone) / Perbuatan Bahaya"/>
    <s v="I saw someone doesn't have a safety hood going to plant area."/>
    <s v="violation going thru plant area without safety hood, when emergency the person will be in trouble."/>
    <s v="Call the person and ask about the safety hood, The person Agreed and going back to bring safety hood before entering site."/>
    <s v="Individual Behaviour / Tingkah Laku yang Cuai dan Berbahaya"/>
    <x v="0"/>
    <x v="0"/>
    <x v="0"/>
  </r>
  <r>
    <m/>
    <x v="0"/>
    <m/>
    <m/>
    <d v="2025-05-22T00:00:00"/>
    <x v="4"/>
    <m/>
    <x v="0"/>
    <s v="Instrument Technician"/>
    <s v="Site Office's Staffs Rest Area"/>
    <s v="Improvement Suggestions / Cadangan untuk diperbaiki"/>
    <s v="Employee fallen off the chair while eating. "/>
    <s v="Injury, broken wrists etc. "/>
    <s v="help the employee up and raise care card. "/>
    <s v="Welfare / Kebajikan Pekerjaan dari segi Tempat Rehat, Penyediaan Air Minum dan Sebagainya."/>
    <x v="0"/>
    <x v="0"/>
    <x v="0"/>
  </r>
  <r>
    <m/>
    <x v="0"/>
    <m/>
    <m/>
    <d v="2025-05-23T00:00:00"/>
    <x v="112"/>
    <m/>
    <x v="0"/>
    <s v="Instrument Technician"/>
    <s v="Urea Plant"/>
    <s v="Unsafe Act (Dangerous or Unsafe Act that was done by someone) / Perbuatan Bahaya"/>
    <s v="It was observed that an individual was not wearing safety glasses in the designated area."/>
    <s v="Eye Injuries:_x000a_From flying debris, chemical splashes, or dust particles._x000a_May result in temporary or permanent vision loss"/>
    <s v="I politely but firmly remind the individual and the person acknowledge. "/>
    <s v="Personal Protective Equipment / Pemakaian Alat Pelindung Diri"/>
    <x v="0"/>
    <x v="0"/>
    <x v="0"/>
  </r>
  <r>
    <m/>
    <x v="0"/>
    <m/>
    <m/>
    <d v="2025-05-23T00:00:00"/>
    <x v="0"/>
    <m/>
    <x v="0"/>
    <s v="Instrument Shift Technician"/>
    <s v="Offsite &amp; Utilities"/>
    <s v="Unsafe Act (Dangerous or Unsafe Act that was done by someone) / Perbuatan Bahaya"/>
    <s v="I just Intervened my colleague to wear gloves when doing an activity."/>
    <s v="Cuts on hand. might cause infection."/>
    <s v="intervened my colleague to wear the gloves before doing the activity."/>
    <s v="Personal Protective Equipment / Pemakaian Alat Pelindung Diri"/>
    <x v="0"/>
    <x v="0"/>
    <x v="0"/>
  </r>
  <r>
    <m/>
    <x v="0"/>
    <m/>
    <m/>
    <d v="2025-05-23T00:00:00"/>
    <x v="119"/>
    <m/>
    <x v="0"/>
    <s v="Instrument Technician "/>
    <s v="Ammonia Plant"/>
    <s v="Unsafe Condition (Dangerous Area that has potential to cause harm or injury to People within the Area) / Keadaan Bahaya"/>
    <s v="Flooding due to the Nitrogen accumulation on pipeline, Algae formed "/>
    <s v="Slip and Fall, Injury, Possible Death"/>
    <s v="Clean the flooring to remove the algae accumulation, create barrier and warning label"/>
    <s v="Hazardous - Unsafe Environment / Situasi Tempat Kerja yang Berbahaya untuk Alam Sekitar"/>
    <x v="0"/>
    <x v="0"/>
    <x v="0"/>
  </r>
  <r>
    <m/>
    <x v="0"/>
    <m/>
    <m/>
    <d v="2025-05-23T00:00:00"/>
    <x v="119"/>
    <m/>
    <x v="0"/>
    <s v="Instrument Technician "/>
    <s v="Offsite &amp; Utilities"/>
    <s v="Unsafe Condition (Dangerous Area that has potential to cause harm or injury to People within the Area) / Keadaan Bahaya"/>
    <s v="Missing Rail on one of the pipeline, on one of the tank"/>
    <s v="Fall, injury, death"/>
    <s v="Put railing, or label warning"/>
    <s v="Design and Engineering / Tempat Pekerjaan kurang sesuai"/>
    <x v="0"/>
    <x v="0"/>
    <x v="0"/>
  </r>
  <r>
    <m/>
    <x v="0"/>
    <m/>
    <m/>
    <d v="2025-05-23T00:00:00"/>
    <x v="119"/>
    <m/>
    <x v="0"/>
    <s v="Instrument Technician "/>
    <s v="Plant Entry Gate"/>
    <s v="Unsafe Act (Dangerous or Unsafe Act that was done by someone) / Perbuatan Bahaya"/>
    <s v="One of the technician did not wear proper PPE ie: using normal glasses instead of safety glasses "/>
    <s v="Injury, Blind"/>
    <s v="Ask to change safety glasses instead"/>
    <s v="Individual Behaviour / Tingkah Laku yang Cuai dan Berbahaya"/>
    <x v="0"/>
    <x v="0"/>
    <x v="0"/>
  </r>
  <r>
    <m/>
    <x v="0"/>
    <m/>
    <m/>
    <d v="2025-05-23T00:00:00"/>
    <x v="47"/>
    <m/>
    <x v="0"/>
    <s v="Senior Maintenance Engineer"/>
    <s v="Safety Park"/>
    <s v="Unsafe Condition (Dangerous Area that has potential to cause harm or injury to People within the Area) / Keadaan Bahaya"/>
    <s v="Contractor working for Safety Park improvement using incomplete scaffolding for working. Only 2 planks for access without handrail. Missue the scaffolding inspection tag and purpose."/>
    <s v="Workers can fall down due to no handrail for fall protection"/>
    <s v="The work was stop, BRE Inspector was called and green tag was taken back by the Inspector. Instruct the contractor to make complete scaffolding before proceed with the works."/>
    <s v="Scaffolding and Working at Height / Yang berkaitan dengan Scaffolding dan Bekerja tempat tinggi"/>
    <x v="0"/>
    <x v="0"/>
    <x v="0"/>
  </r>
  <r>
    <m/>
    <x v="0"/>
    <m/>
    <m/>
    <d v="2025-05-23T00:00:00"/>
    <x v="118"/>
    <m/>
    <x v="0"/>
    <s v="Instrumentation Technician"/>
    <s v="Ammonia Plant"/>
    <s v="Unsafe Condition (Dangerous Area that has potential to cause harm or injury to People within the Area) / Keadaan Bahaya"/>
    <s v="Puddle on metal floor"/>
    <s v="Slip,trip &amp; fall"/>
    <s v="Stay aware"/>
    <s v="Design and Engineering / Tempat Pekerjaan kurang sesuai"/>
    <x v="0"/>
    <x v="0"/>
    <x v="0"/>
  </r>
  <r>
    <m/>
    <x v="0"/>
    <m/>
    <m/>
    <d v="2025-05-23T00:00:00"/>
    <x v="118"/>
    <m/>
    <x v="0"/>
    <s v="Instrumentation Technician"/>
    <s v="Offsite &amp; Utilities"/>
    <s v="Unsafe Condition (Dangerous Area that has potential to cause harm or injury to People within the Area) / Keadaan Bahaya"/>
    <s v="Missing handrail on top of the demin tank"/>
    <s v="Hand misplacement,fall"/>
    <s v="Provide awareness"/>
    <s v="Design and Engineering / Tempat Pekerjaan kurang sesuai"/>
    <x v="0"/>
    <x v="0"/>
    <x v="0"/>
  </r>
  <r>
    <m/>
    <x v="0"/>
    <m/>
    <m/>
    <d v="2025-05-23T00:00:00"/>
    <x v="42"/>
    <m/>
    <x v="0"/>
    <s v="Electrical (Shift) Technician"/>
    <s v="Offsite &amp; Utilities"/>
    <s v="Improvement Suggestions / Cadangan untuk diperbaiki"/>
    <s v="terjumpa banyak cable yang berjuntai juntai dan terkeluar dari mesh tray or cable tray."/>
    <s v="cable boleh jatuh, nampak tidak kemas, boleh menyebab kan cable termination lose"/>
    <s v="need to be dressing and make it secure to look tidy"/>
    <s v="Hazardous - Unsafe Environment / Situasi Tempat Kerja yang Berbahaya untuk Alam Sekitar"/>
    <x v="0"/>
    <x v="0"/>
    <x v="0"/>
  </r>
  <r>
    <m/>
    <x v="0"/>
    <m/>
    <m/>
    <d v="2025-05-23T00:00:00"/>
    <x v="99"/>
    <m/>
    <x v="0"/>
    <s v="Instrument Technician (Analyzer)"/>
    <s v="Main Gate 1"/>
    <s v="Unsafe Condition (Dangerous Area that has potential to cause harm or injury to People within the Area) / Keadaan Bahaya"/>
    <s v="A stray/wild dog has been frequently sighted in the area. The dog has shown aggressive behavior such as barking and occasionally chasing people passing by."/>
    <s v="Injury to people. Spread of disease"/>
    <s v="Suggest reporting to animal control service"/>
    <s v="Hazardous - Unsafe Environment / Situasi Tempat Kerja yang Berbahaya untuk Alam Sekitar"/>
    <x v="0"/>
    <x v="0"/>
    <x v="0"/>
  </r>
  <r>
    <m/>
    <x v="0"/>
    <m/>
    <m/>
    <d v="2025-05-23T00:00:00"/>
    <x v="99"/>
    <m/>
    <x v="0"/>
    <s v="Instrument Technician (Analyzer)"/>
    <s v="Offsite &amp; Utilities"/>
    <s v="Unsafe Condition (Dangerous Area that has potential to cause harm or injury to People within the Area) / Keadaan Bahaya"/>
    <s v="Slippery floor due to algae"/>
    <s v="Slip and trip "/>
    <s v="Alert colleagues and passerby to watch their step due to slippery surfaces caused by algae"/>
    <s v="Hazardous - Unsafe Environment / Situasi Tempat Kerja yang Berbahaya untuk Alam Sekitar"/>
    <x v="0"/>
    <x v="0"/>
    <x v="0"/>
  </r>
  <r>
    <m/>
    <x v="0"/>
    <m/>
    <m/>
    <d v="2025-05-23T00:00:00"/>
    <x v="117"/>
    <m/>
    <x v="0"/>
    <s v="Instrumentation Technician "/>
    <s v="Offsite &amp; Utilities"/>
    <s v="Unsafe Condition (Dangerous Area that has potential to cause harm or injury to People within the Area) / Keadaan Bahaya"/>
    <s v="One of the railings on one if the Demin tank is missing middle part handrail."/>
    <s v="Fatality."/>
    <s v="Install the middle handrail"/>
    <s v="Design and Engineering / Tempat Pekerjaan kurang sesuai"/>
    <x v="0"/>
    <x v="0"/>
    <x v="0"/>
  </r>
  <r>
    <m/>
    <x v="0"/>
    <m/>
    <m/>
    <d v="2025-05-23T00:00:00"/>
    <x v="117"/>
    <m/>
    <x v="0"/>
    <s v="Instrumentation Technician"/>
    <s v="Ammonia Plant"/>
    <s v="Unsafe Condition (Dangerous Area that has potential to cause harm or injury to People within the Area) / Keadaan Bahaya"/>
    <s v="Puddle of water"/>
    <s v="Slip, trip and fall. The floor is metal therefore rusting."/>
    <s v="Try to make a proper draining "/>
    <s v="Design and Engineering / Tempat Pekerjaan kurang sesuai"/>
    <x v="0"/>
    <x v="0"/>
    <x v="0"/>
  </r>
  <r>
    <m/>
    <x v="0"/>
    <m/>
    <m/>
    <d v="2025-05-23T00:00:00"/>
    <x v="117"/>
    <m/>
    <x v="0"/>
    <s v="Instrumentation Technician "/>
    <s v="Offsite &amp; Utilities"/>
    <s v="Unsafe Condition (Dangerous Area that has potential to cause harm or injury to People within the Area) / Keadaan Bahaya"/>
    <s v="Hose that is after bring used is not stored properly."/>
    <s v="Someone might tangled their feet and trip and fall."/>
    <s v="Put the hose away properly."/>
    <s v="Individual Behaviour / Tingkah Laku yang Cuai dan Berbahaya"/>
    <x v="0"/>
    <x v="0"/>
    <x v="0"/>
  </r>
  <r>
    <m/>
    <x v="0"/>
    <m/>
    <m/>
    <d v="2025-05-23T00:00:00"/>
    <x v="10"/>
    <m/>
    <x v="0"/>
    <s v="static"/>
    <s v="Ammonia Plant"/>
    <s v="Unsafe Act (Dangerous or Unsafe Act that was done by someone) / Perbuatan Bahaya"/>
    <s v="seen operation not using glove when operating hand wheel"/>
    <s v="cut or burn if too hot"/>
    <s v="i intervene him to use handglove"/>
    <s v="Individual Behaviour / Tingkah Laku yang Cuai dan Berbahaya"/>
    <x v="0"/>
    <x v="0"/>
    <x v="0"/>
  </r>
  <r>
    <m/>
    <x v="0"/>
    <m/>
    <m/>
    <d v="2025-05-25T00:00:00"/>
    <x v="17"/>
    <m/>
    <x v="0"/>
    <s v="Lead"/>
    <s v="Workshop"/>
    <s v="Unsafe Condition (Dangerous Area that has potential to cause harm or injury to People within the Area) / Keadaan Bahaya"/>
    <s v="1 bridge near isolation workshop which near warehouse is very rusty and unsafe to be used"/>
    <s v="bridge may fall and lead to injury"/>
    <s v="Suggest close the bridge right now, and to be replaced by new one if required"/>
    <s v="Facility Management / Perawatan Kemudahan dan Aset"/>
    <x v="0"/>
    <x v="0"/>
    <x v="0"/>
  </r>
  <r>
    <m/>
    <x v="0"/>
    <m/>
    <m/>
    <d v="2025-05-25T00:00:00"/>
    <x v="14"/>
    <m/>
    <x v="0"/>
    <s v="Electrical Shift Technician"/>
    <s v="Site Office's Staffs Rest Area"/>
    <s v="Unsafe Act (Dangerous or Unsafe Act that was done by someone) / Perbuatan Bahaya"/>
    <s v="Driver during delivery did not switch off the engine, the diesel and other smell from the vehicle exhaust is spreading towards the rest area"/>
    <s v="Breathing issue"/>
    <s v="Ive Inform the driver to switch off the engine and the on duty shift safety officer. That during delivery please turn off the engine so it does not cause air pollution to the area"/>
    <s v="Proactive Approach / Teguran Positif (Safe Act / Positive Act)"/>
    <x v="0"/>
    <x v="0"/>
    <x v="0"/>
  </r>
  <r>
    <m/>
    <x v="0"/>
    <m/>
    <m/>
    <d v="2025-05-26T00:00:00"/>
    <x v="87"/>
    <m/>
    <x v="0"/>
    <s v="Static Technician"/>
    <s v="Jetty Head"/>
    <s v="Improvement Suggestions / Cadangan untuk diperbaiki"/>
    <s v="There’s no guard or barrication on the edge of the jetty head "/>
    <s v="Since there’s always ship loading is ongoing, any personnel doing activity is exposed to fall hazard"/>
    <s v="Raise this care card and suggestion to install a stainless steel rope baricade that can be attach/un-attach if need to access across to the loading ship"/>
    <s v="Design and Engineering / Tempat Pekerjaan kurang sesuai"/>
    <x v="0"/>
    <x v="0"/>
    <x v="0"/>
  </r>
  <r>
    <m/>
    <x v="0"/>
    <m/>
    <m/>
    <d v="2025-05-26T00:00:00"/>
    <x v="132"/>
    <m/>
    <x v="0"/>
    <s v="Rotating Lead Engineer "/>
    <s v="Car Park near North Building"/>
    <s v="Improvement Suggestions / Cadangan untuk diperbaiki"/>
    <s v="To protect our vehicles from direct sunlight and rain, it is recommended to install a sunshade over the parking area. This addition will help maintain a comfortable temperature inside the cars throughout the day and shield them from weather-related damage. "/>
    <s v="cars affected "/>
    <s v="inform related section team "/>
    <s v="Road Safety / Keselamatan di Trafik dan Jalan Raya"/>
    <x v="0"/>
    <x v="0"/>
    <x v="0"/>
  </r>
  <r>
    <m/>
    <x v="0"/>
    <m/>
    <m/>
    <d v="2025-05-26T00:00:00"/>
    <x v="132"/>
    <m/>
    <x v="0"/>
    <s v="Rotating Lead Engineer "/>
    <s v="Unsure / Kurang Pasti"/>
    <s v="Improvement Suggestions / Cadangan untuk diperbaiki"/>
    <s v="Once the use of mobile phones is no longer permitted on site, it will be necessary to provide a large-format printer (capable of printing up to 75 cm wide paper) to support maintenance activities. This printer will be used to print sectional drawings for the maintenance team to carry with them on site._x000a_Having these detailed drawings readily available in hard copy will ensure that the team has clear and accurate visual references of the equipment or systems being maintained, improving efficiency and reducing the risk of errors during the work."/>
    <s v="work quality affected "/>
    <s v="will inform my manager "/>
    <s v="Facility Management / Perawatan Kemudahan dan Aset"/>
    <x v="0"/>
    <x v="0"/>
    <x v="0"/>
  </r>
  <r>
    <m/>
    <x v="0"/>
    <m/>
    <m/>
    <d v="2025-05-26T00:00:00"/>
    <x v="140"/>
    <m/>
    <x v="0"/>
    <s v="Rotating Supervisor"/>
    <s v="Unsure / Kurang Pasti"/>
    <s v="Unsafe Act (Dangerous or Unsafe Act that was done by someone) / Perbuatan Bahaya"/>
    <s v="It is essential that employees keep their escape hoods readily accessible at all times during site activities. Keeping the escape hood close ensures quick and easy access in case of emergencies, thereby enhancing safety and response effectiveness."/>
    <s v="Personal will be affected "/>
    <s v="Inform my team "/>
    <s v="Hazardous - Unsafe Environment / Situasi Tempat Kerja yang Berbahaya untuk Alam Sekitar"/>
    <x v="0"/>
    <x v="0"/>
    <x v="0"/>
  </r>
  <r>
    <m/>
    <x v="0"/>
    <m/>
    <m/>
    <d v="2025-05-26T00:00:00"/>
    <x v="140"/>
    <m/>
    <x v="0"/>
    <s v="Rotating Supervisor"/>
    <s v="Unsure / Kurang Pasti"/>
    <s v="Improvement Suggestions / Cadangan untuk diperbaiki"/>
    <s v="As we approach the upcoming major TA2025, it is important to consider enhancing the variety of food options available during this period to support team morale and well-being._x000a_Incorporating a wider selection of Western dishes—such as pasta, pizza, sandwiches, and other non-rice-based meals—will significantly contribute to overall satisfaction among team members. "/>
    <s v="unsatisfaction "/>
    <s v="Inform my manager "/>
    <s v="Communication / Kurang Perbincangan waktu Bekerja, Kurang Permahaman Arahan atau Kurang Pengetahuan Bahasa Asing"/>
    <x v="0"/>
    <x v="0"/>
    <x v="0"/>
  </r>
  <r>
    <m/>
    <x v="0"/>
    <m/>
    <m/>
    <d v="2025-05-26T00:00:00"/>
    <x v="131"/>
    <m/>
    <x v="0"/>
    <s v="Rotating and Static Section Manager "/>
    <s v="Ammonia Plant"/>
    <s v="Improvement Suggestions / Cadangan untuk diperbaiki"/>
    <s v="Primary Reformer area don’t have sufficient Fire detection sensor need to top floor ( near to burners )"/>
    <s v="Study to be done to check if this improvement is really required "/>
    <s v="I am sending this message for every one information and action "/>
    <s v="Fire Protection / Perlindungan Kebakaran"/>
    <x v="0"/>
    <x v="0"/>
    <x v="0"/>
  </r>
  <r>
    <m/>
    <x v="0"/>
    <m/>
    <m/>
    <d v="2025-05-26T00:00:00"/>
    <x v="65"/>
    <m/>
    <x v="0"/>
    <s v="Pipe fitter "/>
    <s v="Workshop"/>
    <s v="Safe Act or Positive Practice (An appreciation to be made to that person who shows good examples) / Kelakuan yang Baik"/>
    <s v="Around workshop have a lot material, workshop team are clear and remove material "/>
    <s v="If still have materials , can get injury for workers "/>
    <s v="They remove all materials out from workshop"/>
    <s v="Material Arrangement and Housekeeping / Kesesuaian Penyusunan Barang dan Kebersihan Tempat Pekerjaan"/>
    <x v="0"/>
    <x v="1"/>
    <x v="0"/>
  </r>
  <r>
    <m/>
    <x v="0"/>
    <m/>
    <m/>
    <d v="2025-05-26T00:00:00"/>
    <x v="5"/>
    <m/>
    <x v="0"/>
    <s v="Technician level 2 "/>
    <s v="Urea Plant"/>
    <s v="Improvement Suggestions / Cadangan untuk diperbaiki"/>
    <s v="Washing hand sink"/>
    <s v="Cleaning after doing the job"/>
    <s v="Install sink"/>
    <s v="Design and Engineering / Tempat Pekerjaan kurang sesuai"/>
    <x v="0"/>
    <x v="1"/>
    <x v="0"/>
  </r>
  <r>
    <m/>
    <x v="0"/>
    <m/>
    <m/>
    <d v="2025-05-26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5-26T00:00:00"/>
    <x v="7"/>
    <m/>
    <x v="0"/>
    <s v="Electrical Supervisor"/>
    <s v="Product Handling"/>
    <s v="Unsafe Condition (Dangerous Area that has potential to cause harm or injury to People within the Area) / Keadaan Bahaya"/>
    <s v="The door opening in the conveyor tower (1711H01) faces outward, where there is no flat floor, leading directly to the stairs. "/>
    <s v="This will be very dangerous if someone is standing outside the door while someone else is trying to open it. The person standing outside the door will be pushed and fall down."/>
    <s v="Creating care card, then everybody will be aware about this condition"/>
    <s v="Design and Engineering / Tempat Pekerjaan kurang sesuai"/>
    <x v="0"/>
    <x v="0"/>
    <x v="0"/>
  </r>
  <r>
    <m/>
    <x v="0"/>
    <m/>
    <m/>
    <d v="2025-05-26T00:00:00"/>
    <x v="55"/>
    <m/>
    <x v="0"/>
    <s v="Rigger Leave 1 "/>
    <s v="Offsite &amp; Utilities"/>
    <s v="Safe Act or Positive Practice (An appreciation to be made to that person who shows good examples) / Kelakuan yang Baik"/>
    <s v="One location 3 team work same time "/>
    <s v="Some person coming under the boom "/>
    <s v="I will stop the work or discuss with aunther team please make it area clear and done our task by safely "/>
    <s v="Individual Behaviour / Tingkah Laku yang Cuai dan Berbahaya"/>
    <x v="0"/>
    <x v="0"/>
    <x v="0"/>
  </r>
  <r>
    <m/>
    <x v="0"/>
    <m/>
    <m/>
    <d v="2025-05-27T00:00:00"/>
    <x v="17"/>
    <m/>
    <x v="0"/>
    <s v="Lead"/>
    <s v="Jetty Head"/>
    <s v="Unsafe Condition (Dangerous Area that has potential to cause harm or injury to People within the Area) / Keadaan Bahaya"/>
    <s v="The entrance for the substation building has water leak which may lead to sliding"/>
    <s v="Injury due to sliding"/>
    <s v="Suggest to do house keeping"/>
    <s v="Material Arrangement and Housekeeping / Kesesuaian Penyusunan Barang dan Kebersihan Tempat Pekerjaan"/>
    <x v="0"/>
    <x v="0"/>
    <x v="0"/>
  </r>
  <r>
    <m/>
    <x v="0"/>
    <m/>
    <m/>
    <d v="2025-05-27T00:00:00"/>
    <x v="69"/>
    <m/>
    <x v="0"/>
    <s v="Valve technician"/>
    <s v="Workshop"/>
    <s v="Safe Act or Positive Practice (An appreciation to be made to that person who shows good examples) / Kelakuan yang Baik"/>
    <s v="One forklift prepared to transfert the new test machine inside of workshop. after check up operator asked about the average weight of the load and then we have to come to the data and realized that  its heavier than MAWL of forklift. So the task postonned until reached bigger forklift."/>
    <s v="Good practice from the operator. no matter how small is the appearance of the load it importante to identify any load before trying to lift. can lead to property damage. both material to be transported and forklift as well."/>
    <s v="What have done is to provide proper weight of the equipment and insure operator will use proper lifting point. test machine is not balanced. its heavy on one side. Encourage always good practice fort lifting procedures."/>
    <s v="Material Arrangement and Housekeeping / Kesesuaian Penyusunan Barang dan Kebersihan Tempat Pekerjaan"/>
    <x v="0"/>
    <x v="0"/>
    <x v="0"/>
  </r>
  <r>
    <m/>
    <x v="0"/>
    <m/>
    <m/>
    <d v="2025-05-27T00:00:00"/>
    <x v="75"/>
    <m/>
    <x v="0"/>
    <s v="lead mechanical engineer"/>
    <s v="Offsite &amp; Utilities"/>
    <s v="Unsafe Condition (Dangerous Area that has potential to cause harm or injury to People within the Area) / Keadaan Bahaya"/>
    <s v="some housekeeping required for ammonia area near the tank"/>
    <s v="Any person can full down or near miss can happen "/>
    <s v="To update safety team -FACILTY MANGMENTS "/>
    <s v="Facility Management / Perawatan Kemudahan dan Aset"/>
    <x v="0"/>
    <x v="1"/>
    <x v="0"/>
  </r>
  <r>
    <m/>
    <x v="0"/>
    <m/>
    <m/>
    <d v="2025-05-27T00:00:00"/>
    <x v="80"/>
    <m/>
    <x v="0"/>
    <s v="Mech.Lead"/>
    <s v="Jetty Head"/>
    <s v="Improvement Suggestions / Cadangan untuk diperbaiki"/>
    <s v="Product accumulation inside the shiploader"/>
    <s v="slip, may lead to asset damages"/>
    <s v="communication with operation for removal plan"/>
    <s v="Material Arrangement and Housekeeping / Kesesuaian Penyusunan Barang dan Kebersihan Tempat Pekerjaan"/>
    <x v="0"/>
    <x v="0"/>
    <x v="0"/>
  </r>
  <r>
    <m/>
    <x v="0"/>
    <m/>
    <m/>
    <d v="2025-05-27T00:00:00"/>
    <x v="94"/>
    <m/>
    <x v="0"/>
    <s v="Instrument manager"/>
    <s v="Car Park near North Building"/>
    <s v="Unsafe Act (Dangerous or Unsafe Act that was done by someone) / Perbuatan Bahaya"/>
    <s v="Car exceeded the speed limit"/>
    <s v="Injury"/>
    <s v="Advised the driver to slow down"/>
    <s v="Individual Behaviour / Tingkah Laku yang Cuai dan Berbahaya"/>
    <x v="0"/>
    <x v="0"/>
    <x v="0"/>
  </r>
  <r>
    <m/>
    <x v="0"/>
    <m/>
    <m/>
    <d v="2025-05-27T00:00:00"/>
    <x v="28"/>
    <m/>
    <x v="0"/>
    <s v="Electrical Engineer"/>
    <s v="Site Office First Floor"/>
    <s v="Safe Act or Positive Practice (An appreciation to be made to that person who shows good examples) / Kelakuan yang Baik"/>
    <s v="Supervisor with slight wound on the forehead, as a result of dealing with wild dogs near the workshop area."/>
    <s v="Similar incident can happen"/>
    <s v="Beware of area with wild dogs"/>
    <s v="Proactive Approach / Teguran Positif (Safe Act / Positive Act)"/>
    <x v="0"/>
    <x v="0"/>
    <x v="0"/>
  </r>
  <r>
    <m/>
    <x v="0"/>
    <m/>
    <m/>
    <d v="2025-05-28T00:00:00"/>
    <x v="29"/>
    <m/>
    <x v="0"/>
    <s v="Electrical Engineer"/>
    <s v="North Building Ground Floor"/>
    <s v="Unsafe Condition (Dangerous Area that has potential to cause harm or injury to People within the Area) / Keadaan Bahaya"/>
    <s v="No smoke detectors found in the office."/>
    <s v="fire could start in the office but there is no alarm triggered due to no smoke detector present."/>
    <s v="add more smoke detectors according to the required safety regulations."/>
    <s v="Design and Engineering / Tempat Pekerjaan kurang sesuai"/>
    <x v="0"/>
    <x v="0"/>
    <x v="0"/>
  </r>
  <r>
    <m/>
    <x v="0"/>
    <m/>
    <m/>
    <d v="2025-05-28T00:00:00"/>
    <x v="95"/>
    <m/>
    <x v="0"/>
    <s v="SR. INSTRUMENT ENGINEER"/>
    <s v="Ammonia Plant"/>
    <s v="Unsafe Condition (Dangerous Area that has potential to cause harm or injury to People within the Area) / Keadaan Bahaya"/>
    <s v="Use of non-ex-certified electronic device, i.e. Fluke multimeter"/>
    <s v="As per BFI policy, any non-ex electronic device shall not be used inside plant unless with special permission"/>
    <s v="put in the care card for awareness first then for evaluating"/>
    <s v="Tools, Equipment and Machinery / Berkaitan dengan Alat Kegunaan Pekerjaan dan Mesin sama ada ianya Tidak Sesuai untuk aktivitas tersebut atau sebaliknya"/>
    <x v="0"/>
    <x v="0"/>
    <x v="0"/>
  </r>
  <r>
    <m/>
    <x v="0"/>
    <m/>
    <m/>
    <d v="2025-05-28T00:00:00"/>
    <x v="57"/>
    <m/>
    <x v="0"/>
    <s v="Senior Scaffolder"/>
    <s v="Safety Park"/>
    <s v="Unsafe Act (Dangerous or Unsafe Act that was done by someone) / Perbuatan Bahaya"/>
    <s v="I saw scaffolder working at height without proper working platform while doing a dismantling activities"/>
    <s v="It can cause slip &amp; fall from height"/>
    <s v="I ask them to put atleast minimum 3 pcs scaffolding plank to continue the dismantling activities "/>
    <s v="Individual Behaviour / Tingkah Laku yang Cuai dan Berbahaya"/>
    <x v="0"/>
    <x v="0"/>
    <x v="0"/>
  </r>
  <r>
    <m/>
    <x v="0"/>
    <m/>
    <m/>
    <d v="2025-05-28T00:00:00"/>
    <x v="2"/>
    <m/>
    <x v="0"/>
    <s v="Electrical (Shift) Technician"/>
    <s v="Offsite &amp; Utilities"/>
    <s v="Unsafe Condition (Dangerous Area that has potential to cause harm or injury to People within the Area) / Keadaan Bahaya"/>
    <s v="Working personnel had been working continuously under the scorching heat.  "/>
    <s v="Heat stroke and dehydration"/>
    <s v="Inform the person to take a brief break in between (fatigue management) and hydrate always. A water dispenser is available in both CCR and Site Office."/>
    <s v="Welfare / Kebajikan Pekerjaan dari segi Tempat Rehat, Penyediaan Air Minum dan Sebagainya."/>
    <x v="0"/>
    <x v="0"/>
    <x v="0"/>
  </r>
  <r>
    <m/>
    <x v="0"/>
    <m/>
    <m/>
    <d v="2025-05-29T00:00:00"/>
    <x v="133"/>
    <m/>
    <x v="0"/>
    <s v="Urea rotating lead "/>
    <s v="Ammonia Plant"/>
    <s v="Unsafe Act (Dangerous or Unsafe Act that was done by someone) / Perbuatan Bahaya"/>
    <s v="Someone was carrying big size &amp; heavyweight part while driving bycicle "/>
    <s v="Fall , injury "/>
    <s v="Informed that this is not safe act, heavyweight parts can be handled by pickup or tricycle to avoid any injury "/>
    <s v="Individual Behaviour / Tingkah Laku yang Cuai dan Berbahaya"/>
    <x v="0"/>
    <x v="0"/>
    <x v="0"/>
  </r>
  <r>
    <m/>
    <x v="0"/>
    <m/>
    <m/>
    <d v="2025-05-29T00:00:00"/>
    <x v="51"/>
    <m/>
    <x v="0"/>
    <s v="DE technician workshop "/>
    <s v="Offsite &amp; Utilities"/>
    <s v="Safe Act or Positive Practice (An appreciation to be made to that person who shows good examples) / Kelakuan yang Baik"/>
    <s v="Not using a bicycle while walking on the bridge and he pushed his bicycle"/>
    <s v="Good examples and practices for all"/>
    <s v="Thanks to him for sharing a good example."/>
    <s v="Proactive Approach / Teguran Positif (Safe Act / Positive Act)"/>
    <x v="0"/>
    <x v="0"/>
    <x v="0"/>
  </r>
  <r>
    <m/>
    <x v="0"/>
    <m/>
    <m/>
    <d v="2025-05-29T00:00:00"/>
    <x v="69"/>
    <m/>
    <x v="0"/>
    <s v="Valve technician"/>
    <s v="Workshop"/>
    <s v="Unsafe Condition (Dangerous Area that has potential to cause harm or injury to People within the Area) / Keadaan Bahaya"/>
    <s v="By doing Material handling at the workshop and using stepladder. while pushing the ladder in to the right place it slided due to water on the ground surface."/>
    <s v="If someone already climb on the ladder that could be hazadious. Risk of slippery surface."/>
    <s v="We were forced to clean the ground and remove water prior to start the task. and informed supervisor for this event of rain come inside workshop."/>
    <s v="Hazardous - Unsafe Environment / Situasi Tempat Kerja yang Berbahaya untuk Alam Sekitar"/>
    <x v="0"/>
    <x v="0"/>
    <x v="0"/>
  </r>
  <r>
    <m/>
    <x v="0"/>
    <m/>
    <m/>
    <d v="2025-05-29T00:00:00"/>
    <x v="80"/>
    <m/>
    <x v="0"/>
    <s v="Mech.Lead"/>
    <s v="Bulk Storage"/>
    <s v="Safe Act or Positive Practice (An appreciation to be made to that person who shows good examples) / Kelakuan yang Baik"/>
    <s v="water bottles after maintenance activities"/>
    <s v="slip/trip/environmental"/>
    <s v="collect them"/>
    <s v="Individual Behaviour / Tingkah Laku yang Cuai dan Berbahaya"/>
    <x v="0"/>
    <x v="0"/>
    <x v="0"/>
  </r>
  <r>
    <m/>
    <x v="0"/>
    <m/>
    <m/>
    <d v="2025-05-29T00:00:00"/>
    <x v="127"/>
    <m/>
    <x v="0"/>
    <s v="Instrument Engineer"/>
    <s v="Ammonia Plant"/>
    <s v="Unsafe Condition (Dangerous Area that has potential to cause harm or injury to People within the Area) / Keadaan Bahaya"/>
    <s v="Mechanical door shutter at Instrument rack room (mainsubstation Unit 1410) is damaged, it disrupts the door to be fully shut and needs to be replaced."/>
    <s v="Security concerns - non authorized personnel can enter, biological hazards, climate control issues (leads to condensation therefore affect integrity of the rack room)_x000a_"/>
    <s v="Reported the issue to facilities management "/>
    <s v="Facility Management / Perawatan Kemudahan dan Aset"/>
    <x v="0"/>
    <x v="0"/>
    <x v="0"/>
  </r>
  <r>
    <m/>
    <x v="0"/>
    <m/>
    <m/>
    <d v="2025-05-29T00:00:00"/>
    <x v="42"/>
    <m/>
    <x v="0"/>
    <s v="Electrical tech"/>
    <s v="Electrical Substation"/>
    <s v="Improvement Suggestions / Cadangan untuk diperbaiki"/>
    <s v="Ternampak  tikus di cable cellar main sub"/>
    <s v="Boleh merosak kn cables ,atau mentrip motors, transformer  or plant "/>
    <s v="Cadangan membuat perangkap tikus atau mem beri racun tikus"/>
    <s v="Hazardous - Unsafe Environment / Situasi Tempat Kerja yang Berbahaya untuk Alam Sekitar"/>
    <x v="0"/>
    <x v="0"/>
    <x v="0"/>
  </r>
  <r>
    <m/>
    <x v="0"/>
    <m/>
    <m/>
    <d v="2025-05-29T00:00:00"/>
    <x v="62"/>
    <m/>
    <x v="0"/>
    <s v="Insulation Technician"/>
    <s v="Offsite &amp; Utilities"/>
    <s v="Unsafe Act (Dangerous or Unsafe Act that was done by someone) / Perbuatan Bahaya"/>
    <s v="Workers standing directly under or near the suspended load."/>
    <s v="Serious injuries or fatalities if the load falls."/>
    <s v="Moved workers to a safe distance and held a quick talk about the “no-go zone.”"/>
    <s v="Communication / Kurang Perbincangan waktu Bekerja, Kurang Permahaman Arahan atau Kurang Pengetahuan Bahasa Asing"/>
    <x v="0"/>
    <x v="0"/>
    <x v="0"/>
  </r>
  <r>
    <m/>
    <x v="0"/>
    <m/>
    <m/>
    <d v="2025-05-29T00:00:00"/>
    <x v="97"/>
    <m/>
    <x v="0"/>
    <s v="Instrument Engineer"/>
    <s v="Urea Plant"/>
    <s v="Unsafe Act (Dangerous or Unsafe Act that was done by someone) / Perbuatan Bahaya"/>
    <s v="Purging of NH3 liquid from sampling point without proper PPE e.g. gloves"/>
    <s v="Injury to hands "/>
    <s v="Stopped the work and advice to either isolate the sample or wear proper PPE when handling/testing"/>
    <s v="Individual Behaviour / Tingkah Laku yang Cuai dan Berbahaya"/>
    <x v="0"/>
    <x v="0"/>
    <x v="0"/>
  </r>
  <r>
    <m/>
    <x v="0"/>
    <m/>
    <m/>
    <d v="2025-05-29T00:00:00"/>
    <x v="9"/>
    <m/>
    <x v="0"/>
    <s v="Fabricator Lv2"/>
    <s v="Workshop"/>
    <s v="Safe Act or Positive Practice (An appreciation to be made to that person who shows good examples) / Kelakuan yang Baik"/>
    <s v="Proper housekeeping done by my colleague "/>
    <s v="-"/>
    <s v="I appreciate his thoughts on doing housekeeping "/>
    <s v="Proactive Approach / Teguran Positif (Safe Act / Positive Act)"/>
    <x v="0"/>
    <x v="0"/>
    <x v="0"/>
  </r>
  <r>
    <m/>
    <x v="0"/>
    <m/>
    <m/>
    <d v="2025-05-29T09:00:00"/>
    <x v="135"/>
    <s v="EXP119"/>
    <x v="0"/>
    <s v="Senior Rotating Engineer"/>
    <s v="Ammonia Plant"/>
    <s v="Unsafe Condition (Dangerous Area that has potential to cause harm or injury to People within the Area)"/>
    <s v="Restricted access to 1011K001 coupling area due to the area is elevated on base frame."/>
    <s v="Wrong access route use will cause trip and fall hazard."/>
    <s v="Point the technician to the correct access route."/>
    <s v="Proactive Approach"/>
    <x v="0"/>
    <x v="0"/>
    <x v="0"/>
  </r>
  <r>
    <m/>
    <x v="0"/>
    <m/>
    <m/>
    <d v="2025-05-30T00:00:00"/>
    <x v="8"/>
    <m/>
    <x v="0"/>
    <s v="Welder senior "/>
    <s v="Workshop"/>
    <s v="Safe Act or Positive Practice (An appreciation to be made to that person who shows good examples) / Kelakuan yang Baik"/>
    <s v="The lifting team used proper rigging tools and followed the lifting plan strictly."/>
    <s v="N/A"/>
    <s v="I congratulated the team and reported it as a model practice for other departments."/>
    <s v="Proactive Approach / Teguran Positif (Safe Act / Positive Act)"/>
    <x v="0"/>
    <x v="0"/>
    <x v="0"/>
  </r>
  <r>
    <m/>
    <x v="0"/>
    <m/>
    <m/>
    <d v="2025-05-30T00:00:00"/>
    <x v="68"/>
    <m/>
    <x v="0"/>
    <s v="Technician"/>
    <s v="Warehouse"/>
    <s v="Safe Act or Positive Practice (An appreciation to be made to that person who shows good examples) / Kelakuan yang Baik"/>
    <s v="Good communication during inspection of new item activity."/>
    <s v="Nil"/>
    <s v="Congratulate the team"/>
    <s v="Communication / Kurang Perbincangan waktu Bekerja, Kurang Permahaman Arahan atau Kurang Pengetahuan Bahasa Asing"/>
    <x v="0"/>
    <x v="0"/>
    <x v="0"/>
  </r>
  <r>
    <m/>
    <x v="0"/>
    <m/>
    <m/>
    <d v="2025-05-30T00:00:00"/>
    <x v="40"/>
    <m/>
    <x v="0"/>
    <s v="Electrical Technician"/>
    <s v="Site Office's Staffs Rest Area"/>
    <s v="Unsafe Condition (Dangerous Area that has potential to cause harm or injury to People within the Area) / Keadaan Bahaya"/>
    <s v="Too many fly"/>
    <s v="Someone will get stomachache or other diseases from the fly"/>
    <s v="Need to find the root cause and supply fly trap for temporary solution"/>
    <s v="Hazardous - Unsafe Environment / Situasi Tempat Kerja yang Berbahaya untuk Alam Sekitar"/>
    <x v="0"/>
    <x v="0"/>
    <x v="0"/>
  </r>
  <r>
    <m/>
    <x v="0"/>
    <m/>
    <m/>
    <d v="2025-05-30T00:00:00"/>
    <x v="28"/>
    <m/>
    <x v="0"/>
    <s v="Electrical Engineer"/>
    <s v="Warehouse"/>
    <s v="Unsafe Act (Dangerous or Unsafe Act that was done by someone) / Perbuatan Bahaya"/>
    <s v="Dangerously handling cutter when opening boxes during inspection."/>
    <s v="Hand injury can easily occur, even when wearing safety glove."/>
    <s v="Gave a warning and strictly supervise the activity."/>
    <s v="Individual Behaviour / Tingkah Laku yang Cuai dan Berbahaya"/>
    <x v="0"/>
    <x v="0"/>
    <x v="0"/>
  </r>
  <r>
    <m/>
    <x v="0"/>
    <m/>
    <m/>
    <d v="2025-05-30T00:00:00"/>
    <x v="144"/>
    <m/>
    <x v="0"/>
    <s v="Sr rotating technician level 1"/>
    <s v="Urea Plant"/>
    <s v="Unsafe Condition (Dangerous Area that has potential to cause harm or injury to People within the Area) / Keadaan Bahaya"/>
    <s v="1231P001 A/B seal flashing line is hot but can't insolation "/>
    <s v="Burning if some one tuch "/>
    <s v="Install or reap  insolation tap "/>
    <s v="Tools, Equipment and Machinery / Berkaitan dengan Alat Kegunaan Pekerjaan dan Mesin sama ada ianya Tidak Sesuai untuk aktivitas tersebut atau sebaliknya"/>
    <x v="0"/>
    <x v="0"/>
    <x v="0"/>
  </r>
  <r>
    <m/>
    <x v="0"/>
    <m/>
    <m/>
    <d v="2025-05-30T00:00:00"/>
    <x v="55"/>
    <m/>
    <x v="0"/>
    <s v="Sukhbir Singh"/>
    <s v="Urea Plant"/>
    <s v="Safe Act or Positive Practice (An appreciation to be made to that person who shows good examples) / Kelakuan yang Baik"/>
    <s v="Fallow safety standards "/>
    <s v="If not follow safety we are receive accident or incident happen "/>
    <s v="Safe work practice is make Our life or family happy "/>
    <s v="Individual Behaviour / Tingkah Laku yang Cuai dan Berbahaya"/>
    <x v="0"/>
    <x v="0"/>
    <x v="0"/>
  </r>
  <r>
    <m/>
    <x v="0"/>
    <m/>
    <m/>
    <d v="2025-05-30T00:00:00"/>
    <x v="55"/>
    <m/>
    <x v="0"/>
    <s v="Rigger Leave 1 "/>
    <s v="Ammonia Plant"/>
    <s v="Unsafe Act (Dangerous or Unsafe Act that was done by someone) / Perbuatan Bahaya"/>
    <s v="Scaffolding done have inspection teg"/>
    <s v="Maybe scaffolding platform not complete or under modification so if inspection teg available mean they have to use._x000a_If someone using without inspection maybe chance to accident or incident "/>
    <s v="I will discuss with performer for this matter or call inspection team they will arrange grean teg "/>
    <s v="Individual Behaviour / Tingkah Laku yang Cuai dan Berbahaya"/>
    <x v="0"/>
    <x v="0"/>
    <x v="0"/>
  </r>
  <r>
    <m/>
    <x v="0"/>
    <m/>
    <m/>
    <d v="2025-05-30T00:00:00"/>
    <x v="88"/>
    <m/>
    <x v="0"/>
    <s v="static ammonia lead engineer"/>
    <s v="Ammonia Plant"/>
    <s v="Safe Act or Positive Practice (An appreciation to be made to that person who shows good examples) / Kelakuan yang Baik"/>
    <s v="I observed technicians working on site without taking rest for long time"/>
    <s v="technicians during start up activities may de-hydrated during continuous work hot conditions "/>
    <s v="I advised them to have rest and take refreshements"/>
    <s v="Proactive Approach / Teguran Positif (Safe Act / Positive Act)"/>
    <x v="0"/>
    <x v="1"/>
    <x v="0"/>
  </r>
  <r>
    <m/>
    <x v="0"/>
    <m/>
    <m/>
    <d v="2025-06-01T00:00:00"/>
    <x v="40"/>
    <m/>
    <x v="0"/>
    <s v="Electrical Technician"/>
    <s v="CCR"/>
    <s v="Unsafe Condition (Dangerous Area that has potential to cause harm or injury to People within the Area) / Keadaan Bahaya"/>
    <s v="Many cockroach"/>
    <s v="Someone will get stomachache or diseases from it thru foods"/>
    <s v="Put cockroach trap and call pest control person"/>
    <s v="Hazardous - Unsafe Environment / Situasi Tempat Kerja yang Berbahaya untuk Alam Sekitar"/>
    <x v="0"/>
    <x v="0"/>
    <x v="0"/>
  </r>
  <r>
    <m/>
    <x v="0"/>
    <m/>
    <m/>
    <d v="2025-06-02T00:00:00"/>
    <x v="13"/>
    <m/>
    <x v="0"/>
    <s v="Mechanical Welder"/>
    <s v="North Building First Floor"/>
    <s v="Safe Act or Positive Practice (An appreciation to be made to that person who shows good examples) / Kelakuan yang Baik"/>
    <s v="Over the past few months, my superior has diligently developed a comprehensive plan for the upcoming turnaround works, proactively mitigating the risk of last-minute activities and panic-driven work. This forward-thinking approach is expected to ensure a smooth and efficient execution of the project."/>
    <s v="1. Delays and Downtime: Last-minute activities can lead to project delays, impacting production schedules and overall efficiency._x000a__x000a_2. Increased Costs: Panic-driven work can result in costly overtime, emergency procurement, or repairs._x000a__x000a_3. Safety Risks: Rushed work can compromise safety protocols, increasing the risk of accidents and injuries._x000a__x000a_4. Resource Misallocation: Poor planning can lead to inefficient resource utilization, wasting time, and materials._x000a__x000a_5. Quality Compromise: Hasty execution can compromise the quality of work, potentially affecting the project's overall success._x000a__x000a_By having a well-organized plan in place, these risks can be mitigated, ensuring a smoother turnaround process."/>
    <s v="1. Provide Resources: Ensure your superior has the necessary resources, tools, and personnel to develop and execute the plan effectively._x000a__x000a_2. Offer Input: Share your expertise and insights to enhance the planning process and identify potential risks._x000a__x000a_3. Communicate Effectively: Keep stakeholders informed about the plan's progress, timelines, and any changes._x000a__x000a_4. Encourage Review and Revision: Regularly review and refine the plan to ensure it remains relevant and effective._x000a__x000a_5. Recognize and Reward: Acknowledge your superior's efforts and the team's hard work in developing and executing the plan._x000a__x000a_By supporting this good practice, you can contribute to a successful turnaround process and reinforce a culture of proactive planning and execution."/>
    <s v="Proactive Approach / Teguran Positif (Safe Act / Positive Act)"/>
    <x v="0"/>
    <x v="0"/>
    <x v="0"/>
  </r>
  <r>
    <m/>
    <x v="0"/>
    <m/>
    <m/>
    <d v="2025-06-03T00:00:00"/>
    <x v="132"/>
    <m/>
    <x v="0"/>
    <s v="Rotating Lead Engineer "/>
    <s v="Unsure / Kurang Pasti"/>
    <s v="Improvement Suggestions / Cadangan untuk diperbaiki"/>
    <s v="As we approach TA2025, it's essential to provide proper gloves, suitable for the maintenance tasks."/>
    <s v="Human Risk "/>
    <s v="informed my manager "/>
    <s v="Personal Protective Equipment / Pemakaian Alat Pelindung Diri"/>
    <x v="0"/>
    <x v="0"/>
    <x v="0"/>
  </r>
  <r>
    <m/>
    <x v="0"/>
    <m/>
    <m/>
    <d v="2025-06-03T00:00:00"/>
    <x v="132"/>
    <m/>
    <x v="0"/>
    <s v="Rotating Lead Engineer "/>
    <s v="Unsure / Kurang Pasti"/>
    <s v="Unsafe Act (Dangerous or Unsafe Act that was done by someone) / Perbuatan Bahaya"/>
    <s v="It is essential that employees keep their escape hoods readily accessible at all times during site activities. Keeping the escape hood close ensures quick and easy access in case of emergencies, thereby enhancing safety and response effectiveness."/>
    <s v="unsafe acting "/>
    <s v="Informed my team"/>
    <s v="Personal Protective Equipment / Pemakaian Alat Pelindung Diri"/>
    <x v="0"/>
    <x v="0"/>
    <x v="0"/>
  </r>
  <r>
    <m/>
    <x v="0"/>
    <m/>
    <m/>
    <d v="2025-06-03T00:00:00"/>
    <x v="16"/>
    <m/>
    <x v="0"/>
    <s v="Electrical manager"/>
    <s v="South Building Ground Floor"/>
    <s v="Safe Act or Positive Practice (An appreciation to be made to that person who shows good examples) / Kelakuan yang Baik"/>
    <s v="Take fast action from electrical team and change defect electronic card of fire alarm panel by new one and ok now, Also fast action from firefighting team to follow up this building till problem solved"/>
    <s v="If this building has fire no alarm, this is will be very risk"/>
    <s v="Solve problem of fire alarm panel, its already solved by electrical tgeam"/>
    <s v="Position of People / Keberadaan seseorang ketika bekerja (Line of Fire, Drop Object &amp; Slip, Trip and Fall)"/>
    <x v="0"/>
    <x v="0"/>
    <x v="0"/>
  </r>
  <r>
    <m/>
    <x v="0"/>
    <m/>
    <m/>
    <d v="2025-06-03T00:00:00"/>
    <x v="6"/>
    <m/>
    <x v="0"/>
    <s v="Technician"/>
    <s v="Urea Plant"/>
    <s v="Safe Act or Positive Practice (An appreciation to be made to that person who shows good examples) / Kelakuan yang Baik"/>
    <s v="Someon using proper safe mask during ammonia leak at synthesis"/>
    <s v="Fatality"/>
    <s v="Nothing"/>
    <s v="Personal Protective Equipment / Pemakaian Alat Pelindung Diri"/>
    <x v="0"/>
    <x v="0"/>
    <x v="0"/>
  </r>
  <r>
    <m/>
    <x v="0"/>
    <m/>
    <m/>
    <d v="2025-06-03T00:00:00"/>
    <x v="94"/>
    <m/>
    <x v="0"/>
    <s v="Instrument manager"/>
    <s v="Boiler Area"/>
    <s v="Unsafe Condition (Dangerous Area that has potential to cause harm or injury to People within the Area) / Keadaan Bahaya"/>
    <s v="Water accumulation beneath the staircase of boiler 1 has led to algae formation, creating a very slippery surface. This poses a significant slip and trip hazard for anyone passing through the area. "/>
    <s v="Slip and trip hazard for anyone passing through the area."/>
    <s v="Reported "/>
    <s v="Hazardous - Unsafe Environment / Situasi Tempat Kerja yang Berbahaya untuk Alam Sekitar"/>
    <x v="0"/>
    <x v="0"/>
    <x v="0"/>
  </r>
  <r>
    <m/>
    <x v="0"/>
    <m/>
    <m/>
    <d v="2025-06-03T00:00:00"/>
    <x v="98"/>
    <m/>
    <x v="0"/>
    <s v="Instrument Technician Shift"/>
    <s v="Site Office's Pantry"/>
    <s v="Unsafe Condition (Dangerous Area that has potential to cause harm or injury to People within the Area) / Keadaan Bahaya"/>
    <s v="Water was observed spilled on the floor in the pantry area."/>
    <s v="-Worker might slips and falls._x000a__x000a_-Injury (e.g., sprains, fractures)."/>
    <e v="#NAME?"/>
    <s v="Hazardous - Unsafe Environment / Situasi Tempat Kerja yang Berbahaya untuk Alam Sekitar"/>
    <x v="0"/>
    <x v="0"/>
    <x v="0"/>
  </r>
  <r>
    <m/>
    <x v="0"/>
    <m/>
    <m/>
    <d v="2025-06-03T00:00:00"/>
    <x v="9"/>
    <m/>
    <x v="0"/>
    <s v="Instrument Engineer"/>
    <s v="Urea Plant"/>
    <s v="Unsafe Act (Dangerous or Unsafe Act that was done by someone) / Perbuatan Bahaya"/>
    <s v="BFI personal removed his jacket as it was really humid and hot at the top of dry granulation"/>
    <s v="a sudden explosion could fly thru his body and cause injury"/>
    <s v="i asked him where is his jacket and told him to put it on"/>
    <s v="Individual Behaviour / Tingkah Laku yang Cuai dan Berbahaya"/>
    <x v="0"/>
    <x v="0"/>
    <x v="0"/>
  </r>
  <r>
    <m/>
    <x v="0"/>
    <m/>
    <m/>
    <d v="2025-06-03T00:00:00"/>
    <x v="147"/>
    <m/>
    <x v="0"/>
    <s v="Senior Rotating Technician"/>
    <s v="Offsite &amp; Utilities"/>
    <s v="Unsafe Act (Dangerous or Unsafe Act that was done by someone) / Perbuatan Bahaya"/>
    <s v="Found personnel carrying both hands oil pail full of oil up the staircase at the cooling tower cells."/>
    <s v="If mis step might lead to fall at the staircase and injury to himself."/>
    <s v="Stopped him and advise to carry one at a time with one hand to hold the handrail."/>
    <s v="Individual Behaviour / Tingkah Laku yang Cuai dan Berbahaya"/>
    <x v="0"/>
    <x v="0"/>
    <x v="0"/>
  </r>
  <r>
    <m/>
    <x v="0"/>
    <m/>
    <m/>
    <d v="2025-06-03T00:00:00"/>
    <x v="88"/>
    <m/>
    <x v="0"/>
    <s v="static ammonia lead engineer"/>
    <s v="Workshop"/>
    <s v="Unsafe Act (Dangerous or Unsafe Act that was done by someone) / Perbuatan Bahaya"/>
    <s v="I observed some of static technicians inside the warehouse not wearing full PPE While they waiting to inspect some special tools which were fabricated by static Team"/>
    <s v="may some of the technicians get injured if no googles or gloves available with them"/>
    <s v="I asked them to wear the full ppe before start inspection to avoid injuring."/>
    <s v="Personal Protective Equipment / Pemakaian Alat Pelindung Diri"/>
    <x v="0"/>
    <x v="1"/>
    <x v="0"/>
  </r>
  <r>
    <m/>
    <x v="0"/>
    <m/>
    <m/>
    <d v="2025-06-03T07:37:43"/>
    <x v="67"/>
    <m/>
    <x v="0"/>
    <s v="Fabricator Lv2"/>
    <s v="Workshop"/>
    <s v="Safe Act or Positive Practice (An appreciation to be made to that person who shows good examples) / Kelakuan yang Baik"/>
    <s v="Proper housekeeping done by my colleague "/>
    <s v="-"/>
    <s v="I appreciate his thoughts on doing housekeeping "/>
    <s v="Proactive Approach / Teguran Positif (Safe Act / Positive Act)"/>
    <x v="0"/>
    <x v="0"/>
    <x v="0"/>
  </r>
  <r>
    <m/>
    <x v="0"/>
    <m/>
    <m/>
    <d v="2025-06-03T08:10:55"/>
    <x v="67"/>
    <m/>
    <x v="0"/>
    <s v="Fabricator Lv2"/>
    <s v="Workshop"/>
    <s v="Safe Act or Positive Practice (An appreciation to be made to that person who shows good examples) / Kelakuan yang Baik"/>
    <s v="The current workshop building is having a upgrade "/>
    <s v="-"/>
    <s v="I really appreciate to the person who doing this project "/>
    <s v="Facility Management / Perawatan Kemudahan dan Aset"/>
    <x v="0"/>
    <x v="0"/>
    <x v="0"/>
  </r>
  <r>
    <m/>
    <x v="0"/>
    <m/>
    <m/>
    <d v="2025-06-03T08:13:10"/>
    <x v="67"/>
    <m/>
    <x v="0"/>
    <s v="Fabricator Lv2"/>
    <s v="Offsite &amp; Utilities"/>
    <s v="Safe Act or Positive Practice (An appreciation to be made to that person who shows good examples) / Kelakuan yang Baik"/>
    <s v="Proper housekeeping being done by scaffolder "/>
    <s v="-"/>
    <s v="I appreciate the person by approaching him "/>
    <s v="Proactive Approach / Teguran Positif (Safe Act / Positive Act)"/>
    <x v="0"/>
    <x v="0"/>
    <x v="0"/>
  </r>
  <r>
    <m/>
    <x v="0"/>
    <m/>
    <m/>
    <d v="2025-06-04T00:00:00"/>
    <x v="112"/>
    <m/>
    <x v="0"/>
    <s v="Instrument Technician"/>
    <s v="Urea Plant"/>
    <s v="Unsafe Condition (Dangerous Area that has potential to cause harm or injury to People within the Area) / Keadaan Bahaya"/>
    <s v="A coil of metal wire was observed lying on the floor at the site"/>
    <s v="Safety Hazards:_x000a_Tripping hazard: Workers or visitors may trip over the wire, leading to injuries._x000a__x000a_Damage to Materials:_x000a_The wire itself may become damaged or unusable, leading to material waste and additional costs."/>
    <s v="Relocated the coil of metal wire to an area with no foot traffic to prevent potential hazard."/>
    <s v="Hazardous - Unsafe Environment / Situasi Tempat Kerja yang Berbahaya untuk Alam Sekitar"/>
    <x v="0"/>
    <x v="0"/>
    <x v="0"/>
  </r>
  <r>
    <m/>
    <x v="0"/>
    <m/>
    <m/>
    <d v="2025-06-04T00:00:00"/>
    <x v="29"/>
    <m/>
    <x v="0"/>
    <s v="Electrical Engineer"/>
    <s v="South Building First Floor"/>
    <s v="Unsafe Condition (Dangerous Area that has potential to cause harm or injury to People within the Area) / Keadaan Bahaya"/>
    <s v="Smoke detectors can only be found in pantry. No smoke detectors found in office."/>
    <s v="fire could start in the office but there is no smoke detectors."/>
    <s v="add more smoke detectors according to safety requirements."/>
    <s v="Design and Engineering / Tempat Pekerjaan kurang sesuai"/>
    <x v="0"/>
    <x v="0"/>
    <x v="0"/>
  </r>
  <r>
    <m/>
    <x v="0"/>
    <m/>
    <m/>
    <d v="2025-06-04T00:00:00"/>
    <x v="145"/>
    <m/>
    <x v="0"/>
    <s v="Sr. Rotating  Mechanical  Technician LVL1 "/>
    <s v="Urea Plant"/>
    <s v="Safe Act or Positive Practice (An appreciation to be made to that person who shows good examples) / Kelakuan yang Baik"/>
    <s v="During HCl  line SV removal  and reinstallation wear full required  PPE"/>
    <s v="Safe and good  practice  while dealing with HCL"/>
    <s v="Safe work practice "/>
    <s v="Proactive Approach / Teguran Positif (Safe Act / Positive Act)"/>
    <x v="0"/>
    <x v="1"/>
    <x v="0"/>
  </r>
  <r>
    <m/>
    <x v="0"/>
    <m/>
    <m/>
    <d v="2025-06-04T00:00:00"/>
    <x v="57"/>
    <m/>
    <x v="0"/>
    <s v="Senior Scaffolder"/>
    <s v="Workshop"/>
    <s v="Safe Act or Positive Practice (An appreciation to be made to that person who shows good examples) / Kelakuan yang Baik"/>
    <s v="Good communication &amp; teamwork during material preparation and shifting"/>
    <s v="if there's no proper communication &amp; arrangement , the task will be delay . incident can easily happen if no proper planning"/>
    <s v="Keep it up &amp; Good job"/>
    <s v="Communication / Kurang Perbincangan waktu Bekerja, Kurang Permahaman Arahan atau Kurang Pengetahuan Bahasa Asing"/>
    <x v="0"/>
    <x v="0"/>
    <x v="0"/>
  </r>
  <r>
    <m/>
    <x v="0"/>
    <m/>
    <m/>
    <d v="2025-06-04T00:00:00"/>
    <x v="94"/>
    <m/>
    <x v="0"/>
    <s v="Instrument manager"/>
    <s v="Urea Plant"/>
    <s v="Unsafe Act (Dangerous or Unsafe Act that was done by someone) / Perbuatan Bahaya"/>
    <s v="One of the workers in the granulation area was not wearing safety helmet "/>
    <s v="Advised the person to put on his safety glasses"/>
    <s v="Advised the person to put on his safety helmet."/>
    <s v="Personal Protective Equipment / Pemakaian Alat Pelindung Diri"/>
    <x v="0"/>
    <x v="0"/>
    <x v="0"/>
  </r>
  <r>
    <m/>
    <x v="0"/>
    <m/>
    <m/>
    <d v="2025-06-04T00:00:00"/>
    <x v="101"/>
    <m/>
    <x v="0"/>
    <s v="Engineer"/>
    <s v="Plant Entry Gate"/>
    <s v="Improvement Suggestions / Cadangan untuk diperbaiki"/>
    <s v="No formal announcements, or newsflash, or emails on Ammonia leak 4-Jun (Ammonia truck loading). Just hearsay"/>
    <s v="Uninformed personnel presence on the leak area. Uninformed personnel affected by ammonia leak"/>
    <s v="Raise awareness to colleague and friends around. HSSE alert can do better."/>
    <s v="Communication / Kurang Perbincangan waktu Bekerja, Kurang Permahaman Arahan atau Kurang Pengetahuan Bahasa Asing"/>
    <x v="0"/>
    <x v="0"/>
    <x v="0"/>
  </r>
  <r>
    <m/>
    <x v="0"/>
    <m/>
    <m/>
    <d v="2025-06-04T00:00:00"/>
    <x v="144"/>
    <m/>
    <x v="0"/>
    <s v="Sr rotating technician level 1"/>
    <s v="Jetty Head"/>
    <s v="Safe Act or Positive Practice (An appreciation to be made to that person who shows good examples) / Kelakuan yang Baik"/>
    <s v="I need isolation 1731k901 when I am going and check operation fixed his lock with hash lock so this good behaved "/>
    <s v="No wrong "/>
    <s v="No"/>
    <s v="Individual Behaviour / Tingkah Laku yang Cuai dan Berbahaya"/>
    <x v="0"/>
    <x v="0"/>
    <x v="0"/>
  </r>
  <r>
    <m/>
    <x v="0"/>
    <m/>
    <m/>
    <d v="2025-06-04T00:00:00"/>
    <x v="98"/>
    <m/>
    <x v="0"/>
    <s v="Instrument Technician Shift"/>
    <s v="Boiler Area"/>
    <s v="Unsafe Condition (Dangerous Area that has potential to cause harm or injury to People within the Area) / Keadaan Bahaya"/>
    <s v="Significant algae growth was observed on the ground surrounding the analyzer panel at the boiler area (boiler 1 and boiler 2)."/>
    <s v="This presents a potential slip, trip, and fall hazard and requires immediate attention to mitigate the risk."/>
    <e v="#NAME?"/>
    <s v="Hazardous - Unsafe Environment / Situasi Tempat Kerja yang Berbahaya untuk Alam Sekitar"/>
    <x v="0"/>
    <x v="0"/>
    <x v="0"/>
  </r>
  <r>
    <m/>
    <x v="0"/>
    <m/>
    <m/>
    <d v="2025-06-04T00:00:00"/>
    <x v="98"/>
    <m/>
    <x v="0"/>
    <s v="Instrument Technician Shift"/>
    <s v="Site Office's Staffs Rest Area"/>
    <s v="Unsafe Condition (Dangerous Area that has potential to cause harm or injury to People within the Area) / Keadaan Bahaya"/>
    <s v="It was found that the water pipeline in the wudhu area was not buried underground and was exposed to the sun."/>
    <s v="which can cause the water to become hot and make it difficult for people to use for ablution."/>
    <s v="Re-route and bury the water pipeline at an appropriate depth (at least 30–60 cm) to shield it from direct sunlight."/>
    <s v="Design and Engineering / Tempat Pekerjaan kurang sesuai"/>
    <x v="0"/>
    <x v="0"/>
    <x v="0"/>
  </r>
  <r>
    <m/>
    <x v="0"/>
    <m/>
    <m/>
    <d v="2025-06-04T00:00:00"/>
    <x v="98"/>
    <m/>
    <x v="0"/>
    <s v="Instrument Technician Shift"/>
    <s v="Site Office's Staffs Rest Area"/>
    <s v="Unsafe Condition (Dangerous Area that has potential to cause harm or injury to People within the Area) / Keadaan Bahaya"/>
    <s v="The water pipeline in the toilet area was found to be above ground and exposed to direct sunlight"/>
    <s v="which can cause the water to become hot and make it uncomfortable or difficult for people to use."/>
    <s v="Apply Thermal Insulation: Wrap the exposed pipes with heat-resistant insulation materials (e.g., foam, rubber, or reflective wraps)."/>
    <s v="Design and Engineering / Tempat Pekerjaan kurang sesuai"/>
    <x v="0"/>
    <x v="0"/>
    <x v="0"/>
  </r>
  <r>
    <m/>
    <x v="0"/>
    <m/>
    <m/>
    <d v="2025-06-04T00:00:00"/>
    <x v="137"/>
    <m/>
    <x v="0"/>
    <s v="SENIOR ENGINEER ROTATING UREA"/>
    <s v="Unsure / Kurang Pasti"/>
    <s v="Unsafe Act (Dangerous or Unsafe Act that was done by someone) / Perbuatan Bahaya"/>
    <s v="It was observed that the contractor worker was not tying in the safety harness to the secure beam while working on scaffolding platform height more than 2 meters. "/>
    <s v="He can fall down and have serious injury."/>
    <s v="Advised the worker to fasten the harness to a secure place so that he will not fall down from the scaffolding plat form"/>
    <s v="Position of People / Keberadaan seseorang ketika bekerja (Line of Fire, Drop Object &amp; Slip, Trip and Fall)"/>
    <x v="0"/>
    <x v="1"/>
    <x v="0"/>
  </r>
  <r>
    <m/>
    <x v="0"/>
    <m/>
    <m/>
    <d v="2025-06-04T00:00:00"/>
    <x v="7"/>
    <m/>
    <x v="0"/>
    <s v="Suherman bin Masri"/>
    <s v="Warehouse"/>
    <s v="Unsafe Condition (Dangerous Area that has potential to cause harm or injury to People within the Area) / Keadaan Bahaya"/>
    <s v="Fire alarm panel in warehouse did not have communication with central fire alarm panel in CCR"/>
    <s v="Any fire happen in warehouse will not get notice by anybody after office hour"/>
    <s v="Suggest to my superior to modify the fire alarm panel to get communicated with CCR main alarm panel"/>
    <s v="Fire Protection / Perlindungan Kebakaran"/>
    <x v="0"/>
    <x v="0"/>
    <x v="0"/>
  </r>
  <r>
    <m/>
    <x v="0"/>
    <m/>
    <m/>
    <d v="2025-06-04T00:00:00"/>
    <x v="34"/>
    <m/>
    <x v="0"/>
    <s v="Electrical Technician "/>
    <s v="Urea Plant"/>
    <s v="Unsafe Condition (Dangerous Area that has potential to cause harm or injury to People within the Area) / Keadaan Bahaya"/>
    <s v="Not enough ventilation at the urea granulation "/>
    <s v="Less oxygen and can cause people to faint"/>
    <s v="Suggest: proper ventilation"/>
    <s v="Facility Management / Perawatan Kemudahan dan Aset"/>
    <x v="0"/>
    <x v="0"/>
    <x v="0"/>
  </r>
  <r>
    <m/>
    <x v="0"/>
    <m/>
    <m/>
    <d v="2025-06-05T00:00:00"/>
    <x v="22"/>
    <m/>
    <x v="0"/>
    <s v="Electrical Supervisor"/>
    <s v="Urea Plant"/>
    <s v="Improvement Suggestions / Cadangan untuk diperbaiki"/>
    <s v="Found that the fan guard was broken and the air blower plug connecting cable was exposed. This was noticed at the urea granulation during the vibrator motor bearing cleaning."/>
    <s v="A short circuit could result, or someone could be hurt or shocked by electricity. "/>
    <s v="It is necessary to arrange regular preventative maintenance for any auxiliary equipment."/>
    <s v="Facility Management / Perawatan Kemudahan dan Aset"/>
    <x v="0"/>
    <x v="1"/>
    <x v="0"/>
  </r>
  <r>
    <m/>
    <x v="0"/>
    <m/>
    <m/>
    <d v="2025-06-05T00:00:00"/>
    <x v="46"/>
    <m/>
    <x v="0"/>
    <s v="Senior Piping Eng"/>
    <s v="Chemical Storage Area"/>
    <s v="Unsafe Condition (Dangerous Area that has potential to cause harm or injury to People within the Area) / Keadaan Bahaya"/>
    <s v="industrial gasses storage since long time without inspection"/>
    <s v="might explode"/>
    <s v="concern has been raised to warehouse team verbally"/>
    <s v="Hazardous - Unsafe Materials / Benda yang Berbahaya"/>
    <x v="0"/>
    <x v="1"/>
    <x v="0"/>
  </r>
  <r>
    <m/>
    <x v="0"/>
    <m/>
    <m/>
    <d v="2025-06-05T00:00:00"/>
    <x v="62"/>
    <m/>
    <x v="0"/>
    <s v="Insulation Technician"/>
    <s v="Urea Plant"/>
    <s v="Unsafe Condition (Dangerous Area that has potential to cause harm or injury to People within the Area) / Keadaan Bahaya"/>
    <s v="Joints in the insulation left partially open, exposing bare pipe."/>
    <s v="Increased heat loss and corrosion under insulation."/>
    <s v="Sent the team back to fully seal the joints and checked their work."/>
    <s v="Hazardous - Unsafe Materials / Benda yang Berbahaya"/>
    <x v="0"/>
    <x v="0"/>
    <x v="0"/>
  </r>
  <r>
    <m/>
    <x v="0"/>
    <m/>
    <m/>
    <d v="2025-06-05T00:00:00"/>
    <x v="102"/>
    <m/>
    <x v="0"/>
    <s v="Instrument Engineer"/>
    <s v="Ammonia Plant"/>
    <s v="Safe Act or Positive Practice (An appreciation to be made to that person who shows good examples) / Kelakuan yang Baik"/>
    <s v="observed personnel about to start work without using gloves"/>
    <s v="finger injury such as cuts"/>
    <s v="reminded the personnel to wear gloves before performing the task"/>
    <s v="Personal Protective Equipment / Pemakaian Alat Pelindung Diri"/>
    <x v="0"/>
    <x v="0"/>
    <x v="0"/>
  </r>
  <r>
    <m/>
    <x v="0"/>
    <m/>
    <m/>
    <d v="2025-06-05T00:00:00"/>
    <x v="11"/>
    <s v="Muhammad Zulhelmi Bin Haji Ismawi"/>
    <x v="0"/>
    <s v="Technician"/>
    <s v="North Building Ground Floor"/>
    <s v="Unsafe Act (Dangerous or Unsafe Act that was done by someone) / Perbuatan Bahaya"/>
    <s v="Someone forgot to complete their PPE before entering plant"/>
    <s v="Injuries"/>
    <s v="Approach the person, and remind the person to wear complete PPE, and he accept my approach kindly."/>
    <s v="Individual Behaviour / Tingkah Laku yang Cuai dan Berbahaya"/>
    <x v="0"/>
    <x v="0"/>
    <x v="0"/>
  </r>
  <r>
    <m/>
    <x v="0"/>
    <m/>
    <m/>
    <d v="2025-06-06T00:00:00"/>
    <x v="57"/>
    <m/>
    <x v="0"/>
    <s v="Senior Scaffolder"/>
    <s v="Product Handling"/>
    <s v="Safe Act or Positive Practice (An appreciation to be made to that person who shows good examples) / Kelakuan yang Baik"/>
    <s v="Proper manual handling &amp; manual transfer scaffolding materials "/>
    <s v="During materials preparation &amp; transfer communication and hand signal is important "/>
    <s v="Keep it up and always use hand signal during manual transfer depends on working area"/>
    <s v="Manual Handling / Cara Mengangkat Benda"/>
    <x v="0"/>
    <x v="0"/>
    <x v="0"/>
  </r>
  <r>
    <m/>
    <x v="0"/>
    <m/>
    <m/>
    <d v="2025-06-06T00:00:00"/>
    <x v="1"/>
    <m/>
    <x v="0"/>
    <s v="Rotating Technician Level 2"/>
    <s v="Ammonia Plant"/>
    <s v="Unsafe Condition (Dangerous Area that has potential to cause harm or injury to People within the Area) / Keadaan Bahaya"/>
    <s v="Saw two cat.below the substation resting"/>
    <s v="the cat get electic and die.and plant trip"/>
    <s v="no animal in plant"/>
    <s v="Hazardous - Unsafe Environment / Situasi Tempat Kerja yang Berbahaya untuk Alam Sekitar"/>
    <x v="0"/>
    <x v="0"/>
    <x v="0"/>
  </r>
  <r>
    <m/>
    <x v="0"/>
    <m/>
    <m/>
    <d v="2025-06-06T00:00:00"/>
    <x v="62"/>
    <m/>
    <x v="0"/>
    <s v="Insulation Technician"/>
    <s v="Offsite &amp; Utilities"/>
    <s v="Unsafe Condition (Dangerous Area that has potential to cause harm or injury to People within the Area) / Keadaan Bahaya"/>
    <s v="Pieces of insulation material and plastic wrap scattered around."/>
    <s v="Trip hazards, environmental contamination."/>
    <s v="Cleared the area and reminded workers to clean as they go."/>
    <s v="Hazardous - Unsafe Environment / Situasi Tempat Kerja yang Berbahaya untuk Alam Sekitar"/>
    <x v="0"/>
    <x v="0"/>
    <x v="0"/>
  </r>
  <r>
    <m/>
    <x v="0"/>
    <m/>
    <m/>
    <d v="2025-06-07T00:00:00"/>
    <x v="40"/>
    <m/>
    <x v="0"/>
    <s v="Electrical Technician"/>
    <s v="Site Office's Pantry"/>
    <s v="Improvement Suggestions / Cadangan untuk diperbaiki"/>
    <s v="The aircond not really in good condition"/>
    <s v="Very hot"/>
    <s v="Replace new one or fix it"/>
    <s v="Welfare / Kebajikan Pekerjaan dari segi Tempat Rehat, Penyediaan Air Minum dan Sebagainya."/>
    <x v="0"/>
    <x v="0"/>
    <x v="0"/>
  </r>
  <r>
    <m/>
    <x v="0"/>
    <m/>
    <m/>
    <d v="2025-06-07T00:00:00"/>
    <x v="40"/>
    <m/>
    <x v="0"/>
    <s v="Electrical techncian"/>
    <s v="Offsite &amp; Utilities"/>
    <s v="Safe Act or Positive Practice (An appreciation to be made to that person who shows good examples) / Kelakuan yang Baik"/>
    <s v="My partner wear full PPE while doing PM"/>
    <s v="-"/>
    <s v="My partner can be a very good example for others to follow. Stay safe during work"/>
    <s v="Personal Protective Equipment / Pemakaian Alat Pelindung Diri"/>
    <x v="0"/>
    <x v="0"/>
    <x v="0"/>
  </r>
  <r>
    <m/>
    <x v="0"/>
    <m/>
    <m/>
    <d v="2025-06-09T00:00:00"/>
    <x v="0"/>
    <m/>
    <x v="0"/>
    <s v="Instrument Shift Technician"/>
    <s v="Offsite &amp; Utilities"/>
    <s v="Safe Act or Positive Practice (An appreciation to be made to that person who shows good examples) / Kelakuan yang Baik"/>
    <s v="The Drain already being Grated."/>
    <s v="fall, injured and hopefully no broken bone(s)."/>
    <s v="focus on the road either walking or cycling on side the road(Walkway lane) which is near the Drain. especially when there are vehicles on both side of the road._x000a__x000a_good improvement to eliminate the certain hazard around the Plant with gratings the Drain."/>
    <s v="Proactive Approach / Teguran Positif (Safe Act / Positive Act)"/>
    <x v="0"/>
    <x v="0"/>
    <x v="0"/>
  </r>
  <r>
    <m/>
    <x v="0"/>
    <m/>
    <m/>
    <d v="2025-06-09T00:00:00"/>
    <x v="62"/>
    <m/>
    <x v="0"/>
    <s v="Insulation Technician"/>
    <s v="Ammonia Plant"/>
    <s v="Unsafe Act (Dangerous or Unsafe Act that was done by someone) / Perbuatan Bahaya"/>
    <s v="Workers were handling glass wool insulation without gloves."/>
    <s v="Skin irritation, cuts, or fiberglass splinters."/>
    <s v="Provided proper gloves and emphasized PPE during toolbox talks."/>
    <s v="Individual Behaviour / Tingkah Laku yang Cuai dan Berbahaya"/>
    <x v="0"/>
    <x v="0"/>
    <x v="0"/>
  </r>
  <r>
    <m/>
    <x v="0"/>
    <m/>
    <m/>
    <d v="2025-06-09T00:00:00"/>
    <x v="10"/>
    <m/>
    <x v="0"/>
    <s v="static"/>
    <s v="Ammonia Plant"/>
    <s v="Safe Act or Positive Practice (An appreciation to be made to that person who shows good examples) / Kelakuan yang Baik"/>
    <s v="coworker give advice to move away from lifting"/>
    <s v="N/A"/>
    <s v="give a thank you and thunbs up"/>
    <s v="Proactive Approach / Teguran Positif (Safe Act / Positive Act)"/>
    <x v="0"/>
    <x v="0"/>
    <x v="0"/>
  </r>
  <r>
    <m/>
    <x v="0"/>
    <m/>
    <m/>
    <d v="2025-06-10T00:00:00"/>
    <x v="46"/>
    <m/>
    <x v="0"/>
    <s v="Senior Piping Eng"/>
    <s v="North Building First Floor"/>
    <s v="Improvement Suggestions / Cadangan untuk diperbaiki"/>
    <s v="Industrial Gas cylinder shall be separated and inspected under cylinder management. old cylinders shall be removed and discharged from BFI side "/>
    <s v="cylinder management shall be applied as soon as possible"/>
    <s v="concernh has been raised"/>
    <s v="Hazardous - Unsafe Materials / Benda yang Berbahaya"/>
    <x v="0"/>
    <x v="1"/>
    <x v="0"/>
  </r>
  <r>
    <m/>
    <x v="0"/>
    <m/>
    <m/>
    <d v="2025-06-10T00:00:00"/>
    <x v="30"/>
    <m/>
    <x v="0"/>
    <s v="Technician"/>
    <s v="Workshop"/>
    <s v="Improvement Suggestions / Cadangan untuk diperbaiki"/>
    <s v="Need improve for the road. "/>
    <s v="Dirty and muddy during rain"/>
    <s v="Make a proper road"/>
    <s v="Road Safety / Keselamatan di Trafik dan Jalan Raya"/>
    <x v="0"/>
    <x v="0"/>
    <x v="0"/>
  </r>
  <r>
    <m/>
    <x v="0"/>
    <m/>
    <m/>
    <d v="2025-06-10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6-10T00:00:00"/>
    <x v="79"/>
    <m/>
    <x v="0"/>
    <s v="Static Technician "/>
    <s v="Offsite &amp; Utilities"/>
    <s v="Improvement Suggestions / Cadangan untuk diperbaiki"/>
    <s v="Open Drain near the Road."/>
    <s v="Danger for anyone who is walking and use bicycle."/>
    <s v="need to closed the drain for safety precaution."/>
    <s v="Design and Engineering / Tempat Pekerjaan kurang sesuai"/>
    <x v="0"/>
    <x v="0"/>
    <x v="0"/>
  </r>
  <r>
    <m/>
    <x v="0"/>
    <m/>
    <m/>
    <d v="2025-06-11T00:00:00"/>
    <x v="22"/>
    <m/>
    <x v="0"/>
    <s v="Electrical Supervisor"/>
    <s v="Urea Plant"/>
    <s v="Unsafe Condition (Dangerous Area that has potential to cause harm or injury to People within the Area) / Keadaan Bahaya"/>
    <s v="Found an abandoned cable between the main substation and the urea plant, close to 1641CN91-EP04 DB. Cable hanging from the top of the process pipe to the adjacent distribution panel."/>
    <s v="If a cable has potential voltage, it is extremely dangerous. "/>
    <s v="The cable must be rectified and taken out."/>
    <s v="Hazardous - Unsafe Materials / Benda yang Berbahaya"/>
    <x v="0"/>
    <x v="1"/>
    <x v="0"/>
  </r>
  <r>
    <m/>
    <x v="0"/>
    <m/>
    <m/>
    <d v="2025-06-11T00:00:00"/>
    <x v="95"/>
    <m/>
    <x v="0"/>
    <s v="SR. INSTRUMENT ENGINEER"/>
    <s v="South Building First Floor"/>
    <s v="Unsafe Condition (Dangerous Area that has potential to cause harm or injury to People within the Area) / Keadaan Bahaya"/>
    <s v="Water leakage into building during hard rain from the rooftop"/>
    <s v="In the rooftop, there are many electricity wiring, and it will be dangerous if have water ingress on it "/>
    <s v="inform the facility management to check the issue"/>
    <s v="Facility Management / Perawatan Kemudahan dan Aset"/>
    <x v="0"/>
    <x v="0"/>
    <x v="0"/>
  </r>
  <r>
    <m/>
    <x v="0"/>
    <m/>
    <m/>
    <d v="2025-06-11T00:00:00"/>
    <x v="82"/>
    <m/>
    <x v="0"/>
    <s v="Static Engineer"/>
    <s v="Product Handling"/>
    <s v="Unsafe Condition (Dangerous Area that has potential to cause harm or injury to People within the Area) / Keadaan Bahaya"/>
    <s v="Urea granules spilled throughout the floors "/>
    <s v="Slip, Trip &amp; Fall"/>
    <s v="Housekeeping/cleaning at least twice a week"/>
    <s v="Hazardous - Unsafe Environment / Situasi Tempat Kerja yang Berbahaya untuk Alam Sekitar"/>
    <x v="0"/>
    <x v="0"/>
    <x v="0"/>
  </r>
  <r>
    <m/>
    <x v="0"/>
    <m/>
    <m/>
    <d v="2025-06-11T00:00:00"/>
    <x v="139"/>
    <m/>
    <x v="0"/>
    <s v="Sr.Engineer"/>
    <s v="Offsite &amp; Utilities"/>
    <s v="Safe Act or Positive Practice (An appreciation to be made to that person who shows good examples) / Kelakuan yang Baik"/>
    <s v="proper housekeeping is performed"/>
    <s v="NA"/>
    <s v="NA"/>
    <s v="Material Arrangement and Housekeeping / Kesesuaian Penyusunan Barang dan Kebersihan Tempat Pekerjaan"/>
    <x v="0"/>
    <x v="1"/>
    <x v="0"/>
  </r>
  <r>
    <m/>
    <x v="0"/>
    <m/>
    <m/>
    <d v="2025-06-12T00:00:00"/>
    <x v="112"/>
    <m/>
    <x v="0"/>
    <s v="Instrument Technician"/>
    <s v="Urea Plant"/>
    <s v="Safe Act or Positive Practice (An appreciation to be made to that person who shows good examples) / Kelakuan yang Baik"/>
    <s v="Observe individuals adhering to proper procedures for housekeeping of scaffolding."/>
    <s v="Tool or Material Falls: Cluttered scaffolding can cause tools, materials, or debris to fall, potentially injuring workers or damaging property._x000a__x000a_Slips, Trips, and Falls: If the scaffolding area isn’t properly maintained and kept free of debris, workers may trip, slip, or stumble, leading to injuries."/>
    <s v="-"/>
    <s v="Proactive Approach / Teguran Positif (Safe Act / Positive Act)"/>
    <x v="0"/>
    <x v="0"/>
    <x v="0"/>
  </r>
  <r>
    <m/>
    <x v="0"/>
    <m/>
    <m/>
    <d v="2025-06-12T00:00:00"/>
    <x v="95"/>
    <m/>
    <x v="0"/>
    <s v="SR. INSTRUMENT ENGINEER"/>
    <s v="South Building First Floor"/>
    <s v="Unsafe Condition (Dangerous Area that has potential to cause harm or injury to People within the Area) / Keadaan Bahaya"/>
    <s v="Receive suspicious email and may contain phishing "/>
    <s v="there will be cybersecurity breach"/>
    <s v="report to IT team and block the message"/>
    <s v="Proactive Approach / Teguran Positif (Safe Act / Positive Act)"/>
    <x v="0"/>
    <x v="0"/>
    <x v="0"/>
  </r>
  <r>
    <m/>
    <x v="0"/>
    <m/>
    <m/>
    <d v="2025-06-12T00:00:00"/>
    <x v="149"/>
    <m/>
    <x v="0"/>
    <s v="Welder "/>
    <s v="Urea Plant"/>
    <s v="Safe Act or Positive Practice (An appreciation to be made to that person who shows good examples) / Kelakuan yang Baik"/>
    <s v="I see plate are damaged "/>
    <s v="Material can drop"/>
    <s v="I fabrication new plate and replacement damaged "/>
    <s v="Proactive Approach / Teguran Positif (Safe Act / Positive Act)"/>
    <x v="0"/>
    <x v="0"/>
    <x v="0"/>
  </r>
  <r>
    <m/>
    <x v="0"/>
    <m/>
    <m/>
    <d v="2025-06-12T00:00:00"/>
    <x v="65"/>
    <m/>
    <x v="0"/>
    <s v="Pipe fitter senior technician "/>
    <s v="Urea Plant"/>
    <s v="Safe Act or Positive Practice (An appreciation to be made to that person who shows good examples) / Kelakuan yang Baik"/>
    <s v="I see some plate location are opening "/>
    <s v="Materials can drop "/>
    <s v="I fabrication new plate and replacement the damage "/>
    <s v="Proactive Approach / Teguran Positif (Safe Act / Positive Act)"/>
    <x v="0"/>
    <x v="1"/>
    <x v="0"/>
  </r>
  <r>
    <m/>
    <x v="0"/>
    <m/>
    <m/>
    <d v="2025-06-14T00:00:00"/>
    <x v="44"/>
    <m/>
    <x v="0"/>
    <s v="Workshop lead engineer"/>
    <s v="North Building Ground Floor"/>
    <s v="Unsafe Condition (Dangerous Area that has potential to cause harm or injury to People within the Area) / Keadaan Bahaya"/>
    <s v="North building toilet floor is wet all the time "/>
    <s v="floor is slippery and the individuals may slipped "/>
    <s v="i asked admin to add floor dryer device "/>
    <s v="Facility Management / Perawatan Kemudahan dan Aset"/>
    <x v="0"/>
    <x v="1"/>
    <x v="0"/>
  </r>
  <r>
    <m/>
    <x v="0"/>
    <m/>
    <m/>
    <d v="2025-06-14T00:00:00"/>
    <x v="12"/>
    <m/>
    <x v="0"/>
    <s v="Electrical Sr Shift Engineer"/>
    <s v="Offsite &amp; Utilities"/>
    <s v="Unsafe Condition (Dangerous Area that has potential to cause harm or injury to People within the Area) / Keadaan Bahaya"/>
    <s v="Area : near lime milk. The fire cable for Manual Call Point 1891XB01.01.01-S02 found un-tied in the cable tray so the cable was hanging in the vertical cable tray. Cable to be tied to cable tray."/>
    <s v="Cable will damage"/>
    <s v="Give to information so the corrective action can be taken."/>
    <s v="Facility Management / Perawatan Kemudahan dan Aset"/>
    <x v="0"/>
    <x v="1"/>
    <x v="0"/>
  </r>
  <r>
    <m/>
    <x v="0"/>
    <m/>
    <m/>
    <d v="2025-06-15T00:00:00"/>
    <x v="40"/>
    <m/>
    <x v="0"/>
    <s v="Electrical Technician"/>
    <s v="Ammonia Plant"/>
    <s v="Unsafe Act (Dangerous or Unsafe Act that was done by someone) / Perbuatan Bahaya"/>
    <s v="Someone forget to bring escape hood."/>
    <s v="Incase major leak happen, fatality can happen"/>
    <s v="Ask that person to take their escape hood"/>
    <s v="Individual Behaviour / Tingkah Laku yang Cuai dan Berbahaya"/>
    <x v="0"/>
    <x v="0"/>
    <x v="0"/>
  </r>
  <r>
    <m/>
    <x v="0"/>
    <m/>
    <m/>
    <d v="2025-06-16T00:00:00"/>
    <x v="44"/>
    <m/>
    <x v="0"/>
    <s v="Workshop lead Engineer"/>
    <s v="Car Park near Clinic"/>
    <s v="Unsafe Condition (Dangerous Area that has potential to cause harm or injury to People within the Area) / Keadaan Bahaya"/>
    <s v="after running the is some type of algae growth and make the floor is slippery"/>
    <s v="slippery floor which may individuals get slipped , injuries or bone broken may occurs"/>
    <s v="I recommend to use chemicals to prevent algae growth"/>
    <s v="Facility Management / Perawatan Kemudahan dan Aset"/>
    <x v="0"/>
    <x v="1"/>
    <x v="0"/>
  </r>
  <r>
    <m/>
    <x v="0"/>
    <m/>
    <m/>
    <d v="2025-06-16T00:00:00"/>
    <x v="149"/>
    <m/>
    <x v="0"/>
    <s v="Welder "/>
    <s v="Workshop"/>
    <s v="Unsafe Condition (Dangerous Area that has potential to cause harm or injury to People within the Area) / Keadaan Bahaya"/>
    <s v="Doing raining,water come to workshop "/>
    <s v="Electric shock, slip "/>
    <s v="I inform my Engineer for modification roof"/>
    <s v="Design and Engineering / Tempat Pekerjaan kurang sesuai"/>
    <x v="0"/>
    <x v="0"/>
    <x v="0"/>
  </r>
  <r>
    <m/>
    <x v="0"/>
    <m/>
    <m/>
    <d v="2025-06-16T00:00:00"/>
    <x v="30"/>
    <m/>
    <x v="0"/>
    <s v="Technician"/>
    <s v="Plant Entry Gate"/>
    <s v="Unsafe Act (Dangerous or Unsafe Act that was done by someone) / Perbuatan Bahaya"/>
    <s v="Using bicycle on the bridge during crossing"/>
    <s v="Hit and fall"/>
    <s v="Approach and interven"/>
    <s v="Individual Behaviour / Tingkah Laku yang Cuai dan Berbahaya"/>
    <x v="0"/>
    <x v="0"/>
    <x v="0"/>
  </r>
  <r>
    <m/>
    <x v="0"/>
    <m/>
    <m/>
    <d v="2025-06-17T00:00:00"/>
    <x v="133"/>
    <m/>
    <x v="0"/>
    <s v="Urea rotating lead "/>
    <s v="Car Park near North Building"/>
    <s v="Unsafe Act (Dangerous or Unsafe Act that was done by someone) / Perbuatan Bahaya"/>
    <s v="Someone was crossing the road while texting on mobile phone "/>
    <s v="Hit , fall , car accident "/>
    <s v="Intervene with him that this is not safe for him and others who are driving , not only at site but also any where else "/>
    <s v="Individual Behaviour / Tingkah Laku yang Cuai dan Berbahaya"/>
    <x v="0"/>
    <x v="0"/>
    <x v="0"/>
  </r>
  <r>
    <m/>
    <x v="0"/>
    <m/>
    <m/>
    <d v="2025-06-17T00:00:00"/>
    <x v="1"/>
    <m/>
    <x v="0"/>
    <s v="Rotating Technician Level 2"/>
    <s v="North Building Ground Floor"/>
    <s v="Improvement Suggestions / Cadangan untuk diperbaiki"/>
    <s v="saw the maintanence team need a thumbprint but the admin didnt have the device at their office"/>
    <s v="they can come late, and we cannot"/>
    <s v="give them a thumbprint device also"/>
    <s v="Communication / Kurang Perbincangan waktu Bekerja, Kurang Permahaman Arahan atau Kurang Pengetahuan Bahasa Asing"/>
    <x v="0"/>
    <x v="0"/>
    <x v="0"/>
  </r>
  <r>
    <m/>
    <x v="0"/>
    <m/>
    <m/>
    <d v="2025-06-17T00:00:00"/>
    <x v="137"/>
    <m/>
    <x v="0"/>
    <s v="SENIOR ENGINEER ROTATING UREA"/>
    <s v="Urea Plant"/>
    <s v="Safe Act or Positive Practice (An appreciation to be made to that person who shows good examples) / Kelakuan yang Baik"/>
    <s v="Maintenance team is using proper PPE's to perform their job at site."/>
    <s v="Personnel can be injured if not using PPE's"/>
    <s v="Appreciated their positive safe working behavior"/>
    <s v="Proactive Approach / Teguran Positif (Safe Act / Positive Act)"/>
    <x v="0"/>
    <x v="1"/>
    <x v="0"/>
  </r>
  <r>
    <m/>
    <x v="0"/>
    <m/>
    <m/>
    <d v="2025-06-17T00:00:00"/>
    <x v="99"/>
    <m/>
    <x v="0"/>
    <s v="Instrument Technician"/>
    <s v="Urea Plant"/>
    <s v="Improvement Suggestions / Cadangan untuk diperbaiki"/>
    <s v="There is currently no designated area onsite with a bicycle pump or basic maintenance tools. This can be inconvenient for those who cycle to the site, especially if they experience a flat or low tire pressure."/>
    <s v="Poor tire pressure can lead to loss of control or damage to the bicycle. "/>
    <s v="I am using this Care Card to formally suggest a solution"/>
    <s v="Facility Management / Perawatan Kemudahan dan Aset"/>
    <x v="0"/>
    <x v="0"/>
    <x v="0"/>
  </r>
  <r>
    <m/>
    <x v="0"/>
    <m/>
    <m/>
    <d v="2025-06-17T00:00:00"/>
    <x v="97"/>
    <m/>
    <x v="0"/>
    <s v="Instrument Engineer"/>
    <s v="Ammonia Storage Tank Area"/>
    <s v="Unsafe Condition (Dangerous Area that has potential to cause harm or injury to People within the Area) / Keadaan Bahaya"/>
    <s v="Bee hives present at the gas detectors"/>
    <s v="Stung by bees"/>
    <s v="Stopped work in the area and postponed it"/>
    <s v="Hazardous - Unsafe Environment / Situasi Tempat Kerja yang Berbahaya untuk Alam Sekitar"/>
    <x v="0"/>
    <x v="0"/>
    <x v="0"/>
  </r>
  <r>
    <m/>
    <x v="0"/>
    <m/>
    <m/>
    <d v="2025-06-17T00:00:00"/>
    <x v="97"/>
    <m/>
    <x v="0"/>
    <s v="Instrument Engineer"/>
    <s v="Ammonia Plant"/>
    <s v="Unsafe Act (Dangerous or Unsafe Act that was done by someone) / Perbuatan Bahaya"/>
    <s v="One of the team member was not wearing ear protection while working under the compressor house area"/>
    <s v="Health impact to hearing"/>
    <s v="Told the person to stop work and get an ear plug before they can continue"/>
    <s v="Personal Protective Equipment / Pemakaian Alat Pelindung Diri"/>
    <x v="0"/>
    <x v="0"/>
    <x v="0"/>
  </r>
  <r>
    <m/>
    <x v="0"/>
    <m/>
    <m/>
    <d v="2025-06-18T00:00:00"/>
    <x v="29"/>
    <m/>
    <x v="0"/>
    <s v="Electrical Engineer"/>
    <s v="South Building Ground Floor"/>
    <s v="Improvement Suggestions / Cadangan untuk diperbaiki"/>
    <s v="Smoke detectors can only be found at pantry and toilets. there should be smoke detectors present in each office."/>
    <s v="fire could start in the office but the alarm will not trigger, as there is no smoke detector to detect the smoke."/>
    <s v="add more smoke detectors according to the official standard."/>
    <s v="Design and Engineering / Tempat Pekerjaan kurang sesuai"/>
    <x v="0"/>
    <x v="0"/>
    <x v="0"/>
  </r>
  <r>
    <m/>
    <x v="0"/>
    <m/>
    <m/>
    <d v="2025-06-18T00:00:00"/>
    <x v="12"/>
    <m/>
    <x v="0"/>
    <s v="Electrical Sr Shift Engineer"/>
    <s v="Offsite &amp; Utilities"/>
    <s v="Unsafe Condition (Dangerous Area that has potential to cause harm or injury to People within the Area) / Keadaan Bahaya"/>
    <s v="High grass at PSS 3 area"/>
    <s v="It is unsafe due to when we have activity there, we can't see whether there was snake or any pest."/>
    <s v="Facility Contractor to cut the grass"/>
    <s v="Hazardous - Unsafe Environment / Situasi Tempat Kerja yang Berbahaya untuk Alam Sekitar"/>
    <x v="0"/>
    <x v="1"/>
    <x v="0"/>
  </r>
  <r>
    <m/>
    <x v="0"/>
    <m/>
    <m/>
    <d v="2025-06-18T00:00:00"/>
    <x v="8"/>
    <m/>
    <x v="0"/>
    <s v="Welder "/>
    <s v="Urea Plant"/>
    <s v="Unsafe Condition (Dangerous Area that has potential to cause harm or injury to People within the Area) / Keadaan Bahaya"/>
    <s v="A scaffold was missing guardrails on one side."/>
    <s v="A worker could fall from height and suffer serious injury."/>
    <s v="I restricted access to the scaffold and informed the scaffold team to install guardrails"/>
    <s v="Scaffolding and Working at Height / Yang berkaitan dengan Scaffolding dan Bekerja tempat tinggi"/>
    <x v="0"/>
    <x v="0"/>
    <x v="0"/>
  </r>
  <r>
    <m/>
    <x v="0"/>
    <m/>
    <m/>
    <d v="2025-06-18T00:00:00"/>
    <x v="6"/>
    <m/>
    <x v="0"/>
    <s v="Technician"/>
    <s v="South Building First Floor"/>
    <s v="Unsafe Act (Dangerous or Unsafe Act that was done by someone) / Perbuatan Bahaya"/>
    <s v="Harness nya digantungnya arah pipe "/>
    <s v="Pipe jatuh, ammonia keluar"/>
    <s v="Intervene"/>
    <s v="Scaffolding and Working at Height / Yang berkaitan dengan Scaffolding dan Bekerja tempat tinggi"/>
    <x v="0"/>
    <x v="0"/>
    <x v="0"/>
  </r>
  <r>
    <m/>
    <x v="0"/>
    <m/>
    <m/>
    <d v="2025-06-18T00:00:00"/>
    <x v="147"/>
    <m/>
    <x v="0"/>
    <s v="Senior Rotating Technician"/>
    <s v="Offsite &amp; Utilities"/>
    <s v="Unsafe Act (Dangerous or Unsafe Act that was done by someone) / Perbuatan Bahaya"/>
    <s v="Found personnel not using hand protection/hand gloves while splitting gearbox casing using screwdriver and hammer with bare hands."/>
    <s v="Might hit his palms or fingers if mis hammer and even injury."/>
    <s v="Stopped him and advise to get safety gloves first before proceed the activity."/>
    <s v="Knowledge and Training / Kurang Kemahiran atau Pengetahuan"/>
    <x v="0"/>
    <x v="0"/>
    <x v="0"/>
  </r>
  <r>
    <m/>
    <x v="0"/>
    <m/>
    <m/>
    <d v="2025-06-19T00:00:00"/>
    <x v="132"/>
    <m/>
    <x v="0"/>
    <s v="Rotating Lead Engineer "/>
    <s v="Car Park near North Building"/>
    <s v="Improvement Suggestions / Cadangan untuk diperbaiki"/>
    <s v="The current condition of the parking area's road near north buildings is inadequate. Proper paving is necessary to protect vehicles and extend their lifespan"/>
    <s v="no protection for vehicles"/>
    <s v="Inform my managers"/>
    <s v="Road Safety / Keselamatan di Trafik dan Jalan Raya"/>
    <x v="0"/>
    <x v="0"/>
    <x v="0"/>
  </r>
  <r>
    <m/>
    <x v="0"/>
    <m/>
    <m/>
    <d v="2025-06-19T00:00:00"/>
    <x v="105"/>
    <m/>
    <x v="0"/>
    <s v="inst tech"/>
    <s v="Product Handling"/>
    <s v="Unsafe Condition (Dangerous Area that has potential to cause harm or injury to People within the Area) / Keadaan Bahaya"/>
    <s v="urea spills "/>
    <s v="slippery floor, causing slip and fall "/>
    <s v="urea spills to be cleaned "/>
    <s v="Hazardous - Unsafe Environment / Situasi Tempat Kerja yang Berbahaya untuk Alam Sekitar"/>
    <x v="0"/>
    <x v="0"/>
    <x v="0"/>
  </r>
  <r>
    <m/>
    <x v="0"/>
    <m/>
    <m/>
    <d v="2025-06-19T00:00:00"/>
    <x v="149"/>
    <m/>
    <x v="0"/>
    <s v="Welder "/>
    <s v="Urea Plant"/>
    <s v="Unsafe Act (Dangerous or Unsafe Act that was done by someone) / Perbuatan Bahaya"/>
    <s v="We have 1 welding task near Electric panel"/>
    <s v="When we welding the Electric panel still on ,we worry when we weld welding can get Electric shock on Panel"/>
    <s v="We inform Operator to Off power for panel, they not doing "/>
    <s v="Hazardous - Unsafe Materials / Benda yang Berbahaya"/>
    <x v="0"/>
    <x v="0"/>
    <x v="0"/>
  </r>
  <r>
    <m/>
    <x v="0"/>
    <m/>
    <m/>
    <d v="2025-06-19T00:00:00"/>
    <x v="65"/>
    <m/>
    <x v="0"/>
    <s v="Pipe fitter senior technician "/>
    <s v="Urea Plant"/>
    <s v="Unsafe Act (Dangerous or Unsafe Act that was done by someone) / Perbuatan Bahaya"/>
    <s v="We have task for welding near Electric panel"/>
    <s v="The Electric panel still on , when we welding can get electricity shock "/>
    <s v="I inform Electrician to open panel door for for looking when we welding until welding complete "/>
    <s v="Hazardous - Unsafe Materials / Benda yang Berbahaya"/>
    <x v="0"/>
    <x v="1"/>
    <x v="0"/>
  </r>
  <r>
    <m/>
    <x v="0"/>
    <m/>
    <m/>
    <d v="2025-06-19T00:00:00"/>
    <x v="9"/>
    <m/>
    <x v="0"/>
    <s v="Instrument Engineer"/>
    <s v="South Building Ground Floor"/>
    <s v="Improvement Suggestions / Cadangan untuk diperbaiki"/>
    <s v="low water pressure at female's toilet"/>
    <s v="this might lead to no water supply"/>
    <s v="informed other colleagues"/>
    <s v="Facility Management / Perawatan Kemudahan dan Aset"/>
    <x v="0"/>
    <x v="0"/>
    <x v="0"/>
  </r>
  <r>
    <m/>
    <x v="0"/>
    <m/>
    <m/>
    <d v="2025-06-20T00:00:00"/>
    <x v="69"/>
    <m/>
    <x v="0"/>
    <s v="Valve technician"/>
    <s v="Workshop"/>
    <s v="Safe Act or Positive Practice (An appreciation to be made to that person who shows good examples) / Kelakuan yang Baik"/>
    <s v="(Outsite  workshop) We attending a testing of SV at workshop then sundently one Air hose burst. It was so loudy and compromised hearing for people arround the compressor."/>
    <s v="Things is a loudy noose is bad for our hearing and can be permanently damaged. That time we wear our Ear plug after the event. wich is wrong practice."/>
    <s v="As reming while entering workshop and preparing for testing it is recommended to be prepared espacially for loudy noose."/>
    <s v="Individual Behaviour / Tingkah Laku yang Cuai dan Berbahaya"/>
    <x v="0"/>
    <x v="0"/>
    <x v="0"/>
  </r>
  <r>
    <m/>
    <x v="0"/>
    <m/>
    <m/>
    <d v="2025-06-20T00:00:00"/>
    <x v="136"/>
    <m/>
    <x v="0"/>
    <s v="ROTATING MAINTENANCE ENGINEER"/>
    <s v="North Building First Floor"/>
    <s v="Improvement Suggestions / Cadangan untuk diperbaiki"/>
    <s v="NO WATER SUPPLY AT PANTRY &amp; TOILER FOR MORE THAN A DAY"/>
    <s v="UNABLE TO DO SOME CLEANING"/>
    <s v="KINDLY RELEVANT PARTIES TO ASSISTE TO RESOLVE THIS ISSUE"/>
    <s v="Facility Management / Perawatan Kemudahan dan Aset"/>
    <x v="0"/>
    <x v="0"/>
    <x v="0"/>
  </r>
  <r>
    <m/>
    <x v="0"/>
    <m/>
    <m/>
    <d v="2025-06-20T00:00:00"/>
    <x v="99"/>
    <m/>
    <x v="0"/>
    <s v="Instrument Technician"/>
    <s v="South Building First Floor"/>
    <s v="Improvement Suggestions / Cadangan untuk diperbaiki"/>
    <s v="The microwave in the pantry is often left unclean after use."/>
    <s v="Affects hygiene and shows lack of consideration"/>
    <s v="Post a reminder to clean after use"/>
    <s v="Individual Behaviour / Tingkah Laku yang Cuai dan Berbahaya"/>
    <x v="0"/>
    <x v="0"/>
    <x v="0"/>
  </r>
  <r>
    <m/>
    <x v="0"/>
    <m/>
    <m/>
    <d v="2025-06-20T00:00:00"/>
    <x v="9"/>
    <m/>
    <x v="0"/>
    <s v="Instrument Engineer"/>
    <s v="South Building Ground Floor"/>
    <s v="Improvement Suggestions / Cadangan untuk diperbaiki"/>
    <s v="no water supply around 10am"/>
    <s v="N/A. already no water"/>
    <s v="informed person in charge"/>
    <s v="Facility Management / Perawatan Kemudahan dan Aset"/>
    <x v="0"/>
    <x v="0"/>
    <x v="0"/>
  </r>
  <r>
    <m/>
    <x v="0"/>
    <m/>
    <m/>
    <d v="2025-06-20T00:00:00"/>
    <x v="10"/>
    <m/>
    <x v="0"/>
    <s v="static"/>
    <s v="HSSE Office"/>
    <s v="Unsafe Condition (Dangerous Area that has potential to cause harm or injury to People within the Area) / Keadaan Bahaya"/>
    <s v="saw a small cobra near the dust bin beside the door"/>
    <s v="snake bite"/>
    <s v="inform directly to hse"/>
    <s v="Hazardous - Unsafe Environment / Situasi Tempat Kerja yang Berbahaya untuk Alam Sekitar"/>
    <x v="0"/>
    <x v="0"/>
    <x v="0"/>
  </r>
  <r>
    <m/>
    <x v="0"/>
    <m/>
    <m/>
    <d v="2025-06-21T00:00:00"/>
    <x v="12"/>
    <m/>
    <x v="0"/>
    <s v="Electrical Sr Shift Engineer"/>
    <s v="Car Park near Main Gate 1"/>
    <s v="Unsafe Condition (Dangerous Area that has potential to cause harm or injury to People within the Area) / Keadaan Bahaya"/>
    <s v="One of Electrical contractor has bitten by dog. The dog bit the contractor's leg, luckily the contractor using high boot and the dog only bit the boot. No injury to the contractor."/>
    <s v="Someone will be bitten again by the dog"/>
    <s v="HSSE / Firefighting Team to move the dog from the BFI areas."/>
    <s v="Hazardous - Unsafe Environment / Situasi Tempat Kerja yang Berbahaya untuk Alam Sekitar"/>
    <x v="0"/>
    <x v="1"/>
    <x v="0"/>
  </r>
  <r>
    <m/>
    <x v="0"/>
    <m/>
    <m/>
    <d v="2025-06-23T00:00:00"/>
    <x v="133"/>
    <m/>
    <x v="0"/>
    <s v="Urea rotating lead "/>
    <s v="North Building First Floor"/>
    <s v="Unsafe Condition (Dangerous Area that has potential to cause harm or injury to People within the Area) / Keadaan Bahaya"/>
    <s v="Emergency light found loose and falling down,reaching heads "/>
    <s v="Electric shock "/>
    <s v="Informed facility management "/>
    <s v="Facility Management / Perawatan Kemudahan dan Aset"/>
    <x v="0"/>
    <x v="0"/>
    <x v="0"/>
  </r>
  <r>
    <m/>
    <x v="0"/>
    <m/>
    <m/>
    <d v="2025-06-23T00:00:00"/>
    <x v="8"/>
    <m/>
    <x v="0"/>
    <s v="Welder "/>
    <s v="Urea Plant"/>
    <s v="Safe Act or Positive Practice (An appreciation to be made to that person who shows good examples) / Kelakuan yang Baik"/>
    <s v="The scaffolding team conducted a full inspection and used green tags before starting work."/>
    <s v="N/A"/>
    <s v="I took photos and reported this safe practice to the Safety Department for recognition."/>
    <s v="Scaffolding and Working at Height / Yang berkaitan dengan Scaffolding dan Bekerja tempat tinggi"/>
    <x v="0"/>
    <x v="0"/>
    <x v="0"/>
  </r>
  <r>
    <m/>
    <x v="0"/>
    <m/>
    <m/>
    <d v="2025-06-23T00:00:00"/>
    <x v="6"/>
    <m/>
    <x v="0"/>
    <s v="Technician"/>
    <s v="Urea Plant"/>
    <s v="Unsafe Act (Dangerous or Unsafe Act that was done by someone) / Perbuatan Bahaya"/>
    <s v="Someone not using handglove"/>
    <s v="Injury"/>
    <s v="Intervene"/>
    <s v="Individual Behaviour / Tingkah Laku yang Cuai dan Berbahaya"/>
    <x v="0"/>
    <x v="0"/>
    <x v="0"/>
  </r>
  <r>
    <m/>
    <x v="0"/>
    <m/>
    <m/>
    <d v="2025-06-23T00:00:00"/>
    <x v="40"/>
    <m/>
    <x v="0"/>
    <s v="Electrical Technician"/>
    <s v="Electrical Substation"/>
    <s v="Improvement Suggestions / Cadangan untuk diperbaiki"/>
    <s v="Every week there will be cleaner come to main substation to clean office desk."/>
    <s v="Accidentally touch live items such as switchgear"/>
    <s v="Need supervision from electrical stuff when they do cleaning. No electrical stuff,they cannot enter or do the cleaning."/>
    <s v="Facility Management / Perawatan Kemudahan dan Aset"/>
    <x v="0"/>
    <x v="0"/>
    <x v="0"/>
  </r>
  <r>
    <m/>
    <x v="0"/>
    <m/>
    <m/>
    <d v="2025-06-23T00:00:00"/>
    <x v="136"/>
    <m/>
    <x v="0"/>
    <s v="rotating mechanical engineer"/>
    <s v="Ammonia Plant"/>
    <s v="Unsafe Act (Dangerous or Unsafe Act that was done by someone) / Perbuatan Bahaya"/>
    <s v="Unsafe lifting method for lifting equipment"/>
    <s v="serious personnel injury, asset damage etc"/>
    <s v="approach &amp; intervene the Person in charge of lifting and to revise &amp; review back lifting plan"/>
    <s v="Manual Handling / Cara Mengangkat Benda"/>
    <x v="0"/>
    <x v="0"/>
    <x v="0"/>
  </r>
  <r>
    <m/>
    <x v="0"/>
    <m/>
    <m/>
    <d v="2025-06-23T00:00:00"/>
    <x v="42"/>
    <m/>
    <x v="0"/>
    <s v="Electrical technician "/>
    <s v="Unsure / Kurang Pasti"/>
    <s v="Unsafe Act (Dangerous or Unsafe Act that was done by someone) / Perbuatan Bahaya"/>
    <s v="Person driving car within  speed limit inside plan"/>
    <s v="Can cause accidents.."/>
    <s v="Suggeted ..Install  monitor speed in site the car,_x000a_"/>
    <s v="Individual Behaviour / Tingkah Laku yang Cuai dan Berbahaya"/>
    <x v="0"/>
    <x v="0"/>
    <x v="0"/>
  </r>
  <r>
    <m/>
    <x v="0"/>
    <m/>
    <m/>
    <d v="2025-06-23T00:00:00"/>
    <x v="42"/>
    <m/>
    <x v="0"/>
    <s v="Electrical technician "/>
    <s v="Electrical Substation"/>
    <s v="Unsafe Act (Dangerous or Unsafe Act that was done by someone) / Perbuatan Bahaya"/>
    <s v="A person not using helmet while working at cable cellar main sub."/>
    <s v="Can cause head injuries "/>
    <s v="I Approach that person, and reminding him to use helmet and reminding  about theirs mana cable trays about him have sharp edges. "/>
    <s v="Individual Behaviour / Tingkah Laku yang Cuai dan Berbahaya"/>
    <x v="0"/>
    <x v="0"/>
    <x v="0"/>
  </r>
  <r>
    <m/>
    <x v="0"/>
    <m/>
    <m/>
    <d v="2025-06-23T00:00:00"/>
    <x v="42"/>
    <m/>
    <x v="0"/>
    <s v="Electrical technician "/>
    <s v="Offsite &amp; Utilities"/>
    <s v="Improvement Suggestions / Cadangan untuk diperbaiki"/>
    <s v="A person using a safety harness in a wrong way"/>
    <s v="Can damage  the harness  , can cause injuries "/>
    <s v="I approach the person , tell an help the person how to using a safety harness, also suggests  to take or refresh training  working at height "/>
    <s v="Knowledge and Training / Kurang Kemahiran atau Pengetahuan"/>
    <x v="0"/>
    <x v="0"/>
    <x v="0"/>
  </r>
  <r>
    <m/>
    <x v="0"/>
    <m/>
    <m/>
    <d v="2025-06-23T00:00:00"/>
    <x v="115"/>
    <m/>
    <x v="0"/>
    <s v="Instrumentation Engineer"/>
    <s v="Unsure / Kurang Pasti"/>
    <s v="Improvement Suggestions / Cadangan untuk diperbaiki"/>
    <s v="Cornering road (road going to plant car park); blind spot due to tree blocking view of someone wanted to cross the road."/>
    <s v="Accident might happen"/>
    <s v="Inform colleagues of the danger"/>
    <s v="Road Safety / Keselamatan di Trafik dan Jalan Raya"/>
    <x v="0"/>
    <x v="0"/>
    <x v="0"/>
  </r>
  <r>
    <m/>
    <x v="0"/>
    <m/>
    <m/>
    <d v="2025-06-23T00:00:00"/>
    <x v="102"/>
    <m/>
    <x v="0"/>
    <s v="Instrument Engineer"/>
    <s v="Ammonia Plant"/>
    <s v="Unsafe Act (Dangerous or Unsafe Act that was done by someone) / Perbuatan Bahaya"/>
    <s v="personnel was about to perform zero check while facing the pin hole for venting"/>
    <s v="process medium might spray to personnel's face"/>
    <s v="directed personnel to move away from the line of fire before performing the task"/>
    <s v="Position of People / Keberadaan seseorang ketika bekerja (Line of Fire, Drop Object &amp; Slip, Trip and Fall)"/>
    <x v="0"/>
    <x v="0"/>
    <x v="0"/>
  </r>
  <r>
    <m/>
    <x v="0"/>
    <m/>
    <m/>
    <d v="2025-06-23T00:00:00"/>
    <x v="117"/>
    <m/>
    <x v="0"/>
    <s v="Technician "/>
    <s v="Product Handling"/>
    <s v="Unsafe Condition (Dangerous Area that has potential to cause harm or injury to People within the Area) / Keadaan Bahaya"/>
    <s v="Scattered urea"/>
    <s v="Slip and fall"/>
    <s v="Inform the area authority "/>
    <s v="Hazardous - Unsafe Environment / Situasi Tempat Kerja yang Berbahaya untuk Alam Sekitar"/>
    <x v="0"/>
    <x v="0"/>
    <x v="0"/>
  </r>
  <r>
    <m/>
    <x v="0"/>
    <m/>
    <m/>
    <d v="2025-06-23T00:00:00"/>
    <x v="117"/>
    <m/>
    <x v="0"/>
    <s v="Technician "/>
    <s v="Product Handling"/>
    <s v="Unsafe Act (Dangerous or Unsafe Act that was done by someone) / Perbuatan Bahaya"/>
    <s v="Carrying huge load while climbing down stairs"/>
    <s v="Slip and fall"/>
    <s v="Intervene and stop and give assistance."/>
    <s v="Individual Behaviour / Tingkah Laku yang Cuai dan Berbahaya"/>
    <x v="0"/>
    <x v="0"/>
    <x v="0"/>
  </r>
  <r>
    <m/>
    <x v="0"/>
    <m/>
    <m/>
    <d v="2025-06-24T00:00:00"/>
    <x v="44"/>
    <m/>
    <x v="0"/>
    <s v="Workshop Lead  enginee"/>
    <s v="North Building First Floor"/>
    <s v="Unsafe Condition (Dangerous Area that has potential to cause harm or injury to People within the Area) / Keadaan Bahaya"/>
    <s v="emergency light  pulps fallen down form the ceiling"/>
    <s v="it may hit some one also it become out of services"/>
    <s v="asked electrical team to repair "/>
    <s v="Facility Management / Perawatan Kemudahan dan Aset"/>
    <x v="0"/>
    <x v="1"/>
    <x v="0"/>
  </r>
  <r>
    <m/>
    <x v="0"/>
    <m/>
    <m/>
    <d v="2025-06-24T00:00:00"/>
    <x v="105"/>
    <m/>
    <x v="0"/>
    <s v="inst tech "/>
    <s v="Car Park near North Building"/>
    <s v="Unsafe Condition (Dangerous Area that has potential to cause harm or injury to People within the Area) / Keadaan Bahaya"/>
    <s v="algae "/>
    <s v="trip and fall"/>
    <s v="remove algae"/>
    <s v="Hazardous - Unsafe Materials / Benda yang Berbahaya"/>
    <x v="0"/>
    <x v="0"/>
    <x v="0"/>
  </r>
  <r>
    <m/>
    <x v="0"/>
    <m/>
    <m/>
    <d v="2025-06-24T00:00:00"/>
    <x v="0"/>
    <m/>
    <x v="0"/>
    <s v="Instrument Shift Technician"/>
    <s v="Ammonia Plant"/>
    <s v="Safe Act or Positive Practice (An appreciation to be made to that person who shows good examples) / Kelakuan yang Baik"/>
    <s v="my colleague intervened me before going up the monkey ladder."/>
    <s v="I Might slip, fall or have sharp edges which will cause some injuries."/>
    <s v="My colleague told me to wear gloves before going up the monkey ladder. as the ladder might be slippery or sharp edges."/>
    <s v="Personal Protective Equipment / Pemakaian Alat Pelindung Diri"/>
    <x v="0"/>
    <x v="0"/>
    <x v="0"/>
  </r>
  <r>
    <m/>
    <x v="0"/>
    <m/>
    <m/>
    <d v="2025-06-24T00:00:00"/>
    <x v="40"/>
    <m/>
    <x v="0"/>
    <s v="Electrical Technician"/>
    <s v="SCM Building"/>
    <s v="Unsafe Condition (Dangerous Area that has potential to cause harm or injury to People within the Area) / Keadaan Bahaya"/>
    <s v="At PSS-3,The grass too long"/>
    <s v="Scare there is snake or other wild animal"/>
    <s v="Grass cutting and pest control"/>
    <s v="Hazardous - Unsafe Environment / Situasi Tempat Kerja yang Berbahaya untuk Alam Sekitar"/>
    <x v="0"/>
    <x v="0"/>
    <x v="0"/>
  </r>
  <r>
    <m/>
    <x v="0"/>
    <m/>
    <m/>
    <d v="2025-06-24T00:00:00"/>
    <x v="115"/>
    <m/>
    <x v="0"/>
    <s v="Instrumentation Engineer"/>
    <s v="Ammonia Plant"/>
    <s v="Unsafe Condition (Dangerous Area that has potential to cause harm or injury to People within the Area) / Keadaan Bahaya"/>
    <s v="Wasp/bees nest close by to PV1111001B; heard there was some other place as well. "/>
    <s v="wasp/bees attack or more nest or damage to equipment if nesting outside or inside equipment."/>
    <s v="informed colleague and hse"/>
    <s v="Hazardous - Unsafe Environment / Situasi Tempat Kerja yang Berbahaya untuk Alam Sekitar"/>
    <x v="0"/>
    <x v="0"/>
    <x v="0"/>
  </r>
  <r>
    <m/>
    <x v="0"/>
    <m/>
    <m/>
    <d v="2025-06-24T00:00:00"/>
    <x v="49"/>
    <m/>
    <x v="0"/>
    <s v="Workshop supervisor "/>
    <s v="Urea Plant"/>
    <s v="Unsafe Condition (Dangerous Area that has potential to cause harm or injury to People within the Area) / Keadaan Bahaya"/>
    <s v="Today is very hot temperatures "/>
    <s v="Workers are working outdoors for Erection scaffolding, direct the Sun , they can get heat stroke "/>
    <s v="I inform supervisor please provide water and infrom his workers stop work if he fill no good"/>
    <s v="Hazardous - Unsafe Environment / Situasi Tempat Kerja yang Berbahaya untuk Alam Sekitar"/>
    <x v="0"/>
    <x v="0"/>
    <x v="0"/>
  </r>
  <r>
    <m/>
    <x v="0"/>
    <m/>
    <m/>
    <d v="2025-06-25T00:00:00"/>
    <x v="29"/>
    <m/>
    <x v="0"/>
    <s v="Electrical Engineer"/>
    <s v="HSSE Office"/>
    <s v="Unsafe Condition (Dangerous Area that has potential to cause harm or injury to People within the Area) / Keadaan Bahaya"/>
    <s v="there is little smoke detector present in the location. no smoke detectors can be found in the small offices in the location."/>
    <s v="a fire could start in the office but the alarm is not triggered, notifying the team."/>
    <s v="Add more smoke detectors in accordance to the required safety regulations."/>
    <s v="Facility Management / Perawatan Kemudahan dan Aset"/>
    <x v="0"/>
    <x v="0"/>
    <x v="0"/>
  </r>
  <r>
    <m/>
    <x v="0"/>
    <m/>
    <m/>
    <d v="2025-06-25T00:00:00"/>
    <x v="29"/>
    <m/>
    <x v="0"/>
    <s v="Electrical Engineer"/>
    <s v="Trailer Gate 1"/>
    <s v="Unsafe Act (Dangerous or Unsafe Act that was done by someone) / Perbuatan Bahaya"/>
    <s v="someone was using the bicycle when crossing the bridge"/>
    <s v="that person need to stop riding the bicycle when crossing the bridge. otherwise, that person could slip and could not properly hold the handrail."/>
    <s v="informed them that we should stop riding the bicycle when using the bridge."/>
    <s v="Individual Behaviour / Tingkah Laku yang Cuai dan Berbahaya"/>
    <x v="0"/>
    <x v="0"/>
    <x v="0"/>
  </r>
  <r>
    <m/>
    <x v="0"/>
    <m/>
    <m/>
    <d v="2025-06-25T00:00:00"/>
    <x v="29"/>
    <m/>
    <x v="0"/>
    <s v="Electrical Engineer"/>
    <s v="Trailer Gate 1"/>
    <s v="Improvement Suggestions / Cadangan untuk diperbaiki"/>
    <s v="the bridge crossing the drain should be bigger so that the 3-wheeler tricycle and the rider could fit when the rider dismount."/>
    <s v="since there is little space, it is harder to dismount. thus, making people don't want to dismount when crossing the bridge. this could lead to potential slip and trip."/>
    <s v="ask the facility management to make the bridge larger."/>
    <s v="Facility Management / Perawatan Kemudahan dan Aset"/>
    <x v="0"/>
    <x v="0"/>
    <x v="0"/>
  </r>
  <r>
    <m/>
    <x v="0"/>
    <m/>
    <m/>
    <d v="2025-06-25T00:00:00"/>
    <x v="118"/>
    <m/>
    <x v="0"/>
    <s v="Instrumentation Technician"/>
    <s v="Product Handling"/>
    <s v="Unsafe Condition (Dangerous Area that has potential to cause harm or injury to People within the Area) / Keadaan Bahaya"/>
    <s v="Urea on the ground"/>
    <s v="Slip,trip and fall"/>
    <s v="Inform the people"/>
    <s v="Signage and Barriers / Papan Tanda dan Perbatasan Keselamatan tempat kerja"/>
    <x v="0"/>
    <x v="0"/>
    <x v="0"/>
  </r>
  <r>
    <m/>
    <x v="0"/>
    <m/>
    <m/>
    <d v="2025-06-25T00:00:00"/>
    <x v="131"/>
    <m/>
    <x v="0"/>
    <s v="Mechanical manager "/>
    <s v="Offsite &amp; Utilities"/>
    <s v="Unsafe Condition (Dangerous Area that has potential to cause harm or injury to People within the Area) / Keadaan Bahaya"/>
    <s v="Beehive at BOG compressor area "/>
    <s v="Injuries to the personnel "/>
    <s v="Inform management to be highlighted in HSSE comity  "/>
    <s v="Hazardous - Unsafe Environment / Situasi Tempat Kerja yang Berbahaya untuk Alam Sekitar"/>
    <x v="0"/>
    <x v="0"/>
    <x v="0"/>
  </r>
  <r>
    <m/>
    <x v="0"/>
    <m/>
    <m/>
    <d v="2025-06-25T00:00:00"/>
    <x v="131"/>
    <m/>
    <x v="0"/>
    <s v="Mechanical manager "/>
    <s v="Ammonia Plant"/>
    <s v="Unsafe Condition (Dangerous Area that has potential to cause harm or injury to People within the Area) / Keadaan Bahaya"/>
    <s v="Water and Algae in the Oil units especially units 1071 , 1201 and 1851"/>
    <s v="Slip and fall for the operation and maintenance personal "/>
    <s v="Follow up with HSSE , there is a project for proper drainage not yet done _x000a_Keep inform operation team for  continue housekeeping"/>
    <s v="Proactive Approach / Teguran Positif (Safe Act / Positive Act)"/>
    <x v="0"/>
    <x v="0"/>
    <x v="0"/>
  </r>
  <r>
    <m/>
    <x v="0"/>
    <m/>
    <m/>
    <d v="2025-06-25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6-25T00:00:00"/>
    <x v="106"/>
    <m/>
    <x v="0"/>
    <s v="Instrument Engineer"/>
    <s v="Offsite &amp; Utilities"/>
    <s v="Unsafe Act (Dangerous or Unsafe Act that was done by someone) / Perbuatan Bahaya"/>
    <s v="Site personnel had their PPE sleeves rolled up when at site."/>
    <s v="PPE non-compliance"/>
    <s v="N.A"/>
    <s v="Individual Behaviour / Tingkah Laku yang Cuai dan Berbahaya"/>
    <x v="0"/>
    <x v="0"/>
    <x v="0"/>
  </r>
  <r>
    <m/>
    <x v="0"/>
    <m/>
    <m/>
    <d v="2025-06-25T00:00:00"/>
    <x v="106"/>
    <m/>
    <x v="0"/>
    <s v="Instrument Engineer"/>
    <s v="Offsite &amp; Utilities"/>
    <s v="Improvement Suggestions / Cadangan untuk diperbaiki"/>
    <s v="Multiple barriers placed near RO area with no signage if it's safe to use the path or not"/>
    <s v="Barricaded areas could be entered by anyone unaware of the job at the time"/>
    <s v="N/A"/>
    <s v="Signage and Barriers / Papan Tanda dan Perbatasan Keselamatan tempat kerja"/>
    <x v="0"/>
    <x v="0"/>
    <x v="0"/>
  </r>
  <r>
    <m/>
    <x v="0"/>
    <m/>
    <m/>
    <d v="2025-06-25T00:00:00"/>
    <x v="49"/>
    <m/>
    <x v="0"/>
    <s v="Workshop supervisor "/>
    <s v="Ammonia Plant"/>
    <s v="Unsafe Condition (Dangerous Area that has potential to cause harm or injury to People within the Area) / Keadaan Bahaya"/>
    <s v="Today at Flare area have noise, Sub contractor are working nearly "/>
    <s v="That area today are big noise from Flare blowing , all workers some one no ware ear plugs "/>
    <s v="I inform Supervisor please provide ear plugs to workers to use, for protect and reduce noise "/>
    <s v="Hazardous - Unsafe Environment / Situasi Tempat Kerja yang Berbahaya untuk Alam Sekitar"/>
    <x v="0"/>
    <x v="0"/>
    <x v="0"/>
  </r>
  <r>
    <m/>
    <x v="0"/>
    <m/>
    <m/>
    <d v="2025-06-26T00:00:00"/>
    <x v="44"/>
    <m/>
    <x v="0"/>
    <s v="Workshop lead engineer"/>
    <s v="North Building Ground Floor"/>
    <s v="Unsafe Condition (Dangerous Area that has potential to cause harm or injury to People within the Area) / Keadaan Bahaya"/>
    <s v="air ventilation suction fan has one blade bricked and shall be replaced"/>
    <s v="remaining blades will be brocken and may hit some one "/>
    <s v="i asked FM team to replace"/>
    <s v="Facility Management / Perawatan Kemudahan dan Aset"/>
    <x v="0"/>
    <x v="1"/>
    <x v="0"/>
  </r>
  <r>
    <m/>
    <x v="0"/>
    <m/>
    <m/>
    <d v="2025-06-26T00:00:00"/>
    <x v="29"/>
    <m/>
    <x v="0"/>
    <s v="Electrical Engineer"/>
    <s v="Jetty Modules Area"/>
    <s v="Unsafe Condition (Dangerous Area that has potential to cause harm or injury to People within the Area) / Keadaan Bahaya"/>
    <s v="the exit on jetty conveyor does not lead to an actual escape route which can be dangerous during an emergency."/>
    <s v="someone might go there to escape from any accident but stuck as the exit does not lead them away."/>
    <s v="there needs to be a discussion on how to solve this issue."/>
    <s v="Design and Engineering / Tempat Pekerjaan kurang sesuai"/>
    <x v="0"/>
    <x v="0"/>
    <x v="0"/>
  </r>
  <r>
    <m/>
    <x v="0"/>
    <m/>
    <m/>
    <d v="2025-06-26T00:00:00"/>
    <x v="35"/>
    <m/>
    <x v="0"/>
    <s v="Electrical Technician"/>
    <s v="Electrical Substation"/>
    <s v="Unsafe Act (Dangerous or Unsafe Act that was done by someone) / Perbuatan Bahaya"/>
    <s v="Falling off bicycle while cycling down the slope near the main substation."/>
    <s v="Injury"/>
    <s v="Maintance bicycle, prevent using the slope route"/>
    <s v="Individual Behaviour / Tingkah Laku yang Cuai dan Berbahaya"/>
    <x v="0"/>
    <x v="0"/>
    <x v="0"/>
  </r>
  <r>
    <m/>
    <x v="0"/>
    <m/>
    <m/>
    <d v="2025-06-26T00:00:00"/>
    <x v="35"/>
    <m/>
    <x v="0"/>
    <s v="Electrical Technician"/>
    <s v="Unsure / Kurang Pasti"/>
    <s v="Unsafe Act (Dangerous or Unsafe Act that was done by someone) / Perbuatan Bahaya"/>
    <s v="I always saw a grey car always park at the left side of the road on the way back from work. "/>
    <s v="The other car might accidently hit the acr from behind"/>
    <s v="It is better if the person they pick up already standby instead of the driver waiting at the side if the road. Or find a better place to park."/>
    <s v="Road Safety / Keselamatan di Trafik dan Jalan Raya"/>
    <x v="0"/>
    <x v="0"/>
    <x v="0"/>
  </r>
  <r>
    <m/>
    <x v="0"/>
    <m/>
    <m/>
    <d v="2025-06-26T00:00:00"/>
    <x v="118"/>
    <m/>
    <x v="0"/>
    <s v="Instrumentation Technician"/>
    <s v="Product Handling"/>
    <s v="Unsafe Condition (Dangerous Area that has potential to cause harm or injury to People within the Area) / Keadaan Bahaya"/>
    <s v="Urea spills on the floor"/>
    <s v="Slip trip and fall"/>
    <s v="Inform the people  working that area"/>
    <s v="Signage and Barriers / Papan Tanda dan Perbatasan Keselamatan tempat kerja"/>
    <x v="0"/>
    <x v="0"/>
    <x v="0"/>
  </r>
  <r>
    <m/>
    <x v="0"/>
    <m/>
    <m/>
    <d v="2025-06-26T00:00:00"/>
    <x v="121"/>
    <m/>
    <x v="0"/>
    <s v="Shift instrument supervisor "/>
    <s v="Site Office Ground Floor"/>
    <s v="Improvement Suggestions / Cadangan untuk diperbaiki"/>
    <s v="The food shift was excessively oily and did not taste good."/>
    <s v="If no interventions or actions are taken regarding the excessively oily and unpleasant-tasting food, several problems may arise. May feel dissatisfied and lose trust in the food quality, leading to complaints and negative reviews. This could result in a decline in visits and harm the reputation of the establishment. Additionally, excessive oiliness may pose health risks such as digestive issues or discomfort."/>
    <s v="Reported the excessively oily and unpleasant-tasting food to the kitchen supervisor, approached them respectfully to share feedback, supported good practices by encouraging regular quality checks and staff training, and suggested revising the recipe to reduce oil usage, improve ingredient quality, and conduct taste testing before serving."/>
    <s v="Welfare / Kebajikan Pekerjaan dari segi Tempat Rehat, Penyediaan Air Minum dan Sebagainya."/>
    <x v="0"/>
    <x v="0"/>
    <x v="0"/>
  </r>
  <r>
    <m/>
    <x v="0"/>
    <m/>
    <m/>
    <d v="2025-06-26T00:00:00"/>
    <x v="101"/>
    <m/>
    <x v="0"/>
    <s v="Engineer"/>
    <s v="Unsure / Kurang Pasti"/>
    <s v="Unsafe Act (Dangerous or Unsafe Act that was done by someone) / Perbuatan Bahaya"/>
    <s v="A car almost hit me at the BFI-BMC roundabout. As I enter the roundabout with right-indicator to go BFI, car behind me overtook from left lane and run through the roundabout to go BMC (not making the roundabout curve)"/>
    <s v="Incident would've happened if I did not evade the car on the left. I have recording in car dashcam, and also a footage from other time by another cars infront."/>
    <s v="I raised this issue before in 2024 and I will raise again. The least we can do is to put on signage to enter the roundabout in proper manner. A similar signage example is like in KB roundabout (Seri suri hospital - Shell small roundabout), indicating to follow roundabout curve properly."/>
    <s v="Road Safety / Keselamatan di Trafik dan Jalan Raya"/>
    <x v="0"/>
    <x v="0"/>
    <x v="0"/>
  </r>
  <r>
    <m/>
    <x v="0"/>
    <m/>
    <m/>
    <d v="2025-06-26T00:00:00"/>
    <x v="141"/>
    <n v="12000048"/>
    <x v="0"/>
    <s v="Rotating Supervisor"/>
    <s v="Urea Plant"/>
    <s v="Unsafe Condition (Dangerous Area that has potential to cause harm or injury to People within the Area) / Keadaan Bahaya"/>
    <s v="Scaffolding use for Chemical unloading expired"/>
    <s v="Possibility of collapse due to no regular inspection conducted"/>
    <s v="Inform scaffolding inspector to reinspected scaffolding condition prior to release to user."/>
    <s v="Scaffolding and Working at Height / Yang berkaitan dengan Scaffolding dan Bekerja tempat tinggi"/>
    <x v="0"/>
    <x v="0"/>
    <x v="0"/>
  </r>
  <r>
    <m/>
    <x v="0"/>
    <m/>
    <m/>
    <d v="2025-06-26T00:00:00"/>
    <x v="138"/>
    <m/>
    <x v="0"/>
    <s v="UREA ROTATING ENGINEER"/>
    <s v="CCR"/>
    <s v="Improvement Suggestions / Cadangan untuk diperbaiki"/>
    <s v="Training regarding LOTOTO are not implement fully yet since last year. No LOTOTO box is available inside CCR."/>
    <s v="Operation may not fully aware of multiple activities onsite which involved with equipments that require LOTOTO."/>
    <s v="To install LOTOTO box in the CCR."/>
    <s v="Knowledge and Training / Kurang Kemahiran atau Pengetahuan"/>
    <x v="0"/>
    <x v="0"/>
    <x v="0"/>
  </r>
  <r>
    <m/>
    <x v="0"/>
    <m/>
    <m/>
    <d v="2025-06-26T00:00:00"/>
    <x v="52"/>
    <m/>
    <x v="0"/>
    <s v="Mechanical technician"/>
    <s v="Urea Plant"/>
    <s v="Unsafe Act (Dangerous or Unsafe Act that was done by someone) / Perbuatan Bahaya"/>
    <s v="Not using safety glasses while perform work"/>
    <s v="Can lead Eye injuries "/>
    <s v="Ask to use safety glasses all time when enter plant"/>
    <s v="Individual Behaviour / Tingkah Laku yang Cuai dan Berbahaya"/>
    <x v="0"/>
    <x v="0"/>
    <x v="0"/>
  </r>
  <r>
    <m/>
    <x v="0"/>
    <m/>
    <m/>
    <d v="2025-06-26T00:00:00"/>
    <x v="88"/>
    <m/>
    <x v="0"/>
    <s v="static ammonia lead engineer"/>
    <s v="Warehouse"/>
    <s v="Safe Act or Positive Practice (An appreciation to be made to that person who shows good examples) / Kelakuan yang Baik"/>
    <s v="During transferring material (gaskets) to site in the cabinet, via Bom truck, from warehouse to site"/>
    <s v="some spare parts and gaskets inside the cabinet was loose and may get damaged during transferring them"/>
    <s v="I asked my technicians to fix first the gaskets inside to avoid damage of these gaskets which will be installed onsite during TA2025."/>
    <s v="Knowledge and Training / Kurang Kemahiran atau Pengetahuan"/>
    <x v="0"/>
    <x v="1"/>
    <x v="0"/>
  </r>
  <r>
    <m/>
    <x v="0"/>
    <m/>
    <m/>
    <d v="2025-06-26T00:00:00"/>
    <x v="11"/>
    <s v="Muhammad Zulhelmi Bin Haji Ismawi"/>
    <x v="0"/>
    <s v="Tech"/>
    <s v="Site Office First Floor"/>
    <s v="Unsafe Condition (Dangerous Area that has potential to cause harm or injury to People within the Area) / Keadaan Bahaya"/>
    <s v="The floor is not in good condition. (PIP room)"/>
    <s v="Floor might collapse and can cause fatality."/>
    <s v="Need improvement for the buildings itself. Need new and proper structure for siteoffice."/>
    <s v="Facility Management / Perawatan Kemudahan dan Aset"/>
    <x v="0"/>
    <x v="0"/>
    <x v="0"/>
  </r>
  <r>
    <m/>
    <x v="0"/>
    <m/>
    <m/>
    <d v="2025-06-26T10:00:00"/>
    <x v="135"/>
    <s v="EXP119"/>
    <x v="0"/>
    <s v="Senior Rotating Engineer"/>
    <s v="Warehouse"/>
    <s v="Unsafe Condition (Dangerous Area that has potential to cause harm or injury to People within the Area)"/>
    <s v="The warehouse open racks area is very hot due to poor ventilation and cooling. Workers are exposed to risk of heat stress especially during hot weather."/>
    <s v="Workers are exposed to risk of heat stress especially during hot weather."/>
    <s v="At the moment, workers will go outside warehouse to cool down. _x000a__x000a_Since hot air will go up thru convection effect, it is suggested to install roof ventilation fans to remove the hot air. This is a common industrial practice for big warehouses. Powerless ventilation fan option is available in the market."/>
    <s v="Facility Management"/>
    <x v="0"/>
    <x v="0"/>
    <x v="0"/>
  </r>
  <r>
    <m/>
    <x v="0"/>
    <m/>
    <m/>
    <d v="2025-06-27T00:00:00"/>
    <x v="118"/>
    <m/>
    <x v="0"/>
    <s v="Instrumentation Technician"/>
    <s v="Product Handling"/>
    <s v="Unsafe Condition (Dangerous Area that has potential to cause harm or injury to People within the Area) / Keadaan Bahaya"/>
    <s v="Urea spills on the floor"/>
    <s v="Slip trip and fall"/>
    <s v="Inform the people working in that area"/>
    <s v="Signage and Barriers / Papan Tanda dan Perbatasan Keselamatan tempat kerja"/>
    <x v="0"/>
    <x v="0"/>
    <x v="0"/>
  </r>
  <r>
    <m/>
    <x v="0"/>
    <m/>
    <m/>
    <d v="2025-06-27T00:00:00"/>
    <x v="13"/>
    <m/>
    <x v="0"/>
    <s v="Mechanical Welder"/>
    <s v="Workshop"/>
    <s v="Safe Act or Positive Practice (An appreciation to be made to that person who shows good examples) / Kelakuan yang Baik"/>
    <s v="In the morning meeting, lifting team come to every department to tell everyone that they will doing lifting by crane. "/>
    <s v="If there us no update, nobody will knows there is any lifting activities "/>
    <s v="This is a good practice for everyone, very well communication "/>
    <s v="Communication / Kurang Perbincangan waktu Bekerja, Kurang Permahaman Arahan atau Kurang Pengetahuan Bahasa Asing"/>
    <x v="0"/>
    <x v="0"/>
    <x v="0"/>
  </r>
  <r>
    <m/>
    <x v="0"/>
    <m/>
    <m/>
    <d v="2025-06-27T00:00:00"/>
    <x v="79"/>
    <m/>
    <x v="0"/>
    <s v="Static technician "/>
    <s v="Workshop"/>
    <s v="Unsafe Condition (Dangerous Area that has potential to cause harm or injury to People within the Area) / Keadaan Bahaya"/>
    <s v="used items was kept near the workshop."/>
    <s v="The items can be missing or misplaced."/>
    <s v="Ask the items owner to do housekeeping to kept their items in container."/>
    <s v="Material Arrangement and Housekeeping / Kesesuaian Penyusunan Barang dan Kebersihan Tempat Pekerjaan"/>
    <x v="0"/>
    <x v="0"/>
    <x v="0"/>
  </r>
  <r>
    <m/>
    <x v="0"/>
    <m/>
    <m/>
    <d v="2025-06-29T00:00:00"/>
    <x v="2"/>
    <m/>
    <x v="0"/>
    <s v="Electrical (Shift) Technician"/>
    <s v="Workshop"/>
    <s v="Safe Act or Positive Practice (An appreciation to be made to that person who shows good examples) / Kelakuan yang Baik"/>
    <s v="Contractors were excavating the area for cable laying under the scorching sun"/>
    <s v="Dehydration that potentially led to heat-related injuries (even heat stroke)"/>
    <s v="Compliment the supervisor to take 10-mins break for every 45-minutes of work for rest and re-hydrate"/>
    <s v="Welfare / Kebajikan Pekerjaan dari segi Tempat Rehat, Penyediaan Air Minum dan Sebagainya."/>
    <x v="0"/>
    <x v="0"/>
    <x v="0"/>
  </r>
  <r>
    <m/>
    <x v="0"/>
    <m/>
    <m/>
    <d v="2025-06-29T00:00:00"/>
    <x v="76"/>
    <m/>
    <x v="0"/>
    <s v="senior static engineer"/>
    <s v="Offsite &amp; Utilities"/>
    <s v="Unsafe Act (Dangerous or Unsafe Act that was done by someone) / Perbuatan Bahaya"/>
    <s v="During the repair of GRP lamination of start-up cooling tower basin, the contractor worker was observed using surgical mask during application of top coat whereas JHA mentioned use of respiratory mask during the activity."/>
    <s v="The surgical mask can not stop the inhalation of chemical fumes being used during the lamination process and can cause severe health effects for the worker."/>
    <s v="The job was stopped and the supervisor was informed about this mistake. The job was resumed after the worker wore the respiratory mask as mentioned in the JHA."/>
    <s v="Personal Protective Equipment / Pemakaian Alat Pelindung Diri"/>
    <x v="0"/>
    <x v="1"/>
    <x v="0"/>
  </r>
  <r>
    <m/>
    <x v="0"/>
    <m/>
    <m/>
    <d v="2025-06-30T00:00:00"/>
    <x v="87"/>
    <m/>
    <x v="0"/>
    <s v="Static Technician "/>
    <s v="Urea Plant"/>
    <s v="Safe Act or Positive Practice (An appreciation to be made to that person who shows good examples) / Kelakuan yang Baik"/>
    <s v="A lot of activities during granulation washing and all activities went well which highlight the good communication between operation and the maintenance team"/>
    <s v="There might be delayed or danger during execute the job and activities "/>
    <s v="Ensure both side are clear on our communication on what activities need to be done"/>
    <s v="Communication / Kurang Perbincangan waktu Bekerja, Kurang Permahaman Arahan atau Kurang Pengetahuan Bahasa Asing"/>
    <x v="0"/>
    <x v="0"/>
    <x v="0"/>
  </r>
  <r>
    <m/>
    <x v="0"/>
    <m/>
    <m/>
    <d v="2025-06-30T00:00:00"/>
    <x v="112"/>
    <m/>
    <x v="0"/>
    <s v="Instrument Technician"/>
    <s v="Urea Plant"/>
    <s v="Safe Act or Positive Practice (An appreciation to be made to that person who shows good examples) / Kelakuan yang Baik"/>
    <s v="Observed personnel actively engaged in housekeeping duties"/>
    <s v="Slips, trips, and falls from spilled liquids, cluttered walkways, or debris._x000a__x000a_Injuries from sharp objects, unsecured tools, or broken equipment left lying around."/>
    <s v="Provide positive feedback when good housekeeping is observed._x000a__x000a_Mention it in toolbox talks, safety briefings, or team meetings._x000a__x000a_"/>
    <s v="Proactive Approach / Teguran Positif (Safe Act / Positive Act)"/>
    <x v="0"/>
    <x v="0"/>
    <x v="0"/>
  </r>
  <r>
    <m/>
    <x v="0"/>
    <m/>
    <m/>
    <d v="2025-06-30T00:00:00"/>
    <x v="145"/>
    <m/>
    <x v="0"/>
    <s v="Sr. Rotating  Mechanical  Technician LVL1 "/>
    <s v="Workshop"/>
    <s v="Unsafe Condition (Dangerous Area that has potential to cause harm or injury to People within the Area) / Keadaan Bahaya"/>
    <s v="Starting From MSL main gate up to msl workshop area road there is no light on the road."/>
    <s v="During night  can't  properly see  on the road it's  cause  of fallen hazards or incident."/>
    <s v="Please  provide light on the road "/>
    <s v="Facility Management / Perawatan Kemudahan dan Aset"/>
    <x v="0"/>
    <x v="1"/>
    <x v="0"/>
  </r>
  <r>
    <m/>
    <x v="0"/>
    <m/>
    <m/>
    <d v="2025-06-30T00:00:00"/>
    <x v="27"/>
    <m/>
    <x v="0"/>
    <s v="Electrical Engineer"/>
    <s v="South Building First Floor"/>
    <s v="Safe Act or Positive Practice (An appreciation to be made to that person who shows good examples) / Kelakuan yang Baik"/>
    <s v="My supervisor stop work when observing the team is exhausted from the hot weather."/>
    <s v="Team can experience dehydration and heatstroke if job is not stopped"/>
    <s v="I applaud and support the supervisor's point of view that team's health is far more important that finishing a job. I encourage the team to take a rest and the remaining job can be done at other times"/>
    <s v="Welfare / Kebajikan Pekerjaan dari segi Tempat Rehat, Penyediaan Air Minum dan Sebagainya."/>
    <x v="0"/>
    <x v="0"/>
    <x v="0"/>
  </r>
  <r>
    <m/>
    <x v="0"/>
    <m/>
    <m/>
    <d v="2025-06-30T00:00:00"/>
    <x v="82"/>
    <m/>
    <x v="0"/>
    <s v="Static Engineer"/>
    <s v="Warehouse"/>
    <s v="Improvement Suggestions / Cadangan untuk diperbaiki"/>
    <s v="No proper storage area for the spare parts (surplus), it is left exposed to rain"/>
    <s v="Deterioration to the spare parts (Surplus material) before usage."/>
    <s v="Construct a shaded area with scaffolding and canvas"/>
    <s v="Material Arrangement and Housekeeping / Kesesuaian Penyusunan Barang dan Kebersihan Tempat Pekerjaan"/>
    <x v="0"/>
    <x v="0"/>
    <x v="0"/>
  </r>
  <r>
    <m/>
    <x v="0"/>
    <m/>
    <m/>
    <d v="2025-06-30T00:00:00"/>
    <x v="2"/>
    <m/>
    <x v="0"/>
    <s v="Electrical (Shift) Technician"/>
    <s v="Electrical Substation"/>
    <s v="Improvement Suggestions / Cadangan untuk diperbaiki"/>
    <s v="The cable cellar in Substation 2 and Substation 3 have no access."/>
    <s v="Despite possessing highly-responsive circuit breakers and relays installed in the Main Substation, these two substations may require to have an entry and exit door for task related purposes such as cable inspection. Should there is an occurance of unwanted event that require access, entrance to area will delay the rectification work."/>
    <s v="Notify supervisors and raise care card "/>
    <s v="Design and Engineering / Tempat Pekerjaan kurang sesuai"/>
    <x v="0"/>
    <x v="0"/>
    <x v="0"/>
  </r>
  <r>
    <m/>
    <x v="0"/>
    <m/>
    <m/>
    <d v="2025-06-30T00:00:00"/>
    <x v="127"/>
    <m/>
    <x v="0"/>
    <s v="Instrument Engineer"/>
    <s v="South Building First Floor"/>
    <s v="Unsafe Act (Dangerous or Unsafe Act that was done by someone) / Perbuatan Bahaya"/>
    <s v="personnel perform manual lifting of item weighing more than 20kg by themself climbing the staircase without using the handrail"/>
    <s v="fall down and injured themself, falling object upon themself"/>
    <s v="tell the personnel to ask for help (buddy system)"/>
    <s v="Communication / Kurang Perbincangan waktu Bekerja, Kurang Permahaman Arahan atau Kurang Pengetahuan Bahasa Asing"/>
    <x v="0"/>
    <x v="0"/>
    <x v="0"/>
  </r>
  <r>
    <m/>
    <x v="0"/>
    <m/>
    <m/>
    <d v="2025-06-30T00:00:00"/>
    <x v="108"/>
    <m/>
    <x v="0"/>
    <s v="Instrument Technician (O&amp;U)"/>
    <s v="Plant Entry Gate"/>
    <s v="Unsafe Act (Dangerous or Unsafe Act that was done by someone) / Perbuatan Bahaya"/>
    <s v="People using bicycle crossing the bridge. They should not cross the bridge using bicycle as there is a sign showing the warning."/>
    <s v="Very dangerous can cause injury"/>
    <s v="Approached them and told them not to use bicycle when crossing the bridge and to pay attention to the sign."/>
    <s v="Individual Behaviour / Tingkah Laku yang Cuai dan Berbahaya"/>
    <x v="0"/>
    <x v="0"/>
    <x v="0"/>
  </r>
  <r>
    <m/>
    <x v="0"/>
    <m/>
    <m/>
    <d v="2025-06-30T00:00:00"/>
    <x v="9"/>
    <m/>
    <x v="0"/>
    <s v="Fabricator Lv2"/>
    <s v="Ammonia Plant"/>
    <s v="Safe Act or Positive Practice (An appreciation to be made to that person who shows good examples) / Kelakuan yang Baik"/>
    <s v="We are doing insulation removal at Sv1051007B at the top of the stripper. The work area had permanent platform but to reach there we have to use the monkey ladder._x000a__x000a_Safety officer recommend us to reach out to the firefighter team to get advice. As per them we have to use the safety harness."/>
    <s v="Normally what people will do with permanent working platform with such height, they would not use the safety harness. "/>
    <s v="We agreed to use the harness and contact them in case of emergency._x000a__x000a_Shout out to Safety and firefighter team for caring our safety. Thank you"/>
    <s v="Proactive Approach / Teguran Positif (Safe Act / Positive Act)"/>
    <x v="0"/>
    <x v="0"/>
    <x v="0"/>
  </r>
  <r>
    <m/>
    <x v="0"/>
    <m/>
    <m/>
    <d v="2025-06-30T00:00:00"/>
    <x v="89"/>
    <m/>
    <x v="0"/>
    <s v="Static Engineer"/>
    <s v="Warehouse"/>
    <s v="Unsafe Act (Dangerous or Unsafe Act that was done by someone) / Perbuatan Bahaya"/>
    <s v="Assembly of equipment parts in warehouse without using safety gloves"/>
    <s v="Hand injury/cut due to sharp edges"/>
    <s v="Advise to use safety gloves before continuing with their work"/>
    <s v="Personal Protective Equipment / Pemakaian Alat Pelindung Diri"/>
    <x v="0"/>
    <x v="0"/>
    <x v="0"/>
  </r>
  <r>
    <m/>
    <x v="0"/>
    <m/>
    <m/>
    <d v="2025-06-30T09:00:00"/>
    <x v="43"/>
    <s v="EXP050"/>
    <x v="0"/>
    <s v="Workshop Manager"/>
    <s v="Offsite &amp; Utilities"/>
    <s v="Safe Act or Positive Practice (An appreciation to be made to that person who shows good examples)"/>
    <s v="Proper storage of the removed insulation at site with barricade and proper signage. "/>
    <s v="Messy rockwool to be scattered everywhere. "/>
    <s v="Spoken to the SV, appreciating their works and declared the action during the monthly safety meeting for the whole teams. "/>
    <s v="Signage and Barriers"/>
    <x v="0"/>
    <x v="0"/>
    <x v="0"/>
  </r>
  <r>
    <m/>
    <x v="0"/>
    <m/>
    <m/>
    <d v="2025-07-01T00:00:00"/>
    <x v="44"/>
    <m/>
    <x v="0"/>
    <s v="Workshop lead engineer"/>
    <s v="Assembly Point A"/>
    <s v="Unsafe Condition (Dangerous Area that has potential to cause harm or injury to People within the Area) / Keadaan Bahaya"/>
    <s v="land covered by Gravels which may hit personnel"/>
    <s v="gravels may fly and hit personnel while cars go throw "/>
    <s v="i recommend to add some tars to this gravels "/>
    <s v="Facility Management / Perawatan Kemudahan dan Aset"/>
    <x v="0"/>
    <x v="1"/>
    <x v="0"/>
  </r>
  <r>
    <m/>
    <x v="0"/>
    <m/>
    <m/>
    <d v="2025-07-01T00:00:00"/>
    <x v="27"/>
    <m/>
    <x v="0"/>
    <s v="Electrical Engineer"/>
    <s v="Unsure / Kurang Pasti"/>
    <s v="Improvement Suggestions / Cadangan untuk diperbaiki"/>
    <s v="I noticed an increase number of contractors/ third party employees walking towards their company station. I am suggesting it would be better for BFI to create a safe walkway for these people to use., to walk from their parking to their designated station."/>
    <s v="minor or major accidents can occur."/>
    <s v="As I've mentioned before, to create a safe walkway for these people. I've noticed this usually every morning, after these contractors registered themselves at security hut and then walking towards Workshop area. Sometimes they took up more road space so it is better to allocate a safe space for them to walk and cars to be more alert."/>
    <s v="Road Safety / Keselamatan di Trafik dan Jalan Raya"/>
    <x v="0"/>
    <x v="0"/>
    <x v="0"/>
  </r>
  <r>
    <m/>
    <x v="0"/>
    <m/>
    <m/>
    <d v="2025-07-01T00:00:00"/>
    <x v="30"/>
    <m/>
    <x v="0"/>
    <s v="Technician"/>
    <s v="Ammonia Plant"/>
    <s v="Safe Act or Positive Practice (An appreciation to be made to that person who shows good examples) / Kelakuan yang Baik"/>
    <s v="Put barrier during cleaning the area."/>
    <s v="Slip and trip"/>
    <s v="Good safety practice to notify personal who walking near the area"/>
    <s v="Signage and Barriers / Papan Tanda dan Perbatasan Keselamatan tempat kerja"/>
    <x v="0"/>
    <x v="0"/>
    <x v="0"/>
  </r>
  <r>
    <m/>
    <x v="0"/>
    <m/>
    <m/>
    <d v="2025-07-01T00:00:00"/>
    <x v="30"/>
    <m/>
    <x v="0"/>
    <s v="Technician"/>
    <s v="Product Handling"/>
    <s v="Safe Act or Positive Practice (An appreciation to be made to that person who shows good examples) / Kelakuan yang Baik"/>
    <s v="Use handrail"/>
    <s v="Falling"/>
    <s v="Prevent from fall"/>
    <s v="Knowledge and Training / Kurang Kemahiran atau Pengetahuan"/>
    <x v="0"/>
    <x v="0"/>
    <x v="0"/>
  </r>
  <r>
    <m/>
    <x v="0"/>
    <m/>
    <m/>
    <d v="2025-07-01T00:00:00"/>
    <x v="108"/>
    <m/>
    <x v="0"/>
    <s v="Instrument Technician (O&amp;U)"/>
    <s v="South Building First Floor"/>
    <s v="Improvement Suggestions / Cadangan untuk diperbaiki"/>
    <s v="the empty boxes/tools/equipment not organized"/>
    <s v="can cause trip and fall when walking or passing through"/>
    <s v="throw the boxes at rubbish bin or waste disposable that are provided. for tools, keep in the bags or tools bags and put in hidden spot, away from people or area"/>
    <s v="Hazardous - Unsafe Environment / Situasi Tempat Kerja yang Berbahaya untuk Alam Sekitar"/>
    <x v="0"/>
    <x v="0"/>
    <x v="0"/>
  </r>
  <r>
    <m/>
    <x v="0"/>
    <m/>
    <m/>
    <d v="2025-07-01T00:00:00"/>
    <x v="139"/>
    <m/>
    <x v="0"/>
    <s v="Sr.Engineer"/>
    <s v="Offsite &amp; Utilities"/>
    <s v="Safe Act or Positive Practice (An appreciation to be made to that person who shows good examples) / Kelakuan yang Baik"/>
    <s v="Working safely by following all precautions and wearing appropriate PPE."/>
    <s v="NA"/>
    <s v="NA"/>
    <s v="Personal Protective Equipment / Pemakaian Alat Pelindung Diri"/>
    <x v="0"/>
    <x v="1"/>
    <x v="0"/>
  </r>
  <r>
    <m/>
    <x v="0"/>
    <m/>
    <m/>
    <d v="2025-07-01T00:00:00"/>
    <x v="37"/>
    <m/>
    <x v="0"/>
    <s v="Electrical Technician"/>
    <s v="South Building First Floor"/>
    <s v="Unsafe Act (Dangerous or Unsafe Act that was done by someone) / Perbuatan Bahaya"/>
    <s v="The shoe lace were untied"/>
    <s v="Slip trip and fall"/>
    <s v="I stop him and ask to tie the shoe lace"/>
    <s v="Individual Behaviour / Tingkah Laku yang Cuai dan Berbahaya"/>
    <x v="0"/>
    <x v="0"/>
    <x v="0"/>
  </r>
  <r>
    <m/>
    <x v="0"/>
    <m/>
    <m/>
    <d v="2025-07-01T10:00:00"/>
    <x v="43"/>
    <s v="EXP050"/>
    <x v="0"/>
    <s v="Workshop Manager"/>
    <s v="Chemical Storage Area"/>
    <s v="Unsafe Act (Dangerous or Unsafe Act that was done by someone)"/>
    <s v="Banksman who was careless to navigate the forklift while moving. "/>
    <m/>
    <s v="Stop the guy and inform him pay more attention while directing and navigating the forklift driver, not to leave him long distance behind. Refresh guys with the safety instruction for this type of work. "/>
    <s v="Knowledge and Training"/>
    <x v="0"/>
    <x v="0"/>
    <x v="0"/>
  </r>
  <r>
    <m/>
    <x v="0"/>
    <m/>
    <m/>
    <d v="2025-07-02T00:00:00"/>
    <x v="3"/>
    <m/>
    <x v="0"/>
    <s v="SENIOR ELECTRICAL SHIFT ENGINEER"/>
    <s v="South Building Ground Floor"/>
    <s v="Unsafe Condition (Dangerous Area that has potential to cause harm or injury to People within the Area) / Keadaan Bahaya"/>
    <s v="Unused bicycle parked and causing the cannot be cut. The grass is high. "/>
    <s v="High grass can be a place for wild animal to hide"/>
    <s v="Move the unused bicycle to area that has no grass. "/>
    <s v="Hazardous - Unsafe Environment / Situasi Tempat Kerja yang Berbahaya untuk Alam Sekitar"/>
    <x v="0"/>
    <x v="1"/>
    <x v="0"/>
  </r>
  <r>
    <m/>
    <x v="0"/>
    <m/>
    <m/>
    <d v="2025-07-02T00:00:00"/>
    <x v="29"/>
    <m/>
    <x v="0"/>
    <s v="Electrical Engineer"/>
    <s v="North Building First Floor"/>
    <s v="Unsafe Condition (Dangerous Area that has potential to cause harm or injury to People within the Area) / Keadaan Bahaya"/>
    <s v="Smoke detectors are not present in the office."/>
    <s v="fire could start in the office but there is no smoke detectors present to trigger the alarm."/>
    <s v="add more smoke detectors according to the required safety regulations."/>
    <s v="Design and Engineering / Tempat Pekerjaan kurang sesuai"/>
    <x v="0"/>
    <x v="0"/>
    <x v="0"/>
  </r>
  <r>
    <m/>
    <x v="0"/>
    <m/>
    <m/>
    <d v="2025-07-02T00:00:00"/>
    <x v="12"/>
    <m/>
    <x v="0"/>
    <s v="Electrical Sr Shift Engineer"/>
    <s v="Site Office First Floor"/>
    <s v="Unsafe Condition (Dangerous Area that has potential to cause harm or injury to People within the Area) / Keadaan Bahaya"/>
    <s v="Floodlight at north side of the site office was not light up"/>
    <s v="Low illumination level"/>
    <s v="Change with the new floodlight"/>
    <s v="Facility Management / Perawatan Kemudahan dan Aset"/>
    <x v="0"/>
    <x v="1"/>
    <x v="0"/>
  </r>
  <r>
    <m/>
    <x v="0"/>
    <m/>
    <m/>
    <d v="2025-07-02T00:00:00"/>
    <x v="35"/>
    <m/>
    <x v="0"/>
    <s v="Electrical Technician"/>
    <s v="Product Handling"/>
    <s v="Unsafe Act (Dangerous or Unsafe Act that was done by someone) / Perbuatan Bahaya"/>
    <s v="Escorting the truck by walking for long distance. For example from ammonia to product handling."/>
    <s v="Blindspot from the truck. Walking is slower and the truck might accidently hit the escort from behind when the driver couldnt see them."/>
    <s v="At least use bicycle. At least it much more faster than walking."/>
    <s v="Road Safety / Keselamatan di Trafik dan Jalan Raya"/>
    <x v="0"/>
    <x v="0"/>
    <x v="0"/>
  </r>
  <r>
    <m/>
    <x v="0"/>
    <m/>
    <m/>
    <d v="2025-07-02T00:00:00"/>
    <x v="6"/>
    <m/>
    <x v="0"/>
    <s v="Technician"/>
    <s v="Workshop"/>
    <s v="Safe Act or Positive Practice (An appreciation to be made to that person who shows good examples) / Kelakuan yang Baik"/>
    <s v="Someone doing work by using gloves"/>
    <s v="Injury"/>
    <s v="Praise"/>
    <s v="Tools, Equipment and Machinery / Berkaitan dengan Alat Kegunaan Pekerjaan dan Mesin sama ada ianya Tidak Sesuai untuk aktivitas tersebut atau sebaliknya"/>
    <x v="0"/>
    <x v="0"/>
    <x v="0"/>
  </r>
  <r>
    <m/>
    <x v="0"/>
    <m/>
    <m/>
    <d v="2025-07-02T00:00:00"/>
    <x v="0"/>
    <m/>
    <x v="0"/>
    <s v="Instrument Shift Technician"/>
    <s v="Site Office First Floor"/>
    <s v="Unsafe Condition (Dangerous Area that has potential to cause harm or injury to People within the Area) / Keadaan Bahaya"/>
    <s v="the stair is slippery. especially during rainy days."/>
    <s v="slip, trip and fall. "/>
    <s v="have to be careful by grip tightly the handrail when going down/up. even the handrail sometimes slippery._x000a__x000a_suggest to use anti-slip grip tape on the edges of each step, to minimize the slippery."/>
    <s v="Facility Management / Perawatan Kemudahan dan Aset"/>
    <x v="0"/>
    <x v="0"/>
    <x v="0"/>
  </r>
  <r>
    <m/>
    <x v="0"/>
    <m/>
    <m/>
    <d v="2025-07-02T00:00:00"/>
    <x v="47"/>
    <m/>
    <x v="0"/>
    <s v="Senior Maintenance Engineer"/>
    <s v="Urea Plant"/>
    <s v="Improvement Suggestions / Cadangan untuk diperbaiki"/>
    <s v="Unused wooden support was kept at the Bagging Maintenance bay without any barricade."/>
    <s v="Housekeeping"/>
    <s v="Inform Supervisor for the works to remove the unused pallet from the area."/>
    <s v="Supervision / Kurang Pemantauan atau Perhatian dari atasan"/>
    <x v="0"/>
    <x v="0"/>
    <x v="0"/>
  </r>
  <r>
    <m/>
    <x v="0"/>
    <m/>
    <m/>
    <d v="2025-07-02T00:00:00"/>
    <x v="47"/>
    <m/>
    <x v="0"/>
    <s v="Senior Maintenance Engineer"/>
    <s v="Urea Plant"/>
    <s v="Unsafe Condition (Dangerous Area that has potential to cause harm or injury to People within the Area) / Keadaan Bahaya"/>
    <s v="Rigging gears was kept on the grating without proper storage."/>
    <s v="Tools can fall down and personnel can have trip hazard."/>
    <s v="Instruct Rigging team to housekeeping the area."/>
    <s v="Material Arrangement and Housekeeping / Kesesuaian Penyusunan Barang dan Kebersihan Tempat Pekerjaan"/>
    <x v="0"/>
    <x v="0"/>
    <x v="0"/>
  </r>
  <r>
    <m/>
    <x v="0"/>
    <m/>
    <m/>
    <d v="2025-07-02T00:00:00"/>
    <x v="47"/>
    <m/>
    <x v="0"/>
    <s v="Senior Maintenance Engineer"/>
    <s v="Bulk Storage"/>
    <s v="Unsafe Condition (Dangerous Area that has potential to cause harm or injury to People within the Area) / Keadaan Bahaya"/>
    <s v="Scaffolding materials was offload at the area withour proper signage."/>
    <s v="Truck access obstruction."/>
    <s v="Inform scaffolder to barricade the area or remove from the area."/>
    <s v="Material Arrangement and Housekeeping / Kesesuaian Penyusunan Barang dan Kebersihan Tempat Pekerjaan"/>
    <x v="0"/>
    <x v="0"/>
    <x v="0"/>
  </r>
  <r>
    <m/>
    <x v="0"/>
    <m/>
    <m/>
    <d v="2025-07-02T00:00:00"/>
    <x v="1"/>
    <m/>
    <x v="0"/>
    <s v="Rotating Technician Level 2"/>
    <s v="North Building Ground Floor"/>
    <s v="Improvement Suggestions / Cadangan untuk diperbaiki"/>
    <s v="saw a colleague need to fill an overtime paper.. so, what the point of thumbprint? ??"/>
    <s v="misscomunication"/>
    <s v="check the thumbprint device"/>
    <s v="Communication / Kurang Perbincangan waktu Bekerja, Kurang Permahaman Arahan atau Kurang Pengetahuan Bahasa Asing"/>
    <x v="0"/>
    <x v="0"/>
    <x v="0"/>
  </r>
  <r>
    <m/>
    <x v="0"/>
    <m/>
    <m/>
    <d v="2025-07-02T00:00:00"/>
    <x v="60"/>
    <m/>
    <x v="0"/>
    <s v="Senior Technician"/>
    <s v="Workshop"/>
    <s v="Safe Act or Positive Practice (An appreciation to be made to that person who shows good examples) / Kelakuan yang Baik"/>
    <s v="Looking at painting staff doing power brush with proper PPE"/>
    <s v="May cause injury during power brush"/>
    <s v="Encourage and praise the painter for using proper PPE during power brush"/>
    <s v="Personal Protective Equipment / Pemakaian Alat Pelindung Diri"/>
    <x v="0"/>
    <x v="1"/>
    <x v="0"/>
  </r>
  <r>
    <m/>
    <x v="0"/>
    <m/>
    <m/>
    <d v="2025-07-02T00:00:00"/>
    <x v="138"/>
    <m/>
    <x v="0"/>
    <s v="UREA ROTATING ENGINEER"/>
    <s v="South Building Ground Floor"/>
    <s v="Improvement Suggestions / Cadangan untuk diperbaiki"/>
    <s v="Door near plant site always broken / damaged"/>
    <s v="Unauthorized personnel can come in / come out without ID requirement, especially during night time in TA25"/>
    <s v="To install new door"/>
    <s v="Facility Management / Perawatan Kemudahan dan Aset"/>
    <x v="0"/>
    <x v="0"/>
    <x v="0"/>
  </r>
  <r>
    <m/>
    <x v="0"/>
    <m/>
    <m/>
    <d v="2025-07-02T00:00:00"/>
    <x v="138"/>
    <m/>
    <x v="0"/>
    <s v="UREA ROTATING ENGINEER"/>
    <s v="Warehouse"/>
    <s v="Unsafe Act (Dangerous or Unsafe Act that was done by someone) / Perbuatan Bahaya"/>
    <s v="Contractor tried to reach items at upper level of rack while standing on unstable object."/>
    <s v="Contractor may fell down and get injury"/>
    <s v="Always to use forklift to get item if its unreachable, else use a stable standing object."/>
    <s v="Individual Behaviour / Tingkah Laku yang Cuai dan Berbahaya"/>
    <x v="0"/>
    <x v="0"/>
    <x v="0"/>
  </r>
  <r>
    <m/>
    <x v="0"/>
    <m/>
    <m/>
    <d v="2025-07-02T00:00:00"/>
    <x v="137"/>
    <m/>
    <x v="0"/>
    <s v="SENIOR ENGINEER ROTATING UREA"/>
    <s v="Urea Plant"/>
    <s v="Safe Act or Positive Practice (An appreciation to be made to that person who shows good examples) / Kelakuan yang Baik"/>
    <s v="It is observed that Maintenance technicians are wearing full PPE's including hand gloves properly while performing maintenance activity at site."/>
    <s v="Personnel can be injured if they will not wear PPE's"/>
    <s v="I have appreciated their good work and advised to continue this positive working behavior."/>
    <s v="Individual Behaviour / Tingkah Laku yang Cuai dan Berbahaya"/>
    <x v="0"/>
    <x v="1"/>
    <x v="0"/>
  </r>
  <r>
    <m/>
    <x v="0"/>
    <m/>
    <m/>
    <d v="2025-07-02T00:00:00"/>
    <x v="108"/>
    <m/>
    <x v="0"/>
    <s v="Instrument Technician (O&amp;U)"/>
    <s v="Offsite &amp; Utilities"/>
    <s v="Unsafe Condition (Dangerous Area that has potential to cause harm or injury to People within the Area) / Keadaan Bahaya"/>
    <s v="There was a spark when installing the fuse. They should not turn on the power when installing the fuse."/>
    <s v="Can cause injury to hand, can cause electric shock to the person."/>
    <s v="Told them to be careful and make sure next time to turn off the power first before doing the job especially those involving electric."/>
    <s v="Hazardous - Unsafe Materials / Benda yang Berbahaya"/>
    <x v="0"/>
    <x v="0"/>
    <x v="0"/>
  </r>
  <r>
    <m/>
    <x v="0"/>
    <m/>
    <m/>
    <d v="2025-07-02T00:00:00"/>
    <x v="108"/>
    <m/>
    <x v="0"/>
    <s v="Instrument Technician (O&amp;U)"/>
    <s v="Offsite &amp; Utilities"/>
    <s v="Improvement Suggestions / Cadangan untuk diperbaiki"/>
    <s v="exposed to loud noise and not wearing ear plug"/>
    <s v="can cause damaged to ears"/>
    <s v="to always wear earplug at noise area especially near Instrument Compressor. "/>
    <s v="Personal Protective Equipment / Pemakaian Alat Pelindung Diri"/>
    <x v="0"/>
    <x v="0"/>
    <x v="0"/>
  </r>
  <r>
    <m/>
    <x v="0"/>
    <m/>
    <m/>
    <d v="2025-07-02T00:00:00"/>
    <x v="9"/>
    <m/>
    <x v="0"/>
    <s v="Fabricator Lv2"/>
    <s v="Ammonia Plant"/>
    <s v="Safe Act or Positive Practice (An appreciation to be made to that person who shows good examples) / Kelakuan yang Baik"/>
    <s v="Proper materials arrangement/storage with barricade and signage "/>
    <s v="-"/>
    <s v="An appreciation should be given to our scaffolder team_x000a_"/>
    <s v="Material Arrangement and Housekeeping / Kesesuaian Penyusunan Barang dan Kebersihan Tempat Pekerjaan"/>
    <x v="0"/>
    <x v="0"/>
    <x v="0"/>
  </r>
  <r>
    <m/>
    <x v="0"/>
    <m/>
    <m/>
    <d v="2025-07-02T00:00:00"/>
    <x v="106"/>
    <m/>
    <x v="0"/>
    <s v="Instrument Engineer"/>
    <s v="Unsure / Kurang Pasti"/>
    <s v="Unsafe Act (Dangerous or Unsafe Act that was done by someone) / Perbuatan Bahaya"/>
    <s v="Someone was smoking in a non-designated area at the car park for contractors. "/>
    <s v="Littering of cigarette butts"/>
    <s v="N/A"/>
    <s v="Individual Behaviour / Tingkah Laku yang Cuai dan Berbahaya"/>
    <x v="0"/>
    <x v="0"/>
    <x v="0"/>
  </r>
  <r>
    <m/>
    <x v="0"/>
    <m/>
    <m/>
    <d v="2025-07-02T00:00:00"/>
    <x v="49"/>
    <m/>
    <x v="0"/>
    <s v="Workshop supervisor "/>
    <s v="Ammonia Plant"/>
    <s v="Unsafe Act (Dangerous or Unsafe Act that was done by someone) / Perbuatan Bahaya"/>
    <s v="Subcontractors doing cement work at Ammonia East side"/>
    <s v="After they finish cement work they open form work, they not house keeping, the wooden still have Nail "/>
    <s v="After remove form work mush house keeping immediately "/>
    <s v="Hazardous - Unsafe Materials / Benda yang Berbahaya"/>
    <x v="0"/>
    <x v="0"/>
    <x v="0"/>
  </r>
  <r>
    <m/>
    <x v="0"/>
    <m/>
    <m/>
    <d v="2025-07-02T00:00:00"/>
    <x v="7"/>
    <m/>
    <x v="0"/>
    <s v="Electrical Supervisor"/>
    <s v="North Building Ground Floor"/>
    <s v="Unsafe Condition (Dangerous Area that has potential to cause harm or injury to People within the Area) / Keadaan Bahaya"/>
    <s v="North building fire alarm panel did not have any communication with main fire alarm panel in CCR"/>
    <s v="Any fire detect on north building will not send any notification to CCR and may not notice by anybody if it happens after office hour"/>
    <s v="Suggest to modified fire alarm system to have communication interface with main alarm panel in CCR"/>
    <s v="Fire Protection / Perlindungan Kebakaran"/>
    <x v="0"/>
    <x v="0"/>
    <x v="0"/>
  </r>
  <r>
    <m/>
    <x v="0"/>
    <m/>
    <m/>
    <d v="2025-07-02T00:00:00"/>
    <x v="89"/>
    <m/>
    <x v="0"/>
    <s v="Static Engineer"/>
    <s v="North Building Ground Floor"/>
    <s v="Unsafe Condition (Dangerous Area that has potential to cause harm or injury to People within the Area) / Keadaan Bahaya"/>
    <s v="Usage of torn coveralls"/>
    <s v="Increase risk of injury due to improper usage of PPE for self-protection"/>
    <s v="Advise to request for new coveralls especially as TA is approaching"/>
    <s v="Personal Protective Equipment / Pemakaian Alat Pelindung Diri"/>
    <x v="0"/>
    <x v="0"/>
    <x v="0"/>
  </r>
  <r>
    <m/>
    <x v="0"/>
    <m/>
    <m/>
    <d v="2025-07-02T00:00:00"/>
    <x v="89"/>
    <m/>
    <x v="0"/>
    <s v="Static Engineer"/>
    <s v="Car Park near Main Gate 1"/>
    <s v="Unsafe Act (Dangerous or Unsafe Act that was done by someone) / Perbuatan Bahaya"/>
    <s v="Driving while using mobile phones"/>
    <s v="Accident especially areas where many contractors are walking by and same road used by forklift"/>
    <s v="Advise them to not use mobile phone while driving especially at high risk areas"/>
    <s v="Individual Behaviour / Tingkah Laku yang Cuai dan Berbahaya"/>
    <x v="0"/>
    <x v="0"/>
    <x v="0"/>
  </r>
  <r>
    <m/>
    <x v="0"/>
    <m/>
    <m/>
    <d v="2025-07-02T09:00:00"/>
    <x v="43"/>
    <s v="EXP050"/>
    <x v="0"/>
    <s v="Workshop Manager"/>
    <s v="Ammonia Plant"/>
    <s v="Improvement Suggestions"/>
    <s v="Project to pour concrete paving has been started without prior notice to PS or maintenance team to be informed to defer any tasks that are going to be done at the same area. "/>
    <s v="SIMOPS "/>
    <s v="Proper communication should have been done between all parties, which has already been communicated to the whole teams. "/>
    <s v="Facility Management"/>
    <x v="0"/>
    <x v="0"/>
    <x v="0"/>
  </r>
  <r>
    <m/>
    <x v="0"/>
    <m/>
    <m/>
    <d v="2025-07-03T00:00:00"/>
    <x v="3"/>
    <m/>
    <x v="0"/>
    <s v="SENIOR ELECTRICAL SHIFT ENGINEER"/>
    <s v="Electrical Substation"/>
    <s v="Unsafe Condition (Dangerous Area that has potential to cause harm or injury to People within the Area) / Keadaan Bahaya"/>
    <s v="Fresh air damper AHU B at Substation 1 has sharp edge at height of the same level with head/face."/>
    <s v="It may hurt the people at face. "/>
    <s v="Suggestion: Put rubber at the sharp edge"/>
    <s v="Hazardous - Unsafe Environment / Situasi Tempat Kerja yang Berbahaya untuk Alam Sekitar"/>
    <x v="0"/>
    <x v="1"/>
    <x v="0"/>
  </r>
  <r>
    <m/>
    <x v="0"/>
    <m/>
    <m/>
    <d v="2025-07-03T00:00:00"/>
    <x v="133"/>
    <m/>
    <x v="0"/>
    <s v="Urea rotating lead "/>
    <s v="Car Park near North Building"/>
    <s v="Unsafe Act (Dangerous or Unsafe Act that was done by someone) / Perbuatan Bahaya"/>
    <s v="Contractor while removing scaffolding from the new HSSE building (infront of south building) after finished , was using forklift to load the scaffolding pipes on the truck while the scaffolding pipes were falling dow from opposite side of forklift."/>
    <s v="This area is car parking area and people are moving around to access the buildings who can be harmed by the falling scaffolding pipes "/>
    <s v="Asked the contractor to barricat the area , but sign and to assign man watcher from the other side for warning people who are moving around "/>
    <s v="Signage and Barriers / Papan Tanda dan Perbatasan Keselamatan tempat kerja"/>
    <x v="0"/>
    <x v="0"/>
    <x v="0"/>
  </r>
  <r>
    <m/>
    <x v="0"/>
    <m/>
    <m/>
    <d v="2025-07-03T00:00:00"/>
    <x v="22"/>
    <m/>
    <x v="0"/>
    <s v="Electrical Supervisor"/>
    <s v="Offsite &amp; Utilities"/>
    <s v="Unsafe Condition (Dangerous Area that has potential to cause harm or injury to People within the Area) / Keadaan Bahaya"/>
    <s v="Some materials and a broken barel pump motor were abandoned in front of the cooling tower's dosing electrical panel."/>
    <s v="It can cause a person to trip or become injured."/>
    <s v="Housekeeping needs to be done. "/>
    <s v="Material Arrangement and Housekeeping / Kesesuaian Penyusunan Barang dan Kebersihan Tempat Pekerjaan"/>
    <x v="0"/>
    <x v="1"/>
    <x v="0"/>
  </r>
  <r>
    <m/>
    <x v="0"/>
    <m/>
    <m/>
    <d v="2025-07-03T00:00:00"/>
    <x v="51"/>
    <m/>
    <x v="0"/>
    <s v="DE technician workshop "/>
    <s v="Workshop"/>
    <s v="Unsafe Condition (Dangerous Area that has potential to cause harm or injury to People within the Area) / Keadaan Bahaya"/>
    <s v="Doing grinding activity without wearing face shield "/>
    <s v="The grinding disc will harm the person"/>
    <s v="I stopped the person from doing the granding and asked him to wear a face shield and continue with his activities."/>
    <s v="Personal Protective Equipment / Pemakaian Alat Pelindung Diri"/>
    <x v="0"/>
    <x v="0"/>
    <x v="0"/>
  </r>
  <r>
    <m/>
    <x v="0"/>
    <m/>
    <m/>
    <d v="2025-07-03T00:00:00"/>
    <x v="18"/>
    <m/>
    <x v="0"/>
    <s v="Elec. site leader"/>
    <s v="Jetty Modules Area"/>
    <s v="Unsafe Condition (Dangerous Area that has potential to cause harm or injury to People within the Area) / Keadaan Bahaya"/>
    <s v="To reverse the buggy direction its need open rolling door and using free area without any handrail their which will be as a risk for employee  "/>
    <s v="may get injuries "/>
    <s v="fabricate handrail for this part"/>
    <s v="Design and Engineering / Tempat Pekerjaan kurang sesuai"/>
    <x v="0"/>
    <x v="1"/>
    <x v="0"/>
  </r>
  <r>
    <m/>
    <x v="0"/>
    <m/>
    <m/>
    <d v="2025-07-03T00:00:00"/>
    <x v="35"/>
    <m/>
    <x v="0"/>
    <s v="Electrical Technician"/>
    <s v="Vehicle Entry Gate"/>
    <s v="Unsafe Act (Dangerous or Unsafe Act that was done by someone) / Perbuatan Bahaya"/>
    <s v="The contractor always walk in a row two or three people blocking the the road for vehicle. The car have to swerve to the right to give way."/>
    <s v="The car might accidently hitting the contractor from behind. Or the car might collide with the car infront due swerve to the right to give way to contractor."/>
    <s v="None"/>
    <s v="Road Safety / Keselamatan di Trafik dan Jalan Raya"/>
    <x v="0"/>
    <x v="0"/>
    <x v="0"/>
  </r>
  <r>
    <m/>
    <x v="0"/>
    <m/>
    <m/>
    <d v="2025-07-03T00:00:00"/>
    <x v="13"/>
    <m/>
    <x v="0"/>
    <s v="Mechanical Welder"/>
    <s v="Workshop"/>
    <s v="Unsafe Condition (Dangerous Area that has potential to cause harm or injury to People within the Area) / Keadaan Bahaya"/>
    <s v="Soft Ground Due to Recent Excavation. Electrical cable installation was backfilled without proper compaction, causing forklifts to get stuck. Exercise caution and report any incidents"/>
    <s v="If no interventions or actions are taken, several issues can arise:_x000a__x000a_1. Accidents and Injuries: Forklifts may tip over or get stuck, potentially causing injuries to operators or nearby personnel._x000a__x000a_2. Equipment Damage: Forklifts and other machinery may sustain damage from getting stuck or operating on unstable ground._x000a__x000a_3. Operational Delays: Soft ground conditions can slow down or halt operations, leading to productivity losses and potential project delays._x000a__x000a_4. Increased Maintenance Costs: Repeatedly getting stuck or operating on soft ground can increase wear and tear on equipment, leading to higher maintenance costs._x000a__x000a_5. Safety Hazards: Unstable ground can pose long-term safety risks, potentially leading to more severe accidents or incidents._x000a__x000a_Taking proactive measures can help mitigate these risks and ensure a safer, more efficient working environment."/>
    <s v="Due to the current soft ground conditions caused by the recent excavation, we recommend that forklifts take an alternative route to ensure safe operation and prevent potential accidents, equipment damage, and operational delays. This temporary measure will help mitigate risks until the affected area can be properly compacted and stabilized."/>
    <s v="Road Safety / Keselamatan di Trafik dan Jalan Raya"/>
    <x v="0"/>
    <x v="0"/>
    <x v="0"/>
  </r>
  <r>
    <m/>
    <x v="0"/>
    <m/>
    <m/>
    <d v="2025-07-03T00:00:00"/>
    <x v="52"/>
    <m/>
    <x v="0"/>
    <s v="Maintenance workshop diesel engine technician "/>
    <s v="Workshop"/>
    <s v="Unsafe Act (Dangerous or Unsafe Act that was done by someone) / Perbuatan Bahaya"/>
    <s v="Not using face shield during grinding"/>
    <s v="Flying sparks and broken grinding wheels"/>
    <s v="Ask him to wear face shield"/>
    <s v="Individual Behaviour / Tingkah Laku yang Cuai dan Berbahaya"/>
    <x v="0"/>
    <x v="0"/>
    <x v="0"/>
  </r>
  <r>
    <m/>
    <x v="0"/>
    <m/>
    <m/>
    <d v="2025-07-03T00:00:00"/>
    <x v="52"/>
    <m/>
    <x v="0"/>
    <s v="Maintenance workshop diesel engine technician"/>
    <s v="Workshop"/>
    <s v="Unsafe Condition (Dangerous Area that has potential to cause harm or injury to People within the Area) / Keadaan Bahaya"/>
    <s v="Wire cable not organized"/>
    <s v="Slip and trip"/>
    <s v="Ask them to organized the cable immediately"/>
    <s v="Individual Behaviour / Tingkah Laku yang Cuai dan Berbahaya"/>
    <x v="0"/>
    <x v="0"/>
    <x v="0"/>
  </r>
  <r>
    <m/>
    <x v="0"/>
    <m/>
    <m/>
    <d v="2025-07-03T00:00:00"/>
    <x v="109"/>
    <m/>
    <x v="0"/>
    <s v="Instrument Technician"/>
    <s v="Nitrogen Area"/>
    <s v="Unsafe Act (Dangerous or Unsafe Act that was done by someone) / Perbuatan Bahaya"/>
    <s v="I encountered someone sit on the batteries while checking the panel"/>
    <s v="It is not safe to sit on the batteries as it may explode or damage the batteries condition"/>
    <s v="confront the person to stand up and sit on the provided chair"/>
    <s v="Individual Behaviour / Tingkah Laku yang Cuai dan Berbahaya"/>
    <x v="0"/>
    <x v="0"/>
    <x v="0"/>
  </r>
  <r>
    <m/>
    <x v="0"/>
    <m/>
    <m/>
    <d v="2025-07-03T00:00:00"/>
    <x v="109"/>
    <m/>
    <x v="0"/>
    <s v="Instrument Technician"/>
    <s v="South Building First Floor"/>
    <s v="Safe Act or Positive Practice (An appreciation to be made to that person who shows good examples) / Kelakuan yang Baik"/>
    <s v="The weather in Brunei lately is very hot. to prevent dehydrated, it is important to drink a lot of water and stay out from getting direct sunlight"/>
    <s v="may cause headache and dehydrated"/>
    <s v="keep in mind to drink a lot of water and rest"/>
    <s v="Proactive Approach / Teguran Positif (Safe Act / Positive Act)"/>
    <x v="0"/>
    <x v="0"/>
    <x v="0"/>
  </r>
  <r>
    <m/>
    <x v="0"/>
    <m/>
    <m/>
    <d v="2025-07-03T00:00:00"/>
    <x v="109"/>
    <m/>
    <x v="0"/>
    <s v="Instrument Technician"/>
    <s v="Nitrogen Area"/>
    <s v="Unsafe Act (Dangerous or Unsafe Act that was done by someone) / Perbuatan Bahaya"/>
    <s v="someone using teeth to cut the cables instead of using the proper tools"/>
    <s v="may cause hazard such as cuts around the face"/>
    <s v="confront the person to use proper tools (wire cutter)"/>
    <s v="Individual Behaviour / Tingkah Laku yang Cuai dan Berbahaya"/>
    <x v="0"/>
    <x v="0"/>
    <x v="0"/>
  </r>
  <r>
    <m/>
    <x v="0"/>
    <m/>
    <m/>
    <d v="2025-07-03T00:00:00"/>
    <x v="9"/>
    <m/>
    <x v="0"/>
    <s v="Fabricator Lv2"/>
    <s v="Unsure / Kurang Pasti"/>
    <s v="Improvement Suggestions / Cadangan untuk diperbaiki"/>
    <s v="No phone are allowed inside the plant."/>
    <s v="During emergency situation, there will be no one to contact "/>
    <s v="We already raise this issue to our engineer."/>
    <s v="Welfare / Kebajikan Pekerjaan dari segi Tempat Rehat, Penyediaan Air Minum dan Sebagainya."/>
    <x v="0"/>
    <x v="0"/>
    <x v="0"/>
  </r>
  <r>
    <m/>
    <x v="0"/>
    <m/>
    <m/>
    <d v="2025-07-03T00:00:00"/>
    <x v="34"/>
    <m/>
    <x v="0"/>
    <s v="Electrical Technician"/>
    <s v="Ammonia Storage Tank Area"/>
    <s v="Unsafe Act (Dangerous or Unsafe Act that was done by someone) / Perbuatan Bahaya"/>
    <s v="One of the safety officer not using safety glasses while at site."/>
    <s v="Breach of safety and site rules. Not a good examples to other people "/>
    <s v="Suggest: Strenghten the rules for going to site. "/>
    <s v="Personal Protective Equipment / Pemakaian Alat Pelindung Diri"/>
    <x v="0"/>
    <x v="0"/>
    <x v="0"/>
  </r>
  <r>
    <m/>
    <x v="0"/>
    <m/>
    <m/>
    <d v="2025-07-03T00:00:00"/>
    <x v="34"/>
    <m/>
    <x v="0"/>
    <s v="Electrical Technician "/>
    <s v="North Building Ground Floor"/>
    <s v="Improvement Suggestions / Cadangan untuk diperbaiki"/>
    <s v="Damage bicycle lying around the bicycle area. Need to be remove"/>
    <s v="Environmental issue"/>
    <s v="Suggest: need to be remove."/>
    <s v="Waste Management / Berkaitan dengan Pengurusan Pembuangan Sampah"/>
    <x v="0"/>
    <x v="0"/>
    <x v="0"/>
  </r>
  <r>
    <m/>
    <x v="0"/>
    <m/>
    <m/>
    <d v="2025-07-03T08:12:37"/>
    <x v="67"/>
    <m/>
    <x v="0"/>
    <s v="Fabricator Lv2"/>
    <s v="Unsure / Kurang Pasti"/>
    <s v="Improvement Suggestions / Cadangan untuk diperbaiki"/>
    <s v="No phone are allowed inside the plant."/>
    <s v="During emergency situation, there will be no one to contact "/>
    <s v="We already raise this issue to our engineer."/>
    <s v="Welfare / Kebajikan Pekerjaan dari segi Tempat Rehat, Penyediaan Air Minum dan Sebagainya."/>
    <x v="0"/>
    <x v="0"/>
    <x v="0"/>
  </r>
  <r>
    <m/>
    <x v="0"/>
    <m/>
    <m/>
    <d v="2025-07-03T08:25:27"/>
    <x v="67"/>
    <m/>
    <x v="0"/>
    <s v="Fabricator Lv2"/>
    <s v="Ammonia Plant"/>
    <s v="Safe Act or Positive Practice (An appreciation to be made to that person who shows good examples) / Kelakuan yang Baik"/>
    <s v="Proper materials arrangement/storage with barricade and signage "/>
    <s v="-"/>
    <s v="An appreciation should be given to our scaffolder team_x000a_"/>
    <s v="Material Arrangement and Housekeeping / Kesesuaian Penyusunan Barang dan Kebersihan Tempat Pekerjaan"/>
    <x v="0"/>
    <x v="0"/>
    <x v="0"/>
  </r>
  <r>
    <m/>
    <x v="0"/>
    <m/>
    <m/>
    <d v="2025-07-03T08:31:12"/>
    <x v="67"/>
    <m/>
    <x v="0"/>
    <s v="Fabricator Lv2"/>
    <s v="Ammonia Plant"/>
    <s v="Safe Act or Positive Practice (An appreciation to be made to that person who shows good examples) / Kelakuan yang Baik"/>
    <s v="We are doing insulation removal at Sv1051007B at the top of the stripper. The work area had permanent platform but to reach there we have to use the monkey ladder._x000a__x000a_Safety officer recommend us to reach out to the firefighter team to get advice. As per them we have to use the safety harness."/>
    <s v="Normally what people will do with permanent working platform with such height, they would not use the safety harness. "/>
    <s v="We agreed to use the harness and contact them in case of emergency._x000a__x000a_Shout out to Safety and firefighter team for caring our safety. Thank you"/>
    <s v="Proactive Approach / Teguran Positif (Safe Act / Positive Act)"/>
    <x v="0"/>
    <x v="0"/>
    <x v="0"/>
  </r>
  <r>
    <m/>
    <x v="0"/>
    <m/>
    <m/>
    <d v="2025-07-04T00:00:00"/>
    <x v="3"/>
    <m/>
    <x v="0"/>
    <s v="SENIOR ELECTRICAL SHIFT ENGINEER"/>
    <s v="Electrical Substation"/>
    <s v="Unsafe Condition (Dangerous Area that has potential to cause harm or injury to People within the Area) / Keadaan Bahaya"/>
    <s v="Fresh air damper AHU A at Substation 1 has sharp edge at height of the same level with head/face."/>
    <s v="It may hurt the people at face. "/>
    <s v="Suggestion: Put rubber at the sharp edge"/>
    <s v="Hazardous - Unsafe Environment / Situasi Tempat Kerja yang Berbahaya untuk Alam Sekitar"/>
    <x v="0"/>
    <x v="1"/>
    <x v="0"/>
  </r>
  <r>
    <m/>
    <x v="0"/>
    <m/>
    <m/>
    <d v="2025-07-04T00:00:00"/>
    <x v="3"/>
    <m/>
    <x v="0"/>
    <s v="SENIOR ELECTRICAL SHIFT ENGINEER"/>
    <s v="Site Office Ground Floor"/>
    <s v="Unsafe Condition (Dangerous Area that has potential to cause harm or injury to People within the Area) / Keadaan Bahaya"/>
    <s v="A lot of flies in the area and there is no a flies catcher "/>
    <s v="The flies may infect the food. "/>
    <s v="Fly catchers need to be installed in the area"/>
    <s v="Hazardous - Unsafe Environment / Situasi Tempat Kerja yang Berbahaya untuk Alam Sekitar"/>
    <x v="0"/>
    <x v="1"/>
    <x v="0"/>
  </r>
  <r>
    <m/>
    <x v="0"/>
    <m/>
    <m/>
    <d v="2025-07-04T00:00:00"/>
    <x v="22"/>
    <m/>
    <x v="0"/>
    <s v="Electrical Supervisor"/>
    <s v="Ammonia Plant"/>
    <s v="Unsafe Condition (Dangerous Area that has potential to cause harm or injury to People within the Area) / Keadaan Bahaya"/>
    <s v="There is no monkey ladder protection, and the monkey ladder installation is loose above the 1101P001 area."/>
    <s v="It is extremely dangerous to reach the monkey ladder because it lacks protection and the mounting is gone. A person may fall in while using the ladder."/>
    <s v="A notice board or sign must be put until the guard and lost bolt are rectified."/>
    <s v="Design and Engineering / Tempat Pekerjaan kurang sesuai"/>
    <x v="0"/>
    <x v="1"/>
    <x v="0"/>
  </r>
  <r>
    <m/>
    <x v="0"/>
    <m/>
    <m/>
    <d v="2025-07-04T00:00:00"/>
    <x v="29"/>
    <m/>
    <x v="0"/>
    <s v="Electrical Engineer"/>
    <s v="(TSF1) West Field"/>
    <s v="Unsafe Condition (Dangerous Area that has potential to cause harm or injury to People within the Area) / Keadaan Bahaya"/>
    <s v="The cables along the drain is not in safe condition"/>
    <s v="Could cause power failure"/>
    <s v="Could not approach anyone as no one was there"/>
    <s v="Facility Management / Perawatan Kemudahan dan Aset"/>
    <x v="0"/>
    <x v="0"/>
    <x v="0"/>
  </r>
  <r>
    <m/>
    <x v="0"/>
    <m/>
    <m/>
    <d v="2025-07-04T00:00:00"/>
    <x v="41"/>
    <m/>
    <x v="0"/>
    <s v="Electrical Technician"/>
    <s v="Site Office First Floor"/>
    <s v="Improvement Suggestions / Cadangan untuk diperbaiki"/>
    <s v="Take off shoes when entering office. "/>
    <s v="People were told to take off shoes when entering office, it is not safe as anything can happen in case of emergency. While the people inside (office owner) is at least using slippers."/>
    <s v="They should know that wearing safety boots inside site plant no matter which offices or area is for everyones safety"/>
    <s v="Proactive Approach / Teguran Positif (Safe Act / Positive Act)"/>
    <x v="0"/>
    <x v="0"/>
    <x v="0"/>
  </r>
  <r>
    <m/>
    <x v="0"/>
    <m/>
    <m/>
    <d v="2025-07-04T00:00:00"/>
    <x v="69"/>
    <m/>
    <x v="0"/>
    <s v="Valve repair Tech"/>
    <s v="Workshop"/>
    <s v="Improvement Suggestions / Cadangan untuk diperbaiki"/>
    <s v="While receiving a valve from operation we make sure that it eas fully washed and rinced by water. But when we manipulating the valve we realised that our glove started to ripped. Than we just stopped the task. And requested for appropriate glove."/>
    <s v="We were nearly burned by the remaining acidic solution from the compoment of the valve"/>
    <s v="Re-washed the valve once again and request for chimical resistant glove during the task."/>
    <s v="Hazardous - Unsafe Materials / Benda yang Berbahaya"/>
    <x v="0"/>
    <x v="0"/>
    <x v="0"/>
  </r>
  <r>
    <m/>
    <x v="0"/>
    <m/>
    <m/>
    <d v="2025-07-04T00:00:00"/>
    <x v="6"/>
    <m/>
    <x v="0"/>
    <s v="Technician"/>
    <s v="South Building First Floor"/>
    <s v="Unsafe Condition (Dangerous Area that has potential to cause harm or injury to People within the Area) / Keadaan Bahaya"/>
    <s v="Not wearing goggles"/>
    <s v="Eye injury"/>
    <s v="Intervene"/>
    <s v="Personal Protective Equipment / Pemakaian Alat Pelindung Diri"/>
    <x v="0"/>
    <x v="0"/>
    <x v="0"/>
  </r>
  <r>
    <m/>
    <x v="0"/>
    <m/>
    <m/>
    <d v="2025-07-04T00:00:00"/>
    <x v="105"/>
    <m/>
    <x v="0"/>
    <s v="INST tech "/>
    <s v="Site Office's Staffs Rest Area"/>
    <s v="Unsafe Condition (Dangerous Area that has potential to cause harm or injury to People within the Area) / Keadaan Bahaya"/>
    <s v="blue hose "/>
    <s v="trip and fall, especially those riding on bicycles. "/>
    <s v="provide a bike lane "/>
    <s v="Road Safety / Keselamatan di Trafik dan Jalan Raya"/>
    <x v="0"/>
    <x v="0"/>
    <x v="0"/>
  </r>
  <r>
    <m/>
    <x v="0"/>
    <m/>
    <m/>
    <d v="2025-07-04T00:00:00"/>
    <x v="105"/>
    <m/>
    <x v="0"/>
    <s v="inst tech"/>
    <s v="Ammonia Plant"/>
    <s v="Unsafe Condition (Dangerous Area that has potential to cause harm or injury to People within the Area) / Keadaan Bahaya"/>
    <s v="there was a cable that wasn't tucked in the cable tray. (even the cable tray wasn't installed) location: on one of the columns (the three columns in between compressor house and unit 01)"/>
    <s v="trip and fall which is really hazardous as the cable is at the top end of the ladder, and the ladder is really high. "/>
    <s v="to install cable tray. "/>
    <s v="Hazardous - Unsafe Materials / Benda yang Berbahaya"/>
    <x v="0"/>
    <x v="0"/>
    <x v="0"/>
  </r>
  <r>
    <m/>
    <x v="0"/>
    <m/>
    <m/>
    <d v="2025-07-04T00:00:00"/>
    <x v="144"/>
    <m/>
    <x v="0"/>
    <s v="Sr rotating technician level 1"/>
    <s v="Urea Plant"/>
    <s v="Unsafe Act (Dangerous or Unsafe Act that was done by someone) / Perbuatan Bahaya"/>
    <s v="Removing insolation from 1271k5 and 1271k4 storage bine  must be covered because  it's is dangerous for other people and they put in front of cabin "/>
    <s v="Dangerous for the person "/>
    <s v="Covered and keep it there side"/>
    <s v="Material Arrangement and Housekeeping / Kesesuaian Penyusunan Barang dan Kebersihan Tempat Pekerjaan"/>
    <x v="0"/>
    <x v="0"/>
    <x v="0"/>
  </r>
  <r>
    <m/>
    <x v="0"/>
    <m/>
    <m/>
    <d v="2025-07-04T00:00:00"/>
    <x v="144"/>
    <m/>
    <x v="0"/>
    <s v="Sr rotating technician level 1"/>
    <s v="Chemical Storage Area"/>
    <s v="Unsafe Act (Dangerous or Unsafe Act that was done by someone) / Perbuatan Bahaya"/>
    <s v="There are some cylinder keep there "/>
    <s v="Fire hazards "/>
    <s v="Removed and keep it shad area "/>
    <s v="Fire Protection / Perlindungan Kebakaran"/>
    <x v="0"/>
    <x v="0"/>
    <x v="0"/>
  </r>
  <r>
    <m/>
    <x v="0"/>
    <m/>
    <m/>
    <d v="2025-07-04T00:00:00"/>
    <x v="11"/>
    <m/>
    <x v="0"/>
    <s v="Technician"/>
    <s v="North Building Ground Floor"/>
    <s v="Safe Act or Positive Practice (An appreciation to be made to that person who shows good examples) / Kelakuan yang Baik"/>
    <s v="Maintainence technician has been doing collection to buy food and gather with everyone every friday."/>
    <s v="Nothing could go wrong instead, it create a good bond with everyone and make a positive crowd. It has been going on for a year already"/>
    <s v="This should be practise to every department, to break the ice. Or even the whole company, imagine the positivity coming after that."/>
    <s v="Welfare / Kebajikan Pekerjaan dari segi Tempat Rehat, Penyediaan Air Minum dan Sebagainya."/>
    <x v="0"/>
    <x v="0"/>
    <x v="0"/>
  </r>
  <r>
    <m/>
    <x v="0"/>
    <m/>
    <m/>
    <d v="2025-07-04T00:00:00"/>
    <x v="109"/>
    <m/>
    <x v="0"/>
    <s v="Instrument Technician"/>
    <s v="Nitrogen Area"/>
    <s v="Safe Act or Positive Practice (An appreciation to be made to that person who shows good examples) / Kelakuan yang Baik"/>
    <s v="Good practice to always do housekeeping after complete job activity (clean up all the cables)"/>
    <s v="May cause hazards (slip, fall and trip) if someone step on the cable on the floor"/>
    <s v="Make sure to clean up the area around the job activity and keep the area in the safe condition for other people to work "/>
    <s v="Proactive Approach / Teguran Positif (Safe Act / Positive Act)"/>
    <x v="0"/>
    <x v="0"/>
    <x v="0"/>
  </r>
  <r>
    <m/>
    <x v="0"/>
    <m/>
    <m/>
    <d v="2025-07-04T00:00:00"/>
    <x v="109"/>
    <m/>
    <x v="0"/>
    <s v="Instrument Technician"/>
    <s v="Site Office Ground Floor"/>
    <s v="Unsafe Condition (Dangerous Area that has potential to cause harm or injury to People within the Area) / Keadaan Bahaya"/>
    <s v="Saw someone nearly fall off their bike due to a large rock on an uneven road."/>
    <s v="-Increased Risk of Accidents_x000a_Cyclists and motorcyclists are especially vulnerable; the obstruction could cause them to lose balance and fall._x000a_Pedestrians might trip over the rock or unstable surface._x000a__x000a_-Injuries and Liability_x000a_Falls could result in minor to severe injuries, such as cuts, fractures, or head trauma."/>
    <s v="I approached the person and explained what I had witnessed. I emphasized the potential danger, especially to cyclists and pedestrians, and requested that the issue be addressed as soon as possible."/>
    <s v="Hazardous - Unsafe Environment / Situasi Tempat Kerja yang Berbahaya untuk Alam Sekitar"/>
    <x v="0"/>
    <x v="0"/>
    <x v="0"/>
  </r>
  <r>
    <m/>
    <x v="0"/>
    <m/>
    <m/>
    <d v="2025-07-04T00:00:00"/>
    <x v="139"/>
    <m/>
    <x v="0"/>
    <s v="senior rotating engineer"/>
    <s v="Offsite &amp; Utilities"/>
    <s v="Safe Act or Positive Practice (An appreciation to be made to that person who shows good examples) / Kelakuan yang Baik"/>
    <s v="working safe will all appropriate PPE"/>
    <s v="NA"/>
    <s v="NA"/>
    <s v="Personal Protective Equipment / Pemakaian Alat Pelindung Diri"/>
    <x v="0"/>
    <x v="1"/>
    <x v="0"/>
  </r>
  <r>
    <m/>
    <x v="0"/>
    <m/>
    <m/>
    <d v="2025-07-04T00:00:00"/>
    <x v="25"/>
    <m/>
    <x v="0"/>
    <s v="Electrical shift supervisor"/>
    <s v="Ammonia Plant"/>
    <s v="Improvement Suggestions / Cadangan untuk diperbaiki"/>
    <s v="All scaffolding at plant area using wire for lock &amp; tight metal plank &amp; ladder"/>
    <s v="Not proper tight of wire can cause insident &amp; debriss of wire after dismantle can create others hazards"/>
    <s v="Please replace wire system with clam type "/>
    <s v="Design and Engineering / Tempat Pekerjaan kurang sesuai"/>
    <x v="0"/>
    <x v="1"/>
    <x v="0"/>
  </r>
  <r>
    <m/>
    <x v="0"/>
    <m/>
    <m/>
    <d v="2025-07-04T00:00:00"/>
    <x v="25"/>
    <m/>
    <x v="0"/>
    <s v="Electrical shift supervisor"/>
    <s v="Site Office's Staffs Rest Area"/>
    <s v="Unsafe Condition (Dangerous Area that has potential to cause harm or injury to People within the Area) / Keadaan Bahaya"/>
    <s v="Mostly Chair in the shift in dining area create unsafe condition for person sitting there"/>
    <s v="Chair  unstable conditions during person sitting &amp; create fall down or others danger conditios"/>
    <s v="Remove chair &amp; replace with new one more Robush"/>
    <s v="Facility Management / Perawatan Kemudahan dan Aset"/>
    <x v="0"/>
    <x v="1"/>
    <x v="0"/>
  </r>
  <r>
    <m/>
    <x v="0"/>
    <m/>
    <m/>
    <d v="2025-07-04T00:00:00"/>
    <x v="25"/>
    <m/>
    <x v="0"/>
    <s v="Electrical shift supervisor"/>
    <s v="Site Office's Staffs Rest Area"/>
    <s v="Unsafe Condition (Dangerous Area that has potential to cause harm or injury to People within the Area) / Keadaan Bahaya"/>
    <s v="After facility team remove fly electrip trap, found in dining area so many The fly in table, distrub hygine our food"/>
    <s v="Our dining area became unhealty for eating activity"/>
    <s v="Please install back insect electrip trap"/>
    <s v="Facility Management / Perawatan Kemudahan dan Aset"/>
    <x v="0"/>
    <x v="1"/>
    <x v="0"/>
  </r>
  <r>
    <m/>
    <x v="0"/>
    <m/>
    <m/>
    <d v="2025-07-04T00:00:00"/>
    <x v="7"/>
    <m/>
    <x v="0"/>
    <s v="Electrical Supervisor"/>
    <s v="North Building First Floor"/>
    <s v="Unsafe Condition (Dangerous Area that has potential to cause harm or injury to People within the Area) / Keadaan Bahaya"/>
    <s v="Not all room in north building first floor having fire alarm detector in these room"/>
    <s v="Any fire will not detect because no fire detector"/>
    <s v="Suggest installing new fire detector in each room"/>
    <s v="Fire Protection / Perlindungan Kebakaran"/>
    <x v="0"/>
    <x v="0"/>
    <x v="0"/>
  </r>
  <r>
    <m/>
    <x v="0"/>
    <m/>
    <m/>
    <d v="2025-07-04T00:00:00"/>
    <x v="143"/>
    <m/>
    <x v="0"/>
    <s v="Sr. Rotating Mechanical Technician Lvl 1"/>
    <s v="Ammonia Plant"/>
    <s v="Unsafe Condition (Dangerous Area that has potential to cause harm or injury to People within the Area) / Keadaan Bahaya"/>
    <s v="Near 1091K221 waste disposal bin full and overflow "/>
    <s v="Environment Hazards"/>
    <s v="Need to dispose @ proper disposal area"/>
    <s v="Hazardous - Unsafe Environment / Situasi Tempat Kerja yang Berbahaya untuk Alam Sekitar"/>
    <x v="0"/>
    <x v="0"/>
    <x v="0"/>
  </r>
  <r>
    <m/>
    <x v="0"/>
    <m/>
    <m/>
    <d v="2025-07-04T11:00:00"/>
    <x v="135"/>
    <s v="EXP119"/>
    <x v="0"/>
    <s v="Senior Rotating Engineer"/>
    <s v="Ammonia Plant"/>
    <s v="Improvement Suggestions"/>
    <s v="It is observed that 1931Q002 waste-water pit keep overflow during raining. This is due to absence of bund wall resulted in rain water flows into the pit, causing the level to overflow. "/>
    <s v="Waste water in consisted of chemicals and ammonia. It may contaminate open drain, which will later disposed to sea."/>
    <s v="To build bund wall around the pit, to prevent rain water flow into the pit during raining."/>
    <s v="Waste Management"/>
    <x v="0"/>
    <x v="0"/>
    <x v="0"/>
  </r>
  <r>
    <m/>
    <x v="0"/>
    <m/>
    <m/>
    <d v="2025-07-05T00:00:00"/>
    <x v="25"/>
    <m/>
    <x v="0"/>
    <s v="Electrical shift supervisor"/>
    <s v="Site Office's Staffs Rest Area"/>
    <s v="Unsafe Condition (Dangerous Area that has potential to cause harm or injury to People within the Area) / Keadaan Bahaya"/>
    <s v="Shift in house dining area un healthy for eating activity do to:_x000a_So many fly at this area_x000a_Smell came from drainage do over flow_x000a_Cooling fan found dirty_x000a__x000a__x000a_"/>
    <s v="Unhealty area for dining activity "/>
    <s v="Eliminate all problem mention above"/>
    <s v="Facility Management / Perawatan Kemudahan dan Aset"/>
    <x v="0"/>
    <x v="1"/>
    <x v="0"/>
  </r>
  <r>
    <m/>
    <x v="0"/>
    <m/>
    <m/>
    <d v="2025-07-05T00:00:00"/>
    <x v="25"/>
    <m/>
    <x v="0"/>
    <s v="Electrical shift supervisor"/>
    <s v="Car Park near North Building"/>
    <s v="Improvement Suggestions / Cadangan untuk diperbaiki"/>
    <s v="Ligthing at parking area not enought light during night "/>
    <s v="Create unsafe conditions during reverse parking "/>
    <s v="Put additional lighting at park area"/>
    <s v="Road Safety / Keselamatan di Trafik dan Jalan Raya"/>
    <x v="0"/>
    <x v="1"/>
    <x v="0"/>
  </r>
  <r>
    <m/>
    <x v="0"/>
    <m/>
    <m/>
    <d v="2025-07-05T00:00:00"/>
    <x v="25"/>
    <m/>
    <x v="0"/>
    <s v="Electrical  shift supervisor"/>
    <s v="Offsite &amp; Utilities"/>
    <s v="Improvement Suggestions / Cadangan untuk diperbaiki"/>
    <s v="Water filling station near electrical main sub station found house keeping not proper carried &amp; some smell of urine"/>
    <s v="Unhealthy conditions"/>
    <s v="Clean properly, install clear glass or all made more open place so  not mis use as toilet"/>
    <s v="Waste Management / Berkaitan dengan Pengurusan Pembuangan Sampah"/>
    <x v="0"/>
    <x v="1"/>
    <x v="0"/>
  </r>
  <r>
    <m/>
    <x v="0"/>
    <m/>
    <m/>
    <d v="2025-07-07T00:00:00"/>
    <x v="3"/>
    <m/>
    <x v="0"/>
    <s v="SENIOR ELECTRICAL SHIFT ENGINEER"/>
    <s v="Urea Plant"/>
    <s v="Unsafe Condition (Dangerous Area that has potential to cause harm or injury to People within the Area) / Keadaan Bahaya"/>
    <s v="Tag of pipeline start to be vanished at Urea Tank Area"/>
    <s v="Wrong identification when required"/>
    <s v="Need to put the pipe tag"/>
    <s v="Hazardous - Unsafe Environment / Situasi Tempat Kerja yang Berbahaya untuk Alam Sekitar"/>
    <x v="0"/>
    <x v="1"/>
    <x v="0"/>
  </r>
  <r>
    <m/>
    <x v="0"/>
    <m/>
    <m/>
    <d v="2025-07-07T00:00:00"/>
    <x v="3"/>
    <m/>
    <x v="0"/>
    <s v="SENIOR ELECTRICAL SHIFT ENGINEER"/>
    <s v="Jetty Modules Area"/>
    <s v="Unsafe Condition (Dangerous Area that has potential to cause harm or injury to People within the Area) / Keadaan Bahaya"/>
    <s v="Exit door 1A locked"/>
    <s v="During emergency, when people panic they may think that the door cannot be unlocked"/>
    <s v="Need to keep it unlocked"/>
    <s v="Hazardous - Unsafe Environment / Situasi Tempat Kerja yang Berbahaya untuk Alam Sekitar"/>
    <x v="0"/>
    <x v="1"/>
    <x v="0"/>
  </r>
  <r>
    <m/>
    <x v="0"/>
    <m/>
    <m/>
    <d v="2025-07-07T00:00:00"/>
    <x v="3"/>
    <m/>
    <x v="0"/>
    <s v="SENIOR ELECTRICAL SHIFT ENGINEER"/>
    <s v="Urea Plant"/>
    <s v="Unsafe Condition (Dangerous Area that has potential to cause harm or injury to People within the Area) / Keadaan Bahaya"/>
    <s v="Pipe tag start to be vanished"/>
    <s v="Wrong pipe identified when required"/>
    <s v="Need to renew the pipe tag"/>
    <s v="Hazardous - Unsafe Environment / Situasi Tempat Kerja yang Berbahaya untuk Alam Sekitar"/>
    <x v="0"/>
    <x v="1"/>
    <x v="0"/>
  </r>
  <r>
    <m/>
    <x v="0"/>
    <m/>
    <m/>
    <d v="2025-07-07T00:00:00"/>
    <x v="3"/>
    <m/>
    <x v="0"/>
    <s v="SENIOR ELECTRICAL SHIFT ENGINEER"/>
    <s v="Jetty Modules Area"/>
    <s v="Unsafe Condition (Dangerous Area that has potential to cause harm or injury to People within the Area) / Keadaan Bahaya"/>
    <s v="Exit door 2A locked"/>
    <s v="During emergency, when people panic they may think that the door cannot be unlocked"/>
    <s v="Need to keep it unlocked"/>
    <s v="Hazardous - Unsafe Environment / Situasi Tempat Kerja yang Berbahaya untuk Alam Sekitar"/>
    <x v="0"/>
    <x v="1"/>
    <x v="0"/>
  </r>
  <r>
    <m/>
    <x v="0"/>
    <m/>
    <m/>
    <d v="2025-07-07T00:00:00"/>
    <x v="3"/>
    <m/>
    <x v="0"/>
    <s v="SENIOR ELECTRICAL SHIFT ENGINEER"/>
    <s v="Jetty Modules Area"/>
    <s v="Unsafe Condition (Dangerous Area that has potential to cause harm or injury to People within the Area) / Keadaan Bahaya"/>
    <s v="Door 21B could not be closed properly"/>
    <s v="Rain water may come inside the jetty module "/>
    <s v="Need to fix the door. "/>
    <s v="Facility Management / Perawatan Kemudahan dan Aset"/>
    <x v="0"/>
    <x v="1"/>
    <x v="0"/>
  </r>
  <r>
    <m/>
    <x v="0"/>
    <m/>
    <m/>
    <d v="2025-07-07T00:00:00"/>
    <x v="22"/>
    <m/>
    <x v="0"/>
    <s v="Electrical Supervisor"/>
    <s v="Ammonia Plant"/>
    <s v="Unsafe Condition (Dangerous Area that has potential to cause harm or injury to People within the Area) / Keadaan Bahaya"/>
    <s v="The emergency light 1641EL13.25.3-E15 fitting had water ingress, as we found during PM. The light diffuser looks to be in very bad condition and is dirty.  "/>
    <s v="Water inside the light fixture may result in a short circuit or damage to a light component. "/>
    <s v="Action taken at same time, clean the diffuser, replace the tube light and starter, and inspect the sealing gasket. The light is on now and in good shape."/>
    <s v="Facility Management / Perawatan Kemudahan dan Aset"/>
    <x v="0"/>
    <x v="1"/>
    <x v="0"/>
  </r>
  <r>
    <m/>
    <x v="0"/>
    <m/>
    <m/>
    <d v="2025-07-07T00:00:00"/>
    <x v="41"/>
    <m/>
    <x v="0"/>
    <s v="Electrical Technician"/>
    <s v="Workshop"/>
    <s v="Unsafe Act (Dangerous or Unsafe Act that was done by someone) / Perbuatan Bahaya"/>
    <s v="Personnel got little bleeding on his finger while dealing with cable"/>
    <s v="Worst condition"/>
    <s v="Personnel wears his safety gloves"/>
    <s v="Personal Protective Equipment / Pemakaian Alat Pelindung Diri"/>
    <x v="0"/>
    <x v="0"/>
    <x v="0"/>
  </r>
  <r>
    <m/>
    <x v="0"/>
    <m/>
    <m/>
    <d v="2025-07-07T00:00:00"/>
    <x v="41"/>
    <m/>
    <x v="0"/>
    <s v="Electrical Technician"/>
    <s v="Site Office's Staffs Rest Area"/>
    <s v="Safe Act or Positive Practice (An appreciation to be made to that person who shows good examples) / Kelakuan yang Baik"/>
    <s v="One personnel was trying to ride her bike while her gloves were hanging low, her friends realized and told her to be careful with her gloves as it might get stuck to her bicycle wheels."/>
    <s v="-"/>
    <s v="-"/>
    <s v="Proactive Approach / Teguran Positif (Safe Act / Positive Act)"/>
    <x v="0"/>
    <x v="0"/>
    <x v="0"/>
  </r>
  <r>
    <m/>
    <x v="0"/>
    <m/>
    <m/>
    <d v="2025-07-07T00:00:00"/>
    <x v="135"/>
    <s v="EXP119"/>
    <x v="0"/>
    <s v="Senior Rotating Engineer"/>
    <s v="Warehouse"/>
    <s v="Unsafe Condition (Dangerous Area that has potential to cause harm or injury to People within the Area)"/>
    <s v="There are numbers of oil / waste oil in drums were kept exposed under the sun and without bund wall. It is observed that the drums already deteriorated and dusty. Prolong storage under the sun may cause the drum to further damage and potential leak to the ground."/>
    <s v="Potential oil leak to the ground and contaminating ground water"/>
    <s v="It is proposed to evaluate the oil / drum condition. If still good, to relocate to proper roofed area with good containment. If no longer good, to disposed as schedule waste."/>
    <s v="Material Arrangement and Housekeeping"/>
    <x v="0"/>
    <x v="0"/>
    <x v="0"/>
  </r>
  <r>
    <m/>
    <x v="0"/>
    <m/>
    <m/>
    <d v="2025-07-07T00:00:00"/>
    <x v="68"/>
    <m/>
    <x v="0"/>
    <s v="Valve Technician"/>
    <s v="Workshop"/>
    <s v="Unsafe Act (Dangerous or Unsafe Act that was done by someone) / Perbuatan Bahaya"/>
    <s v="Personnel found not waering safety google/face shield while grinding the metal sheet"/>
    <s v="Eye or face injury"/>
    <s v="Approached the individual when safe, then advise him to wear the protection gear."/>
    <s v="Individual Behaviour / Tingkah Laku yang Cuai dan Berbahaya"/>
    <x v="0"/>
    <x v="0"/>
    <x v="0"/>
  </r>
  <r>
    <m/>
    <x v="0"/>
    <m/>
    <m/>
    <d v="2025-07-07T00:00:00"/>
    <x v="30"/>
    <m/>
    <x v="0"/>
    <s v="Technician"/>
    <s v="Workshop"/>
    <s v="Unsafe Condition (Dangerous Area that has potential to cause harm or injury to People within the Area) / Keadaan Bahaya"/>
    <s v="PSS4 panel door was opened. "/>
    <s v="Potential terminal of the cable could get corrosion due to raining if occured. Unwanted animal could enter like mice."/>
    <s v="Closed the door. Third party who were working there is not responsible, leaving the door opened."/>
    <s v="Individual Behaviour / Tingkah Laku yang Cuai dan Berbahaya"/>
    <x v="0"/>
    <x v="0"/>
    <x v="0"/>
  </r>
  <r>
    <m/>
    <x v="0"/>
    <m/>
    <m/>
    <d v="2025-07-07T00:00:00"/>
    <x v="30"/>
    <m/>
    <x v="0"/>
    <s v="Technician"/>
    <s v="Ammonia Plant"/>
    <s v="Safe Act or Positive Practice (An appreciation to be made to that person who shows good examples) / Kelakuan yang Baik"/>
    <s v="Barrier is placed when cleaning is in progress on the area"/>
    <s v="Fall"/>
    <s v="Good safety practice"/>
    <s v="Knowledge and Training / Kurang Kemahiran atau Pengetahuan"/>
    <x v="0"/>
    <x v="0"/>
    <x v="0"/>
  </r>
  <r>
    <m/>
    <x v="0"/>
    <m/>
    <m/>
    <d v="2025-07-07T00:00:00"/>
    <x v="38"/>
    <m/>
    <x v="0"/>
    <s v="Electrical Technician"/>
    <s v="Urea Plant"/>
    <s v="Safe Act or Positive Practice (An appreciation to be made to that person who shows good examples) / Kelakuan yang Baik"/>
    <s v="Scaffolding work in progress outside of granulation."/>
    <s v="Falling object "/>
    <s v="Reminded any person to not walk below area and be alert of falling objects"/>
    <s v="Position of People / Keberadaan seseorang ketika bekerja (Line of Fire, Drop Object &amp; Slip, Trip and Fall)"/>
    <x v="0"/>
    <x v="0"/>
    <x v="0"/>
  </r>
  <r>
    <m/>
    <x v="0"/>
    <m/>
    <m/>
    <d v="2025-07-07T00:00:00"/>
    <x v="102"/>
    <m/>
    <x v="0"/>
    <s v="Instrument Engineer"/>
    <s v="Ammonia Plant"/>
    <s v="Safe Act or Positive Practice (An appreciation to be made to that person who shows good examples) / Kelakuan yang Baik"/>
    <s v="when climbing the monkey ladder, personnel takes turn and didn't rush or pressure others to go up or down fast"/>
    <s v="people might slip and fall which can cause injuries"/>
    <s v="Reminded others on proper 3-point contact when climbing the ladder and to not rush"/>
    <s v="Communication / Kurang Perbincangan waktu Bekerja, Kurang Permahaman Arahan atau Kurang Pengetahuan Bahasa Asing"/>
    <x v="0"/>
    <x v="0"/>
    <x v="0"/>
  </r>
  <r>
    <m/>
    <x v="0"/>
    <m/>
    <m/>
    <d v="2025-07-07T00:00:00"/>
    <x v="37"/>
    <m/>
    <x v="0"/>
    <s v="Electrical Technician"/>
    <s v="Workshop"/>
    <s v="Unsafe Act (Dangerous or Unsafe Act that was done by someone) / Perbuatan Bahaya"/>
    <s v="A personel was working with electrical cable without wearing glove"/>
    <s v="His finger might get cut "/>
    <s v="I stop and ask him to wear gloves"/>
    <s v="Individual Behaviour / Tingkah Laku yang Cuai dan Berbahaya"/>
    <x v="0"/>
    <x v="0"/>
    <x v="0"/>
  </r>
  <r>
    <m/>
    <x v="0"/>
    <m/>
    <m/>
    <d v="2025-07-07T00:00:00"/>
    <x v="49"/>
    <m/>
    <x v="0"/>
    <s v="Workshop supervisor "/>
    <s v="Offsite &amp; Utilities"/>
    <s v="Safe Act or Positive Practice (An appreciation to be made to that person who shows good examples) / Kelakuan yang Baik"/>
    <s v="I saw around 20 tkIS workers, they walk from car park go to Urea plan"/>
    <s v="They walk in a single raw, not walk in a mess, the road are good for moving "/>
    <s v="This the good action by tkIS "/>
    <s v="Road Safety / Keselamatan di Trafik dan Jalan Raya"/>
    <x v="0"/>
    <x v="0"/>
    <x v="0"/>
  </r>
  <r>
    <m/>
    <x v="0"/>
    <m/>
    <m/>
    <d v="2025-07-07T00:00:00"/>
    <x v="34"/>
    <m/>
    <x v="0"/>
    <s v="Electrical Technician "/>
    <s v="Offsite &amp; Utilities"/>
    <s v="Unsafe Condition (Dangerous Area that has potential to cause harm or injury to People within the Area) / Keadaan Bahaya"/>
    <s v="Slippery floor near cooling water pump urea (have algae)"/>
    <s v="Slip trip and fall"/>
    <s v="Suggest: to be clean"/>
    <s v="Facility Management / Perawatan Kemudahan dan Aset"/>
    <x v="0"/>
    <x v="0"/>
    <x v="0"/>
  </r>
  <r>
    <m/>
    <x v="0"/>
    <m/>
    <m/>
    <d v="2025-07-07T00:00:00"/>
    <x v="34"/>
    <m/>
    <x v="0"/>
    <s v="Electrical Technician "/>
    <s v="North Building First Floor"/>
    <s v="Safe Act or Positive Practice (An appreciation to be made to that person who shows good examples) / Kelakuan yang Baik"/>
    <s v="Mass Toolbox Talk conducted by Mr Thiru"/>
    <s v="-"/>
    <s v="Good practise"/>
    <s v="Proactive Approach / Teguran Positif (Safe Act / Positive Act)"/>
    <x v="0"/>
    <x v="0"/>
    <x v="0"/>
  </r>
  <r>
    <m/>
    <x v="0"/>
    <m/>
    <m/>
    <d v="2025-07-07T00:00:00"/>
    <x v="79"/>
    <m/>
    <x v="0"/>
    <s v="Static Technician "/>
    <s v="Unsure / Kurang Pasti"/>
    <s v="Unsafe Condition (Dangerous Area that has potential to cause harm or injury to People within the Area) / Keadaan Bahaya"/>
    <s v="Tricycle/ Bicycle was not park properly at site."/>
    <s v="people who want to go thru can get accidents due to blocking the way."/>
    <s v="I move the Tricycle/ Bicycle to a proper place to make the way accessible. I approached the owner of the Tricycle/ bicycle about the issue."/>
    <s v="Individual Behaviour / Tingkah Laku yang Cuai dan Berbahaya"/>
    <x v="0"/>
    <x v="0"/>
    <x v="0"/>
  </r>
  <r>
    <m/>
    <x v="0"/>
    <m/>
    <m/>
    <d v="2025-07-08T00:00:00"/>
    <x v="3"/>
    <m/>
    <x v="0"/>
    <s v="SENIOR ELECTRICAL SHIFT ENGINEER"/>
    <s v="Electrical Substation"/>
    <s v="Unsafe Condition (Dangerous Area that has potential to cause harm or injury to People within the Area) / Keadaan Bahaya"/>
    <s v="GIS Fire alarm panel not connected to central fire alarm panel"/>
    <s v="When there is a fire no one notice about it"/>
    <s v="Suggested to have connections to central fire alarm panel"/>
    <s v="Design and Engineering / Tempat Pekerjaan kurang sesuai"/>
    <x v="0"/>
    <x v="1"/>
    <x v="0"/>
  </r>
  <r>
    <m/>
    <x v="0"/>
    <m/>
    <m/>
    <d v="2025-07-08T00:00:00"/>
    <x v="3"/>
    <m/>
    <x v="0"/>
    <s v="SENIOR ELECTRICAL SHIFT ENGINEER"/>
    <s v="Electrical Substation"/>
    <s v="Unsafe Condition (Dangerous Area that has potential to cause harm or injury to People within the Area) / Keadaan Bahaya"/>
    <s v="Fire alarm panel at GIS room not connected to the central fire alarm panel"/>
    <s v="No one noticed if there is a fire. "/>
    <s v="need to connect the fire alarm panel at GIS to central fire alarm panel. "/>
    <s v="Design and Engineering / Tempat Pekerjaan kurang sesuai"/>
    <x v="0"/>
    <x v="1"/>
    <x v="0"/>
  </r>
  <r>
    <m/>
    <x v="0"/>
    <m/>
    <m/>
    <d v="2025-07-08T00:00:00"/>
    <x v="112"/>
    <m/>
    <x v="0"/>
    <s v="Instrument Technician"/>
    <s v="Boiler Area"/>
    <s v="Unsafe Act (Dangerous or Unsafe Act that was done by someone) / Perbuatan Bahaya"/>
    <s v="It was observed that an individual was not wearing hand gloves while performing their tasks"/>
    <s v="Exposure to hazardous materials, sharp objects, or chemicals can lead to cuts, burns, infections, or long-term health issues._x000a_Prolonged contact with irritants or allergens can lead to dermatitis or allergic reactions._x000a_An injured worker may need time off, leading to delays or increased workload on others"/>
    <s v="The employee was approached and reminded of the importance of wearing hand gloves as per safety protocols."/>
    <s v="Individual Behaviour / Tingkah Laku yang Cuai dan Berbahaya"/>
    <x v="0"/>
    <x v="0"/>
    <x v="0"/>
  </r>
  <r>
    <m/>
    <x v="0"/>
    <m/>
    <m/>
    <d v="2025-07-08T00:00:00"/>
    <x v="29"/>
    <m/>
    <x v="0"/>
    <s v="Electrical Engineer"/>
    <s v="Fire Station"/>
    <s v="Improvement Suggestions / Cadangan untuk diperbaiki"/>
    <s v="there is no central fire alarm panel that can communicates to each of the fire panel and to notify the fire dept team if there is fire alarm triggered."/>
    <s v="a fire could start but no one knows as there is no fire panel at firefighter area to notify the fire."/>
    <s v="add a new central fire panel so the firefighter is aware and notified when there is fire."/>
    <s v="Design and Engineering / Tempat Pekerjaan kurang sesuai"/>
    <x v="0"/>
    <x v="0"/>
    <x v="0"/>
  </r>
  <r>
    <m/>
    <x v="0"/>
    <m/>
    <m/>
    <d v="2025-07-08T00:00:00"/>
    <x v="41"/>
    <m/>
    <x v="0"/>
    <s v="Electrical Tech"/>
    <s v="Offsite &amp; Utilities"/>
    <s v="Unsafe Act (Dangerous or Unsafe Act that was done by someone) / Perbuatan Bahaya"/>
    <s v="A car Hyundai H1 was moving with a speed that looks like a bit over the speed limit and the driver looks like was looking down to their phones as their eyes was not looking the road"/>
    <s v="_"/>
    <s v="I would like to suggest that Speed limit in the site plant should be stricten as some vehicles was moving with a speed that looks like over the limit."/>
    <s v="Road Safety / Keselamatan di Trafik dan Jalan Raya"/>
    <x v="0"/>
    <x v="0"/>
    <x v="0"/>
  </r>
  <r>
    <m/>
    <x v="0"/>
    <m/>
    <m/>
    <d v="2025-07-08T00:00:00"/>
    <x v="41"/>
    <m/>
    <x v="0"/>
    <s v="Electrical Tech"/>
    <s v="North Building Ground Floor"/>
    <s v="Improvement Suggestions / Cadangan untuk diperbaiki"/>
    <s v="The fire alarm system of the building is working fine but it should be connected to a panel at hse (and/) fire fighter office so that they will be alerted in case of anything emergency."/>
    <s v="-"/>
    <s v="To have a panel connected to the hse (and/or) fire fighter office, an action would be quick to be taken in case of emergency."/>
    <s v="Proactive Approach / Teguran Positif (Safe Act / Positive Act)"/>
    <x v="0"/>
    <x v="0"/>
    <x v="0"/>
  </r>
  <r>
    <m/>
    <x v="0"/>
    <m/>
    <m/>
    <d v="2025-07-08T00:00:00"/>
    <x v="41"/>
    <m/>
    <x v="0"/>
    <s v="Electrical tech"/>
    <s v="South Building Ground Floor"/>
    <s v="Improvement Suggestions / Cadangan untuk diperbaiki"/>
    <s v="The fire alarm system of the building is working fine but it should be connected to a panel at hse (and/) fire fighter office so that they will be alerted in case of anything emergency."/>
    <s v="The action to do anything in case of emergency would be slower"/>
    <s v="If the fire alarm system in the building is connected to the hse (and/or) fire fighter office then a quick action would be taken in any case of emergency"/>
    <s v="Proactive Approach / Teguran Positif (Safe Act / Positive Act)"/>
    <x v="0"/>
    <x v="0"/>
    <x v="0"/>
  </r>
  <r>
    <m/>
    <x v="0"/>
    <m/>
    <m/>
    <d v="2025-07-08T00:00:00"/>
    <x v="69"/>
    <m/>
    <x v="0"/>
    <s v="Valve repair Technician"/>
    <s v="Workshop"/>
    <s v="Unsafe Condition (Dangerous Area that has potential to cause harm or injury to People within the Area) / Keadaan Bahaya"/>
    <s v="The day before, someone left loaded palets in front of Main door. wich is no safe behaviour."/>
    <s v="Before start our activity we have to move it away and let the acces free."/>
    <s v="Workshop is busy workplace, people and equipment always moving arround. So walking area should not be blocked as a storage place. that might cause tripping hazard too."/>
    <s v="Hazardous - Unsafe Environment / Situasi Tempat Kerja yang Berbahaya untuk Alam Sekitar"/>
    <x v="0"/>
    <x v="0"/>
    <x v="0"/>
  </r>
  <r>
    <m/>
    <x v="0"/>
    <m/>
    <m/>
    <d v="2025-07-08T00:00:00"/>
    <x v="35"/>
    <m/>
    <x v="0"/>
    <s v="Electrical Technician"/>
    <s v="Bulk Storage"/>
    <s v="Safe Act or Positive Practice (An appreciation to be made to that person who shows good examples) / Kelakuan yang Baik"/>
    <s v="The supervisor of grass cutting contractor told his worker to stop cutting the grass whenever there is people walk nearby them. "/>
    <s v="Object example like pebbles might be fly off to nearby people during the grass cutting and may cause injury."/>
    <s v="When i almost approaching them,i make sure to  slow down my bicycle to alert them."/>
    <s v="Proactive Approach / Teguran Positif (Safe Act / Positive Act)"/>
    <x v="0"/>
    <x v="0"/>
    <x v="0"/>
  </r>
  <r>
    <m/>
    <x v="0"/>
    <m/>
    <m/>
    <d v="2025-07-08T00:00:00"/>
    <x v="68"/>
    <m/>
    <x v="0"/>
    <s v="Valve technician"/>
    <s v="Workshop"/>
    <s v="Unsafe Condition (Dangerous Area that has potential to cause harm or injury to People within the Area) / Keadaan Bahaya"/>
    <s v="A personnel found cycling a Bicycle which has no brake. _x000a_"/>
    <s v="Could caused accident or coalition when there is sudden object crossing."/>
    <s v="Advise the personnel not to use it and get the guy fix the broken brake "/>
    <s v="Hazardous - Unsafe Materials / Benda yang Berbahaya"/>
    <x v="0"/>
    <x v="0"/>
    <x v="0"/>
  </r>
  <r>
    <m/>
    <x v="0"/>
    <m/>
    <m/>
    <d v="2025-07-08T00:00:00"/>
    <x v="2"/>
    <m/>
    <x v="0"/>
    <s v="Electrical (Shift) Technician"/>
    <s v="Workshop"/>
    <s v="Unsafe Act (Dangerous or Unsafe Act that was done by someone) / Perbuatan Bahaya"/>
    <s v="A working personnel was trying to close a cable entry hole via underneath the PSS4 container. The hole was closed to avoid small-sized animal from entering the cable cellar that can cause short-circuit and trip."/>
    <s v="Body posture was awkward as the hole was barely accessible and was not in view-point. It can cause cramps, body injury and finger injuries."/>
    <s v="Propose to postpone the energization until the cable entries are properly sealed using alternative materials and accessible means that does not require to be closed via underneath the PSS4."/>
    <s v="Hazardous - Unsafe Environment / Situasi Tempat Kerja yang Berbahaya untuk Alam Sekitar"/>
    <x v="0"/>
    <x v="0"/>
    <x v="0"/>
  </r>
  <r>
    <m/>
    <x v="0"/>
    <m/>
    <m/>
    <d v="2025-07-08T00:00:00"/>
    <x v="13"/>
    <m/>
    <x v="0"/>
    <s v="Mechanical Welder"/>
    <s v="Workshop"/>
    <s v="Safe Act or Positive Practice (An appreciation to be made to that person who shows good examples) / Kelakuan yang Baik"/>
    <s v="Past few days, the hot work area was bustling with grinding and welding activities. When a forklift operator arrived to transport fabricated equipment outside, they prudently notified the person in charge, who promptly exercised caution and instructed all workers to halt operations temporarily. This proactive decision ensured a safe working environment and prevented potential hazards."/>
    <s v="1. Accidents and Injuries: Increased risk of collisions between forklifts and workers, or workers getting hit by falling objects._x000a__x000a_2. Fire Hazards: Sparks from grinding or welding could ignite nearby materials or equipment._x000a__x000a_3. Equipment Damage: Forklifts or other machinery could be damaged due to the congested workspace or obstacles._x000a__x000a_4. Near-Miss Incidents: Potential for close calls that could have resulted in serious injuries or damage._x000a__x000a_5. Regulatory Issues: Failure to follow safety protocols could lead to non-compliance with workplace safety regulations."/>
    <s v="1. Recognize and Reward: Acknowledge the person in charge and the forklift operator for their proactive decision-making and commitment to safety._x000a__x000a_2. Share the Story: Communicate this incident and its positive outcome to the rest of the team or organization to reinforce the importance of prioritizing safety._x000a__x000a_3. Develop Procedures: Establish clear guidelines or protocols for managing concurrent hot work and forklift operations to prevent similar risks in the future._x000a__x000a_4. Training and Awareness: Provide training sessions or workshops to emphasize the importance of safety vigilance and proactive decision-making in similar situations._x000a__x000a_5. Continuous Improvement: Regularly review and refine safety procedures to ensure they remain effective and relevant."/>
    <s v="Proactive Approach / Teguran Positif (Safe Act / Positive Act)"/>
    <x v="0"/>
    <x v="0"/>
    <x v="0"/>
  </r>
  <r>
    <m/>
    <x v="0"/>
    <m/>
    <m/>
    <d v="2025-07-08T00:00:00"/>
    <x v="42"/>
    <m/>
    <x v="0"/>
    <s v="Electrical technician "/>
    <s v="Workshop"/>
    <s v="Unsafe Condition (Dangerous Area that has potential to cause harm or injury to People within the Area) / Keadaan Bahaya"/>
    <s v="Ada sarang lebah di area cable yard"/>
    <s v="Seseorang boleh di sengat meyebab kn injury "/>
    <s v="Cadang untuk berhati2 dan hendak lah melaporkan ke pihak yang tertentu, seperti  bug and pest control "/>
    <s v="Hazardous - Unsafe Environment / Situasi Tempat Kerja yang Berbahaya untuk Alam Sekitar"/>
    <x v="0"/>
    <x v="0"/>
    <x v="0"/>
  </r>
  <r>
    <m/>
    <x v="0"/>
    <m/>
    <m/>
    <d v="2025-07-08T00:00:00"/>
    <x v="98"/>
    <m/>
    <x v="0"/>
    <s v="Electrical (Shift) Technician"/>
    <s v="Workshop"/>
    <s v="Improvement Suggestions / Cadangan untuk diperbaiki"/>
    <s v="The TSF1 was reported to have no power. Upon investigation, it was found that the supply was connected to a different source than informed."/>
    <s v="Wasted time in troubleshooting and unnecessary work that leads to unnecessary risk"/>
    <s v="Notify Senior Engineer of the altered source for future references."/>
    <s v="Design and Engineering / Tempat Pekerjaan kurang sesuai"/>
    <x v="0"/>
    <x v="0"/>
    <x v="0"/>
  </r>
  <r>
    <m/>
    <x v="0"/>
    <m/>
    <m/>
    <d v="2025-07-08T00:00:00"/>
    <x v="38"/>
    <m/>
    <x v="0"/>
    <s v="Electrical Technician "/>
    <s v="Urea Plant"/>
    <s v="Safe Act or Positive Practice (An appreciation to be made to that person who shows good examples) / Kelakuan yang Baik"/>
    <s v="Was feeling thirsty while inside granulation at higher floors but did not have enough water, fortunately an individual helped by providing some water to drink"/>
    <s v="Dehydration "/>
    <s v="Suggests drinking water availability at urea granulation for everyone even if its on the ground floor"/>
    <s v="Welfare / Kebajikan Pekerjaan dari segi Tempat Rehat, Penyediaan Air Minum dan Sebagainya."/>
    <x v="0"/>
    <x v="0"/>
    <x v="0"/>
  </r>
  <r>
    <m/>
    <x v="0"/>
    <m/>
    <m/>
    <d v="2025-07-08T00:00:00"/>
    <x v="109"/>
    <m/>
    <x v="0"/>
    <s v="Instrument Technician"/>
    <s v="Offsite &amp; Utilities"/>
    <s v="Unsafe Act (Dangerous or Unsafe Act that was done by someone) / Perbuatan Bahaya"/>
    <s v="someone did not use safety hand gloves while cutting the wire cables"/>
    <s v="it can cause Physical Injuries such as:_x000a_1) Cuts from the sharp cable edges or tools (like wire cutters) can cause deep cuts._x000a_2)Puncture wounds from the stray wire strands can pierce the skin._x000a_3)Mishandling tools or cables without grip protection can lead to bruising or crushed fingers and also loss of grip can lead to dropping tools, causing injury to self or others."/>
    <s v="If you saw someone not wearing gloves while cutting cables, supporting Good Practice would mean:_x000a__x000a_Politely reminding them to put on gloves._x000a__x000a_Providing gloves or showing them where to get some._x000a__x000a_Reporting repeated non-compliance to a supervisor._x000a__x000a_Helping educate them on the risk of cuts, shocks, or infections._x000a__x000a_Suggesting a quick PPE inspection before cable work starts._x000a__x000a_"/>
    <s v="Individual Behaviour / Tingkah Laku yang Cuai dan Berbahaya"/>
    <x v="0"/>
    <x v="0"/>
    <x v="0"/>
  </r>
  <r>
    <m/>
    <x v="0"/>
    <m/>
    <m/>
    <d v="2025-07-08T00:00:00"/>
    <x v="109"/>
    <m/>
    <x v="0"/>
    <s v="Instrument Technician"/>
    <s v="Cooling Tower Area"/>
    <s v="Safe Act or Positive Practice (An appreciation to be made to that person who shows good examples) / Kelakuan yang Baik"/>
    <s v="Housekeeping after install UPS at Side Stream Filter 1881"/>
    <s v="It is a good practice to clean up and organizing the work area after a task or job has been completed. It is a crucial part of workplace safety and efficiency. It is to prevents accidents (e.g. slips, trips, and falls). It is also to improve efficiency and productivity."/>
    <s v="Encourage all the employee to actively contributing to a clean, safe, and organized work environment. For example, always clean up your own work area when the task is complete, return tools and materials to their designated places, dispose of waste properly, following site waste segregation protocols._x000a__x000a_Participate in end-of-day or end-of-shift clean-up routines and report any unsafe conditions or obstructions immediately._x000a__x000a_Attend toolbox talks or safety briefings on housekeeping to help train or guide newer workers on proper housekeeping routines."/>
    <s v="Proactive Approach / Teguran Positif (Safe Act / Positive Act)"/>
    <x v="0"/>
    <x v="0"/>
    <x v="0"/>
  </r>
  <r>
    <m/>
    <x v="0"/>
    <m/>
    <m/>
    <d v="2025-07-08T00:00:00"/>
    <x v="106"/>
    <m/>
    <x v="0"/>
    <s v="Instrument Engineer"/>
    <s v="Unsure / Kurang Pasti"/>
    <s v="Improvement Suggestions / Cadangan untuk diperbaiki"/>
    <s v="Pedestrian crossing should be available for personnel crossing the road from/to contractors parking area to TSF/Warehouse area."/>
    <s v="Personnel cross the road with no care or awareness of any other vehicle on the same road"/>
    <s v="Pedestrian crossing"/>
    <s v="Road Safety / Keselamatan di Trafik dan Jalan Raya"/>
    <x v="0"/>
    <x v="0"/>
    <x v="0"/>
  </r>
  <r>
    <m/>
    <x v="0"/>
    <m/>
    <m/>
    <d v="2025-07-08T00:00:00"/>
    <x v="106"/>
    <m/>
    <x v="0"/>
    <s v="Instrument Engineer"/>
    <s v="Car Park near North Building"/>
    <s v="Unsafe Act (Dangerous or Unsafe Act that was done by someone) / Perbuatan Bahaya"/>
    <s v="Group of contractors are using the road path to walk in a group without checking if there's a car moving. They continued on the path and cross to the plant area without checking if the surrounding is safe for them to cross. "/>
    <s v="Car could go fast and hit them "/>
    <s v="N/A"/>
    <s v="Individual Behaviour / Tingkah Laku yang Cuai dan Berbahaya"/>
    <x v="0"/>
    <x v="0"/>
    <x v="0"/>
  </r>
  <r>
    <m/>
    <x v="0"/>
    <m/>
    <m/>
    <d v="2025-07-09T00:00:00"/>
    <x v="30"/>
    <m/>
    <x v="0"/>
    <s v="Technician"/>
    <s v="South Building Ground Floor"/>
    <s v="Improvement Suggestions / Cadangan untuk diperbaiki"/>
    <s v="Personel bicycle is been used by unknown personnel"/>
    <s v="Not a good practice. "/>
    <s v="Need to highlight this issue again. "/>
    <s v="Individual Behaviour / Tingkah Laku yang Cuai dan Berbahaya"/>
    <x v="0"/>
    <x v="0"/>
    <x v="0"/>
  </r>
  <r>
    <m/>
    <x v="0"/>
    <m/>
    <m/>
    <d v="2025-07-09T00:00:00"/>
    <x v="30"/>
    <m/>
    <x v="0"/>
    <s v="Technician"/>
    <s v="Warehouse"/>
    <s v="Safe Act or Positive Practice (An appreciation to be made to that person who shows good examples) / Kelakuan yang Baik"/>
    <s v="Good communication between forklift driver and personnels"/>
    <s v="-"/>
    <s v="-"/>
    <s v="Knowledge and Training / Kurang Kemahiran atau Pengetahuan"/>
    <x v="0"/>
    <x v="0"/>
    <x v="0"/>
  </r>
  <r>
    <m/>
    <x v="0"/>
    <m/>
    <m/>
    <d v="2025-07-09T00:00:00"/>
    <x v="99"/>
    <m/>
    <x v="0"/>
    <s v="Instrument Technician"/>
    <s v="Ammonia Plant"/>
    <s v="Unsafe Condition (Dangerous Area that has potential to cause harm or injury to People within the Area) / Keadaan Bahaya"/>
    <s v="Slippery surface caused by algae in a commonly used walkway area"/>
    <s v="Slips, trips, and falls"/>
    <s v="I’ve taken care to avoid the spot and have verbally mentioned the hazard to others to prevent accidents."/>
    <s v="Signage and Barriers / Papan Tanda dan Perbatasan Keselamatan tempat kerja"/>
    <x v="0"/>
    <x v="0"/>
    <x v="0"/>
  </r>
  <r>
    <m/>
    <x v="0"/>
    <m/>
    <m/>
    <d v="2025-07-09T00:00:00"/>
    <x v="21"/>
    <m/>
    <x v="0"/>
    <s v="Senior Electrical Engineer"/>
    <s v="Urea Plant"/>
    <s v="Unsafe Act (Dangerous or Unsafe Act that was done by someone) / Perbuatan Bahaya"/>
    <s v="Worker seen on a platform at height with a full-body harness but not hooked."/>
    <s v="Fall from height could result in serious injury or fatality."/>
    <s v="Immediately stopped the work and instructed worker to put the hooks to nearest structure above his head."/>
    <s v="Scaffolding and Working at Height / Yang berkaitan dengan Scaffolding dan Bekerja tempat tinggi"/>
    <x v="0"/>
    <x v="1"/>
    <x v="0"/>
  </r>
  <r>
    <m/>
    <x v="0"/>
    <m/>
    <m/>
    <d v="2025-07-09T14:00:00"/>
    <x v="43"/>
    <s v="EXP050"/>
    <x v="0"/>
    <s v="Workshop Manager"/>
    <s v="Car Park near Clinic"/>
    <s v="Unsafe Condition (Dangerous Area that has potential to cause harm or injury to People within the Area)"/>
    <s v="Scaffolding built by one of the contractors without proper toe board. "/>
    <s v="Dropped object related hazard. "/>
    <s v="Stop the work, inform the SV to add a proper toe board allaroung the scaffold before resuming. "/>
    <s v="Scaffolding and Working at Height"/>
    <x v="0"/>
    <x v="0"/>
    <x v="0"/>
  </r>
  <r>
    <m/>
    <x v="0"/>
    <m/>
    <m/>
    <d v="2025-07-09T14:00:00"/>
    <x v="135"/>
    <s v="EXP119"/>
    <x v="0"/>
    <s v="Senior Rotating Engineer"/>
    <s v="Offsite &amp; Utilities"/>
    <s v="Improvement Suggestions"/>
    <s v="1901P002AB pumps are equipped with cone type suction strainer, which requires pipe spool removal for strainer element cleaning / maintenance. Spool removal involves risky activity such as manual lifting, flange spreading, and manual handling which exposed the workers to pinch point hazard."/>
    <s v="Hand injury due to pinch point during flange spreading activity. "/>
    <s v="Change the suction strainer type to Y-type or bucket type, which eliminate lifting and flange spreading activities. On maintenance side, probability of excessive pipe stress to the equipment can be eliminated, prolonging the pump life."/>
    <s v="Design and Engineering"/>
    <x v="0"/>
    <x v="0"/>
    <x v="0"/>
  </r>
  <r>
    <m/>
    <x v="0"/>
    <m/>
    <m/>
    <d v="2025-07-09T15:00:00"/>
    <x v="43"/>
    <s v="EXP050"/>
    <x v="0"/>
    <s v="Workshop Manager"/>
    <s v="BFI SPARK Level 1 (Office Area)"/>
    <s v="Safe Act or Positive Practice (An appreciation to be made to that person who shows good examples)"/>
    <s v="FM activities with the right JHA and prior notification send to the whole buildings."/>
    <m/>
    <s v="Appreciate the team work and sharing the knowledge with other teams during the monthly safety meeting. "/>
    <s v="Proactive Approach"/>
    <x v="0"/>
    <x v="0"/>
    <x v="0"/>
  </r>
  <r>
    <m/>
    <x v="0"/>
    <m/>
    <m/>
    <d v="2025-07-10T00:00:00"/>
    <x v="87"/>
    <m/>
    <x v="0"/>
    <s v="Static Technician"/>
    <s v="Warehouse"/>
    <s v="Safe Act or Positive Practice (An appreciation to be made to that person who shows good examples) / Kelakuan yang Baik"/>
    <s v="Despite many work and activities for turnaround preparations, they are still working and try to reach all personnel needs in order "/>
    <s v="Without proper communication and planning, there might be delay and confusion during preparation for Turnaround activities "/>
    <s v="Praised the warehouse team and their helper in order to meet people request"/>
    <s v="Proactive Approach / Teguran Positif (Safe Act / Positive Act)"/>
    <x v="0"/>
    <x v="0"/>
    <x v="0"/>
  </r>
  <r>
    <m/>
    <x v="0"/>
    <m/>
    <m/>
    <d v="2025-07-10T00:00:00"/>
    <x v="38"/>
    <m/>
    <x v="0"/>
    <s v="Electrical Technician"/>
    <s v="Main Gate 1"/>
    <s v="Unsafe Condition (Dangerous Area that has potential to cause harm or injury to People within the Area) / Keadaan Bahaya"/>
    <s v="Water puddle on the way to the bridge"/>
    <s v="Bicycle/People may trip or fall as water fills inside hole as well as paperworks or permits."/>
    <s v="Made this carecard."/>
    <s v="Road Safety / Keselamatan di Trafik dan Jalan Raya"/>
    <x v="0"/>
    <x v="0"/>
    <x v="0"/>
  </r>
  <r>
    <m/>
    <x v="0"/>
    <m/>
    <m/>
    <d v="2025-07-10T00:00:00"/>
    <x v="115"/>
    <m/>
    <x v="0"/>
    <s v="Instrument Engineer"/>
    <s v="Warehouse"/>
    <s v="Unsafe Condition (Dangerous Area that has potential to cause harm or injury to People within the Area) / Keadaan Bahaya"/>
    <s v="drainage channel infront of cross bridge going to warehouse. Might be dangerous for passerby or cyclist if unnoticed, might injured when accidentally walk onto it"/>
    <s v="injuries to cyclist especially and even personnel"/>
    <s v="informed warehouse team"/>
    <s v="Facility Management / Perawatan Kemudahan dan Aset"/>
    <x v="0"/>
    <x v="0"/>
    <x v="0"/>
  </r>
  <r>
    <m/>
    <x v="0"/>
    <m/>
    <m/>
    <d v="2025-07-10T00:00:00"/>
    <x v="52"/>
    <m/>
    <x v="0"/>
    <s v="Workshop Technician"/>
    <s v="Workshop"/>
    <s v="Unsafe Act (Dangerous or Unsafe Act that was done by someone) / Perbuatan Bahaya"/>
    <s v="not wearing glove during perform a work"/>
    <s v="Finger cut and lead to finger pinch"/>
    <s v="Ask to use glove everytime when perform work"/>
    <s v="Individual Behaviour / Tingkah Laku yang Cuai dan Berbahaya"/>
    <x v="0"/>
    <x v="0"/>
    <x v="0"/>
  </r>
  <r>
    <m/>
    <x v="0"/>
    <m/>
    <m/>
    <d v="2025-07-10T00:00:00"/>
    <x v="52"/>
    <m/>
    <x v="0"/>
    <s v="Mechanical technician"/>
    <s v="Workshop"/>
    <s v="Unsafe Act (Dangerous or Unsafe Act that was done by someone) / Perbuatan Bahaya"/>
    <s v="Not using face shield during grinding"/>
    <s v="Can lead to eye and face injuries due to flying debris, sparks and grinding disc break"/>
    <s v="Ask him to use face shiled everytime when grinding"/>
    <s v="Individual Behaviour / Tingkah Laku yang Cuai dan Berbahaya"/>
    <x v="0"/>
    <x v="0"/>
    <x v="0"/>
  </r>
  <r>
    <m/>
    <x v="0"/>
    <m/>
    <m/>
    <d v="2025-07-10T00:00:00"/>
    <x v="102"/>
    <m/>
    <x v="0"/>
    <s v="Instrument Engineer"/>
    <s v="Car Park near Clinic"/>
    <s v="Unsafe Condition (Dangerous Area that has potential to cause harm or injury to People within the Area) / Keadaan Bahaya"/>
    <s v="thick muddy and slippery area due to rain at the parking area next to safety park"/>
    <s v="may lead to slip and trip"/>
    <s v="suggest to spread gravel to the muddy area"/>
    <s v="Road Safety / Keselamatan di Trafik dan Jalan Raya"/>
    <x v="0"/>
    <x v="0"/>
    <x v="0"/>
  </r>
  <r>
    <m/>
    <x v="0"/>
    <m/>
    <m/>
    <d v="2025-07-10T00:00:00"/>
    <x v="99"/>
    <m/>
    <x v="0"/>
    <s v="Instrument Technician"/>
    <s v="South Building Ground Floor"/>
    <s v="Improvement Suggestions / Cadangan untuk diperbaiki"/>
    <s v="I would like to suggest installing a covered shelter area for bicycle parking. "/>
    <s v="Currently, bikes are exposed to rain and harsh weather, which could lead to rust, wear, and damage over time."/>
    <s v="A simple covered structure would greatly improve the current setup. This addition would protect bikes from the elements, support sustainability, and show care for both property and those who cycle."/>
    <s v="Welfare / Kebajikan Pekerjaan dari segi Tempat Rehat, Penyediaan Air Minum dan Sebagainya."/>
    <x v="0"/>
    <x v="0"/>
    <x v="0"/>
  </r>
  <r>
    <m/>
    <x v="0"/>
    <m/>
    <m/>
    <d v="2025-07-10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7-10T00:00:00"/>
    <x v="106"/>
    <m/>
    <x v="0"/>
    <s v="Instrument Engineer"/>
    <s v="Cooling Tower Area"/>
    <s v="Unsafe Act (Dangerous or Unsafe Act that was done by someone) / Perbuatan Bahaya"/>
    <s v="Personnel not wearing goggles while on site"/>
    <s v="Not adhering to PPE rules"/>
    <s v="Informed the personnel to wear his goggles. _x000a_Goggles need replacement as it is worn out."/>
    <s v="Personal Protective Equipment / Pemakaian Alat Pelindung Diri"/>
    <x v="0"/>
    <x v="0"/>
    <x v="0"/>
  </r>
  <r>
    <m/>
    <x v="0"/>
    <m/>
    <m/>
    <d v="2025-07-10T00:00:00"/>
    <x v="106"/>
    <m/>
    <x v="0"/>
    <s v="Instrument Engineer"/>
    <s v="Offsite &amp; Utilities"/>
    <s v="Unsafe Act (Dangerous or Unsafe Act that was done by someone) / Perbuatan Bahaya"/>
    <s v="Personnel using non-EX phone on field."/>
    <s v="Non-EX phone is supposedly not allowed on site. "/>
    <s v="N/A"/>
    <s v="Individual Behaviour / Tingkah Laku yang Cuai dan Berbahaya"/>
    <x v="0"/>
    <x v="0"/>
    <x v="0"/>
  </r>
  <r>
    <m/>
    <x v="0"/>
    <m/>
    <m/>
    <d v="2025-07-11T00:00:00"/>
    <x v="145"/>
    <m/>
    <x v="0"/>
    <s v="Sr. Rotating  Mechanical  Technician LVL1 "/>
    <s v="Urea Plant"/>
    <s v="Unsafe Condition (Dangerous Area that has potential to cause harm or injury to People within the Area) / Keadaan Bahaya"/>
    <s v="One contractor  housekeeping  guy dark area using black safety glass "/>
    <s v="It's  unsafe for using black safety glass in dark working area "/>
    <s v="I informed  him please always wear clear safety glass  in dark working place."/>
    <s v="Individual Behaviour / Tingkah Laku yang Cuai dan Berbahaya"/>
    <x v="0"/>
    <x v="1"/>
    <x v="0"/>
  </r>
  <r>
    <m/>
    <x v="0"/>
    <m/>
    <m/>
    <d v="2025-07-11T00:00:00"/>
    <x v="145"/>
    <m/>
    <x v="0"/>
    <s v="Sr. Rotating  Mechanical  Technician LVL1 "/>
    <s v="Urea Plant"/>
    <s v="Unsafe Condition (Dangerous Area that has potential to cause harm or injury to People within the Area) / Keadaan Bahaya"/>
    <s v="Contractor  scaffolding  guys is  sleeping below of pipe line of 1271P005AB "/>
    <s v="It's  unsafe to sleeping in the running plant working place may cause  of leak or samethings fall down from top side."/>
    <s v="I informed  them please never sleep in working area if you will not feel well then go to your resting shelter."/>
    <s v="Individual Behaviour / Tingkah Laku yang Cuai dan Berbahaya"/>
    <x v="0"/>
    <x v="1"/>
    <x v="0"/>
  </r>
  <r>
    <m/>
    <x v="0"/>
    <m/>
    <m/>
    <d v="2025-07-11T00:00:00"/>
    <x v="60"/>
    <m/>
    <x v="0"/>
    <s v="Senior Technician Painting/imsulation"/>
    <s v="Chemical Storage Area"/>
    <s v="Unsafe Act (Dangerous or Unsafe Act that was done by someone) / Perbuatan Bahaya"/>
    <s v="Worker climbing tree without ladder and cutting tree branch with chainsaw"/>
    <s v="Falling from height"/>
    <s v="Stop work. Request worker to use ladder before continue with task."/>
    <s v="Individual Behaviour / Tingkah Laku yang Cuai dan Berbahaya"/>
    <x v="0"/>
    <x v="1"/>
    <x v="0"/>
  </r>
  <r>
    <m/>
    <x v="0"/>
    <m/>
    <m/>
    <d v="2025-07-11T00:00:00"/>
    <x v="38"/>
    <m/>
    <x v="0"/>
    <s v="Electrical Technician"/>
    <s v="Car Park near Main Gate 1"/>
    <s v="Improvement Suggestions / Cadangan untuk diperbaiki"/>
    <s v="Some parking spots are filled with water"/>
    <s v="Less parking spaces, or some vehicle may park incorrectly to avoid the puddles"/>
    <s v="Made care card"/>
    <s v="Facility Management / Perawatan Kemudahan dan Aset"/>
    <x v="0"/>
    <x v="0"/>
    <x v="0"/>
  </r>
  <r>
    <m/>
    <x v="0"/>
    <m/>
    <m/>
    <d v="2025-07-11T00:00:00"/>
    <x v="38"/>
    <m/>
    <x v="0"/>
    <s v="Electrical Technician"/>
    <s v="North Building Ground Floor"/>
    <s v="Safe Act or Positive Practice (An appreciation to be made to that person who shows good examples) / Kelakuan yang Baik"/>
    <s v="Personal bicycle being used by unknown individual"/>
    <s v="Delay job from searching bicycle"/>
    <s v="Locked bicycle"/>
    <s v="Individual Behaviour / Tingkah Laku yang Cuai dan Berbahaya"/>
    <x v="0"/>
    <x v="0"/>
    <x v="0"/>
  </r>
  <r>
    <m/>
    <x v="0"/>
    <m/>
    <m/>
    <d v="2025-07-11T00:00:00"/>
    <x v="81"/>
    <m/>
    <x v="0"/>
    <s v="Senior Engineer Urea Static"/>
    <s v="Urea Plant"/>
    <s v="Unsafe Condition (Dangerous Area that has potential to cause harm or injury to People within the Area) / Keadaan Bahaya"/>
    <s v="During activity at granulation, one blower was being used which didn't have any safety guard at the fan outlet"/>
    <s v="if some small object falls inside the fan while its running it can be thrown out with  speed and injure anyone nearby and also cause property damage."/>
    <s v="the fan was disconnected and removed from job location, the team working counselled on not to use unsafe equipment"/>
    <s v="Tools, Equipment and Machinery / Berkaitan dengan Alat Kegunaan Pekerjaan dan Mesin sama ada ianya Tidak Sesuai untuk aktivitas tersebut atau sebaliknya"/>
    <x v="0"/>
    <x v="1"/>
    <x v="0"/>
  </r>
  <r>
    <m/>
    <x v="0"/>
    <m/>
    <m/>
    <d v="2025-07-11T00:00:00"/>
    <x v="55"/>
    <m/>
    <x v="0"/>
    <s v="Rigger Leave 1 "/>
    <s v="Urea Plant"/>
    <s v="Safe Act or Positive Practice (An appreciation to be made to that person who shows good examples) / Kelakuan yang Baik"/>
    <s v="Properly use PPE ,Good comniication "/>
    <s v="If no proper comniication to each other we well waist time or maybe accident happens "/>
    <s v="Safely complete Job "/>
    <s v="Individual Behaviour / Tingkah Laku yang Cuai dan Berbahaya"/>
    <x v="0"/>
    <x v="0"/>
    <x v="0"/>
  </r>
  <r>
    <m/>
    <x v="0"/>
    <m/>
    <m/>
    <d v="2025-07-11T00:00:00"/>
    <x v="10"/>
    <m/>
    <x v="0"/>
    <s v="static"/>
    <s v="Ammonia Plant"/>
    <s v="Safe Act or Positive Practice (An appreciation to be made to that person who shows good examples) / Kelakuan yang Baik"/>
    <s v="coworker wear full ppe when doing job"/>
    <s v="hand injury or eyes injury"/>
    <s v="tell him keep it up"/>
    <s v="Proactive Approach / Teguran Positif (Safe Act / Positive Act)"/>
    <x v="0"/>
    <x v="0"/>
    <x v="0"/>
  </r>
  <r>
    <m/>
    <x v="0"/>
    <m/>
    <m/>
    <d v="2025-07-14T00:00:00"/>
    <x v="146"/>
    <m/>
    <x v="0"/>
    <s v="Senior Rotating Technician"/>
    <s v="Offsite &amp; Utilities"/>
    <s v="Unsafe Act (Dangerous or Unsafe Act that was done by someone) / Perbuatan Bahaya"/>
    <s v="Didn’t wear gloves during performance the tasks "/>
    <s v="Might cause hand injury due to sharp edge or tools"/>
    <s v="Intervene him to wear a glove before continue a task"/>
    <s v="Personal Protective Equipment / Pemakaian Alat Pelindung Diri"/>
    <x v="0"/>
    <x v="1"/>
    <x v="0"/>
  </r>
  <r>
    <m/>
    <x v="0"/>
    <m/>
    <m/>
    <d v="2025-07-14T00:00:00"/>
    <x v="65"/>
    <m/>
    <x v="0"/>
    <s v="Pipe fitter "/>
    <s v="Workshop"/>
    <s v="Unsafe Condition (Dangerous Area that has potential to cause harm or injury to People within the Area) / Keadaan Bahaya"/>
    <s v="Lightning not available in workshop "/>
    <s v="If visuality not there so chance to incident "/>
    <s v="We try to work during day time "/>
    <s v="Hazardous - Unsafe Environment / Situasi Tempat Kerja yang Berbahaya untuk Alam Sekitar"/>
    <x v="0"/>
    <x v="1"/>
    <x v="0"/>
  </r>
  <r>
    <m/>
    <x v="0"/>
    <m/>
    <m/>
    <d v="2025-07-14T00:00:00"/>
    <x v="47"/>
    <m/>
    <x v="0"/>
    <s v="Senior Maintenance Engineer"/>
    <s v="North Building Ground Floor"/>
    <s v="Unsafe Condition (Dangerous Area that has potential to cause harm or injury to People within the Area) / Keadaan Bahaya"/>
    <s v="Damage bicycle not been removed from the area. Some bicycle cannot be used at site"/>
    <s v="Water accumulation, mosquito breeding"/>
    <s v="Make care card as not sure the damage bicycle belong to who."/>
    <s v="Material Arrangement and Housekeeping / Kesesuaian Penyusunan Barang dan Kebersihan Tempat Pekerjaan"/>
    <x v="0"/>
    <x v="0"/>
    <x v="0"/>
  </r>
  <r>
    <m/>
    <x v="0"/>
    <m/>
    <m/>
    <d v="2025-07-14T00:00:00"/>
    <x v="14"/>
    <m/>
    <x v="0"/>
    <s v="Electrical Shift Technician"/>
    <s v="Unsure / Kurang Pasti"/>
    <s v="Improvement Suggestions / Cadangan untuk diperbaiki"/>
    <s v="Expired and torn coverall"/>
    <s v="Improper protection requirement"/>
    <s v="Ask the safety department for new set, but out of stock for another 3 months"/>
    <s v="Personal Protective Equipment / Pemakaian Alat Pelindung Diri"/>
    <x v="0"/>
    <x v="0"/>
    <x v="0"/>
  </r>
  <r>
    <m/>
    <x v="0"/>
    <m/>
    <m/>
    <d v="2025-07-14T00:00:00"/>
    <x v="76"/>
    <m/>
    <x v="0"/>
    <s v="Senior Engineer"/>
    <s v="CCR"/>
    <s v="Unsafe Act (Dangerous or Unsafe Act that was done by someone) / Perbuatan Bahaya"/>
    <s v="While visiting the plate coolers area near RO plant, the spanners and tarpauline were observed in the area even the maintenance activity completed about 3 weeks earlier."/>
    <s v="The tools can be misplaced, and also causing poor housekeeping in the area. They should have been removed as soon as the maintenance activty was completed on the plate coolers."/>
    <s v="I highlighted this issue to my team, and informed them to remove the tools and tarpaulin and keep it in safe custody."/>
    <s v="Material Arrangement and Housekeeping / Kesesuaian Penyusunan Barang dan Kebersihan Tempat Pekerjaan"/>
    <x v="0"/>
    <x v="1"/>
    <x v="0"/>
  </r>
  <r>
    <m/>
    <x v="0"/>
    <m/>
    <m/>
    <d v="2025-07-14T00:00:00"/>
    <x v="76"/>
    <m/>
    <x v="0"/>
    <s v="senior engineer"/>
    <s v="CCR"/>
    <s v="Safe Act or Positive Practice (An appreciation to be made to that person who shows good examples) / Kelakuan yang Baik"/>
    <s v="I observed facility management team erecting canopies beside the CCR while wearing all the required PPEs, especially the gloves, by all 5 personnel working there. I appreciated the people especially for wearing the gloves while handling the structural members of the canopy."/>
    <s v="Not applicable"/>
    <s v="Not applicable"/>
    <s v="Personal Protective Equipment / Pemakaian Alat Pelindung Diri"/>
    <x v="0"/>
    <x v="1"/>
    <x v="0"/>
  </r>
  <r>
    <m/>
    <x v="0"/>
    <m/>
    <m/>
    <d v="2025-07-14T00:00:00"/>
    <x v="76"/>
    <m/>
    <x v="0"/>
    <s v="senior engineer"/>
    <s v="Offsite &amp; Utilities"/>
    <s v="Unsafe Condition (Dangerous Area that has potential to cause harm or injury to People within the Area) / Keadaan Bahaya"/>
    <s v="It was observed that some old RO membrane cartridges that were removed during previous maintenance activity, were observed scattered at the north side of RO plant."/>
    <s v="The scattered membranes created housekeeping issue at the plant, and are also creating tripping hazard for manpower."/>
    <s v="I communicated this point to O&amp;U lead engineer and informed him either to remove the membranes from site if not required anymore, or place them into the empty IBC available nearby as they used to keep them in water for preserving them for the next maintenance activity."/>
    <s v="Material Arrangement and Housekeeping / Kesesuaian Penyusunan Barang dan Kebersihan Tempat Pekerjaan"/>
    <x v="0"/>
    <x v="1"/>
    <x v="0"/>
  </r>
  <r>
    <m/>
    <x v="0"/>
    <m/>
    <m/>
    <d v="2025-07-14T00:00:00"/>
    <x v="21"/>
    <m/>
    <x v="0"/>
    <s v="Senior Electrical Engineer"/>
    <s v="Ammonia Plant"/>
    <s v="Unsafe Act (Dangerous or Unsafe Act that was done by someone) / Perbuatan Bahaya"/>
    <s v="Contractor personnel was seen carrying scaffolding material on a bicycle using only one hand to control the bicycle. _x000a__x000a_"/>
    <s v="This created a serious balance and visibility hazard, increasing the risk of falling, collision, or injuring others."/>
    <s v="Stopped the contractor immediately. Instructed him to use proper material handling methods, such as using a trolley, manual carrier, or requesting transport support."/>
    <s v="Individual Behaviour / Tingkah Laku yang Cuai dan Berbahaya"/>
    <x v="0"/>
    <x v="1"/>
    <x v="0"/>
  </r>
  <r>
    <m/>
    <x v="0"/>
    <m/>
    <m/>
    <d v="2025-07-14T00:00:00"/>
    <x v="25"/>
    <m/>
    <x v="0"/>
    <s v="Electrical shift supervisor"/>
    <s v="Urea Plant"/>
    <s v="Improvement Suggestions / Cadangan untuk diperbaiki"/>
    <s v="During shutdown stage  need operator SIMOP to control multiple activity at 1 equipment"/>
    <s v="Operator SIMOP must have knowledge regarding: _x000a_1. Plant operations &amp; equipment hazards_x000a_2. Basic know ledge regarding specification equipment_x000a_3. Under stand Hazard of equipment &amp; how to control_x000a_4. Experiance as field operator_x000a_5. Know safe work rule &amp; ready to stop activity if there can create Hazard"/>
    <s v="Operations &amp; safety to dicide asign person to control SIMOP operator"/>
    <s v="Hazardous - Unsafe Environment / Situasi Tempat Kerja yang Berbahaya untuk Alam Sekitar"/>
    <x v="0"/>
    <x v="1"/>
    <x v="0"/>
  </r>
  <r>
    <m/>
    <x v="0"/>
    <m/>
    <m/>
    <d v="2025-07-14T00:00:00"/>
    <x v="10"/>
    <m/>
    <x v="0"/>
    <s v="static"/>
    <s v="Ammonia Plant"/>
    <s v="Safe Act or Positive Practice (An appreciation to be made to that person who shows good examples) / Kelakuan yang Baik"/>
    <s v="co worker follow the required step to execute job according to ptw"/>
    <s v="incident like burn injury when execute job with hot surfaces "/>
    <s v="tell them good job and keep it up"/>
    <s v="Proactive Approach / Teguran Positif (Safe Act / Positive Act)"/>
    <x v="0"/>
    <x v="0"/>
    <x v="0"/>
  </r>
  <r>
    <m/>
    <x v="0"/>
    <m/>
    <m/>
    <d v="2025-07-15T00:00:00"/>
    <x v="12"/>
    <m/>
    <x v="0"/>
    <s v="Electrical Sr Shift Engineer"/>
    <s v="Site Office Ground Floor"/>
    <s v="Unsafe Condition (Dangerous Area that has potential to cause harm or injury to People within the Area) / Keadaan Bahaya"/>
    <s v="One of temporary shelter near the site office was almost collapse due to strong wind."/>
    <s v="The shelter will collapse and can hit somebody."/>
    <s v="To make better foundation for all temporary shelter to prevent shelter collapse due to strong wind"/>
    <s v="Design and Engineering / Tempat Pekerjaan kurang sesuai"/>
    <x v="0"/>
    <x v="1"/>
    <x v="0"/>
  </r>
  <r>
    <m/>
    <x v="0"/>
    <m/>
    <m/>
    <d v="2025-07-15T00:00:00"/>
    <x v="95"/>
    <m/>
    <x v="0"/>
    <s v="SR. INSTRUMENT ENGINEER"/>
    <s v="South Building First Floor"/>
    <s v="Unsafe Condition (Dangerous Area that has potential to cause harm or injury to People within the Area) / Keadaan Bahaya"/>
    <s v="Newly joined BRE team do not get IMIST training."/>
    <s v="Since Turn around activity will come, prefer to get everyone aware of Brunei safety trough IMIST"/>
    <s v="Give suggestion to the person to ask IMIS training"/>
    <s v="Knowledge and Training / Kurang Kemahiran atau Pengetahuan"/>
    <x v="0"/>
    <x v="0"/>
    <x v="0"/>
  </r>
  <r>
    <m/>
    <x v="0"/>
    <m/>
    <m/>
    <d v="2025-07-15T00:00:00"/>
    <x v="95"/>
    <m/>
    <x v="0"/>
    <s v="SR. INSTRUMENT ENGINEER"/>
    <s v="CCR"/>
    <s v="Unsafe Condition (Dangerous Area that has potential to cause harm or injury to People within the Area) / Keadaan Bahaya"/>
    <s v="Someone (new join member) bringing not in good shape escape hood"/>
    <s v="The escape hood may damage and cannot be use in case of emergency"/>
    <s v="Suggest to the person to ask new escape hood to safety representative"/>
    <s v="Personal Protective Equipment / Pemakaian Alat Pelindung Diri"/>
    <x v="0"/>
    <x v="0"/>
    <x v="0"/>
  </r>
  <r>
    <m/>
    <x v="0"/>
    <m/>
    <m/>
    <d v="2025-07-15T00:00:00"/>
    <x v="42"/>
    <m/>
    <x v="0"/>
    <s v="Electrical technician "/>
    <s v="Unsure / Kurang Pasti"/>
    <s v="Unsafe Condition (Dangerous Area that has potential to cause harm or injury to People within the Area) / Keadaan Bahaya"/>
    <s v="Banyak kem kem roboh di luat site office  kerana angin kencang"/>
    <s v="Boleh menyebab kan kerosakan asset, atau mencederakan seseorang"/>
    <s v="Need to secure and install properly "/>
    <s v="Hazardous - Unsafe Environment / Situasi Tempat Kerja yang Berbahaya untuk Alam Sekitar"/>
    <x v="0"/>
    <x v="0"/>
    <x v="0"/>
  </r>
  <r>
    <m/>
    <x v="0"/>
    <m/>
    <m/>
    <d v="2025-07-15T00:00:00"/>
    <x v="42"/>
    <m/>
    <x v="0"/>
    <s v="Electrical technician "/>
    <s v="Site Office's Pantry"/>
    <s v="Improvement Suggestions / Cadangan untuk diperbaiki"/>
    <s v="Aircon need to service, sudah mengeluar kan wap "/>
    <s v="Boleh rosak asset , wap nya boleh membahaya kn kesihatan"/>
    <s v="Need to servicing all the aircon at the site office "/>
    <s v="Facility Management / Perawatan Kemudahan dan Aset"/>
    <x v="0"/>
    <x v="0"/>
    <x v="0"/>
  </r>
  <r>
    <m/>
    <x v="0"/>
    <m/>
    <m/>
    <d v="2025-07-15T09:00:00"/>
    <x v="43"/>
    <s v="EXP050"/>
    <x v="0"/>
    <s v="Workshop Manager"/>
    <s v="North Building First Floor"/>
    <s v="Unsafe Act (Dangerous or Unsafe Act that was done by someone)"/>
    <s v="Going downstairs while holding a cub with hot liquid. "/>
    <s v="Burn his hands in case of spillage"/>
    <s v="Ask the guy to use a closed thermal mug and move carefully while going up or down the stairs. "/>
    <s v="Individual Behaviour"/>
    <x v="0"/>
    <x v="0"/>
    <x v="0"/>
  </r>
  <r>
    <m/>
    <x v="0"/>
    <m/>
    <m/>
    <d v="2025-07-16T00:00:00"/>
    <x v="45"/>
    <m/>
    <x v="0"/>
    <s v="Civil Lead"/>
    <s v="Car Park near North Building"/>
    <s v="Unsafe Act (Dangerous or Unsafe Act that was done by someone) / Perbuatan Bahaya"/>
    <s v="A vehicle drove in high speed within the car park area. "/>
    <s v="The car can hit personnel or other cars nearby."/>
    <s v="Once he parked his car, a discussion was made and he agreed to follow the speed limit win the area which stated 20 km/h speed limit."/>
    <s v="Individual Behaviour / Tingkah Laku yang Cuai dan Berbahaya"/>
    <x v="0"/>
    <x v="0"/>
    <x v="0"/>
  </r>
  <r>
    <m/>
    <x v="0"/>
    <m/>
    <m/>
    <d v="2025-07-16T00:00:00"/>
    <x v="27"/>
    <m/>
    <x v="0"/>
    <s v="Electrical Engineer"/>
    <s v="Car Park near Clinic"/>
    <s v="Improvement Suggestions / Cadangan untuk diperbaiki"/>
    <s v="Due to lack of gravels, the ground can be slippery especially during rainy days."/>
    <s v="Slip and fall due to slippery ground."/>
    <s v="I am suggesting to add gravels to the parking area, especially parkings with less gravel."/>
    <s v="Facility Management / Perawatan Kemudahan dan Aset"/>
    <x v="0"/>
    <x v="0"/>
    <x v="0"/>
  </r>
  <r>
    <m/>
    <x v="0"/>
    <m/>
    <m/>
    <d v="2025-07-16T00:00:00"/>
    <x v="27"/>
    <m/>
    <x v="0"/>
    <s v="Electrical Engineer"/>
    <s v="South Building First Floor"/>
    <s v="Improvement Suggestions / Cadangan untuk diperbaiki"/>
    <s v="Yellow paint for the stairs came off bits by bits, especially after holding the handrails."/>
    <s v="Hygiene purposes"/>
    <s v="Suggesting to repaint the handrails"/>
    <s v="Facility Management / Perawatan Kemudahan dan Aset"/>
    <x v="0"/>
    <x v="0"/>
    <x v="0"/>
  </r>
  <r>
    <m/>
    <x v="0"/>
    <m/>
    <m/>
    <d v="2025-07-16T00:00:00"/>
    <x v="35"/>
    <m/>
    <x v="0"/>
    <s v="Electrical Technician"/>
    <s v="Product Handling"/>
    <s v="Unsafe Act (Dangerous or Unsafe Act that was done by someone) / Perbuatan Bahaya"/>
    <s v="I saw one of officer/manager walking along the road next to bulk storage until bagging area without helmet. "/>
    <s v="Falling object and injuries"/>
    <s v="Encourage him to wear helmet properly"/>
    <s v="Personal Protective Equipment / Pemakaian Alat Pelindung Diri"/>
    <x v="0"/>
    <x v="0"/>
    <x v="0"/>
  </r>
  <r>
    <m/>
    <x v="0"/>
    <m/>
    <m/>
    <d v="2025-07-16T00:00:00"/>
    <x v="2"/>
    <m/>
    <x v="0"/>
    <s v="Electrical Technician (shift)"/>
    <s v="Safety Park"/>
    <s v="Unsafe Act (Dangerous or Unsafe Act that was done by someone) / Perbuatan Bahaya"/>
    <s v="A distribution board was under investigation for a reported Circuit Breaker (Miniature) repetitively tripping after 30-minutes of usage of socket in Safety Park container. Upon investigation, a working personnel member was found pulling the cable out for investigation while the Distribution Board was yet to be isolated."/>
    <s v="Electrocuted with high potential to fatality due to high voltage (400V)."/>
    <s v="Intervene and remind the personnel to wear his safety gloves while working with LIVE wires."/>
    <s v="Personal Protective Equipment / Pemakaian Alat Pelindung Diri"/>
    <x v="0"/>
    <x v="0"/>
    <x v="0"/>
  </r>
  <r>
    <m/>
    <x v="0"/>
    <m/>
    <m/>
    <d v="2025-07-16T00:00:00"/>
    <x v="2"/>
    <m/>
    <x v="0"/>
    <s v="Electrical (Shift) Technician"/>
    <s v="Offsite &amp; Utilities"/>
    <s v="Unsafe Act (Dangerous or Unsafe Act that was done by someone) / Perbuatan Bahaya"/>
    <s v="An instruction was given to a technician. However, the instruction was not being given clearly."/>
    <s v="Ineffective and unproductive task will be done that can delay the completion of the task."/>
    <s v="Intervene and ask for clarity in the instruction with respect"/>
    <s v="Communication / Kurang Perbincangan waktu Bekerja, Kurang Permahaman Arahan atau Kurang Pengetahuan Bahasa Asing"/>
    <x v="0"/>
    <x v="0"/>
    <x v="0"/>
  </r>
  <r>
    <m/>
    <x v="0"/>
    <m/>
    <m/>
    <d v="2025-07-16T00:00:00"/>
    <x v="2"/>
    <m/>
    <x v="0"/>
    <s v="Electrical (Shift) Technician"/>
    <s v="Offsite &amp; Utilities"/>
    <s v="Improvement Suggestions / Cadangan untuk diperbaiki"/>
    <s v="The Main Substation building does not possess a bathroom despite a team will be constantly attending and standby in the Main Substation."/>
    <s v="Bad practice of withholding the urge to urinate and defecate due to distant location of toilets."/>
    <s v="Issue a recommendation to both safety and Electrical Engineer."/>
    <s v="Design and Engineering / Tempat Pekerjaan kurang sesuai"/>
    <x v="0"/>
    <x v="0"/>
    <x v="0"/>
  </r>
  <r>
    <m/>
    <x v="0"/>
    <m/>
    <m/>
    <d v="2025-07-16T00:00:00"/>
    <x v="13"/>
    <m/>
    <x v="0"/>
    <s v="Welder"/>
    <s v="Workshop"/>
    <s v="Safe Act or Positive Practice (An appreciation to be made to that person who shows good examples) / Kelakuan yang Baik"/>
    <s v="Before the TurnAround my superior asking the whole team to do Propere preparation."/>
    <s v="if there is no any preparation, during the TA there will me confusion"/>
    <s v="Thank you to my superior with the brilliant idea."/>
    <s v="Communication / Kurang Perbincangan waktu Bekerja, Kurang Permahaman Arahan atau Kurang Pengetahuan Bahasa Asing"/>
    <x v="0"/>
    <x v="0"/>
    <x v="0"/>
  </r>
  <r>
    <m/>
    <x v="0"/>
    <m/>
    <m/>
    <d v="2025-07-16T00:00:00"/>
    <x v="66"/>
    <m/>
    <x v="0"/>
    <s v="Grinder fabricator "/>
    <s v="Contractor's Rest Area"/>
    <s v="Unsafe Condition (Dangerous Area that has potential to cause harm or injury to People within the Area) / Keadaan Bahaya"/>
    <s v="Material not barricade "/>
    <s v="Tripping hazard "/>
    <s v="I said to put temporary barricade tape on this area "/>
    <s v="Hazardous - Unsafe Materials / Benda yang Berbahaya"/>
    <x v="0"/>
    <x v="1"/>
    <x v="0"/>
  </r>
  <r>
    <m/>
    <x v="0"/>
    <m/>
    <m/>
    <d v="2025-07-16T00:00:00"/>
    <x v="109"/>
    <m/>
    <x v="0"/>
    <s v="Instrumentation Technician"/>
    <s v="Plant Entry Gate"/>
    <s v="Unsafe Act (Dangerous or Unsafe Act that was done by someone) / Perbuatan Bahaya"/>
    <s v="Saw someone enter the plant without wearing a safety helmet"/>
    <s v="If no intervention or action is taken when someone enters a plant without a safety helmet, several serious consequences can occur:_x000a__x000a_1) Risk of serious injury_x000a_Head injuries are among the most serious injuries in industrial settings. Without a helmet, even minor accidents (e.g. small falling tools, bumping into machinery) can lead to skull fractures, concussions, Traumatic brain injuries (TBIs) and Death, in severe cases._x000a__x000a_2) Violation of Safety Regulations_x000a_Most workplaces are subject to national safety laws. Ignoring such violations can lead to hefty fines during audits or inspections, Shutdowns of operations, Loss of safety certifications._x000a__x000a_3) Normalizing Unsafe Behavior_x000a_If not addressed others may follow suit, assuming it’s not enforced or not important. This can create a culture of complacency, where rules are ignored_x000a__x000a_4) Loss of Productivity and Operational Disruption_x000a_Injuries may result in downtime, investigations, temporary plant closures, higher costs from replacement staff or re-training."/>
    <s v="Approached the person and remind him to wear the safety helmet incase the person actually forget to wear._x000a__x000a_Approaching someone about a safety violation like not wearing a helmet requires a balance of assertiveness, respect, and awareness of your role. Here’s how you can approach the person effectively:_x000a__x000a_1) Assess the Situation (Safety First)_x000a_Make sure it’s safe to approach them and don’t confront someone near moving machinery or in a hazardous area._x000a__x000a_2) Stay Calm and Respectful_x000a_Use a calm tone and show you care about their well-being, not just rules._x000a__x000a_3) Offer Help if Possible_x000a_If they don’t have a helmet, offer to help them get one or direct them to where they can._x000a__x000a_4) Follow Up or Report (if needed)_x000a_If the person refuses or it’s a recurring issue, report it to your supervisor, the safety officer or through a formal incident report._x000a__x000a_What need to avoid:_x000a_1) Don't be aggressive or confrontational._x000a_2) Don't ignore it, even if you’re not their supervisor._x000a_3) Don’t embarrass them in front of others—correct in private if possible."/>
    <s v="Individual Behaviour / Tingkah Laku yang Cuai dan Berbahaya"/>
    <x v="0"/>
    <x v="0"/>
    <x v="0"/>
  </r>
  <r>
    <m/>
    <x v="0"/>
    <m/>
    <m/>
    <d v="2025-07-16T00:00:00"/>
    <x v="143"/>
    <m/>
    <x v="0"/>
    <s v="Sr. Rotating Mechanical Technician Lvl 1"/>
    <s v="Urea Plant"/>
    <s v="Unsafe Condition (Dangerous Area that has potential to cause harm or injury to People within the Area) / Keadaan Bahaya"/>
    <s v="1221P007 &amp; 1271P007 suction pipe support baseplate fully correded."/>
    <s v="HCL line if not repaint it's will be damaged."/>
    <s v="Need to be repaint the pipe support."/>
    <s v="Design and Engineering / Tempat Pekerjaan kurang sesuai"/>
    <x v="0"/>
    <x v="0"/>
    <x v="0"/>
  </r>
  <r>
    <m/>
    <x v="0"/>
    <m/>
    <m/>
    <d v="2025-07-16T14:00:00"/>
    <x v="43"/>
    <s v="EXP050"/>
    <x v="0"/>
    <s v="Workshop Manager"/>
    <s v="Ammonia Plant"/>
    <s v="Safe Act or Positive Practice (An appreciation to be made to that person who shows good examples)"/>
    <s v="Proper housekeeping and perfect tidying uo the tools and fittings. "/>
    <m/>
    <s v="Spoken to the responsible SV, appreciating the work that being done by the team. "/>
    <s v="Material Arrangement and Housekeeping"/>
    <x v="0"/>
    <x v="0"/>
    <x v="0"/>
  </r>
  <r>
    <m/>
    <x v="0"/>
    <m/>
    <m/>
    <d v="2025-07-17T00:00:00"/>
    <x v="44"/>
    <m/>
    <x v="0"/>
    <s v="Workshop lead engineer"/>
    <s v="Car Park near Main Gate 1"/>
    <s v="Unsafe Condition (Dangerous Area that has potential to cause harm or injury to People within the Area) / Keadaan Bahaya"/>
    <s v="Dogs are chasing pernoneel "/>
    <s v="some one may got dog bite and infect by rabies "/>
    <s v="raising this Care card asking for clearing this area from dogs"/>
    <s v="Communication / Kurang Perbincangan waktu Bekerja, Kurang Permahaman Arahan atau Kurang Pengetahuan Bahasa Asing"/>
    <x v="0"/>
    <x v="1"/>
    <x v="0"/>
  </r>
  <r>
    <m/>
    <x v="0"/>
    <m/>
    <m/>
    <d v="2025-07-17T00:00:00"/>
    <x v="46"/>
    <m/>
    <x v="0"/>
    <s v="WS Senior Eng"/>
    <s v="(TSF1) West Field"/>
    <s v="Unsafe Condition (Dangerous Area that has potential to cause harm or injury to People within the Area) / Keadaan Bahaya"/>
    <s v="The dog beaten the vendor worker (sahid). He got injured from his leg. "/>
    <s v="need to be taken precautions to avoid dogs go in plant"/>
    <s v="reported to HSSE"/>
    <s v="Hazardous - Unsafe Environment / Situasi Tempat Kerja yang Berbahaya untuk Alam Sekitar"/>
    <x v="0"/>
    <x v="1"/>
    <x v="0"/>
  </r>
  <r>
    <m/>
    <x v="0"/>
    <m/>
    <m/>
    <d v="2025-07-17T00:00:00"/>
    <x v="45"/>
    <m/>
    <x v="0"/>
    <s v="Civil Lead"/>
    <s v="North Building First Floor"/>
    <s v="Unsafe Condition (Dangerous Area that has potential to cause harm or injury to People within the Area) / Keadaan Bahaya"/>
    <s v="It was observed that some cable was entangle on the floor where most personnel is passing by."/>
    <s v="It create tripping hazards within the office area."/>
    <s v="I highlighted the issue to the IT personnel and they agreed to put the cables by arranging it properly and using cable ties."/>
    <s v="Design and Engineering / Tempat Pekerjaan kurang sesuai"/>
    <x v="0"/>
    <x v="0"/>
    <x v="0"/>
  </r>
  <r>
    <m/>
    <x v="0"/>
    <m/>
    <m/>
    <d v="2025-07-17T00:00:00"/>
    <x v="13"/>
    <m/>
    <x v="0"/>
    <s v="Welder"/>
    <s v="Warehouse"/>
    <s v="Improvement Suggestions / Cadangan untuk diperbaiki"/>
    <s v="Warehouse area are small, some of the material are outside"/>
    <s v="The new material are corroded "/>
    <s v="Eract scaffolding shelter "/>
    <s v="Facility Management / Perawatan Kemudahan dan Aset"/>
    <x v="0"/>
    <x v="0"/>
    <x v="0"/>
  </r>
  <r>
    <m/>
    <x v="0"/>
    <m/>
    <m/>
    <d v="2025-07-17T00:00:00"/>
    <x v="80"/>
    <m/>
    <x v="0"/>
    <s v="Mechanical lead"/>
    <s v="Urea Plant"/>
    <s v="Unsafe Condition (Dangerous Area that has potential to cause harm or injury to People within the Area) / Keadaan Bahaya"/>
    <s v="scaffild tube in granulation"/>
    <s v="slip and trip["/>
    <s v="put it a side in the floor out of walkways"/>
    <s v="Hazardous - Unsafe Materials / Benda yang Berbahaya"/>
    <x v="0"/>
    <x v="0"/>
    <x v="0"/>
  </r>
  <r>
    <m/>
    <x v="0"/>
    <m/>
    <m/>
    <d v="2025-07-17T00:00:00"/>
    <x v="127"/>
    <m/>
    <x v="0"/>
    <s v="Instrument Engineer"/>
    <s v="Ammonia Plant"/>
    <s v="Safe Act or Positive Practice (An appreciation to be made to that person who shows good examples) / Kelakuan yang Baik"/>
    <s v="personnel tried to bypass safety by using makeshift equipment for lifting rather than waiting for the crane for lifting purposes"/>
    <s v="violating the company's safety rules, breaking the law, safety intervention, could lead to fatal injuries and LTI"/>
    <s v="discuss properly and explaining the unsafe act will be violating safety rules, no unnecessary shortcut to perform the lifting activities "/>
    <s v="Communication / Kurang Perbincangan waktu Bekerja, Kurang Permahaman Arahan atau Kurang Pengetahuan Bahasa Asing"/>
    <x v="0"/>
    <x v="0"/>
    <x v="0"/>
  </r>
  <r>
    <m/>
    <x v="0"/>
    <m/>
    <m/>
    <d v="2025-07-17T00:00:00"/>
    <x v="114"/>
    <m/>
    <x v="0"/>
    <s v="Shift Instrumentation Technician"/>
    <s v="Site Office Ground Floor"/>
    <s v="Safe Act or Positive Practice (An appreciation to be made to that person who shows good examples) / Kelakuan yang Baik"/>
    <s v="Saw one personnel want to go out from NRA, but when it is starts to rain, he came back to get his raincoat and get back to do his job."/>
    <s v="His coverall could be wet due to raining. "/>
    <s v="Told him that it was a good practice to wear a raincoat during when work on the field and it's raining."/>
    <s v="Personal Protective Equipment / Pemakaian Alat Pelindung Diri"/>
    <x v="0"/>
    <x v="0"/>
    <x v="0"/>
  </r>
  <r>
    <m/>
    <x v="0"/>
    <m/>
    <m/>
    <d v="2025-07-17T00:00:00"/>
    <x v="76"/>
    <m/>
    <x v="0"/>
    <s v="senior static engineer"/>
    <s v="Car Park near North Building"/>
    <s v="Unsafe Condition (Dangerous Area that has potential to cause harm or injury to People within the Area) / Keadaan Bahaya"/>
    <s v="It was observed that the area near the security entry gate from North/south maintenance building car park to the plantsite had become quite muddy &amp; slippery after the rain due to absence of gravel."/>
    <s v="Since a lot of people use this security gate to go to the plant, there are high chances of people accidently slipping due to muddy / slippery ground potentially resulting into an injury."/>
    <s v="I highlighted the issue to the BFI Facility Management via. Teams alongwith the photos of the location, so that they can put gravel in this area to avoid mud formation after the rain."/>
    <s v="Facility Management / Perawatan Kemudahan dan Aset"/>
    <x v="0"/>
    <x v="1"/>
    <x v="0"/>
  </r>
  <r>
    <m/>
    <x v="0"/>
    <m/>
    <m/>
    <d v="2025-07-17T00:00:00"/>
    <x v="102"/>
    <m/>
    <x v="0"/>
    <s v="Instrument Engineer"/>
    <s v="Ammonia Plant"/>
    <s v="Unsafe Act (Dangerous or Unsafe Act that was done by someone) / Perbuatan Bahaya"/>
    <s v="someone attempting to cross the barrier while lifting is ongoing"/>
    <s v="falling object"/>
    <s v="tell the person to find other safe route or wait until lifting is done"/>
    <s v="Individual Behaviour / Tingkah Laku yang Cuai dan Berbahaya"/>
    <x v="0"/>
    <x v="0"/>
    <x v="0"/>
  </r>
  <r>
    <m/>
    <x v="0"/>
    <m/>
    <m/>
    <d v="2025-07-17T00:00:00"/>
    <x v="102"/>
    <m/>
    <x v="0"/>
    <s v="Instrument Engineer"/>
    <s v="Ammonia Plant"/>
    <s v="Unsafe Act (Dangerous or Unsafe Act that was done by someone) / Perbuatan Bahaya"/>
    <s v="someone not wearing the proper gloves while removing the bolts and nuts of a flange"/>
    <s v="hand or finger injuries"/>
    <s v="tell the person to wear impact glove and the person managed to use the proper glove"/>
    <s v="Personal Protective Equipment / Pemakaian Alat Pelindung Diri"/>
    <x v="0"/>
    <x v="0"/>
    <x v="0"/>
  </r>
  <r>
    <m/>
    <x v="0"/>
    <m/>
    <m/>
    <d v="2025-07-17T00:00:00"/>
    <x v="102"/>
    <m/>
    <x v="0"/>
    <s v="Instrument Engineer"/>
    <s v="Ammonia Plant"/>
    <s v="Unsafe Act (Dangerous or Unsafe Act that was done by someone) / Perbuatan Bahaya"/>
    <s v="not wearing safety goggles"/>
    <s v="can cause injury to the eyes"/>
    <s v="the person was wearing normal glasses instead of safety goggles. when reminded, he says that he cannot see using the goggles and showed that his goggles are in very bad condition. New goggles are not in stock at HSSE department"/>
    <s v="Personal Protective Equipment / Pemakaian Alat Pelindung Diri"/>
    <x v="0"/>
    <x v="0"/>
    <x v="0"/>
  </r>
  <r>
    <m/>
    <x v="0"/>
    <m/>
    <m/>
    <d v="2025-07-17T00:00:00"/>
    <x v="34"/>
    <m/>
    <x v="0"/>
    <s v="Electrical Technician "/>
    <s v="Ammonia Plant"/>
    <s v="Unsafe Condition (Dangerous Area that has potential to cause harm or injury to People within the Area) / Keadaan Bahaya"/>
    <s v="Slippery floor (have algae) and the area is flooded near 1851 lube oil heater. "/>
    <s v="Slip trip fall"/>
    <s v="Suggest: clean and drain the flooded area properly"/>
    <s v="Facility Management / Perawatan Kemudahan dan Aset"/>
    <x v="0"/>
    <x v="0"/>
    <x v="0"/>
  </r>
  <r>
    <m/>
    <x v="0"/>
    <m/>
    <m/>
    <d v="2025-07-17T09:30:00"/>
    <x v="43"/>
    <s v="EXP050"/>
    <x v="0"/>
    <s v="Workshop Manager"/>
    <s v="South Building First Floor"/>
    <s v="Unsafe Act (Dangerous or Unsafe Act that was done by someone)"/>
    <s v="Going downstairs too fast without even holding the handrail. "/>
    <s v="Slippery surface may cause sliding. "/>
    <s v="Inform the person to take care and follow the Safety instructions while refrain to repeat this action. "/>
    <s v="Individual Behaviour"/>
    <x v="0"/>
    <x v="0"/>
    <x v="0"/>
  </r>
  <r>
    <m/>
    <x v="0"/>
    <m/>
    <m/>
    <d v="2025-07-18T00:00:00"/>
    <x v="146"/>
    <m/>
    <x v="0"/>
    <s v="Senior Rotating Technician "/>
    <s v="Offsite &amp; Utilities"/>
    <s v="Unsafe Condition (Dangerous Area that has potential to cause harm or injury to People within the Area) / Keadaan Bahaya"/>
    <s v="Street light at the top floor ammonio cooling tower drop/falls from the support"/>
    <s v="Might cause trip or expose to electric since the cable/light at the floor "/>
    <s v="Report to operation"/>
    <s v="Hazardous - Unsafe Materials / Benda yang Berbahaya"/>
    <x v="0"/>
    <x v="1"/>
    <x v="0"/>
  </r>
  <r>
    <m/>
    <x v="0"/>
    <m/>
    <m/>
    <d v="2025-07-18T00:00:00"/>
    <x v="41"/>
    <m/>
    <x v="0"/>
    <s v="Electrical tech"/>
    <s v="Ammonia Plant"/>
    <s v="Unsafe Condition (Dangerous Area that has potential to cause harm or injury to People within the Area) / Keadaan Bahaya"/>
    <s v="The grating covering the drainage near the 'compressor house' label is broken"/>
    <s v="Can cause people to fall down and cause injury"/>
    <s v="The grating need to be repai and put properly "/>
    <s v="Facility Management / Perawatan Kemudahan dan Aset"/>
    <x v="0"/>
    <x v="0"/>
    <x v="0"/>
  </r>
  <r>
    <m/>
    <x v="0"/>
    <m/>
    <m/>
    <d v="2025-07-18T00:00:00"/>
    <x v="41"/>
    <m/>
    <x v="0"/>
    <s v="Electrical tech"/>
    <s v="Electrical Substation"/>
    <s v="Unsafe Condition (Dangerous Area that has potential to cause harm or injury to People within the Area) / Keadaan Bahaya"/>
    <s v="Tent was set up on the 66kv cable route near main substation"/>
    <s v="Safety condition just in case something go wrong with the cable underground"/>
    <s v="Need to take more precaution"/>
    <s v="Design and Engineering / Tempat Pekerjaan kurang sesuai"/>
    <x v="0"/>
    <x v="0"/>
    <x v="0"/>
  </r>
  <r>
    <m/>
    <x v="0"/>
    <m/>
    <m/>
    <d v="2025-07-18T00:00:00"/>
    <x v="41"/>
    <m/>
    <x v="0"/>
    <s v="Electrical tech"/>
    <s v="Laboratory"/>
    <s v="Improvement Suggestions / Cadangan untuk diperbaiki"/>
    <s v="There are obstructionS in front of the electrical panel in the lab. "/>
    <s v="Can obstruct when an activity at the panel is required"/>
    <s v="All the objects (tools, storage etc) placed in front of the panel need to be put aside properly and make a clear way to get to the panel"/>
    <s v="Material Arrangement and Housekeeping / Kesesuaian Penyusunan Barang dan Kebersihan Tempat Pekerjaan"/>
    <x v="0"/>
    <x v="0"/>
    <x v="0"/>
  </r>
  <r>
    <m/>
    <x v="0"/>
    <m/>
    <m/>
    <d v="2025-07-18T00:00:00"/>
    <x v="41"/>
    <m/>
    <x v="0"/>
    <s v="Electrical tech"/>
    <s v="Main Gate 1"/>
    <s v="Unsafe Act (Dangerous or Unsafe Act that was done by someone) / Perbuatan Bahaya"/>
    <s v="Personnel was seen to cross the bridge to the main gate from site while still on the tricycle when theres a notice to not ride bicycle while crossing the bridge."/>
    <s v="Its for the personnel's own safety"/>
    <s v="Remind the personnel to get down from their bicycle/tricycle before crossing the bridge"/>
    <s v="Individual Behaviour / Tingkah Laku yang Cuai dan Berbahaya"/>
    <x v="0"/>
    <x v="0"/>
    <x v="0"/>
  </r>
  <r>
    <m/>
    <x v="0"/>
    <m/>
    <m/>
    <d v="2025-07-18T00:00:00"/>
    <x v="53"/>
    <m/>
    <x v="0"/>
    <s v="Heavy Equipment Operator "/>
    <s v="Ammonia Plant"/>
    <s v="Unsafe Act (Dangerous or Unsafe Act that was done by someone) / Perbuatan Bahaya"/>
    <s v="Someone passing by to reverse forklift (line of fire)."/>
    <s v="Incident happen "/>
    <s v="Make intervention "/>
    <s v="Position of People / Keberadaan seseorang ketika bekerja (Line of Fire, Drop Object &amp; Slip, Trip and Fall)"/>
    <x v="0"/>
    <x v="0"/>
    <x v="0"/>
  </r>
  <r>
    <m/>
    <x v="0"/>
    <m/>
    <m/>
    <d v="2025-07-18T00:00:00"/>
    <x v="6"/>
    <m/>
    <x v="0"/>
    <s v="Technician"/>
    <s v="Urea Plant"/>
    <s v="Unsafe Act (Dangerous or Unsafe Act that was done by someone) / Perbuatan Bahaya"/>
    <s v="Someone not waering google"/>
    <s v="Accident can happen"/>
    <s v="Intervention"/>
    <s v="Communication / Kurang Perbincangan waktu Bekerja, Kurang Permahaman Arahan atau Kurang Pengetahuan Bahasa Asing"/>
    <x v="0"/>
    <x v="0"/>
    <x v="0"/>
  </r>
  <r>
    <m/>
    <x v="0"/>
    <m/>
    <m/>
    <d v="2025-07-18T00:00:00"/>
    <x v="6"/>
    <m/>
    <x v="0"/>
    <s v="Technician"/>
    <s v="Product Handling"/>
    <s v="Unsafe Act (Dangerous or Unsafe Act that was done by someone) / Perbuatan Bahaya"/>
    <s v="Someone not wearing helmet"/>
    <s v="accident"/>
    <s v="Intervention"/>
    <s v="Personal Protective Equipment / Pemakaian Alat Pelindung Diri"/>
    <x v="0"/>
    <x v="0"/>
    <x v="0"/>
  </r>
  <r>
    <m/>
    <x v="0"/>
    <m/>
    <m/>
    <d v="2025-07-18T00:00:00"/>
    <x v="6"/>
    <m/>
    <x v="0"/>
    <s v="Technician"/>
    <s v="Unsure / Kurang Pasti"/>
    <s v="Safe Act or Positive Practice (An appreciation to be made to that person who shows good examples) / Kelakuan yang Baik"/>
    <s v="Security asking for escape hood and mobile"/>
    <s v="accident"/>
    <s v="Nothing"/>
    <s v="Personal Protective Equipment / Pemakaian Alat Pelindung Diri"/>
    <x v="0"/>
    <x v="0"/>
    <x v="0"/>
  </r>
  <r>
    <m/>
    <x v="0"/>
    <m/>
    <m/>
    <d v="2025-07-18T00:00:00"/>
    <x v="2"/>
    <m/>
    <x v="0"/>
    <s v="Electrical (Shift) Technician"/>
    <s v="Product Handling"/>
    <s v="Unsafe Condition (Dangerous Area that has potential to cause harm or injury to People within the Area) / Keadaan Bahaya"/>
    <s v="A lighting detached from the fixated area was found and reported at the end of the shift."/>
    <s v="The lighting fixture can fall if not secured and injure a passerby and damage lighting fixture will require replacement"/>
    <s v="Provide assistance by informing the daily team while advising the reporting personnel to secure the area by installing barrier for passerby's knowledge."/>
    <s v="Hazardous - Unsafe Environment / Situasi Tempat Kerja yang Berbahaya untuk Alam Sekitar"/>
    <x v="0"/>
    <x v="0"/>
    <x v="0"/>
  </r>
  <r>
    <m/>
    <x v="0"/>
    <m/>
    <m/>
    <d v="2025-07-18T00:00:00"/>
    <x v="1"/>
    <m/>
    <x v="0"/>
    <s v="Rotating Technician Level 2"/>
    <s v="Contractor's Rest Area"/>
    <s v="Improvement Suggestions / Cadangan untuk diperbaiki"/>
    <s v="saw the contractor resting with no shelter"/>
    <s v="heat stroke"/>
    <s v="give shelter"/>
    <s v="Facility Management / Perawatan Kemudahan dan Aset"/>
    <x v="0"/>
    <x v="0"/>
    <x v="0"/>
  </r>
  <r>
    <m/>
    <x v="0"/>
    <m/>
    <m/>
    <d v="2025-07-18T00:00:00"/>
    <x v="127"/>
    <m/>
    <x v="0"/>
    <s v="Instrument Engineer "/>
    <s v="Main Gate 1"/>
    <s v="Unsafe Act (Dangerous or Unsafe Act that was done by someone) / Perbuatan Bahaya"/>
    <s v="vehicle overtake from left side of the road (dangerous act) with fast speed "/>
    <s v="car accident, vehicle damaged, no transportation"/>
    <s v="fix the pothole on left side on behalf of all road user to avoid unnecessary swerving to the right side"/>
    <s v="Road Safety / Keselamatan di Trafik dan Jalan Raya"/>
    <x v="0"/>
    <x v="0"/>
    <x v="0"/>
  </r>
  <r>
    <m/>
    <x v="0"/>
    <m/>
    <m/>
    <d v="2025-07-18T00:00:00"/>
    <x v="127"/>
    <m/>
    <x v="0"/>
    <s v="Instrument Engineer"/>
    <s v="Ammonia Plant"/>
    <s v="Unsafe Act (Dangerous or Unsafe Act that was done by someone) / Perbuatan Bahaya"/>
    <s v="personnel forgot to bring gloves "/>
    <s v="cut, bruises, manual handling injuries etc"/>
    <s v="ask personnel to bring and wear the correct gloves for the job"/>
    <s v="Personal Protective Equipment / Pemakaian Alat Pelindung Diri"/>
    <x v="0"/>
    <x v="0"/>
    <x v="0"/>
  </r>
  <r>
    <m/>
    <x v="0"/>
    <m/>
    <m/>
    <d v="2025-07-18T00:00:00"/>
    <x v="38"/>
    <m/>
    <x v="0"/>
    <s v="Electrical Technician"/>
    <s v="CCR"/>
    <s v="Safe Act or Positive Practice (An appreciation to be made to that person who shows good examples) / Kelakuan yang Baik"/>
    <s v="Encountered forgot to wear safety goggles and was reminded by someone passing by"/>
    <s v="May encounter flying object to expised eyes"/>
    <s v="Made sure to thank the person for the intervention, support good practice with good practice and positivity"/>
    <s v="Personal Protective Equipment / Pemakaian Alat Pelindung Diri"/>
    <x v="0"/>
    <x v="0"/>
    <x v="0"/>
  </r>
  <r>
    <m/>
    <x v="0"/>
    <m/>
    <m/>
    <d v="2025-07-18T00:00:00"/>
    <x v="76"/>
    <m/>
    <x v="0"/>
    <s v="Senior Static Engineer"/>
    <s v="Car Park near North Building"/>
    <s v="Improvement Suggestions / Cadangan untuk diperbaiki"/>
    <s v="It was observed that the mobile direction signboards placed in the car park near North maintenance building have fallen down due to strong winds. When I put one in standing position, it felt quite light to withstand high winds."/>
    <s v="A falling signboard due to high winds can hit anyone in the vicinity that may result into personnel injury."/>
    <s v="I put the signboard to standing position. Such mobile signboards either need their base to be made heavier or need to be fixed in the ground to prevent falling off due to high winds. I have highlighted this issue to BFI facility management team to permanently rectify the issue."/>
    <s v="Signage and Barriers / Papan Tanda dan Perbatasan Keselamatan tempat kerja"/>
    <x v="0"/>
    <x v="1"/>
    <x v="0"/>
  </r>
  <r>
    <m/>
    <x v="0"/>
    <m/>
    <m/>
    <d v="2025-07-18T00:00:00"/>
    <x v="102"/>
    <m/>
    <x v="0"/>
    <s v="Instrument Engineer"/>
    <s v="Offsite &amp; Utilities"/>
    <s v="Unsafe Act (Dangerous or Unsafe Act that was done by someone) / Perbuatan Bahaya"/>
    <s v="BFI personnel bring and using phone inside the plant"/>
    <s v="Phone use is a non-ex phone. hazard can lead to explosion"/>
    <s v="advice to not bring and use phone inside the plant"/>
    <s v="Individual Behaviour / Tingkah Laku yang Cuai dan Berbahaya"/>
    <x v="0"/>
    <x v="0"/>
    <x v="0"/>
  </r>
  <r>
    <m/>
    <x v="0"/>
    <m/>
    <m/>
    <d v="2025-07-18T00:00:00"/>
    <x v="102"/>
    <m/>
    <x v="0"/>
    <s v="Instrument Engineer"/>
    <s v="Offsite &amp; Utilities"/>
    <s v="Unsafe Act (Dangerous or Unsafe Act that was done by someone) / Perbuatan Bahaya"/>
    <s v="Someone rolling their sleeves while inside the plant"/>
    <s v="PPE is use to protect ourselves from direct harm to our body. by rolling sleeve, they are exposing themselves to harm"/>
    <s v="remind to unroll their sleeve"/>
    <s v="Personal Protective Equipment / Pemakaian Alat Pelindung Diri"/>
    <x v="0"/>
    <x v="0"/>
    <x v="0"/>
  </r>
  <r>
    <m/>
    <x v="0"/>
    <m/>
    <m/>
    <d v="2025-07-18T00:00:00"/>
    <x v="37"/>
    <m/>
    <x v="0"/>
    <s v="Electrical Technician"/>
    <s v="Ammonia Plant"/>
    <s v="Unsafe Condition (Dangerous Area that has potential to cause harm or injury to People within the Area) / Keadaan Bahaya"/>
    <s v="Drainage grating infront of compressor house is broken"/>
    <s v="Personel working around the area may trip and fall"/>
    <s v="Need to put properly and repair"/>
    <s v="Facility Management / Perawatan Kemudahan dan Aset"/>
    <x v="0"/>
    <x v="0"/>
    <x v="0"/>
  </r>
  <r>
    <m/>
    <x v="0"/>
    <m/>
    <m/>
    <d v="2025-07-18T00:00:00"/>
    <x v="37"/>
    <m/>
    <x v="0"/>
    <s v="Electrical Technician"/>
    <s v="Electrical Substation"/>
    <s v="Unsafe Condition (Dangerous Area that has potential to cause harm or injury to People within the Area) / Keadaan Bahaya"/>
    <s v="A tent was set up on a 66kv cable route"/>
    <s v="Explosion may happen"/>
    <s v="Set up the tent away from the route"/>
    <s v="Design and Engineering / Tempat Pekerjaan kurang sesuai"/>
    <x v="0"/>
    <x v="0"/>
    <x v="0"/>
  </r>
  <r>
    <m/>
    <x v="0"/>
    <m/>
    <m/>
    <d v="2025-07-18T00:00:00"/>
    <x v="37"/>
    <m/>
    <x v="0"/>
    <s v="Electrical Technician"/>
    <s v="Laboratory"/>
    <s v="Improvement Suggestions / Cadangan untuk diperbaiki"/>
    <s v="An electrical door panel was block by lab equipment. "/>
    <s v="The equipment is an obstruction to open the door panel"/>
    <s v="Ask them to store the equipment properly"/>
    <s v="Material Arrangement and Housekeeping / Kesesuaian Penyusunan Barang dan Kebersihan Tempat Pekerjaan"/>
    <x v="0"/>
    <x v="0"/>
    <x v="0"/>
  </r>
  <r>
    <m/>
    <x v="0"/>
    <m/>
    <m/>
    <d v="2025-07-18T00:00:00"/>
    <x v="37"/>
    <m/>
    <x v="0"/>
    <s v="Electrical Technician"/>
    <s v="Main Gate 1"/>
    <s v="Unsafe Act (Dangerous or Unsafe Act that was done by someone) / Perbuatan Bahaya"/>
    <s v="A personel riding bicycle when crossing the bridge"/>
    <s v="They may trip and fall from the bicycle"/>
    <s v="Ask them to read the signage on the gate and walk their bicycle when crossing the bridge"/>
    <s v="Individual Behaviour / Tingkah Laku yang Cuai dan Berbahaya"/>
    <x v="0"/>
    <x v="0"/>
    <x v="0"/>
  </r>
  <r>
    <m/>
    <x v="0"/>
    <m/>
    <m/>
    <d v="2025-07-18T00:00:00"/>
    <x v="34"/>
    <m/>
    <x v="0"/>
    <s v="Electrical Technician "/>
    <s v="Urea Plant"/>
    <s v="Safe Act or Positive Practice (An appreciation to be made to that person who shows good examples) / Kelakuan yang Baik"/>
    <s v="Training conducted by electrical team for lift emergency evacuation "/>
    <s v="-"/>
    <s v="Training conducted well delivered and it is important for upcomingTA incase of emergency"/>
    <s v="Proactive Approach / Teguran Positif (Safe Act / Positive Act)"/>
    <x v="0"/>
    <x v="0"/>
    <x v="0"/>
  </r>
  <r>
    <m/>
    <x v="0"/>
    <m/>
    <m/>
    <d v="2025-07-18T00:00:00"/>
    <x v="34"/>
    <m/>
    <x v="0"/>
    <s v="Electrical Technician "/>
    <s v="Urea Plant"/>
    <s v="Unsafe Act (Dangerous or Unsafe Act that was done by someone) / Perbuatan Bahaya"/>
    <s v="One of the firefighter use normal phone at site to take picture"/>
    <s v="Breach of safety rules and site rules. Not a good example to other people."/>
    <s v="Provide more radio/walkie talkie/ex phone"/>
    <s v="Individual Behaviour / Tingkah Laku yang Cuai dan Berbahaya"/>
    <x v="0"/>
    <x v="0"/>
    <x v="0"/>
  </r>
  <r>
    <m/>
    <x v="0"/>
    <m/>
    <m/>
    <d v="2025-07-19T00:00:00"/>
    <x v="121"/>
    <m/>
    <x v="0"/>
    <s v="Shift instrument supervisor "/>
    <s v="Site Office's Staffs Rest Area"/>
    <s v="Improvement Suggestions / Cadangan untuk diperbaiki"/>
    <s v="Observed that the faucet in the male restroom at the site office rest area is not shutting off completely, resulting in continuous water leakage and splashing."/>
    <s v="If no action is taken to repair the faulty tap, several issues may arise. Firstly, continuous leakage may lead to significant water wastage over time. This, in turn, will contribute to increased operational costs due to higher utility bills. Additionally, the water splashing onto the floor can create slippery surfaces, posing a serious slip-and-fall hazard to personnel using the facility. Over time, prolonged moisture exposure may also cause structural damage to flooring, walls, or plumbing fixtures. Lastly, the poor maintenance of basic amenities such as restrooms may reflect negatively on site management and could lower employee morale."/>
    <s v="I approached the person in charge of facility maintenance in a polite and professional manner, clearly explaining the situation and the potential risks such as water wastage and slip hazards. My communication was respectful and focused on resolving the issue quickly and efficiently._x000a__x000a_To support good practice, I suggested that regular inspections be carried out on all restroom facilities to detect any early signs of leakage or malfunction. I also recommended placing a temporary warning sign to alert users of the wet floor until the issue is resolved. Additionally, I proposed implementing a preventive maintenance checklist to ensure such issues are identified and addressed before they become hazards."/>
    <s v="Facility Management / Perawatan Kemudahan dan Aset"/>
    <x v="0"/>
    <x v="0"/>
    <x v="0"/>
  </r>
  <r>
    <m/>
    <x v="0"/>
    <m/>
    <m/>
    <d v="2025-07-19T00:00:00"/>
    <x v="0"/>
    <m/>
    <x v="0"/>
    <s v="Instrument Shift Technician"/>
    <s v="Ammonia Plant"/>
    <s v="Unsafe Condition (Dangerous Area that has potential to cause harm or injury to People within the Area) / Keadaan Bahaya"/>
    <s v="During the night, the light around the walkway is not working. causing black spot on some area."/>
    <s v="might hit head if there is beam in the way. slip, trip and fall if there is puddle(algae form on the surface)."/>
    <s v="informed the Shift Electrical Team to do check ups on the lighting on the area. bring torchlight, and always be aware of the surrounding. "/>
    <s v="Proactive Approach / Teguran Positif (Safe Act / Positive Act)"/>
    <x v="0"/>
    <x v="0"/>
    <x v="0"/>
  </r>
  <r>
    <m/>
    <x v="0"/>
    <m/>
    <m/>
    <d v="2025-07-20T00:00:00"/>
    <x v="10"/>
    <m/>
    <x v="0"/>
    <s v="static"/>
    <s v="Ammonia Plant"/>
    <s v="Safe Act or Positive Practice (An appreciation to be made to that person who shows good examples) / Kelakuan yang Baik"/>
    <s v="wear full chemical suit according to ptw"/>
    <s v="frostbite dealing with ammonia liquid from gland leakage of valve"/>
    <s v="tell him good job and keep it up"/>
    <s v="Personal Protective Equipment / Pemakaian Alat Pelindung Diri"/>
    <x v="0"/>
    <x v="0"/>
    <x v="0"/>
  </r>
  <r>
    <m/>
    <x v="0"/>
    <m/>
    <m/>
    <d v="2025-07-21T00:00:00"/>
    <x v="146"/>
    <m/>
    <x v="0"/>
    <s v="Senior Rotating Technician"/>
    <s v="Offsite &amp; Utilities"/>
    <s v="Unsafe Condition (Dangerous Area that has potential to cause harm or injury to People within the Area) / Keadaan Bahaya"/>
    <s v="The ground floor wet and slippery around the urea cooling tower pump"/>
    <s v="Might cause slips and injury "/>
    <s v="Report to operation"/>
    <s v="Hazardous - Unsafe Environment / Situasi Tempat Kerja yang Berbahaya untuk Alam Sekitar"/>
    <x v="0"/>
    <x v="1"/>
    <x v="0"/>
  </r>
  <r>
    <m/>
    <x v="0"/>
    <m/>
    <m/>
    <d v="2025-07-21T00:00:00"/>
    <x v="18"/>
    <m/>
    <x v="0"/>
    <s v="Electrical leader"/>
    <s v="Workshop"/>
    <s v="Unsafe Condition (Dangerous Area that has potential to cause harm or injury to People within the Area) / Keadaan Bahaya"/>
    <s v="Scaffolding components were scattered and left unsecured throughout the work area without proper organization or control, posing tripping hazards and increasing the risk of equipment damage or personal injury."/>
    <s v="Workers or visitors may trip over loose parts, leading to falls, injuries, or even fatalities."/>
    <s v="I immediately organized the scattered scaffolding parts by grouping and securing them in designated storage areas to eliminate trip hazards. I also removed any damaged components to prevent unsafe use._x000a__x000a_How did you approach the person to make interventions?_x000a_I spoke directly and respectfully with the site supervisor and the workers involved, explaining the risks of leaving scaffolding parts unsecured. _x000a__x000a_How do you support the Good Practice?_x000a_I encourage regular safety inspections to ensure scaffolding materials are stored properly. I promote awareness through toolbox talks about housekeeping and scaffold safety. _x000a__x000a_What do you suggest for the Item you highlighted?_x000a_I suggest implementing a formal scaffolding materials management plan, including:_x000a__x000a_Designated storage zones clearly marked on site._x000a__x000a_Routine checks to ensure parts are accounted for and secured._x000a__x000a_Training sessions for workers on the importance of housekeeping and scaffold safety._x000a__x000a_Assigning responsibility for material control to specific personnel."/>
    <s v="Communication / Kurang Perbincangan waktu Bekerja, Kurang Permahaman Arahan atau Kurang Pengetahuan Bahasa Asing"/>
    <x v="0"/>
    <x v="1"/>
    <x v="0"/>
  </r>
  <r>
    <m/>
    <x v="0"/>
    <m/>
    <m/>
    <d v="2025-07-21T00:00:00"/>
    <x v="6"/>
    <m/>
    <x v="0"/>
    <s v="Technician"/>
    <s v="Unsure / Kurang Pasti"/>
    <s v="Safe Act or Positive Practice (An appreciation to be made to that person who shows good examples) / Kelakuan yang Baik"/>
    <s v="People wearing helmet and goggle"/>
    <s v="Incident and injury"/>
    <s v="Nothing"/>
    <s v="Personal Protective Equipment / Pemakaian Alat Pelindung Diri"/>
    <x v="0"/>
    <x v="0"/>
    <x v="0"/>
  </r>
  <r>
    <m/>
    <x v="0"/>
    <m/>
    <m/>
    <d v="2025-07-21T00:00:00"/>
    <x v="6"/>
    <m/>
    <x v="0"/>
    <s v="Technician"/>
    <s v="Urea Plant"/>
    <s v="Safe Act or Positive Practice (An appreciation to be made to that person who shows good examples) / Kelakuan yang Baik"/>
    <s v="People wearing ppe"/>
    <s v="Nothing"/>
    <s v="Good job"/>
    <s v="Personal Protective Equipment / Pemakaian Alat Pelindung Diri"/>
    <x v="0"/>
    <x v="0"/>
    <x v="0"/>
  </r>
  <r>
    <m/>
    <x v="0"/>
    <m/>
    <m/>
    <d v="2025-07-21T00:00:00"/>
    <x v="82"/>
    <m/>
    <x v="0"/>
    <s v="Static Engineer"/>
    <s v="Workshop"/>
    <s v="Unsafe Act (Dangerous or Unsafe Act that was done by someone) / Perbuatan Bahaya"/>
    <s v="Handling grease without gloves"/>
    <s v="Irritation/allergies"/>
    <s v="Instructed to wash hands and use chemical gloves to apply the grease"/>
    <s v="Proactive Approach / Teguran Positif (Safe Act / Positive Act)"/>
    <x v="0"/>
    <x v="0"/>
    <x v="0"/>
  </r>
  <r>
    <m/>
    <x v="0"/>
    <m/>
    <m/>
    <d v="2025-07-21T00:00:00"/>
    <x v="68"/>
    <m/>
    <x v="0"/>
    <s v="Valve technician"/>
    <s v="Workshop"/>
    <s v="Safe Act or Positive Practice (An appreciation to be made to that person who shows good examples) / Kelakuan yang Baik"/>
    <s v="A worker took initiative and proactive action by putting barricade even the activity took 5min "/>
    <s v="Nil"/>
    <s v="Congratulate the party for the safe practice. "/>
    <s v="Hazardous - Unsafe Environment / Situasi Tempat Kerja yang Berbahaya untuk Alam Sekitar"/>
    <x v="0"/>
    <x v="0"/>
    <x v="0"/>
  </r>
  <r>
    <m/>
    <x v="0"/>
    <m/>
    <m/>
    <d v="2025-07-21T00:00:00"/>
    <x v="101"/>
    <m/>
    <x v="0"/>
    <s v="Engineer"/>
    <s v="South Building First Floor"/>
    <s v="Safe Act or Positive Practice (An appreciation to be made to that person who shows good examples) / Kelakuan yang Baik"/>
    <s v="Provided coffee for colleagues because they are having a very large amount of work, to boost their energy"/>
    <s v="Drowsiness, lack of focus, no energy to work."/>
    <s v="No problem, all good."/>
    <s v="Proactive Approach / Teguran Positif (Safe Act / Positive Act)"/>
    <x v="0"/>
    <x v="0"/>
    <x v="0"/>
  </r>
  <r>
    <m/>
    <x v="0"/>
    <m/>
    <m/>
    <d v="2025-07-21T00:00:00"/>
    <x v="136"/>
    <m/>
    <x v="0"/>
    <s v="ROTATING MAINTENANCE ENGINEER"/>
    <s v="Workshop"/>
    <s v="Unsafe Act (Dangerous or Unsafe Act that was done by someone) / Perbuatan Bahaya"/>
    <s v="Personnel not wearing safety goggle, glove &amp; safety helmet during maintenance works"/>
    <s v="personnel injury"/>
    <s v="approach &amp; advise them to wear proper PPE even if the maintenance work was performed at workshop"/>
    <s v="Personal Protective Equipment / Pemakaian Alat Pelindung Diri"/>
    <x v="0"/>
    <x v="0"/>
    <x v="0"/>
  </r>
  <r>
    <m/>
    <x v="0"/>
    <m/>
    <m/>
    <d v="2025-07-21T00:00:00"/>
    <x v="98"/>
    <m/>
    <x v="0"/>
    <s v="Instrument Technician Shift"/>
    <s v="Car Park near North Building"/>
    <s v="Unsafe Act (Dangerous or Unsafe Act that was done by someone) / Perbuatan Bahaya"/>
    <s v="An individual was observed speeding in a designated non-speeding area."/>
    <s v="Increased Risk of Accidents: Speeding reduces the driver’s reaction time, increasing the likelihood of collisions with pedestrians, other vehicles, or obstacles._x000a__x000a_Violation of Safety Policies: Speeding in restricted zones breaches HHSE guidelines, potentially leading to disciplinary action and undermining the safety culture."/>
    <e v="#NAME?"/>
    <s v="Individual Behaviour / Tingkah Laku yang Cuai dan Berbahaya"/>
    <x v="0"/>
    <x v="0"/>
    <x v="0"/>
  </r>
  <r>
    <m/>
    <x v="0"/>
    <m/>
    <m/>
    <d v="2025-07-21T00:00:00"/>
    <x v="102"/>
    <m/>
    <x v="0"/>
    <s v="Instrument Engineer"/>
    <s v="Ammonia Plant"/>
    <s v="Unsafe Act (Dangerous or Unsafe Act that was done by someone) / Perbuatan Bahaya"/>
    <s v="someone attempted to insert a 2-pin plug to a 3-pin socket"/>
    <s v="electric shock"/>
    <s v="advice using adapter"/>
    <s v="Individual Behaviour / Tingkah Laku yang Cuai dan Berbahaya"/>
    <x v="0"/>
    <x v="0"/>
    <x v="0"/>
  </r>
  <r>
    <m/>
    <x v="0"/>
    <m/>
    <m/>
    <d v="2025-07-21T00:00:00"/>
    <x v="9"/>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7-21T00:00:00"/>
    <x v="21"/>
    <m/>
    <x v="0"/>
    <s v="Senior Electrical Engineer"/>
    <s v="Urea Plant"/>
    <s v="Unsafe Act (Dangerous or Unsafe Act that was done by someone) / Perbuatan Bahaya"/>
    <s v="I saw one personnel not carrying his escape hood. After check was found that he forget it."/>
    <s v="In case of gas release, smoke, or toxic fumes, the individual may be unable to escape safely."/>
    <s v="Alerted the personnel that he was not carrying his escape hood, highlighting the risk involved."/>
    <s v="Individual Behaviour / Tingkah Laku yang Cuai dan Berbahaya"/>
    <x v="0"/>
    <x v="1"/>
    <x v="0"/>
  </r>
  <r>
    <m/>
    <x v="0"/>
    <m/>
    <m/>
    <d v="2025-07-21T00:00:00"/>
    <x v="25"/>
    <m/>
    <x v="0"/>
    <s v="Electrical shift supervisor"/>
    <s v="Workshop"/>
    <s v="Improvement Suggestions / Cadangan untuk diperbaiki"/>
    <s v="New work shop building not proper design for  fabrication, latche &amp; isolation machine"/>
    <s v="-. All electrical socket, panel need re work  by electrical team_x000a_-. No under ground ducting for electrical cable &amp; latche machine cooler_x000a_-. Conjusted area do to limited area didicated to work shop team_x000a_-. No proper marker for walk way &amp; working band"/>
    <s v="Re arange  work to minimize hazard"/>
    <s v="Design and Engineering / Tempat Pekerjaan kurang sesuai"/>
    <x v="0"/>
    <x v="1"/>
    <x v="0"/>
  </r>
  <r>
    <m/>
    <x v="0"/>
    <m/>
    <m/>
    <d v="2025-07-22T00:00:00"/>
    <x v="133"/>
    <m/>
    <x v="0"/>
    <s v="Urea rotating lead "/>
    <s v="Car Park near North Building"/>
    <s v="Unsafe Act (Dangerous or Unsafe Act that was done by someone) / Perbuatan Bahaya"/>
    <s v="It was noticed that bicycle started to be missing recently, even the bicycles that have lock , lock found broken "/>
    <s v="Most of these bicycles are private property which been used to access to site on daily base , in addition to having this behavior at site is not good sign "/>
    <s v="Reported to BFI management &amp; tku management and raided this care card to HSSE."/>
    <s v="Individual Behaviour / Tingkah Laku yang Cuai dan Berbahaya"/>
    <x v="0"/>
    <x v="0"/>
    <x v="0"/>
  </r>
  <r>
    <m/>
    <x v="0"/>
    <m/>
    <m/>
    <d v="2025-07-22T00:00:00"/>
    <x v="45"/>
    <m/>
    <x v="0"/>
    <s v="Civil Lead"/>
    <s v="North Building Ground Floor"/>
    <s v="Unsafe Condition (Dangerous Area that has potential to cause harm or injury to People within the Area) / Keadaan Bahaya"/>
    <s v="The pipe leak at the male toilet creating a tripping hazard on the floor area."/>
    <s v="Personnel can trip and fall which can create injuries."/>
    <s v="Discussion made with the cleaner and FM to rectify the issue immediately."/>
    <s v="Facility Management / Perawatan Kemudahan dan Aset"/>
    <x v="0"/>
    <x v="0"/>
    <x v="0"/>
  </r>
  <r>
    <m/>
    <x v="0"/>
    <m/>
    <m/>
    <d v="2025-07-22T00:00:00"/>
    <x v="6"/>
    <m/>
    <x v="0"/>
    <s v="Technician"/>
    <s v="Unsure / Kurang Pasti"/>
    <s v="Unsafe Act (Dangerous or Unsafe Act that was done by someone) / Perbuatan Bahaya"/>
    <s v="Contractor not wearing glove"/>
    <s v="Injury"/>
    <s v="Tell him to wear glove if working at site"/>
    <s v="Individual Behaviour / Tingkah Laku yang Cuai dan Berbahaya"/>
    <x v="0"/>
    <x v="0"/>
    <x v="0"/>
  </r>
  <r>
    <m/>
    <x v="0"/>
    <m/>
    <m/>
    <d v="2025-07-22T00:00:00"/>
    <x v="6"/>
    <m/>
    <x v="0"/>
    <s v="Technician"/>
    <s v="South Building Ground Floor"/>
    <s v="Improvement Suggestions / Cadangan untuk diperbaiki"/>
    <s v="Bicycle parking need to improve"/>
    <s v="Need shades so that we can securely care for our bicycle and not easily damaged them from the sun and rain"/>
    <s v="Putting the idea in care card"/>
    <s v="Design and Engineering / Tempat Pekerjaan kurang sesuai"/>
    <x v="0"/>
    <x v="0"/>
    <x v="0"/>
  </r>
  <r>
    <m/>
    <x v="0"/>
    <m/>
    <m/>
    <d v="2025-07-22T00:00:00"/>
    <x v="82"/>
    <m/>
    <x v="0"/>
    <s v="Static Engineer"/>
    <s v="Warehouse"/>
    <s v="Improvement Suggestions / Cadangan untuk diperbaiki"/>
    <s v="The roof at the surplus storage area is leaking and flooded the area."/>
    <s v="Damaged spares before usage (Corrosion)"/>
    <s v="To repair the leaking roof and arrange the spares at a proper location"/>
    <s v="Facility Management / Perawatan Kemudahan dan Aset"/>
    <x v="0"/>
    <x v="0"/>
    <x v="0"/>
  </r>
  <r>
    <m/>
    <x v="0"/>
    <m/>
    <m/>
    <d v="2025-07-22T00:00:00"/>
    <x v="101"/>
    <m/>
    <x v="0"/>
    <s v="Engineer"/>
    <s v="Unsure / Kurang Pasti"/>
    <s v="Unsafe Condition (Dangerous Area that has potential to cause harm or injury to People within the Area) / Keadaan Bahaya"/>
    <s v="At SPARK Exhibition Hall Level 2 (Where OTS &amp; Technical filing cabinets), a lot of unorganized piled cardboard boxes left forgotten and zero housekeeping"/>
    <s v="May promote rodents such as Rats, Cockroaches, residing. Also fire hazards as so many cardboard boxes left unattended"/>
    <s v="Raise Care card hoping there is some action taken"/>
    <s v="Waste Management / Berkaitan dengan Pengurusan Pembuangan Sampah"/>
    <x v="0"/>
    <x v="0"/>
    <x v="0"/>
  </r>
  <r>
    <m/>
    <x v="0"/>
    <m/>
    <m/>
    <d v="2025-07-22T00:00:00"/>
    <x v="138"/>
    <m/>
    <x v="0"/>
    <s v="Maintenance Rotating"/>
    <s v="North Building First Floor"/>
    <s v="Safe Act or Positive Practice (An appreciation to be made to that person who shows good examples) / Kelakuan yang Baik"/>
    <s v="One of personnel help to hold hand rail while going down the stair"/>
    <s v="May cause to slip, trip &amp; fall on the stairs. Worst case scenario can cause minor injury."/>
    <s v="Express my thankful to the personnel for his intervention and recommended him to raise care card also for his proactive action"/>
    <s v="Proactive Approach / Teguran Positif (Safe Act / Positive Act)"/>
    <x v="0"/>
    <x v="0"/>
    <x v="0"/>
  </r>
  <r>
    <m/>
    <x v="0"/>
    <m/>
    <m/>
    <d v="2025-07-22T00:00:00"/>
    <x v="81"/>
    <m/>
    <x v="0"/>
    <s v="Senior Engineer"/>
    <s v="Workshop"/>
    <s v="Unsafe Act (Dangerous or Unsafe Act that was done by someone) / Perbuatan Bahaya"/>
    <s v="One contractor fabricator was about to use grinder while holding the work piece with his foot and while wearing safety goggles only. "/>
    <s v="grinder and slip on to his food or if the cutting disc break it can cause serious or fatal injury"/>
    <s v="He was asked to stop the job and fox the work piece in bench vice and face shield. He then took the mentioned safety precautions before starting work "/>
    <s v="Individual Behaviour / Tingkah Laku yang Cuai dan Berbahaya"/>
    <x v="0"/>
    <x v="1"/>
    <x v="0"/>
  </r>
  <r>
    <m/>
    <x v="0"/>
    <m/>
    <m/>
    <d v="2025-07-22T00:00:00"/>
    <x v="147"/>
    <m/>
    <x v="0"/>
    <s v="Senior Rotating Technician"/>
    <s v="Offsite &amp; Utilities"/>
    <s v="Safe Act or Positive Practice (An appreciation to be made to that person who shows good examples) / Kelakuan yang Baik"/>
    <s v="Found personnel lead a group of people to carry out TBT which indeed a good practice each and every day before starting of work."/>
    <s v="NA"/>
    <s v="Congrats the person in charge on TBT and keep itnup."/>
    <s v="Proactive Approach / Teguran Positif (Safe Act / Positive Act)"/>
    <x v="0"/>
    <x v="0"/>
    <x v="0"/>
  </r>
  <r>
    <m/>
    <x v="0"/>
    <m/>
    <m/>
    <d v="2025-07-22T00:00:00"/>
    <x v="89"/>
    <m/>
    <x v="0"/>
    <s v="Static Engineer"/>
    <s v="(TSF2) East Field"/>
    <s v="Unsafe Act (Dangerous or Unsafe Act that was done by someone) / Perbuatan Bahaya"/>
    <s v="Carrying scaffolding material while on their bike."/>
    <s v="Falling hazard"/>
    <s v="Approach the personnel and his supervisor to stop and use a better way of shifting the materials. "/>
    <s v="Manual Handling / Cara Mengangkat Benda"/>
    <x v="0"/>
    <x v="0"/>
    <x v="0"/>
  </r>
  <r>
    <m/>
    <x v="0"/>
    <m/>
    <m/>
    <d v="2025-07-22T00:00:00"/>
    <x v="89"/>
    <m/>
    <x v="0"/>
    <s v="Static Engineer"/>
    <s v="Warehouse"/>
    <s v="Improvement Suggestions / Cadangan untuk diperbaiki"/>
    <s v="Due to upcoming TA, many materials were being prepared and inspection are ongoing by their respective parties."/>
    <s v="Trip hazard and damage of the materials. "/>
    <s v="Suggested the warehouse team to spread these materials to have ample space to carry out the inspection. "/>
    <s v="Material Arrangement and Housekeeping / Kesesuaian Penyusunan Barang dan Kebersihan Tempat Pekerjaan"/>
    <x v="0"/>
    <x v="0"/>
    <x v="0"/>
  </r>
  <r>
    <m/>
    <x v="0"/>
    <m/>
    <m/>
    <d v="2025-07-22T00:00:00"/>
    <x v="143"/>
    <m/>
    <x v="0"/>
    <s v="Sr. Rotating Mechanical Technician Lvl 1"/>
    <s v="Ammonia Plant"/>
    <s v="Unsafe Condition (Dangerous Area that has potential to cause harm or injury to People within the Area) / Keadaan Bahaya"/>
    <s v="Erecting scaffolding without wearing full body harness."/>
    <s v="Fallen hazards."/>
    <s v="Informed always wear full body harness while working at height."/>
    <s v="Individual Behaviour / Tingkah Laku yang Cuai dan Berbahaya"/>
    <x v="0"/>
    <x v="0"/>
    <x v="0"/>
  </r>
  <r>
    <m/>
    <x v="0"/>
    <m/>
    <m/>
    <d v="2025-07-22T00:00:00"/>
    <x v="143"/>
    <m/>
    <x v="0"/>
    <s v="Sr. Rotating Mechanical Technician Lvl 1"/>
    <s v="Urea Plant"/>
    <s v="Unsafe Condition (Dangerous Area that has potential to cause harm or injury to People within the Area) / Keadaan Bahaya"/>
    <s v="One scaffolder remove  his safety helmet lay down below of k3 inlet line platform."/>
    <s v="Fallen hazards "/>
    <s v="I informed him please don't sleep or lay down Plant operating area may something's fall down or drop on the body. It's unsafe."/>
    <s v="Individual Behaviour / Tingkah Laku yang Cuai dan Berbahaya"/>
    <x v="0"/>
    <x v="0"/>
    <x v="0"/>
  </r>
  <r>
    <m/>
    <x v="0"/>
    <m/>
    <m/>
    <d v="2025-07-23T00:00:00"/>
    <x v="16"/>
    <m/>
    <x v="0"/>
    <s v="Electrical manager"/>
    <s v="Offsite &amp; Utilities"/>
    <s v="Improvement Suggestions / Cadangan untuk diperbaiki"/>
    <s v="Required to Install warning tap around main panel and valves of 1911Z008-EP1 deluge system of generator and CO2 compressor with notice Access only for authorized people because this system can activate manual by mistake, especially during TA-2025 a lot of subcontractor's people available in site."/>
    <s v="May be system activated by mistake from any subcontractors who's available in site during TA-2025 activities"/>
    <s v="Confirm firefighting team leader to install this warning tap with label enter only for authorized people"/>
    <s v="Supervision / Kurang Pemantauan atau Perhatian dari atasan"/>
    <x v="0"/>
    <x v="0"/>
    <x v="0"/>
  </r>
  <r>
    <m/>
    <x v="0"/>
    <m/>
    <m/>
    <d v="2025-07-23T00:00:00"/>
    <x v="41"/>
    <m/>
    <x v="0"/>
    <s v="Electrical Technician"/>
    <s v="Main Gate 1"/>
    <s v="Unsafe Act (Dangerous or Unsafe Act that was done by someone) / Perbuatan Bahaya"/>
    <s v="A personnel was riding on their bicycle while crossing the bridge to enter the plant"/>
    <s v="-"/>
    <s v="Told the personnel to get down from their bicycle while crossing the bridge. Notice was put there for all personnels to not ride their bicycles while crossing the bridge"/>
    <s v="Individual Behaviour / Tingkah Laku yang Cuai dan Berbahaya"/>
    <x v="0"/>
    <x v="0"/>
    <x v="0"/>
  </r>
  <r>
    <m/>
    <x v="0"/>
    <m/>
    <m/>
    <d v="2025-07-23T00:00:00"/>
    <x v="145"/>
    <m/>
    <x v="0"/>
    <s v="Sr. Rotating  Mechanical  Technician LVL1 "/>
    <s v="Urea Plant"/>
    <s v="Unsafe Act (Dangerous or Unsafe Act that was done by someone) / Perbuatan Bahaya"/>
    <s v="Near granulation one Scaffolder  riding  cylinder and seat one Scaffolder  back side."/>
    <s v="Fallen  Hazards."/>
    <s v="Informed  him always riding bycle  alone don't carry out back also some one."/>
    <s v="Individual Behaviour / Tingkah Laku yang Cuai dan Berbahaya"/>
    <x v="0"/>
    <x v="1"/>
    <x v="0"/>
  </r>
  <r>
    <m/>
    <x v="0"/>
    <m/>
    <m/>
    <d v="2025-07-23T00:00:00"/>
    <x v="45"/>
    <m/>
    <x v="0"/>
    <s v="Civil Lead"/>
    <s v="Ammonia Plant"/>
    <s v="Unsafe Act (Dangerous or Unsafe Act that was done by someone) / Perbuatan Bahaya"/>
    <s v="Personnel found did not wearing ear protection during working at the process area."/>
    <s v="He can be deaf or lost his hearing due to high level of noise when not wearing ear protection."/>
    <s v="Discussion made with the personnel and he agreed to put his ear muff immediately."/>
    <s v="Individual Behaviour / Tingkah Laku yang Cuai dan Berbahaya"/>
    <x v="0"/>
    <x v="0"/>
    <x v="0"/>
  </r>
  <r>
    <m/>
    <x v="0"/>
    <m/>
    <m/>
    <d v="2025-07-23T00:00:00"/>
    <x v="45"/>
    <m/>
    <x v="0"/>
    <s v="Civil Lead"/>
    <s v="Urea Plant"/>
    <s v="Safe Act or Positive Practice (An appreciation to be made to that person who shows good examples) / Kelakuan yang Baik"/>
    <s v="Good practice by putting correct barricade around the  scaffolding area."/>
    <s v="It will prevent unauthorised personnel  going into the area."/>
    <s v="Congratulate the contractor on their safety awareness."/>
    <s v="Proactive Approach / Teguran Positif (Safe Act / Positive Act)"/>
    <x v="0"/>
    <x v="0"/>
    <x v="0"/>
  </r>
  <r>
    <m/>
    <x v="0"/>
    <m/>
    <m/>
    <d v="2025-07-23T00:00:00"/>
    <x v="45"/>
    <m/>
    <x v="0"/>
    <s v="Civil Lead"/>
    <s v="Offsite &amp; Utilities"/>
    <s v="Unsafe Act (Dangerous or Unsafe Act that was done by someone) / Perbuatan Bahaya"/>
    <s v="A staff cycling in high speed on the road near Unit 1881."/>
    <s v="He can be accidentally trip and fall while cycling and it can give injury to him."/>
    <s v="Discussion was made and he agreed to cycle slowly and  aware to the surrounding traffic."/>
    <s v="Individual Behaviour / Tingkah Laku yang Cuai dan Berbahaya"/>
    <x v="0"/>
    <x v="0"/>
    <x v="0"/>
  </r>
  <r>
    <m/>
    <x v="0"/>
    <m/>
    <m/>
    <d v="2025-07-23T00:00:00"/>
    <x v="45"/>
    <m/>
    <x v="0"/>
    <s v="Civil Lead"/>
    <s v="North Building First Floor"/>
    <s v="Unsafe Condition (Dangerous Area that has potential to cause harm or injury to People within the Area) / Keadaan Bahaya"/>
    <s v="Few of IT cables were lying on the meeting table in one of engineers room. Housekeeping need to be done as the area is meant for meeting area"/>
    <s v="It can create trip and fall hazards."/>
    <s v="Discuss with IT personnel and they agreed to do housekeeping."/>
    <s v="Hazardous - Unsafe Environment / Situasi Tempat Kerja yang Berbahaya untuk Alam Sekitar"/>
    <x v="0"/>
    <x v="0"/>
    <x v="0"/>
  </r>
  <r>
    <m/>
    <x v="0"/>
    <m/>
    <m/>
    <d v="2025-07-23T00:00:00"/>
    <x v="6"/>
    <m/>
    <x v="0"/>
    <s v="Technician"/>
    <s v="Plant Entry Gate"/>
    <s v="Improvement Suggestions / Cadangan untuk diperbaiki"/>
    <s v="Security guard standing near gate despite of extreme hot weather."/>
    <s v="Dehydration and collapse due to hot weather"/>
    <s v="Suggest a tent for them "/>
    <s v="Facility Management / Perawatan Kemudahan dan Aset"/>
    <x v="0"/>
    <x v="0"/>
    <x v="0"/>
  </r>
  <r>
    <m/>
    <x v="0"/>
    <m/>
    <m/>
    <d v="2025-07-23T00:00:00"/>
    <x v="6"/>
    <m/>
    <x v="0"/>
    <s v="Technician"/>
    <s v="Nitrogen Area"/>
    <s v="Safe Act or Positive Practice (An appreciation to be made to that person who shows good examples) / Kelakuan yang Baik"/>
    <s v="People wearing helmet"/>
    <s v="Say good job and give thumbs up"/>
    <s v="Appretiate them"/>
    <s v="Personal Protective Equipment / Pemakaian Alat Pelindung Diri"/>
    <x v="0"/>
    <x v="0"/>
    <x v="0"/>
  </r>
  <r>
    <m/>
    <x v="0"/>
    <m/>
    <m/>
    <d v="2025-07-23T00:00:00"/>
    <x v="131"/>
    <m/>
    <x v="0"/>
    <s v="Rotating and Static Manager "/>
    <s v="Unsure / Kurang Pasti"/>
    <s v="Improvement Suggestions / Cadangan untuk diperbaiki"/>
    <s v="Every one should take care about dehydration , specifically during TA "/>
    <s v="Dangerous on personal health "/>
    <s v="Share with my team "/>
    <s v="Proactive Approach / Teguran Positif (Safe Act / Positive Act)"/>
    <x v="0"/>
    <x v="0"/>
    <x v="0"/>
  </r>
  <r>
    <m/>
    <x v="0"/>
    <m/>
    <m/>
    <d v="2025-07-23T00:00:00"/>
    <x v="13"/>
    <m/>
    <x v="0"/>
    <s v="Welder"/>
    <s v="Workshop"/>
    <s v="Improvement Suggestions / Cadangan untuk diperbaiki"/>
    <s v="I observed that the workshop dont have any proper door to lock."/>
    <s v="might some of the material at the workshop will be stolen"/>
    <s v="we have to fabricate our own tool box to avoid of missing material."/>
    <s v="Facility Management / Perawatan Kemudahan dan Aset"/>
    <x v="0"/>
    <x v="0"/>
    <x v="0"/>
  </r>
  <r>
    <m/>
    <x v="0"/>
    <m/>
    <m/>
    <d v="2025-07-23T00:00:00"/>
    <x v="138"/>
    <m/>
    <x v="0"/>
    <s v="Rotating Engineer"/>
    <s v="South Building Ground Floor"/>
    <s v="Improvement Suggestions / Cadangan untuk diperbaiki"/>
    <s v="To provide additional bicycle parking rack"/>
    <s v="Observed a lot of bicycle parked near building or laid down due to most bicycle parking fully occupied."/>
    <s v="Can cause obstruction after long periods of time and the surrounding building conditions may not give a good view to other people if a lot of bicycle laying around."/>
    <s v="Facility Management / Perawatan Kemudahan dan Aset"/>
    <x v="0"/>
    <x v="0"/>
    <x v="0"/>
  </r>
  <r>
    <m/>
    <x v="0"/>
    <m/>
    <m/>
    <d v="2025-07-23T00:00:00"/>
    <x v="9"/>
    <m/>
    <x v="0"/>
    <s v="Instrument Engineer"/>
    <s v="Urea Plant"/>
    <s v="Unsafe Act (Dangerous or Unsafe Act that was done by someone) / Perbuatan Bahaya"/>
    <s v="the field operator was using their personal smartphone at the urea synthesis."/>
    <s v="the smartphone is not an EX phone, and not permitted to enter the plant. yet the field operator is still bringing it and using it openly."/>
    <s v="to not bring the phone on field when the plant is running."/>
    <s v="Individual Behaviour / Tingkah Laku yang Cuai dan Berbahaya"/>
    <x v="0"/>
    <x v="0"/>
    <x v="0"/>
  </r>
  <r>
    <m/>
    <x v="0"/>
    <m/>
    <m/>
    <d v="2025-07-23T00:00:00"/>
    <x v="34"/>
    <m/>
    <x v="0"/>
    <s v="Electrical Technician "/>
    <s v="Ammonia Plant"/>
    <s v="Unsafe Condition (Dangerous Area that has potential to cause harm or injury to People within the Area) / Keadaan Bahaya"/>
    <s v="Scaffolding erected below compressor house (walkway). Some scaffolding was in red label which means not yet ready to use. "/>
    <s v="Suggest: people need to be careful when passing through the walkway. If possible, to avoid using the walkway."/>
    <s v="Took an alternative way and avoid using the walkway. Put barrier around the walkway area until the scaffolding is ready to use"/>
    <s v="Signage and Barriers / Papan Tanda dan Perbatasan Keselamatan tempat kerja"/>
    <x v="0"/>
    <x v="0"/>
    <x v="0"/>
  </r>
  <r>
    <m/>
    <x v="0"/>
    <m/>
    <m/>
    <d v="2025-07-23T00:00:00"/>
    <x v="10"/>
    <m/>
    <x v="0"/>
    <s v="static"/>
    <s v="Ammonia Plant"/>
    <s v="Safe Act or Positive Practice (An appreciation to be made to that person who shows good examples) / Kelakuan yang Baik"/>
    <s v="coworker wear required ppe like bunker suit following jha"/>
    <s v="burn "/>
    <s v="say to him good job "/>
    <s v="Personal Protective Equipment / Pemakaian Alat Pelindung Diri"/>
    <x v="0"/>
    <x v="0"/>
    <x v="0"/>
  </r>
  <r>
    <m/>
    <x v="0"/>
    <m/>
    <m/>
    <d v="2025-07-24T00:00:00"/>
    <x v="112"/>
    <m/>
    <x v="0"/>
    <s v="INSTRUMENTATION TECHNICIAN"/>
    <s v="Compressor Unit Area"/>
    <s v="Unsafe Act (Dangerous or Unsafe Act that was done by someone) / Perbuatan Bahaya"/>
    <s v="I observed a worker using a ladder that was not properly secured on the scaffold. The ladder was loosely placed and not tied off or stabilized, creating a high risk of slipping or tipping"/>
    <s v="This could have led to a serious fall or injury, especially as the worker was carrying tools while ascending."/>
    <s v="I immediately approached the worker in a calm and respectful manner to stop the unsafe act. I explained that using an unsecured ladder on a scaffold poses a serious fall risk, not only to them but also to others nearby."/>
    <s v="Scaffolding and Working at Height / Yang berkaitan dengan Scaffolding dan Bekerja tempat tinggi"/>
    <x v="0"/>
    <x v="0"/>
    <x v="0"/>
  </r>
  <r>
    <m/>
    <x v="0"/>
    <m/>
    <m/>
    <d v="2025-07-24T00:00:00"/>
    <x v="48"/>
    <m/>
    <x v="0"/>
    <s v="Workshop Engineer"/>
    <s v="Car Park near North Building"/>
    <s v="Improvement Suggestions / Cadangan untuk diperbaiki"/>
    <s v="I saw some car was parking just park at a non-designated car park. "/>
    <s v="Other might join and park at a non-designated car park and may even block some pathway.  During this TA, a lot of people will come and if this is not controlled, it might escalate. "/>
    <s v="HSSE or security should intervene "/>
    <s v="Road Safety / Keselamatan di Trafik dan Jalan Raya"/>
    <x v="0"/>
    <x v="0"/>
    <x v="0"/>
  </r>
  <r>
    <m/>
    <x v="0"/>
    <m/>
    <m/>
    <d v="2025-07-24T00:00:00"/>
    <x v="69"/>
    <m/>
    <x v="0"/>
    <s v="Valve technician"/>
    <s v="Workshop"/>
    <s v="Safe Act or Positive Practice (An appreciation to be made to that person who shows good examples) / Kelakuan yang Baik"/>
    <s v="People delivering Nitrogen cylinder without cage."/>
    <s v="If Cylinder bottle is delivered without proper storage and left standing up. It may fall down and lead to injuries or explod due to siden releas of high pressure force."/>
    <s v="Advise to lay them down while waiting for proper storage rack to comes or secure it with strap belt on to a solide support."/>
    <s v="Hazardous - Unsafe Environment / Situasi Tempat Kerja yang Berbahaya untuk Alam Sekitar"/>
    <x v="0"/>
    <x v="0"/>
    <x v="0"/>
  </r>
  <r>
    <m/>
    <x v="0"/>
    <m/>
    <m/>
    <d v="2025-07-24T00:00:00"/>
    <x v="53"/>
    <m/>
    <x v="0"/>
    <s v="Heavy Equipment Operator "/>
    <s v="Offsite &amp; Utilities"/>
    <s v="Unsafe Act (Dangerous or Unsafe Act that was done by someone) / Perbuatan Bahaya"/>
    <s v="Forklift speeding at site."/>
    <s v="Incident."/>
    <s v="Make intervention &amp; agreed."/>
    <s v="Road Safety / Keselamatan di Trafik dan Jalan Raya"/>
    <x v="0"/>
    <x v="0"/>
    <x v="0"/>
  </r>
  <r>
    <m/>
    <x v="0"/>
    <m/>
    <m/>
    <d v="2025-07-24T00:00:00"/>
    <x v="6"/>
    <m/>
    <x v="0"/>
    <s v="Technician"/>
    <s v="Urea Plant"/>
    <s v="Improvement Suggestions / Cadangan untuk diperbaiki"/>
    <s v="Not much cooling fan in granulation"/>
    <s v="Collapse due to hot weather"/>
    <s v="Give suggestion more fan"/>
    <s v="Facility Management / Perawatan Kemudahan dan Aset"/>
    <x v="0"/>
    <x v="0"/>
    <x v="0"/>
  </r>
  <r>
    <m/>
    <x v="0"/>
    <m/>
    <m/>
    <d v="2025-07-24T00:00:00"/>
    <x v="6"/>
    <m/>
    <x v="0"/>
    <s v="Technician"/>
    <s v="Ammonia Storage Tank Area"/>
    <s v="Unsafe Act (Dangerous or Unsafe Act that was done by someone) / Perbuatan Bahaya"/>
    <s v="Not wearing proper glove"/>
    <s v="Injury"/>
    <s v="Intervene"/>
    <s v="Personal Protective Equipment / Pemakaian Alat Pelindung Diri"/>
    <x v="0"/>
    <x v="0"/>
    <x v="0"/>
  </r>
  <r>
    <m/>
    <x v="0"/>
    <m/>
    <m/>
    <d v="2025-07-24T00:00:00"/>
    <x v="131"/>
    <m/>
    <x v="0"/>
    <s v="Mechanical Manager "/>
    <s v="Unsure / Kurang Pasti"/>
    <s v="Unsafe Condition (Dangerous Area that has potential to cause harm or injury to People within the Area) / Keadaan Bahaya"/>
    <s v="Bees near to some area such as BOG compressor area "/>
    <s v="Injury "/>
    <s v="Informed the maintenance management "/>
    <s v="Hazardous - Unsafe Environment / Situasi Tempat Kerja yang Berbahaya untuk Alam Sekitar"/>
    <x v="0"/>
    <x v="0"/>
    <x v="0"/>
  </r>
  <r>
    <m/>
    <x v="0"/>
    <m/>
    <m/>
    <d v="2025-07-24T00:00:00"/>
    <x v="101"/>
    <m/>
    <x v="0"/>
    <s v="Engineer"/>
    <s v="South Building First Floor"/>
    <s v="Safe Act or Positive Practice (An appreciation to be made to that person who shows good examples) / Kelakuan yang Baik"/>
    <s v="My new colleague (started few months back) was found to be using a very old Escape Hood (discolored, dirty, not in good condition. Highlighted to him to verify with HSSE about the integrity of the Escape Hood provided."/>
    <s v="The Escape Hood may not be working when required to be used. Best to verify before bad things happen. "/>
    <s v="To suggest HSSE to provide new Escape Hood to new employees, rather than recycling old ones."/>
    <s v="Personal Protective Equipment / Pemakaian Alat Pelindung Diri"/>
    <x v="0"/>
    <x v="0"/>
    <x v="0"/>
  </r>
  <r>
    <m/>
    <x v="0"/>
    <m/>
    <m/>
    <d v="2025-07-24T00:00:00"/>
    <x v="138"/>
    <m/>
    <x v="0"/>
    <s v="Rotating Engineer"/>
    <s v="North Building First Floor"/>
    <s v="Improvement Suggestions / Cadangan untuk diperbaiki"/>
    <s v="Some of the road condition especially at parking area found no longer in good condition as slowly pothole are shown."/>
    <s v="Overtime especially when raining the road condition will deteriorate and become muddy, could cause trip to passerby, damage personnel car asset, surrounding conditions found lots of dirt and mud may carryover inside building."/>
    <s v="Facility management to repair the road conditions"/>
    <s v="Facility Management / Perawatan Kemudahan dan Aset"/>
    <x v="0"/>
    <x v="0"/>
    <x v="0"/>
  </r>
  <r>
    <m/>
    <x v="0"/>
    <m/>
    <m/>
    <d v="2025-07-24T00:00:00"/>
    <x v="77"/>
    <m/>
    <x v="0"/>
    <s v="Senior static ammonia technician "/>
    <s v="Plant Entry Gate"/>
    <s v="Unsafe Condition (Dangerous Area that has potential to cause harm or injury to People within the Area) / Keadaan Bahaya"/>
    <s v="During / after rain soil becomes mud and slippery also, and mostly people using this gate for entry and exit of plant site."/>
    <s v="It is slip and fall hazard. "/>
    <s v="Please arrange to make concrete walk way up to plant road ."/>
    <s v="Road Safety / Keselamatan di Trafik dan Jalan Raya"/>
    <x v="0"/>
    <x v="1"/>
    <x v="0"/>
  </r>
  <r>
    <m/>
    <x v="0"/>
    <m/>
    <m/>
    <d v="2025-07-24T00:00:00"/>
    <x v="66"/>
    <m/>
    <x v="0"/>
    <s v="Grinder fabricator level 1"/>
    <s v="Offsite &amp; Utilities"/>
    <s v="Safe Act or Positive Practice (An appreciation to be made to that person who shows good examples) / Kelakuan yang Baik"/>
    <s v="Working hight make scaffolding proper Barricade in work area"/>
    <s v="Avoid hazard "/>
    <s v="Good works practice "/>
    <s v="Scaffolding and Working at Height / Yang berkaitan dengan Scaffolding dan Bekerja tempat tinggi"/>
    <x v="0"/>
    <x v="1"/>
    <x v="0"/>
  </r>
  <r>
    <m/>
    <x v="0"/>
    <m/>
    <m/>
    <d v="2025-07-24T00:00:00"/>
    <x v="99"/>
    <m/>
    <x v="0"/>
    <s v="Inst. Technician"/>
    <s v="Offsite &amp; Utilities"/>
    <s v="Unsafe Condition (Dangerous Area that has potential to cause harm or injury to People within the Area) / Keadaan Bahaya"/>
    <s v="A mild trace of ammonia can be smelled at site"/>
    <s v="Exposure to ammonia vapors may cause eye, nose, and throat irritation"/>
    <s v="Ensured personnel nearby were aware of the condition and advised to stay clear if sensitive"/>
    <s v="Hazardous - Unsafe Environment / Situasi Tempat Kerja yang Berbahaya untuk Alam Sekitar"/>
    <x v="0"/>
    <x v="0"/>
    <x v="0"/>
  </r>
  <r>
    <m/>
    <x v="0"/>
    <m/>
    <m/>
    <d v="2025-07-24T00:00:00"/>
    <x v="9"/>
    <m/>
    <x v="0"/>
    <s v="Instrument Engineer"/>
    <s v="Unsure / Kurang Pasti"/>
    <s v="Unsafe Condition (Dangerous Area that has potential to cause harm or injury to People within the Area) / Keadaan Bahaya"/>
    <s v="water burst out of pipe in between the North and South building"/>
    <s v="could cause slippery"/>
    <s v="inform facility management"/>
    <s v="Position of People / Keberadaan seseorang ketika bekerja (Line of Fire, Drop Object &amp; Slip, Trip and Fall)"/>
    <x v="0"/>
    <x v="0"/>
    <x v="0"/>
  </r>
  <r>
    <m/>
    <x v="0"/>
    <m/>
    <m/>
    <d v="2025-07-24T00:00:00"/>
    <x v="34"/>
    <m/>
    <x v="0"/>
    <s v="Electrical Technician "/>
    <s v="Offsite &amp; Utilities"/>
    <s v="Unsafe Condition (Dangerous Area that has potential to cause harm or injury to People within the Area) / Keadaan Bahaya"/>
    <s v="Slippery floor (algae) near boiler groundfloor. "/>
    <s v="Slip trip and fall"/>
    <s v="Suggest: to be clean "/>
    <s v="Facility Management / Perawatan Kemudahan dan Aset"/>
    <x v="0"/>
    <x v="0"/>
    <x v="0"/>
  </r>
  <r>
    <m/>
    <x v="0"/>
    <m/>
    <m/>
    <d v="2025-07-24T00:00:00"/>
    <x v="34"/>
    <m/>
    <x v="0"/>
    <s v="Electrical Technician "/>
    <s v="Offsite &amp; Utilities"/>
    <s v="Safe Act or Positive Practice (An appreciation to be made to that person who shows good examples) / Kelakuan yang Baik"/>
    <s v="Personnel using handrail while going up and down at boiler."/>
    <s v="-"/>
    <s v="Good practise to be follow "/>
    <s v="Proactive Approach / Teguran Positif (Safe Act / Positive Act)"/>
    <x v="0"/>
    <x v="0"/>
    <x v="0"/>
  </r>
  <r>
    <m/>
    <x v="0"/>
    <m/>
    <m/>
    <d v="2025-07-24T00:00:00"/>
    <x v="142"/>
    <m/>
    <x v="0"/>
    <s v="Rotating Supervisor "/>
    <s v="Cooling Tower Area"/>
    <s v="Safe Act or Positive Practice (An appreciation to be made to that person who shows good examples) / Kelakuan yang Baik"/>
    <s v="Housekeeping "/>
    <s v="NA"/>
    <s v="Good "/>
    <s v="Material Arrangement and Housekeeping / Kesesuaian Penyusunan Barang dan Kebersihan Tempat Pekerjaan"/>
    <x v="0"/>
    <x v="0"/>
    <x v="0"/>
  </r>
  <r>
    <m/>
    <x v="0"/>
    <m/>
    <m/>
    <d v="2025-07-24T00:00:00"/>
    <x v="79"/>
    <m/>
    <x v="0"/>
    <s v="Static Technician "/>
    <s v="Trailer Parking Area"/>
    <s v="Unsafe Condition (Dangerous Area that has potential to cause harm or injury to People within the Area) / Keadaan Bahaya"/>
    <s v="Stray Dog was going around the area."/>
    <s v="The dog casing people going thru the area and can get injured or accident."/>
    <s v="To call stray dog hotline to get away from the possibility of getting casing by dogs."/>
    <s v="Proactive Approach / Teguran Positif (Safe Act / Positive Act)"/>
    <x v="0"/>
    <x v="0"/>
    <x v="0"/>
  </r>
  <r>
    <m/>
    <x v="0"/>
    <m/>
    <m/>
    <d v="2025-07-25T00:00:00"/>
    <x v="16"/>
    <m/>
    <x v="0"/>
    <s v="Electrical Manager"/>
    <s v="Offsite &amp; Utilities"/>
    <s v="Improvement Suggestions / Cadangan untuk diperbaiki"/>
    <s v="Install warning tap around main panel and valves of natural gas compressor deluge system with notice Access only for authorized people because this system can activate manual by mistake, especially during TA-2025 a lot of subcontractor's people available in site."/>
    <s v="May be system activated by mistake from any subcontractors who's available in site during TA-2025 activities"/>
    <s v="Confirmed Fire team"/>
    <s v="Tools, Equipment and Machinery / Berkaitan dengan Alat Kegunaan Pekerjaan dan Mesin sama ada ianya Tidak Sesuai untuk aktivitas tersebut atau sebaliknya"/>
    <x v="0"/>
    <x v="0"/>
    <x v="0"/>
  </r>
  <r>
    <m/>
    <x v="0"/>
    <m/>
    <m/>
    <d v="2025-07-25T00:00:00"/>
    <x v="45"/>
    <m/>
    <x v="0"/>
    <s v="Civil Lead"/>
    <s v="Car Park near Clinic"/>
    <s v="Unsafe Act (Dangerous or Unsafe Act that was done by someone) / Perbuatan Bahaya"/>
    <s v="A staff cycling while one of his hands carrying other materials."/>
    <s v="He can be injured by fall trip from his bicycle due to unbalance while riding a bike situation"/>
    <s v="Stopped him and discussion had been made immediately. He agreed with the recommendation and he agreed to find other alternative."/>
    <s v="Manual Handling / Cara Mengangkat Benda"/>
    <x v="0"/>
    <x v="0"/>
    <x v="0"/>
  </r>
  <r>
    <m/>
    <x v="0"/>
    <m/>
    <m/>
    <d v="2025-07-25T00:00:00"/>
    <x v="45"/>
    <m/>
    <x v="0"/>
    <s v="Civil Lead"/>
    <s v="North Building Ground Floor"/>
    <s v="Unsafe Act (Dangerous or Unsafe Act that was done by someone) / Perbuatan Bahaya"/>
    <s v="The male toilet is not cleaned properly which raised a hygienic concern by the staff."/>
    <s v="Not hygienic for the personnel who are using the toile."/>
    <s v="Discussion made with the cleaner and he agreed to clean the toilet immediately."/>
    <s v="Hazardous - Unsafe Environment / Situasi Tempat Kerja yang Berbahaya untuk Alam Sekitar"/>
    <x v="0"/>
    <x v="0"/>
    <x v="0"/>
  </r>
  <r>
    <m/>
    <x v="0"/>
    <m/>
    <m/>
    <d v="2025-07-25T00:00:00"/>
    <x v="69"/>
    <m/>
    <x v="0"/>
    <s v="Valve repair Technician"/>
    <s v="Workshop"/>
    <s v="Improvement Suggestions / Cadangan untuk diperbaiki"/>
    <s v="Garbage bin for general waste should be accessible at workshop  People start to drop wast on a corner and not having proper bin for throughing wast like wood and ruggs"/>
    <s v="Place started to a mess and have lot of waste sprayed away."/>
    <s v="Not really action unless telling people to use carton box as temporary. Not spilling every thing away."/>
    <s v="Material Arrangement and Housekeeping / Kesesuaian Penyusunan Barang dan Kebersihan Tempat Pekerjaan"/>
    <x v="0"/>
    <x v="0"/>
    <x v="0"/>
  </r>
  <r>
    <m/>
    <x v="0"/>
    <m/>
    <m/>
    <d v="2025-07-25T00:00:00"/>
    <x v="69"/>
    <m/>
    <x v="0"/>
    <s v="Valve Technician"/>
    <s v="Workshop"/>
    <s v="Unsafe Act (Dangerous or Unsafe Act that was done by someone) / Perbuatan Bahaya"/>
    <s v="Replacing disc on grinding machine because of rush job and breach safety procedure."/>
    <s v="Power hand tools are harmful if we make mistake and can lead to an injuries."/>
    <s v="Before removing old disc, always unplug the cable from sources and then it can be done safely."/>
    <s v="Individual Behaviour / Tingkah Laku yang Cuai dan Berbahaya"/>
    <x v="0"/>
    <x v="0"/>
    <x v="0"/>
  </r>
  <r>
    <m/>
    <x v="0"/>
    <m/>
    <m/>
    <d v="2025-07-25T00:00:00"/>
    <x v="1"/>
    <m/>
    <x v="0"/>
    <s v="Rotating Technician Level 2"/>
    <s v="North Building Ground Floor"/>
    <s v="Improvement Suggestions / Cadangan untuk diperbaiki"/>
    <s v="salary on time"/>
    <s v="anger issue"/>
    <s v="on time salary"/>
    <s v="Hazardous - Unsafe Environment / Situasi Tempat Kerja yang Berbahaya untuk Alam Sekitar"/>
    <x v="0"/>
    <x v="0"/>
    <x v="0"/>
  </r>
  <r>
    <m/>
    <x v="0"/>
    <m/>
    <m/>
    <d v="2025-07-25T00:00:00"/>
    <x v="99"/>
    <m/>
    <x v="0"/>
    <s v="Inst. Tech"/>
    <s v="Offsite &amp; Utilities"/>
    <s v="Unsafe Act (Dangerous or Unsafe Act that was done by someone) / Perbuatan Bahaya"/>
    <s v="An individual was observed climbing a monkey ladder while carrying items in their hands"/>
    <s v="A serious risk of slipping or falling from height."/>
    <s v="Advised to use a tool bag, hoisting method, or other safe means to transport items"/>
    <s v="Individual Behaviour / Tingkah Laku yang Cuai dan Berbahaya"/>
    <x v="0"/>
    <x v="0"/>
    <x v="0"/>
  </r>
  <r>
    <m/>
    <x v="0"/>
    <m/>
    <m/>
    <d v="2025-07-26T00:00:00"/>
    <x v="16"/>
    <m/>
    <x v="0"/>
    <s v="Electrical manager"/>
    <s v="Offsite &amp; Utilities"/>
    <s v="Improvement Suggestions / Cadangan untuk diperbaiki"/>
    <s v="required to Install warning tap around main panel and valves of 1071, 1091 compressors deluge system with notice Access only for authorized people because this system can activate manual by mistake, especially during TA-2025 a lot of subcontractor's people available in site."/>
    <s v="May be system activated by mistake from any subcontractors who's available in site during TA-2025 activities"/>
    <s v="Confirm firefighting team leader to install this warning tap with label enter only for authorized people"/>
    <s v="Supervision / Kurang Pemantauan atau Perhatian dari atasan"/>
    <x v="0"/>
    <x v="0"/>
    <x v="0"/>
  </r>
  <r>
    <m/>
    <x v="0"/>
    <m/>
    <m/>
    <d v="2025-07-28T00:00:00"/>
    <x v="95"/>
    <m/>
    <x v="0"/>
    <s v="SR. INSTRUMENT ENGINEER"/>
    <s v="BFI SPARK, Car Park C (Big Space)"/>
    <s v="Unsafe Condition (Dangerous Area that has potential to cause harm or injury to People within the Area) / Keadaan Bahaya"/>
    <s v="Someone wearing torn coverall"/>
    <s v="The torn part may not give protection "/>
    <s v="Suggest to the person to take new coverall from safety representative"/>
    <s v="Personal Protective Equipment / Pemakaian Alat Pelindung Diri"/>
    <x v="0"/>
    <x v="0"/>
    <x v="0"/>
  </r>
  <r>
    <m/>
    <x v="0"/>
    <m/>
    <m/>
    <d v="2025-07-28T00:00:00"/>
    <x v="27"/>
    <m/>
    <x v="0"/>
    <s v="Electrical Engineer"/>
    <s v="Unsure / Kurang Pasti"/>
    <s v="Unsafe Condition (Dangerous Area that has potential to cause harm or injury to People within the Area) / Keadaan Bahaya"/>
    <s v="I found someone's safety boots has no sole tread at the backside, showing the boots is already overused."/>
    <s v="slip and fall possibility is higher, especially at slippery areas"/>
    <s v="I talked to the person and recommend to request new boots from HSSE."/>
    <s v="Personal Protective Equipment / Pemakaian Alat Pelindung Diri"/>
    <x v="0"/>
    <x v="0"/>
    <x v="0"/>
  </r>
  <r>
    <m/>
    <x v="0"/>
    <m/>
    <m/>
    <d v="2025-07-28T00:00:00"/>
    <x v="53"/>
    <m/>
    <x v="0"/>
    <s v="Heavy Equipment Operator "/>
    <s v="Ammonia Plant"/>
    <s v="Unsafe Act (Dangerous or Unsafe Act that was done by someone) / Perbuatan Bahaya"/>
    <s v="Finding 3rd party company using pallet jack carryout they colleague (horse play)."/>
    <s v="Slip, trip &amp; fall"/>
    <s v="Make intervention "/>
    <s v="Individual Behaviour / Tingkah Laku yang Cuai dan Berbahaya"/>
    <x v="0"/>
    <x v="0"/>
    <x v="0"/>
  </r>
  <r>
    <m/>
    <x v="0"/>
    <m/>
    <m/>
    <d v="2025-07-28T00:00:00"/>
    <x v="28"/>
    <m/>
    <x v="0"/>
    <s v="Electrical Engineer - MH"/>
    <s v="Bulk Storage"/>
    <s v="Safe Act or Positive Practice (An appreciation to be made to that person who shows good examples) / Kelakuan yang Baik"/>
    <s v="Wearing Dust mask properly inside the Bulk Storage."/>
    <s v="can cause breathing problem if exposed to dusty environment for too long"/>
    <s v="gave compliment for the great effort"/>
    <s v="Proactive Approach / Teguran Positif (Safe Act / Positive Act)"/>
    <x v="0"/>
    <x v="0"/>
    <x v="0"/>
  </r>
  <r>
    <m/>
    <x v="0"/>
    <m/>
    <m/>
    <d v="2025-07-28T00:00:00"/>
    <x v="153"/>
    <m/>
    <x v="0"/>
    <s v="Rotating technician "/>
    <s v="Offsite &amp; Utilities"/>
    <s v="Safe Act or Positive Practice (An appreciation to be made to that person who shows good examples) / Kelakuan yang Baik"/>
    <s v="Good communication between forklift driver and flagman during transfer chemical"/>
    <s v="N/A"/>
    <s v="Keep up the safe working environment "/>
    <s v="Communication / Kurang Perbincangan waktu Bekerja, Kurang Permahaman Arahan atau Kurang Pengetahuan Bahasa Asing"/>
    <x v="0"/>
    <x v="0"/>
    <x v="0"/>
  </r>
  <r>
    <m/>
    <x v="0"/>
    <m/>
    <m/>
    <d v="2025-07-28T00:00:00"/>
    <x v="153"/>
    <m/>
    <x v="0"/>
    <s v="Rotating Technician "/>
    <s v="Urea Plant"/>
    <s v="Unsafe Act (Dangerous or Unsafe Act that was done by someone) / Perbuatan Bahaya"/>
    <s v="Observed vendor refilling water bottle without proper hygiene application. "/>
    <s v="The bacteria from bottle tip could stay at the water dispenser and unsafe for the next user"/>
    <s v="I intervened, and explain to him properly on why he should not do that"/>
    <s v="Welfare / Kebajikan Pekerjaan dari segi Tempat Rehat, Penyediaan Air Minum dan Sebagainya."/>
    <x v="0"/>
    <x v="0"/>
    <x v="0"/>
  </r>
  <r>
    <m/>
    <x v="0"/>
    <m/>
    <m/>
    <d v="2025-07-28T00:00:00"/>
    <x v="54"/>
    <m/>
    <x v="0"/>
    <s v="Senior Rigger Technician"/>
    <s v="Ammonia Plant"/>
    <s v="Unsafe Act (Dangerous or Unsafe Act that was done by someone) / Perbuatan Bahaya"/>
    <s v="Saw contractor walking behind forklift."/>
    <s v="Accident will happen."/>
    <s v="Immediately stop the contractor and inform him about moving forklift"/>
    <s v="Position of People / Keberadaan seseorang ketika bekerja (Line of Fire, Drop Object &amp; Slip, Trip and Fall)"/>
    <x v="0"/>
    <x v="0"/>
    <x v="0"/>
  </r>
  <r>
    <m/>
    <x v="0"/>
    <m/>
    <m/>
    <d v="2025-07-28T00:00:00"/>
    <x v="76"/>
    <m/>
    <x v="0"/>
    <s v="Senior Engineer Static"/>
    <s v="Offsite &amp; Utilities"/>
    <s v="Unsafe Act (Dangerous or Unsafe Act that was done by someone) / Perbuatan Bahaya"/>
    <s v="Scattered stud bolts and washers were observed at the job location during a maintenance activity at cooling tower pumps."/>
    <s v="Scattered stud bolts can cause the working personnel to slip and fall by accidently stepping on them due to their rolling ability."/>
    <s v="I informed the job supervisor and the working personnel to stop the job and housekeep the area by collecting all loose parts in the collection tray before continuing the job._x0009_"/>
    <s v="Material Arrangement and Housekeeping / Kesesuaian Penyusunan Barang dan Kebersihan Tempat Pekerjaan"/>
    <x v="0"/>
    <x v="1"/>
    <x v="0"/>
  </r>
  <r>
    <m/>
    <x v="0"/>
    <m/>
    <m/>
    <d v="2025-07-28T00:00:00"/>
    <x v="76"/>
    <m/>
    <x v="0"/>
    <s v="senior engineer"/>
    <s v="Offsite &amp; Utilities"/>
    <s v="Unsafe Act (Dangerous or Unsafe Act that was done by someone) / Perbuatan Bahaya"/>
    <s v="I observed many contractor workers standing inside the temporary tools container near the Boilers in the afternoon, whereas the atmosphere inside the container was quite hot due due sunshine. Only few of them were looking for tools, while others were standing by in intense heat."/>
    <s v="Being inside the container that is directly under the sun &amp; has no ventilation can cause immediate dehydration."/>
    <s v="I informed the workers standing by to come outside the container and under the nearby sunshed. Only relevant people that are looking for tools should be inside. I also informed the tool keeper not to allow unwanted people to enter or stay inside the container."/>
    <s v="Hazardous - Unsafe Environment / Situasi Tempat Kerja yang Berbahaya untuk Alam Sekitar"/>
    <x v="0"/>
    <x v="1"/>
    <x v="0"/>
  </r>
  <r>
    <m/>
    <x v="0"/>
    <m/>
    <m/>
    <d v="2025-07-28T00:00:00"/>
    <x v="76"/>
    <m/>
    <x v="0"/>
    <s v="senior engineer"/>
    <s v="Offsite &amp; Utilities"/>
    <s v="Unsafe Act (Dangerous or Unsafe Act that was done by someone) / Perbuatan Bahaya"/>
    <s v="It was observed that the area operator used two plastic chairs stacked on top of each other to stand upon and reach to open a drain point located above the man height near clear water pumps 1901P002A/B."/>
    <s v="The plastic chair may break and can be a cause for the person to fall off and get injured."/>
    <s v="Area operator was informed at the location to use the A-ladder to reach the valve rather than the plastic chairs."/>
    <s v="Individual Behaviour / Tingkah Laku yang Cuai dan Berbahaya"/>
    <x v="0"/>
    <x v="1"/>
    <x v="0"/>
  </r>
  <r>
    <m/>
    <x v="0"/>
    <m/>
    <m/>
    <d v="2025-07-28T00:00:00"/>
    <x v="88"/>
    <m/>
    <x v="0"/>
    <s v="Static Ammonia lead Engineer"/>
    <s v="Ammonia Plant"/>
    <s v="Safe Act or Positive Practice (An appreciation to be made to that person who shows good examples) / Kelakuan yang Baik"/>
    <s v="I observed some maintenance technicians not using ear muff / ear plugs during plant shutdown phase "/>
    <s v="The technicians may affect their hearing acuity."/>
    <s v="I provide them ear plugs to use during their existence in plant to save their hearing acuity."/>
    <s v="Proactive Approach / Teguran Positif (Safe Act / Positive Act)"/>
    <x v="0"/>
    <x v="1"/>
    <x v="0"/>
  </r>
  <r>
    <m/>
    <x v="0"/>
    <m/>
    <m/>
    <d v="2025-07-29T00:00:00"/>
    <x v="83"/>
    <m/>
    <x v="0"/>
    <s v="Static urea supervisor "/>
    <s v="Ammonia Plant"/>
    <s v="Unsafe Act (Dangerous or Unsafe Act that was done by someone) / Perbuatan Bahaya"/>
    <s v="Workers are sitting in plant but not wearing safety glasses "/>
    <s v="Any metal chips or dust debris can hit there eyes because nearby workers are working "/>
    <s v="I approach to the workers and remind them always wear safety glasses while coming to plant site don't remove your safety glasses either you are working or resting "/>
    <s v="Individual Behaviour / Tingkah Laku yang Cuai dan Berbahaya"/>
    <x v="0"/>
    <x v="0"/>
    <x v="0"/>
  </r>
  <r>
    <m/>
    <x v="0"/>
    <m/>
    <m/>
    <d v="2025-07-29T00:00:00"/>
    <x v="22"/>
    <m/>
    <x v="0"/>
    <s v="Electrical Supervisor"/>
    <s v="Electrical Substation"/>
    <s v="Improvement Suggestions / Cadangan untuk diperbaiki"/>
    <s v="Unclean floor next to the water dispenser at the Main Substation below the stairs."/>
    <s v="The unclean floor may cause accidents like trips and falls."/>
    <s v="For our safety and hygiene, the area needs to be cleansed.  "/>
    <s v="Facility Management / Perawatan Kemudahan dan Aset"/>
    <x v="0"/>
    <x v="1"/>
    <x v="0"/>
  </r>
  <r>
    <m/>
    <x v="0"/>
    <m/>
    <m/>
    <d v="2025-07-29T00:00:00"/>
    <x v="18"/>
    <m/>
    <x v="0"/>
    <s v="Electrical leader"/>
    <s v="Vehicle Entry Gate"/>
    <s v="Unsafe Condition (Dangerous Area that has potential to cause harm or injury to People within the Area) / Keadaan Bahaya"/>
    <s v="water drainage without guards "/>
    <s v="Uncovered drainage pits or culverts pose trip and fall risks._x000a__x000a_Open systems can also be dangerous for workers or animals."/>
    <s v="Asking facility management for taken action"/>
    <s v="Facility Management / Perawatan Kemudahan dan Aset"/>
    <x v="0"/>
    <x v="1"/>
    <x v="0"/>
  </r>
  <r>
    <m/>
    <x v="0"/>
    <m/>
    <m/>
    <d v="2025-07-29T00:00:00"/>
    <x v="75"/>
    <m/>
    <x v="0"/>
    <s v="lead engineer "/>
    <s v="Chemical Storage Area"/>
    <s v="Unsafe Act (Dangerous or Unsafe Act that was done by someone) / Perbuatan Bahaya"/>
    <s v="car with minor high speed than 20 km/hr"/>
    <s v="any accident can happen with high speed in site "/>
    <s v="already informed the driver for that act"/>
    <s v="Individual Behaviour / Tingkah Laku yang Cuai dan Berbahaya"/>
    <x v="0"/>
    <x v="1"/>
    <x v="0"/>
  </r>
  <r>
    <m/>
    <x v="0"/>
    <m/>
    <m/>
    <d v="2025-07-29T00:00:00"/>
    <x v="28"/>
    <m/>
    <x v="0"/>
    <s v="Electrical Engineer - MH"/>
    <s v="Jetty Head"/>
    <s v="Unsafe Condition (Dangerous Area that has potential to cause harm or injury to People within the Area) / Keadaan Bahaya"/>
    <s v="Feeling something close to seasick due to the shaking caused by ship docking and sea waves. wavering steps occurs from time to time."/>
    <s v="seasickness, and for ones working at height can fall. The effect of the collision can be felt more on higher places."/>
    <s v="slowly and carefully go down to the ground level (Jetty base) and regain balance. going back to land soon after. "/>
    <s v="Design and Engineering / Tempat Pekerjaan kurang sesuai"/>
    <x v="0"/>
    <x v="0"/>
    <x v="0"/>
  </r>
  <r>
    <m/>
    <x v="0"/>
    <m/>
    <m/>
    <d v="2025-07-29T00:00:00"/>
    <x v="144"/>
    <m/>
    <x v="0"/>
    <s v="Sr rotating technician level 1"/>
    <s v="Urea Plant"/>
    <s v="Unsafe Act (Dangerous or Unsafe Act that was done by someone) / Perbuatan Bahaya"/>
    <s v="Operation open the permit but the equipment is still online "/>
    <s v="If the open a lot of services come out"/>
    <s v="If the equipment is not ready no iuse the permit "/>
    <s v="Supervision / Kurang Pemantauan atau Perhatian dari atasan"/>
    <x v="0"/>
    <x v="0"/>
    <x v="0"/>
  </r>
  <r>
    <m/>
    <x v="0"/>
    <m/>
    <m/>
    <d v="2025-07-29T00:00:00"/>
    <x v="102"/>
    <m/>
    <x v="0"/>
    <s v="Instrument Engineer"/>
    <s v="Warehouse"/>
    <s v="Safe Act or Positive Practice (An appreciation to be made to that person who shows good examples) / Kelakuan yang Baik"/>
    <s v="Personnel wearing gloves doing inspection"/>
    <s v="Finger injury such as pinch point"/>
    <s v="Acknowledge the positive act from them"/>
    <s v="Personal Protective Equipment / Pemakaian Alat Pelindung Diri"/>
    <x v="0"/>
    <x v="0"/>
    <x v="0"/>
  </r>
  <r>
    <m/>
    <x v="0"/>
    <m/>
    <m/>
    <d v="2025-07-29T00:00:00"/>
    <x v="97"/>
    <m/>
    <x v="0"/>
    <s v="Instrument Engineer"/>
    <s v="Cooling Tower Area"/>
    <s v="Unsafe Act (Dangerous or Unsafe Act that was done by someone) / Perbuatan Bahaya"/>
    <s v="Scaffolder caught doing job without escape hood with them. When asked they told that escape hood was not provided. Instead they were only given half face respiratory mask, which is not sufficient against ammonia leak."/>
    <s v="Serious injury if there is an ammonia leak"/>
    <s v="Stopped the person from doing their work and asked them to go out of site. They can only return to work once they have their escape hood."/>
    <s v="Personal Protective Equipment / Pemakaian Alat Pelindung Diri"/>
    <x v="0"/>
    <x v="0"/>
    <x v="0"/>
  </r>
  <r>
    <m/>
    <x v="0"/>
    <m/>
    <m/>
    <d v="2025-07-29T00:00:00"/>
    <x v="97"/>
    <m/>
    <x v="0"/>
    <s v="Instrument Engineer"/>
    <s v="Urea Plant"/>
    <s v="Unsafe Condition (Dangerous Area that has potential to cause harm or injury to People within the Area) / Keadaan Bahaya"/>
    <s v="Hoses seen lying on the floor, crossing walkway, with no barriers"/>
    <s v="Slip and trip that can cause injury"/>
    <s v="Reported to the responsible personnel to properly store unused hose. and provide proper barrier for used hose."/>
    <s v="Material Arrangement and Housekeeping / Kesesuaian Penyusunan Barang dan Kebersihan Tempat Pekerjaan"/>
    <x v="0"/>
    <x v="0"/>
    <x v="0"/>
  </r>
  <r>
    <m/>
    <x v="0"/>
    <m/>
    <m/>
    <d v="2025-07-29T00:00:00"/>
    <x v="97"/>
    <m/>
    <x v="0"/>
    <s v="Instrument Engineer"/>
    <s v="Urea Plant"/>
    <s v="Unsafe Act (Dangerous or Unsafe Act that was done by someone) / Perbuatan Bahaya"/>
    <s v="People transferring ladder on the stairs by passing it to the next person upstairs. "/>
    <s v="The ladder could have slipped from their hands and hit someone downstairs"/>
    <s v="Stopped the activity"/>
    <s v="Individual Behaviour / Tingkah Laku yang Cuai dan Berbahaya"/>
    <x v="0"/>
    <x v="0"/>
    <x v="0"/>
  </r>
  <r>
    <m/>
    <x v="0"/>
    <m/>
    <m/>
    <d v="2025-07-29T00:00:00"/>
    <x v="5"/>
    <m/>
    <x v="0"/>
    <s v="Junior Rotating technician "/>
    <s v="Car Park near North Building"/>
    <s v="Unsafe Act (Dangerous or Unsafe Act that was done by someone) / Perbuatan Bahaya"/>
    <s v="Rushing and aggressive driving while people walk by at parking"/>
    <s v="Dust flyover to people get through their eyes or mouth"/>
    <s v="Warning sign to slow down"/>
    <s v="Individual Behaviour / Tingkah Laku yang Cuai dan Berbahaya"/>
    <x v="0"/>
    <x v="1"/>
    <x v="0"/>
  </r>
  <r>
    <m/>
    <x v="0"/>
    <m/>
    <m/>
    <d v="2025-07-29T00:00:00"/>
    <x v="106"/>
    <m/>
    <x v="0"/>
    <s v="Instrument Engineer"/>
    <s v="Urea Plant"/>
    <s v="Unsafe Act (Dangerous or Unsafe Act that was done by someone) / Perbuatan Bahaya"/>
    <s v="Personnel was using his phone while walking"/>
    <s v="He's not aware of his surrounding "/>
    <s v="Asked him to stop walking first and remind him not to use phone while walking"/>
    <s v="Individual Behaviour / Tingkah Laku yang Cuai dan Berbahaya"/>
    <x v="0"/>
    <x v="0"/>
    <x v="0"/>
  </r>
  <r>
    <m/>
    <x v="0"/>
    <m/>
    <m/>
    <d v="2025-07-29T00:00:00"/>
    <x v="21"/>
    <m/>
    <x v="0"/>
    <s v="Senior Electrical Engineer"/>
    <s v="Ammonia Plant"/>
    <s v="Unsafe Act (Dangerous or Unsafe Act that was done by someone) / Perbuatan Bahaya"/>
    <s v="Contractor personnel was found not carrying a mandatory escape hood while working at site."/>
    <s v="In the event of a gas leak or release, the person has no protection against inhaling harmful substances."/>
    <s v="As soon as I noticed the contractor without the required escape hood, I intervened on the spot to stop him from proceeding further for activity."/>
    <s v="Individual Behaviour / Tingkah Laku yang Cuai dan Berbahaya"/>
    <x v="0"/>
    <x v="1"/>
    <x v="0"/>
  </r>
  <r>
    <m/>
    <x v="0"/>
    <m/>
    <m/>
    <d v="2025-07-29T00:00:00"/>
    <x v="55"/>
    <m/>
    <x v="0"/>
    <s v="Rigger Leave 1 "/>
    <s v="Ammonia Plant"/>
    <s v="Safe Act or Positive Practice (An appreciation to be made to that person who shows good examples) / Kelakuan yang Baik"/>
    <s v="360 ton crane set-up on going Evey one use proper PPE, Safety harness,good comnication to each other "/>
    <s v="Good work example "/>
    <s v="This thing Evey one have so we will achieve our goal zero accident or incident "/>
    <s v="Individual Behaviour / Tingkah Laku yang Cuai dan Berbahaya"/>
    <x v="0"/>
    <x v="0"/>
    <x v="0"/>
  </r>
  <r>
    <m/>
    <x v="0"/>
    <m/>
    <m/>
    <d v="2025-07-30T00:00:00"/>
    <x v="83"/>
    <m/>
    <x v="0"/>
    <s v="Static urea supervisor "/>
    <s v="Urea Plant"/>
    <s v="Safe Act or Positive Practice (An appreciation to be made to that person who shows good examples) / Kelakuan yang Baik"/>
    <s v="Workers are working on scaffolding platform by using full PPE and harness "/>
    <s v="There can be falling injury if they are not using harness"/>
    <s v="I approach to the workers and appreciate them for their behavior to safety "/>
    <s v="Individual Behaviour / Tingkah Laku yang Cuai dan Berbahaya"/>
    <x v="0"/>
    <x v="0"/>
    <x v="0"/>
  </r>
  <r>
    <m/>
    <x v="0"/>
    <m/>
    <m/>
    <d v="2025-07-30T00:00:00"/>
    <x v="83"/>
    <m/>
    <x v="0"/>
    <s v="Urea static supervisor "/>
    <s v="Ammonia Plant"/>
    <s v="Unsafe Condition (Dangerous Area that has potential to cause harm or injury to People within the Area) / Keadaan Bahaya"/>
    <s v="Air hoses are lying on walking path without bericade "/>
    <s v="Tripping hazard some one can trip"/>
    <s v="I approach to the workers who are using air hoses and remind them please bericade the hoses "/>
    <s v="Material Arrangement and Housekeeping / Kesesuaian Penyusunan Barang dan Kebersihan Tempat Pekerjaan"/>
    <x v="0"/>
    <x v="0"/>
    <x v="0"/>
  </r>
  <r>
    <m/>
    <x v="0"/>
    <m/>
    <m/>
    <d v="2025-07-30T00:00:00"/>
    <x v="3"/>
    <m/>
    <x v="0"/>
    <s v="SENIOR ELECTRICAL SHIFT ENGINEER"/>
    <s v="Ammonia Plant"/>
    <s v="Unsafe Act (Dangerous or Unsafe Act that was done by someone) / Perbuatan Bahaya"/>
    <s v="Plastic water bottles filled with liquid on the catalyst drum area. Not clear what is inside the bottle.  "/>
    <s v="Someone may drink it while it is not water"/>
    <s v="Need to mark what is inside the plastic bottle. If not used anymore to be thrown away. "/>
    <s v="Waste Management / Berkaitan dengan Pengurusan Pembuangan Sampah"/>
    <x v="0"/>
    <x v="1"/>
    <x v="0"/>
  </r>
  <r>
    <m/>
    <x v="0"/>
    <m/>
    <m/>
    <d v="2025-07-30T00:00:00"/>
    <x v="146"/>
    <m/>
    <x v="0"/>
    <s v="Senior Rotating Technician"/>
    <s v="Offsite &amp; Utilities"/>
    <s v="Unsafe Act (Dangerous or Unsafe Act that was done by someone) / Perbuatan Bahaya"/>
    <s v="Someone didn’t hook lanyard during working at height during the activity"/>
    <s v="If they fall from height place might cause severe injury "/>
    <s v="Intervene and asked them to hook the lanyard at proper place"/>
    <s v="Individual Behaviour / Tingkah Laku yang Cuai dan Berbahaya"/>
    <x v="0"/>
    <x v="1"/>
    <x v="0"/>
  </r>
  <r>
    <m/>
    <x v="0"/>
    <m/>
    <m/>
    <d v="2025-07-30T00:00:00"/>
    <x v="51"/>
    <m/>
    <x v="0"/>
    <s v="DE technician "/>
    <s v="Workshop"/>
    <s v="Safe Act or Positive Practice (An appreciation to be made to that person who shows good examples) / Kelakuan yang Baik"/>
    <s v="correct placement of all SV (safety valves) using proper tightening straps and placing all barriers"/>
    <s v="could fall on someone and and sv will be damaged"/>
    <s v="maintain proper order"/>
    <s v="Material Arrangement and Housekeeping / Kesesuaian Penyusunan Barang dan Kebersihan Tempat Pekerjaan"/>
    <x v="0"/>
    <x v="0"/>
    <x v="0"/>
  </r>
  <r>
    <m/>
    <x v="0"/>
    <m/>
    <m/>
    <d v="2025-07-30T00:00:00"/>
    <x v="95"/>
    <m/>
    <x v="0"/>
    <s v="Sr. Instrument Engineer"/>
    <s v="Ammonia Plant"/>
    <s v="Unsafe Act (Dangerous or Unsafe Act that was done by someone) / Perbuatan Bahaya"/>
    <s v="Someone hoisting up and down material from the top of vessel"/>
    <s v="there will be dropping object if people walk below "/>
    <s v="ask the supervisor to provide barricade "/>
    <s v="Individual Behaviour / Tingkah Laku yang Cuai dan Berbahaya"/>
    <x v="0"/>
    <x v="0"/>
    <x v="0"/>
  </r>
  <r>
    <m/>
    <x v="0"/>
    <m/>
    <m/>
    <d v="2025-07-30T00:00:00"/>
    <x v="95"/>
    <m/>
    <x v="0"/>
    <s v="Sr. Instrument Engineer"/>
    <s v="Offsite &amp; Utilities"/>
    <s v="Unsafe Condition (Dangerous Area that has potential to cause harm or injury to People within the Area) / Keadaan Bahaya"/>
    <s v="Water dispenser is being located outside and without electrical inspection sticker"/>
    <s v="The water dispenser may have short-circuit if rain."/>
    <s v="Put in the safety walk finding for further discussion"/>
    <s v="Hazardous - Unsafe Materials / Benda yang Berbahaya"/>
    <x v="0"/>
    <x v="0"/>
    <x v="0"/>
  </r>
  <r>
    <m/>
    <x v="0"/>
    <m/>
    <m/>
    <d v="2025-07-30T00:00:00"/>
    <x v="95"/>
    <m/>
    <x v="0"/>
    <s v="Sr. Instrument Engineer"/>
    <s v="Ammonia Plant"/>
    <s v="Unsafe Act (Dangerous or Unsafe Act that was done by someone) / Perbuatan Bahaya"/>
    <s v="Many people not wearing chain strap for the safety helmet"/>
    <s v="the safety helmet may fell down and the head will lose the protection"/>
    <s v="put in the safety note during safety walk for further discussion"/>
    <s v="Individual Behaviour / Tingkah Laku yang Cuai dan Berbahaya"/>
    <x v="0"/>
    <x v="0"/>
    <x v="0"/>
  </r>
  <r>
    <m/>
    <x v="0"/>
    <m/>
    <m/>
    <d v="2025-07-30T00:00:00"/>
    <x v="17"/>
    <m/>
    <x v="0"/>
    <s v="Substation lead"/>
    <s v="Compressor Unit Area"/>
    <s v="Unsafe Condition (Dangerous Area that has potential to cause harm or injury to People within the Area) / Keadaan Bahaya"/>
    <s v="1 cover support for water drainage near compressor house is broken and need fixation"/>
    <s v="Fall"/>
    <s v="report"/>
    <s v="Facility Management / Perawatan Kemudahan dan Aset"/>
    <x v="0"/>
    <x v="0"/>
    <x v="0"/>
  </r>
  <r>
    <m/>
    <x v="0"/>
    <m/>
    <m/>
    <d v="2025-07-30T00:00:00"/>
    <x v="17"/>
    <m/>
    <x v="0"/>
    <s v="Lead"/>
    <s v="SCM Building"/>
    <s v="Unsafe Condition (Dangerous Area that has potential to cause harm or injury to People within the Area) / Keadaan Bahaya"/>
    <s v="Grass inside PSS2 and PSS3 need to be cut"/>
    <s v="Snakes can enter"/>
    <s v="report to facility management"/>
    <s v="Facility Management / Perawatan Kemudahan dan Aset"/>
    <x v="0"/>
    <x v="0"/>
    <x v="0"/>
  </r>
  <r>
    <m/>
    <x v="0"/>
    <m/>
    <m/>
    <d v="2025-07-30T00:00:00"/>
    <x v="69"/>
    <m/>
    <x v="0"/>
    <s v="Valve technician"/>
    <s v="Workshop"/>
    <s v="Improvement Suggestions / Cadangan untuk diperbaiki"/>
    <s v="Employees doing housekeeping after such task. collecting wast and through away beside workplace."/>
    <s v="Waste like rubish paper, dirt ruggs and peaces of wood pounded around by the wind because no enoug Trush bin arround MSL workshop."/>
    <s v="Action is trying to find trush bin arround but can not."/>
    <s v="Waste Management / Berkaitan dengan Pengurusan Pembuangan Sampah"/>
    <x v="0"/>
    <x v="0"/>
    <x v="0"/>
  </r>
  <r>
    <m/>
    <x v="0"/>
    <m/>
    <m/>
    <d v="2025-07-30T00:00:00"/>
    <x v="68"/>
    <m/>
    <x v="0"/>
    <s v="Valve technician"/>
    <s v="Workshop"/>
    <s v="Safe Act or Positive Practice (An appreciation to be made to that person who shows good examples) / Kelakuan yang Baik"/>
    <s v="Good communication during overhauled the safety valve"/>
    <s v="Nil"/>
    <s v="Congratulate to all the crew involved. "/>
    <s v="Communication / Kurang Perbincangan waktu Bekerja, Kurang Permahaman Arahan atau Kurang Pengetahuan Bahasa Asing"/>
    <x v="0"/>
    <x v="0"/>
    <x v="0"/>
  </r>
  <r>
    <m/>
    <x v="0"/>
    <m/>
    <m/>
    <d v="2025-07-30T00:00:00"/>
    <x v="75"/>
    <m/>
    <x v="0"/>
    <s v="Lead mechanical engineer"/>
    <s v="Offsite &amp; Utilities"/>
    <s v="Unsafe Act (Dangerous or Unsafe Act that was done by someone) / Perbuatan Bahaya"/>
    <s v="person working without safety glass"/>
    <s v="any accident can happen as not full PPE used  "/>
    <s v="informed the person to use all PPE required for all time"/>
    <s v="Personal Protective Equipment / Pemakaian Alat Pelindung Diri"/>
    <x v="0"/>
    <x v="1"/>
    <x v="0"/>
  </r>
  <r>
    <m/>
    <x v="0"/>
    <m/>
    <m/>
    <d v="2025-07-30T00:00:00"/>
    <x v="24"/>
    <m/>
    <x v="0"/>
    <s v="SUPERVISOR"/>
    <s v="Unsure / Kurang Pasti"/>
    <s v="Safe Act or Positive Practice (An appreciation to be made to that person who shows good examples) / Kelakuan yang Baik"/>
    <s v="There are no fire extinguishers near these transformers PSS/1/2/3/4 distribution transformers to service buildings. There are four transformers in all parts of our company."/>
    <s v="Action must be taken in this regard."/>
    <s v="Providing appropriate fire extinguishers"/>
    <s v="Fire Protection / Perlindungan Kebakaran"/>
    <x v="0"/>
    <x v="1"/>
    <x v="0"/>
  </r>
  <r>
    <m/>
    <x v="0"/>
    <m/>
    <m/>
    <d v="2025-07-30T00:00:00"/>
    <x v="13"/>
    <m/>
    <x v="0"/>
    <s v="Welder"/>
    <s v="North Building Ground Floor"/>
    <s v="Improvement Suggestions / Cadangan untuk diperbaiki"/>
    <s v="During the announcement of we can bring handphone to side, myself was going to BRE HSSE to ask for the sticker. the Person talk to me and Said &quot;if u are only technician dont expect that we will priorities u guys, we will only priorities Engineer first&quot;"/>
    <s v="the way he talk is not professional."/>
    <s v="i hope that BRE HSSE superior will take note on this."/>
    <s v="Communication / Kurang Perbincangan waktu Bekerja, Kurang Permahaman Arahan atau Kurang Pengetahuan Bahasa Asing"/>
    <x v="0"/>
    <x v="0"/>
    <x v="0"/>
  </r>
  <r>
    <m/>
    <x v="0"/>
    <m/>
    <m/>
    <d v="2025-07-30T00:00:00"/>
    <x v="144"/>
    <m/>
    <x v="0"/>
    <s v="Sr rotating technician level 1"/>
    <s v="Urea Plant"/>
    <s v="Unsafe Act (Dangerous or Unsafe Act that was done by someone) / Perbuatan Bahaya"/>
    <s v="The bre engineer  push to continue worked no reast "/>
    <s v="The weather is hot if there are no break  there will be going accident or injury some one "/>
    <s v="Need break and rest don't rush  "/>
    <s v="Individual Behaviour / Tingkah Laku yang Cuai dan Berbahaya"/>
    <x v="0"/>
    <x v="0"/>
    <x v="0"/>
  </r>
  <r>
    <m/>
    <x v="0"/>
    <m/>
    <m/>
    <d v="2025-07-30T00:00:00"/>
    <x v="138"/>
    <m/>
    <x v="0"/>
    <s v="Urea Rotating Engineer"/>
    <s v="Urea Plant"/>
    <s v="Unsafe Condition (Dangerous Area that has potential to cause harm or injury to People within the Area) / Keadaan Bahaya"/>
    <s v="At accessway of ground floor synthesis unit found hanging flexible hose connecting from cylinder gas at ground floor to the first floor. "/>
    <s v="This could potentially lead to any passerby personnel using bicycle on the area to be dangling with the hose pipe."/>
    <s v="Informed the equipment operator to secure the flexible hose and make him aware of the hazard that can cause it"/>
    <s v="Road Safety / Keselamatan di Trafik dan Jalan Raya"/>
    <x v="0"/>
    <x v="0"/>
    <x v="0"/>
  </r>
  <r>
    <m/>
    <x v="0"/>
    <m/>
    <m/>
    <d v="2025-07-30T00:00:00"/>
    <x v="77"/>
    <m/>
    <x v="0"/>
    <s v="Sr. Static ammonia technician"/>
    <s v="Offsite &amp; Utilities"/>
    <s v="Unsafe Act (Dangerous or Unsafe Act that was done by someone) / Perbuatan Bahaya"/>
    <s v="Unauthorised person run jetting machine to check the pressure. "/>
    <s v="It can cause a serious injury ,because no proper PPE's used at that time. "/>
    <s v="I am just raising care card._x000a_( as per multinational companies ,they advising their staff that if you can't stop the person due to higher position just raise the care card)."/>
    <s v="Communication / Kurang Perbincangan waktu Bekerja, Kurang Permahaman Arahan atau Kurang Pengetahuan Bahasa Asing"/>
    <x v="0"/>
    <x v="1"/>
    <x v="0"/>
  </r>
  <r>
    <m/>
    <x v="0"/>
    <m/>
    <m/>
    <d v="2025-07-30T00:00:00"/>
    <x v="77"/>
    <m/>
    <x v="0"/>
    <s v="Sr. Static ammonia technician "/>
    <s v="Offsite &amp; Utilities"/>
    <s v="Safe Act or Positive Practice (An appreciation to be made to that person who shows good examples) / Kelakuan yang Baik"/>
    <s v="I observed that the staff from Rotary company, which are working with me are well aware of safety and technically have strong skills to perform the job timely. "/>
    <s v="With unskilled work force there are chances of incidents and personal injury."/>
    <s v="Position feedback "/>
    <s v="Proactive Approach / Teguran Positif (Safe Act / Positive Act)"/>
    <x v="0"/>
    <x v="1"/>
    <x v="0"/>
  </r>
  <r>
    <m/>
    <x v="0"/>
    <m/>
    <m/>
    <d v="2025-07-30T00:00:00"/>
    <x v="137"/>
    <m/>
    <x v="0"/>
    <s v="Senior Engineer Rotating Urea"/>
    <s v="Urea Plant"/>
    <s v="Unsafe Act (Dangerous or Unsafe Act that was done by someone) / Perbuatan Bahaya"/>
    <s v="It was observed that one of BFI employee was not carrying his escape hood with him while working at site in Ammonia pump area"/>
    <s v="He was in danger of potential ammonia inhale while do not have escape hood available with him."/>
    <s v="Talked to him to bring and carry his escape hood every time when working at site."/>
    <s v="Individual Behaviour / Tingkah Laku yang Cuai dan Berbahaya"/>
    <x v="0"/>
    <x v="1"/>
    <x v="0"/>
  </r>
  <r>
    <m/>
    <x v="0"/>
    <m/>
    <m/>
    <d v="2025-07-30T00:00:00"/>
    <x v="11"/>
    <m/>
    <x v="0"/>
    <s v="Mechanical Tech"/>
    <s v="Cooling Tower Area"/>
    <s v="Safe Act or Positive Practice (An appreciation to be made to that person who shows good examples) / Kelakuan yang Baik"/>
    <s v="Very positive attitude, positive working style. Easy to work with"/>
    <s v="Nothing can go wrong with positivity instead, to spread more kindness in the workplace."/>
    <s v="I am encouraging everyone to have positivity, spread kind awareness. And always be the first one to be positive. If you dont see it, you be it. "/>
    <s v="Proactive Approach / Teguran Positif (Safe Act / Positive Act)"/>
    <x v="0"/>
    <x v="0"/>
    <x v="0"/>
  </r>
  <r>
    <m/>
    <x v="0"/>
    <m/>
    <m/>
    <d v="2025-07-30T00:00:00"/>
    <x v="11"/>
    <m/>
    <x v="0"/>
    <s v="Mechanical technician"/>
    <s v="Main Gate 1"/>
    <s v="Unsafe Act (Dangerous or Unsafe Act that was done by someone) / Perbuatan Bahaya"/>
    <s v="I observed contractors bringing 2 escape hood. (1 belong to his friend on the otherside of the gate)"/>
    <s v="Incase of emergency, his friend do not have the escape hood."/>
    <s v="I already approach this contractor to never do it again, 1 escape hood for 1 person."/>
    <s v="Individual Behaviour / Tingkah Laku yang Cuai dan Berbahaya"/>
    <x v="0"/>
    <x v="0"/>
    <x v="0"/>
  </r>
  <r>
    <m/>
    <x v="0"/>
    <m/>
    <m/>
    <d v="2025-07-30T00:00:00"/>
    <x v="54"/>
    <m/>
    <x v="0"/>
    <s v="Senior Rigger Technician"/>
    <s v="Vehicle Entry Gate"/>
    <s v="Unsafe Act (Dangerous or Unsafe Act that was done by someone) / Perbuatan Bahaya"/>
    <s v="Saw contractor lifting a concrete block using expired webbing sling on a kobelco"/>
    <s v="Webbing sling will snap/cut"/>
    <s v="Immediately stop the contractor,inform them to use proper &amp; inspected webbing sling to do the work"/>
    <s v="Individual Behaviour / Tingkah Laku yang Cuai dan Berbahaya"/>
    <x v="0"/>
    <x v="0"/>
    <x v="0"/>
  </r>
  <r>
    <m/>
    <x v="0"/>
    <m/>
    <m/>
    <d v="2025-07-30T00:00:00"/>
    <x v="76"/>
    <m/>
    <x v="0"/>
    <s v="Senior engineer"/>
    <s v="Car Park near North Building"/>
    <s v="Safe Act or Positive Practice (An appreciation to be made to that person who shows good examples) / Kelakuan yang Baik"/>
    <s v="It is observed that people having bicycles are observed crossing the cross-over walkway made over the storm water channels around the plant, which is a positive practice."/>
    <s v="Not applicable"/>
    <s v="Not applicable"/>
    <s v="Individual Behaviour / Tingkah Laku yang Cuai dan Berbahaya"/>
    <x v="0"/>
    <x v="1"/>
    <x v="0"/>
  </r>
  <r>
    <m/>
    <x v="0"/>
    <m/>
    <m/>
    <d v="2025-07-30T00:00:00"/>
    <x v="76"/>
    <m/>
    <x v="0"/>
    <s v="naveed bashir"/>
    <s v="Offsite &amp; Utilities"/>
    <s v="Safe Act or Positive Practice (An appreciation to be made to that person who shows good examples) / Kelakuan yang Baik"/>
    <s v="It was observed that after dismantling the manholes of boiler-1, no scattered stud bolts were observed around on the platforms, thus avoid any trip, slip hazards."/>
    <s v="Not applicable"/>
    <s v="Not applicable"/>
    <s v="Material Arrangement and Housekeeping / Kesesuaian Penyusunan Barang dan Kebersihan Tempat Pekerjaan"/>
    <x v="0"/>
    <x v="1"/>
    <x v="0"/>
  </r>
  <r>
    <m/>
    <x v="0"/>
    <m/>
    <m/>
    <d v="2025-07-30T00:00:00"/>
    <x v="97"/>
    <m/>
    <x v="0"/>
    <s v="Instrument Engineer"/>
    <s v="Plant Entry Gate"/>
    <s v="Safe Act or Positive Practice (An appreciation to be made to that person who shows good examples) / Kelakuan yang Baik"/>
    <s v="A personal was caught bringing their phone by the security. The security stopped the person from entering the site and asked them to leave their phone at the security hut."/>
    <s v="-"/>
    <s v="It is good that the security is observant and doing their checks thoroughly to ensure the safety of personnel inside the Plant"/>
    <s v="Proactive Approach / Teguran Positif (Safe Act / Positive Act)"/>
    <x v="0"/>
    <x v="0"/>
    <x v="0"/>
  </r>
  <r>
    <m/>
    <x v="0"/>
    <m/>
    <m/>
    <d v="2025-07-30T00:00:00"/>
    <x v="25"/>
    <m/>
    <x v="0"/>
    <s v="Electrical Supervisor"/>
    <s v="Unsure / Kurang Pasti"/>
    <s v="Improvement Suggestions / Cadangan untuk diperbaiki"/>
    <s v="We never got information regarding Care card we submit &amp; never got feed back action taken"/>
    <s v="-. Lack information Care card we submit_x000a_-. No clear status of care card was done, rejected, inprogrees, pending or similar with others_x000a_-. Only special people have access_x000a_-.  Possible repeting do to limit access"/>
    <s v="Upgrade Care card with facilities: number care card , status &amp; feed back to person who create care card_x000a_"/>
    <s v="Proactive Approach / Teguran Positif (Safe Act / Positive Act)"/>
    <x v="0"/>
    <x v="1"/>
    <x v="0"/>
  </r>
  <r>
    <m/>
    <x v="0"/>
    <m/>
    <m/>
    <d v="2025-07-30T00:00:00"/>
    <x v="37"/>
    <m/>
    <x v="0"/>
    <s v="Electrical Technician"/>
    <s v="CCR"/>
    <s v="Improvement Suggestions / Cadangan untuk diperbaiki"/>
    <s v="Eyewash in ccr battery room is already expired"/>
    <s v="Can harm the eyes if using expired eyewash"/>
    <s v="Inspect and replace with new eyewash"/>
    <s v="Facility Management / Perawatan Kemudahan dan Aset"/>
    <x v="0"/>
    <x v="0"/>
    <x v="0"/>
  </r>
  <r>
    <m/>
    <x v="0"/>
    <m/>
    <m/>
    <d v="2025-07-30T00:00:00"/>
    <x v="7"/>
    <m/>
    <x v="0"/>
    <s v="Electrical Supervisor"/>
    <s v="CCR"/>
    <s v="Unsafe Condition (Dangerous Area that has potential to cause harm or injury to People within the Area) / Keadaan Bahaya"/>
    <s v="Eye was bottled inside CCR battery room is expired, need to be replace with new one "/>
    <s v="When it required it's not ready to use"/>
    <s v="Create care card, then concern team can replace the eye wash"/>
    <s v="Personal Protective Equipment / Pemakaian Alat Pelindung Diri"/>
    <x v="0"/>
    <x v="0"/>
    <x v="0"/>
  </r>
  <r>
    <m/>
    <x v="0"/>
    <m/>
    <m/>
    <d v="2025-07-30T00:00:00"/>
    <x v="88"/>
    <m/>
    <x v="0"/>
    <s v="Static Ammonia Lead Engineer"/>
    <s v="Ammonia Plant"/>
    <s v="Safe Act or Positive Practice (An appreciation to be made to that person who shows good examples) / Kelakuan yang Baik"/>
    <s v="I saw technicians not wearing gloves during their site walk"/>
    <s v="They may injure their hand if touch sharp edges or hot surfaces"/>
    <s v="I asked HSSE team to provide new gloves to them to save their hands"/>
    <s v="Proactive Approach / Teguran Positif (Safe Act / Positive Act)"/>
    <x v="0"/>
    <x v="1"/>
    <x v="0"/>
  </r>
  <r>
    <m/>
    <x v="0"/>
    <m/>
    <m/>
    <d v="2025-07-30T00:00:00"/>
    <x v="143"/>
    <m/>
    <x v="0"/>
    <s v="Sr. Rotating Mechanical Technician Lvl 1"/>
    <s v="Urea Plant"/>
    <s v="Unsafe Act (Dangerous or Unsafe Act that was done by someone) / Perbuatan Bahaya"/>
    <s v="Hydro jetting without wearing proper required PPE"/>
    <s v="Eye injury "/>
    <s v="Informed him always wear full required PPE for hydro jetting like full sheild, rubber glove, rain suit."/>
    <s v="Individual Behaviour / Tingkah Laku yang Cuai dan Berbahaya"/>
    <x v="0"/>
    <x v="0"/>
    <x v="0"/>
  </r>
  <r>
    <m/>
    <x v="0"/>
    <m/>
    <m/>
    <d v="2025-07-30T00:00:00"/>
    <x v="143"/>
    <m/>
    <x v="0"/>
    <s v="Sr. Rotating Mechanical Technician lvl1"/>
    <s v="Urea Plant"/>
    <s v="Unsafe Condition (Dangerous Area that has potential to cause harm or injury to People within the Area) / Keadaan Bahaya"/>
    <s v="Shifting materials top side without barricading of ground floor."/>
    <s v="Falling material and hit to someone "/>
    <s v="Informed barricade area and provide sign board."/>
    <s v="Hazardous - Unsafe Materials / Benda yang Berbahaya"/>
    <x v="0"/>
    <x v="0"/>
    <x v="0"/>
  </r>
  <r>
    <m/>
    <x v="0"/>
    <m/>
    <m/>
    <d v="2025-07-30T00:00:00"/>
    <x v="143"/>
    <m/>
    <x v="0"/>
    <s v="Sr. Rotating Mechanical Technician lvl1 "/>
    <s v="Urea Plant"/>
    <s v="Unsafe Act (Dangerous or Unsafe Act that was done by someone) / Perbuatan Bahaya"/>
    <s v="Someone despose metal in hazards garbage bin"/>
    <s v="Environment Hazards "/>
    <s v="Removed and disposed in hazards bin."/>
    <s v="Individual Behaviour / Tingkah Laku yang Cuai dan Berbahaya"/>
    <x v="0"/>
    <x v="0"/>
    <x v="0"/>
  </r>
  <r>
    <m/>
    <x v="0"/>
    <m/>
    <m/>
    <d v="2025-07-31T00:00:00"/>
    <x v="83"/>
    <m/>
    <x v="0"/>
    <s v="Urea static supervisor "/>
    <s v="Ammonia Plant"/>
    <s v="Unsafe Act (Dangerous or Unsafe Act that was done by someone) / Perbuatan Bahaya"/>
    <s v="Forklift used by workers inside plant area without flagman "/>
    <s v="Forklift can be hit near by equipments or material "/>
    <s v="I approach to forklift operator and ask him about the flagman flagman was available but he was standing outside I call him and remind him please always be with forklift "/>
    <s v="Individual Behaviour / Tingkah Laku yang Cuai dan Berbahaya"/>
    <x v="0"/>
    <x v="0"/>
    <x v="0"/>
  </r>
  <r>
    <m/>
    <x v="0"/>
    <m/>
    <m/>
    <d v="2025-07-31T00:00:00"/>
    <x v="22"/>
    <m/>
    <x v="0"/>
    <s v="Electrical Supervisor"/>
    <s v="Ammonia Plant"/>
    <s v="Improvement Suggestions / Cadangan untuk diperbaiki"/>
    <s v="1071K001 Synthesis Compressor. Instrument cables had been detached from the JB 1071JXA402 cable tray."/>
    <s v="Because the Syngas is one of the key equipment, this condition might cause cable damage or loosening, It can causing the compressor to trip."/>
    <s v="The detached cables must be fixed and dressed properly."/>
    <s v="Tools, Equipment and Machinery / Berkaitan dengan Alat Kegunaan Pekerjaan dan Mesin sama ada ianya Tidak Sesuai untuk aktivitas tersebut atau sebaliknya"/>
    <x v="0"/>
    <x v="1"/>
    <x v="0"/>
  </r>
  <r>
    <m/>
    <x v="0"/>
    <m/>
    <m/>
    <d v="2025-07-31T00:00:00"/>
    <x v="22"/>
    <m/>
    <x v="0"/>
    <s v="Electrical Supervisor"/>
    <s v="Ammonia Plant"/>
    <s v="Unsafe Condition (Dangerous Area that has potential to cause harm or injury to People within the Area) / Keadaan Bahaya"/>
    <s v="When the catalyst unloaded at 1201R001-H2 Removal Reactor, we observed that one piece of equipment the vendor had provided was grounded to the scaffolding and that the other piece did not. _x000a_This condition was noticed during the interval. "/>
    <s v="One of the most crucial components of the apparatus is the grounding cable. It is possible to safely discharge any static electricity produced by the equipment during the process to ground."/>
    <s v="The vendor provided the grounding wire and moved the other equipment grounding to the correct grounding point after we brought up the issue with the responsible area operator."/>
    <s v="Design and Engineering / Tempat Pekerjaan kurang sesuai"/>
    <x v="0"/>
    <x v="1"/>
    <x v="0"/>
  </r>
  <r>
    <m/>
    <x v="0"/>
    <m/>
    <m/>
    <d v="2025-07-31T00:00:00"/>
    <x v="51"/>
    <m/>
    <x v="0"/>
    <s v="DE technician "/>
    <s v="Workshop"/>
    <s v="Unsafe Condition (Dangerous Area that has potential to cause harm or injury to People within the Area) / Keadaan Bahaya"/>
    <s v="someone walking backwards while the forklift is reversing"/>
    <s v="accident"/>
    <s v="Stop the person and remain him to stop while forklift reversing "/>
    <s v="Individual Behaviour / Tingkah Laku yang Cuai dan Berbahaya"/>
    <x v="0"/>
    <x v="0"/>
    <x v="0"/>
  </r>
  <r>
    <m/>
    <x v="0"/>
    <m/>
    <m/>
    <d v="2025-07-31T00:00:00"/>
    <x v="41"/>
    <m/>
    <x v="0"/>
    <s v="Electrical tech"/>
    <s v="CCR"/>
    <s v="Improvement Suggestions / Cadangan untuk diperbaiki"/>
    <s v="Eyewash in battery room at ccr is expired"/>
    <s v="-"/>
    <s v="The item need to be checked soon"/>
    <s v="Proactive Approach / Teguran Positif (Safe Act / Positive Act)"/>
    <x v="0"/>
    <x v="0"/>
    <x v="0"/>
  </r>
  <r>
    <m/>
    <x v="0"/>
    <m/>
    <m/>
    <d v="2025-07-31T00:00:00"/>
    <x v="41"/>
    <m/>
    <x v="0"/>
    <s v="Electrical Tech"/>
    <s v="Ammonia Plant"/>
    <s v="Unsafe Condition (Dangerous Area that has potential to cause harm or injury to People within the Area) / Keadaan Bahaya"/>
    <s v="Last seen the pressure cleaning engine which is near the Natural Gas Compressor is grounding connected."/>
    <s v="For safety reason"/>
    <s v="-"/>
    <s v="Tools, Equipment and Machinery / Berkaitan dengan Alat Kegunaan Pekerjaan dan Mesin sama ada ianya Tidak Sesuai untuk aktivitas tersebut atau sebaliknya"/>
    <x v="0"/>
    <x v="0"/>
    <x v="0"/>
  </r>
  <r>
    <m/>
    <x v="0"/>
    <m/>
    <m/>
    <d v="2025-07-31T00:00:00"/>
    <x v="41"/>
    <m/>
    <x v="0"/>
    <s v="Electrical tech"/>
    <s v="Ammonia Plant"/>
    <s v="Unsafe Condition (Dangerous Area that has potential to cause harm or injury to People within the Area) / Keadaan Bahaya"/>
    <s v="Last seen equipment which is pressure cleaning engine near the NGC is without grounding connected"/>
    <s v="It can cause electrical shock risk  as ungrounded equipment can pose serious risk of electric shockto personnel especially during maintenance or fault condition ; also it can pose a fire hazard as the risk of increase risk of sparks and fire."/>
    <s v="-"/>
    <s v="Tools, Equipment and Machinery / Berkaitan dengan Alat Kegunaan Pekerjaan dan Mesin sama ada ianya Tidak Sesuai untuk aktivitas tersebut atau sebaliknya"/>
    <x v="0"/>
    <x v="0"/>
    <x v="0"/>
  </r>
  <r>
    <m/>
    <x v="0"/>
    <m/>
    <m/>
    <d v="2025-07-31T00:00:00"/>
    <x v="45"/>
    <m/>
    <x v="0"/>
    <s v="Civil Lead"/>
    <s v="Offsite &amp; Utilities"/>
    <s v="Unsafe Condition (Dangerous Area that has potential to cause harm or injury to People within the Area) / Keadaan Bahaya"/>
    <s v="It was observed housekeeping need to be done at scaffold storage area near Unit 1031."/>
    <s v="It can create tripping hazards to personnel."/>
    <s v="Immediate discussion made with the supervisor and he agreed to do house keeping imediately"/>
    <s v="Material Arrangement and Housekeeping / Kesesuaian Penyusunan Barang dan Kebersihan Tempat Pekerjaan"/>
    <x v="0"/>
    <x v="0"/>
    <x v="0"/>
  </r>
  <r>
    <m/>
    <x v="0"/>
    <m/>
    <m/>
    <d v="2025-07-31T00:00:00"/>
    <x v="45"/>
    <m/>
    <x v="0"/>
    <s v="Civil Lead"/>
    <s v="Offsite &amp; Utilities"/>
    <s v="Unsafe Condition (Dangerous Area that has potential to cause harm or injury to People within the Area) / Keadaan Bahaya"/>
    <s v="One of a staff found not wearing hand gloves while doing his job."/>
    <s v="He can injured his hands/fingers while doing the job."/>
    <s v="Discussion had been made and he agreed to wear his hand gloves immediately."/>
    <s v="Personal Protective Equipment / Pemakaian Alat Pelindung Diri"/>
    <x v="0"/>
    <x v="0"/>
    <x v="0"/>
  </r>
  <r>
    <m/>
    <x v="0"/>
    <m/>
    <m/>
    <d v="2025-07-31T00:00:00"/>
    <x v="45"/>
    <m/>
    <x v="0"/>
    <s v="Civil Lead"/>
    <s v="Offsite &amp; Utilities"/>
    <s v="Safe Act or Positive Practice (An appreciation to be made to that person who shows good examples) / Kelakuan yang Baik"/>
    <s v="Full barricades had been put up to ensure any unauthorised personnel are not allowed to go into the area while lifting activities were carried out. "/>
    <s v="Unauthorised personnel going into the lifting area. "/>
    <s v="Congratulate the team on their positive safety awareness."/>
    <s v="Proactive Approach / Teguran Positif (Safe Act / Positive Act)"/>
    <x v="0"/>
    <x v="0"/>
    <x v="0"/>
  </r>
  <r>
    <m/>
    <x v="0"/>
    <m/>
    <m/>
    <d v="2025-07-31T00:00:00"/>
    <x v="45"/>
    <m/>
    <x v="0"/>
    <s v="Civil Lead"/>
    <s v="Ammonia Plant"/>
    <s v="Safe Act or Positive Practice (An appreciation to be made to that person who shows good examples) / Kelakuan yang Baik"/>
    <s v="A staff hooked his body harness onto the scaffolding as he is working at more 1.5m height."/>
    <s v="He can be injured due to falling from at that height."/>
    <s v="Congratulate him on his positive attitude towards safety."/>
    <s v="Proactive Approach / Teguran Positif (Safe Act / Positive Act)"/>
    <x v="0"/>
    <x v="0"/>
    <x v="0"/>
  </r>
  <r>
    <m/>
    <x v="0"/>
    <m/>
    <m/>
    <d v="2025-07-31T00:00:00"/>
    <x v="53"/>
    <m/>
    <x v="0"/>
    <s v="Heavy Equipment Operator "/>
    <s v="Urea Plant"/>
    <s v="Unsafe Act (Dangerous or Unsafe Act that was done by someone) / Perbuatan Bahaya"/>
    <s v="Finding 3rd party manlift operator not use safety harness went operating the machine."/>
    <s v="Falling &amp; incident "/>
    <s v="Intervention him &amp; agree "/>
    <s v="Personal Protective Equipment / Pemakaian Alat Pelindung Diri"/>
    <x v="0"/>
    <x v="0"/>
    <x v="0"/>
  </r>
  <r>
    <m/>
    <x v="0"/>
    <m/>
    <m/>
    <d v="2025-07-31T00:00:00"/>
    <x v="6"/>
    <m/>
    <x v="0"/>
    <s v="Technician"/>
    <s v="Urea Plant"/>
    <s v="Safe Act or Positive Practice (An appreciation to be made to that person who shows good examples) / Kelakuan yang Baik"/>
    <s v="Someone wears proper ppe"/>
    <s v="It is positive"/>
    <s v="Keep wearing prpoer ppe"/>
    <s v="Personal Protective Equipment / Pemakaian Alat Pelindung Diri"/>
    <x v="0"/>
    <x v="0"/>
    <x v="0"/>
  </r>
  <r>
    <m/>
    <x v="0"/>
    <m/>
    <m/>
    <d v="2025-07-31T00:00:00"/>
    <x v="68"/>
    <m/>
    <x v="0"/>
    <s v="Valve technician"/>
    <s v="Workshop"/>
    <s v="Unsafe Act (Dangerous or Unsafe Act that was done by someone) / Perbuatan Bahaya"/>
    <s v="Stopped a worker with untied long hair at the fabrication area and advised her to tie it securely when working, especially around machinery."/>
    <s v="Could be stuck her hair on the machine"/>
    <s v="Approached her when it safe, and spoke to person in charged to make sure all safety requirement  especially handling machinery need to be complied "/>
    <s v="Knowledge and Training / Kurang Kemahiran atau Pengetahuan"/>
    <x v="0"/>
    <x v="0"/>
    <x v="0"/>
  </r>
  <r>
    <m/>
    <x v="0"/>
    <m/>
    <m/>
    <d v="2025-07-31T00:00:00"/>
    <x v="60"/>
    <m/>
    <x v="0"/>
    <s v="Senior Technician"/>
    <s v="Compressor Unit Area"/>
    <s v="Safe Act or Positive Practice (An appreciation to be made to that person who shows good examples) / Kelakuan yang Baik"/>
    <s v="Painter grinding at scaffold platform"/>
    <s v="Good practice "/>
    <s v="Observed that worker are using PPE and harness properly hooked above the waist."/>
    <s v="Proactive Approach / Teguran Positif (Safe Act / Positive Act)"/>
    <x v="0"/>
    <x v="1"/>
    <x v="0"/>
  </r>
  <r>
    <m/>
    <x v="0"/>
    <m/>
    <m/>
    <d v="2025-07-31T00:00:00"/>
    <x v="138"/>
    <m/>
    <x v="0"/>
    <s v="Rotating Engineer"/>
    <s v="Urea Plant"/>
    <s v="Unsafe Act (Dangerous or Unsafe Act that was done by someone) / Perbuatan Bahaya"/>
    <s v="Some personnel entering the insulation removal area without dust mask N95"/>
    <s v="Can cause irritation / healthy issue either short term or long term to the personnel which can lead to LTI if not using proper PPE"/>
    <s v="Personnel entering the area should wear N95 dust mask"/>
    <s v="Personal Protective Equipment / Pemakaian Alat Pelindung Diri"/>
    <x v="0"/>
    <x v="0"/>
    <x v="0"/>
  </r>
  <r>
    <m/>
    <x v="0"/>
    <m/>
    <m/>
    <d v="2025-07-31T00:00:00"/>
    <x v="77"/>
    <m/>
    <x v="0"/>
    <s v="Sr. Static ammonia technician "/>
    <s v="Offsite &amp; Utilities"/>
    <s v="Unsafe Act (Dangerous or Unsafe Act that was done by someone) / Perbuatan Bahaya"/>
    <s v="Pedestrian worker were crossing barricaded area by lifting up the barricade  tape near natural gas line."/>
    <s v="Purging was under process, can cause personal injury."/>
    <s v="I intervene them to use other way."/>
    <s v="Individual Behaviour / Tingkah Laku yang Cuai dan Berbahaya"/>
    <x v="0"/>
    <x v="1"/>
    <x v="0"/>
  </r>
  <r>
    <m/>
    <x v="0"/>
    <m/>
    <m/>
    <d v="2025-07-31T00:00:00"/>
    <x v="77"/>
    <m/>
    <x v="0"/>
    <s v="Sr. Static ammonia technician "/>
    <s v="Offsite &amp; Utilities"/>
    <s v="Unsafe Act (Dangerous or Unsafe Act that was done by someone) / Perbuatan Bahaya"/>
    <s v="I observed that 1 contractor supervisor was helping his team to tight the equipment and he didn't wear safety gloves. "/>
    <s v="His finger can pinch during tightening the equipment, "/>
    <s v="I intervene him to use gloves "/>
    <s v="Individual Behaviour / Tingkah Laku yang Cuai dan Berbahaya"/>
    <x v="0"/>
    <x v="1"/>
    <x v="0"/>
  </r>
  <r>
    <m/>
    <x v="0"/>
    <m/>
    <m/>
    <d v="2025-07-31T00:00:00"/>
    <x v="38"/>
    <m/>
    <x v="0"/>
    <s v="Electrical Technician"/>
    <s v="Electrical Substation"/>
    <s v="Safe Act or Positive Practice (An appreciation to be made to that person who shows good examples) / Kelakuan yang Baik"/>
    <s v="Saw someone carrying equipment to be placed on transporting vehicle, a contractor approached and decided to help. This positive attitude helped ease the preparations efficiently and saved more energy."/>
    <s v="Could not leave this blank as described for positive action. However, this positive attitude may help ease and make people feel better "/>
    <s v="Gave appreciation and thanks, also made this care card to show appreciation towards the gesture. A good gesture can help in so many ways."/>
    <s v="Proactive Approach / Teguran Positif (Safe Act / Positive Act)"/>
    <x v="0"/>
    <x v="0"/>
    <x v="0"/>
  </r>
  <r>
    <m/>
    <x v="0"/>
    <m/>
    <m/>
    <d v="2025-07-31T00:00:00"/>
    <x v="81"/>
    <m/>
    <x v="0"/>
    <s v="Senior engineer Urea static"/>
    <s v="Urea Plant"/>
    <s v="Unsafe Act (Dangerous or Unsafe Act that was done by someone) / Perbuatan Bahaya"/>
    <s v="water was leaking from safety shower at ground floor near condensate tank after someone used it as the actuator was stuck on the snesor"/>
    <s v="safety shower is for emergency use only. the spilled water was causing slipper surface. the actuartor was stuck so it would give false indication that the safety shower is in use"/>
    <s v="the lever was adjusted so it would close properly and not get stuck with the sensor "/>
    <s v="Individual Behaviour / Tingkah Laku yang Cuai dan Berbahaya"/>
    <x v="0"/>
    <x v="1"/>
    <x v="0"/>
  </r>
  <r>
    <m/>
    <x v="0"/>
    <m/>
    <m/>
    <d v="2025-07-31T00:00:00"/>
    <x v="76"/>
    <m/>
    <x v="0"/>
    <s v="senior engineer"/>
    <s v="Offsite &amp; Utilities"/>
    <s v="Unsafe Act (Dangerous or Unsafe Act that was done by someone) / Perbuatan Bahaya"/>
    <s v="It was observed during the lifting activity of the ammonia cooling water pump, it seems that there was a lack of coordination or information among the lifting team with the crane, that caused the pump to lift up quite much which made the temporary tie-rods of the expansion bellow to bend."/>
    <s v="The signalman quickly signaled the crane to put down the pump; and BRE rigging supervisor &amp; O&amp;U static team was called to see through the situation. _x0009__x000a_Failing to understand to lift the pump slowly, caused the tie-rods to bend."/>
    <s v="We informed our team to compress the expansion bellow a bit more and then the rigging supervised by the BRE rigging supervisor to lift the pump slowly managed to remove the two stuck bolts between the pump flange and bellow, and the pump removed without any issues."/>
    <s v="Supervision / Kurang Pemantauan atau Perhatian dari atasan"/>
    <x v="0"/>
    <x v="1"/>
    <x v="0"/>
  </r>
  <r>
    <m/>
    <x v="0"/>
    <m/>
    <m/>
    <d v="2025-07-31T00:00:00"/>
    <x v="76"/>
    <m/>
    <x v="0"/>
    <s v="senior engineer"/>
    <s v="Offsite &amp; Utilities"/>
    <s v="Unsafe Act (Dangerous or Unsafe Act that was done by someone) / Perbuatan Bahaya"/>
    <s v="Some contractor personnel are observed to cross over the storm water drain channel near the boiler by jumping across the channel."/>
    <s v="This has high chances of foot slipping off the ledge of the channel resulting into fall in the channel and causing injury."/>
    <s v="The persons were engaged and informed to cross the channels only where they are adequately covered with the slabs."/>
    <s v="Individual Behaviour / Tingkah Laku yang Cuai dan Berbahaya"/>
    <x v="0"/>
    <x v="1"/>
    <x v="0"/>
  </r>
  <r>
    <m/>
    <x v="0"/>
    <m/>
    <m/>
    <d v="2025-07-31T00:00:00"/>
    <x v="76"/>
    <m/>
    <x v="0"/>
    <s v="senior engineer"/>
    <s v="Offsite &amp; Utilities"/>
    <s v="Unsafe Act (Dangerous or Unsafe Act that was done by someone) / Perbuatan Bahaya"/>
    <s v="Two contractor persons are observed working at boiler without using the ear plugs while dismantling the manways of the air duct with the battery operated machine that is causing a lot of noise."/>
    <s v="Continuous exposure to such noise can cause hearing damage."/>
    <s v="The work was stopped and they were advised to wear the ear plugs before continuing the job."/>
    <s v="Individual Behaviour / Tingkah Laku yang Cuai dan Berbahaya"/>
    <x v="0"/>
    <x v="1"/>
    <x v="0"/>
  </r>
  <r>
    <m/>
    <x v="0"/>
    <m/>
    <m/>
    <d v="2025-07-31T00:00:00"/>
    <x v="37"/>
    <m/>
    <x v="0"/>
    <s v="Electrical Technician"/>
    <s v="Ammonia Plant"/>
    <s v="Unsafe Condition (Dangerous Area that has potential to cause harm or injury to People within the Area) / Keadaan Bahaya"/>
    <s v="The grounding for Pressure cleaning engine from vendor is not connected"/>
    <s v="Someone potentially get electric shock"/>
    <s v="Ask them to connect the grounding"/>
    <s v="Tools, Equipment and Machinery / Berkaitan dengan Alat Kegunaan Pekerjaan dan Mesin sama ada ianya Tidak Sesuai untuk aktivitas tersebut atau sebaliknya"/>
    <x v="0"/>
    <x v="0"/>
    <x v="0"/>
  </r>
  <r>
    <m/>
    <x v="0"/>
    <m/>
    <m/>
    <d v="2025-08-01T00:00:00"/>
    <x v="83"/>
    <m/>
    <x v="0"/>
    <s v="Static urea supervisor "/>
    <s v="Urea Plant"/>
    <s v="Unsafe Condition (Dangerous Area that has potential to cause harm or injury to People within the Area) / Keadaan Bahaya"/>
    <s v="Workers shifting scaffolding material to top floor by manually but there was no barricade "/>
    <s v="Falling objects hazard if some one passing under them can have injury "/>
    <s v="I approach to the workers and ask them to bericade the area"/>
    <s v="Scaffolding and Working at Height / Yang berkaitan dengan Scaffolding dan Bekerja tempat tinggi"/>
    <x v="0"/>
    <x v="0"/>
    <x v="0"/>
  </r>
  <r>
    <m/>
    <x v="0"/>
    <m/>
    <m/>
    <d v="2025-08-01T00:00:00"/>
    <x v="83"/>
    <m/>
    <x v="0"/>
    <s v="Static urea supervisor "/>
    <s v="Urea Plant"/>
    <s v="Unsafe Condition (Dangerous Area that has potential to cause harm or injury to People within the Area) / Keadaan Bahaya"/>
    <s v="Electric Cable lying on floor without bericade "/>
    <s v="Tripping hazard"/>
    <s v="I asked the workers to bericade the lying cable "/>
    <s v="Signage and Barriers / Papan Tanda dan Perbatasan Keselamatan tempat kerja"/>
    <x v="0"/>
    <x v="0"/>
    <x v="0"/>
  </r>
  <r>
    <m/>
    <x v="0"/>
    <m/>
    <m/>
    <d v="2025-08-01T00:00:00"/>
    <x v="41"/>
    <m/>
    <x v="0"/>
    <s v="Electrical Tech"/>
    <s v="Electrical Substation"/>
    <s v="Improvement Suggestions / Cadangan untuk diperbaiki"/>
    <s v="Fire extinguisher panel box key is corroded. Panel no 17"/>
    <s v="When emergencu the key might broken or cannot be use as it is fully corroded"/>
    <s v="Ff team should check the equipment"/>
    <s v="Fire Protection / Perlindungan Kebakaran"/>
    <x v="0"/>
    <x v="0"/>
    <x v="0"/>
  </r>
  <r>
    <m/>
    <x v="0"/>
    <m/>
    <m/>
    <d v="2025-08-01T00:00:00"/>
    <x v="41"/>
    <m/>
    <x v="0"/>
    <s v="Electrical Tech"/>
    <s v="Electrical Substation"/>
    <s v="Unsafe Act (Dangerous or Unsafe Act that was done by someone) / Perbuatan Bahaya"/>
    <s v="Saw a personnel riding bicycle while using phone ( phone call)"/>
    <s v="The personnel might have the risk of falling or an accident"/>
    <s v="-"/>
    <s v="Individual Behaviour / Tingkah Laku yang Cuai dan Berbahaya"/>
    <x v="0"/>
    <x v="0"/>
    <x v="0"/>
  </r>
  <r>
    <m/>
    <x v="0"/>
    <m/>
    <m/>
    <d v="2025-08-01T00:00:00"/>
    <x v="41"/>
    <m/>
    <x v="0"/>
    <s v="Electrical Tech"/>
    <s v="Electrical Substation"/>
    <s v="Unsafe Act (Dangerous or Unsafe Act that was done by someone) / Perbuatan Bahaya"/>
    <s v="A personnel was seen climbing up a scaffolding through ladder without using safety harness."/>
    <s v="There might be a risk of falling from height"/>
    <s v="Asking the personnel to quickly come down and told them to use safety harness if they needed to go up the scaffolding again"/>
    <s v="Individual Behaviour / Tingkah Laku yang Cuai dan Berbahaya"/>
    <x v="0"/>
    <x v="0"/>
    <x v="0"/>
  </r>
  <r>
    <m/>
    <x v="0"/>
    <m/>
    <m/>
    <d v="2025-08-01T00:00:00"/>
    <x v="145"/>
    <m/>
    <x v="0"/>
    <s v="Sr. Rotating  Mechanical  Technician LVL1 "/>
    <s v="Urea Plant"/>
    <s v="Unsafe Condition (Dangerous Area that has potential to cause harm or injury to People within the Area) / Keadaan Bahaya"/>
    <s v="Near 1271K002 top side cleaning going without ground floor  barricade the area "/>
    <s v="During hydro jetting  always barricade  ground floor of efected area and need to provide sign board."/>
    <s v="Informed  them barricade area provide sign board."/>
    <s v="Signage and Barriers / Papan Tanda dan Perbatasan Keselamatan tempat kerja"/>
    <x v="0"/>
    <x v="1"/>
    <x v="0"/>
  </r>
  <r>
    <m/>
    <x v="0"/>
    <m/>
    <m/>
    <d v="2025-08-01T00:00:00"/>
    <x v="27"/>
    <m/>
    <x v="0"/>
    <s v="Electrical Engineer"/>
    <s v="South Building Ground Floor"/>
    <s v="Unsafe Act (Dangerous or Unsafe Act that was done by someone) / Perbuatan Bahaya"/>
    <s v="Someone left the water tap running in the toilet. She left without turning off the water tap in the sink."/>
    <s v="Waste of water. If the sinkhole is blocked, possible of water overflow from sink and cause slippery floor"/>
    <s v="I turned off the water tap. But it is important for people to be mindful over small things that can lead to/ cause a bigger problem."/>
    <s v="Individual Behaviour / Tingkah Laku yang Cuai dan Berbahaya"/>
    <x v="0"/>
    <x v="0"/>
    <x v="0"/>
  </r>
  <r>
    <m/>
    <x v="0"/>
    <m/>
    <m/>
    <d v="2025-08-01T00:00:00"/>
    <x v="27"/>
    <m/>
    <x v="0"/>
    <s v="Electrical Engineer"/>
    <s v="Car Park near North Building"/>
    <s v="Unsafe Act (Dangerous or Unsafe Act that was done by someone) / Perbuatan Bahaya"/>
    <s v="The car behind me is very close to my car so I gave a signal using the car's indicator to indicate I am going to take the parking spot. But he proceeded to try to overtake me, possibly thinking I was planning to stop and wait at the side. But I was actually taking some angle to park. I can see from my side mirror, he made a sudden stop when he realized what I was doing."/>
    <s v="Car accident"/>
    <s v="I didn't manage to see clearly the driver or the car as I was still reversing when he passed me by. But it is imperative for all drivers, especially at BFI parking to be patient and mindful. Don't get too close with other cars. At the end of the day, we want to arrive work safely. No need to rush especially at the area where people are trying to park their cars."/>
    <s v="Individual Behaviour / Tingkah Laku yang Cuai dan Berbahaya"/>
    <x v="0"/>
    <x v="0"/>
    <x v="0"/>
  </r>
  <r>
    <m/>
    <x v="0"/>
    <m/>
    <m/>
    <d v="2025-08-01T00:00:00"/>
    <x v="69"/>
    <m/>
    <x v="0"/>
    <s v="Valve tech"/>
    <s v="Workshop"/>
    <s v="Unsafe Act (Dangerous or Unsafe Act that was done by someone) / Perbuatan Bahaya"/>
    <s v="Person working at site using normal sunglass due to sun strike"/>
    <s v="Non approuved safety glass may not able to protect the eyes in case of serious situation"/>
    <s v="Instruct to use proper safety glass and explain the reason of appropriate eyes protection."/>
    <s v="Individual Behaviour / Tingkah Laku yang Cuai dan Berbahaya"/>
    <x v="0"/>
    <x v="0"/>
    <x v="0"/>
  </r>
  <r>
    <m/>
    <x v="0"/>
    <m/>
    <m/>
    <d v="2025-08-01T00:00:00"/>
    <x v="69"/>
    <m/>
    <x v="0"/>
    <s v="valve technician"/>
    <s v="Workshop"/>
    <s v="Safe Act or Positive Practice (An appreciation to be made to that person who shows good examples) / Kelakuan yang Baik"/>
    <s v="Three technician trying to lift safety valve on to the table"/>
    <s v="Puting people and equipment at risk"/>
    <s v="Valve weight is bit above three people lifting capacity but standing with right posture they are with confident to be able to get the valve on. But it always safe to opt for lifting equipment while its available."/>
    <s v="Manual Handling / Cara Mengangkat Benda"/>
    <x v="0"/>
    <x v="0"/>
    <x v="0"/>
  </r>
  <r>
    <m/>
    <x v="0"/>
    <m/>
    <m/>
    <d v="2025-08-01T00:00:00"/>
    <x v="53"/>
    <m/>
    <x v="0"/>
    <s v="Heavy Equipment Operator "/>
    <s v="Ammonia Plant"/>
    <s v="Unsafe Act (Dangerous or Unsafe Act that was done by someone) / Perbuatan Bahaya"/>
    <s v="During lifting activity using crane, site visit team nearby went swing crane (line of fire)."/>
    <s v="Line of fire &amp; incident "/>
    <s v="Make intervention and clear from the area"/>
    <s v="Position of People / Keberadaan seseorang ketika bekerja (Line of Fire, Drop Object &amp; Slip, Trip and Fall)"/>
    <x v="0"/>
    <x v="0"/>
    <x v="0"/>
  </r>
  <r>
    <m/>
    <x v="0"/>
    <m/>
    <m/>
    <d v="2025-08-01T00:00:00"/>
    <x v="64"/>
    <m/>
    <x v="0"/>
    <s v="Fabricator level 1 "/>
    <s v="Workshop"/>
    <s v="Unsafe Act (Dangerous or Unsafe Act that was done by someone) / Perbuatan Bahaya"/>
    <s v="One contructor person, using grinding w/out face shield."/>
    <s v="W/out face shield has a tendency the particles from grinding come to eyes."/>
    <s v="I told to the person, before do the grinding must use the face shield."/>
    <s v="Individual Behaviour / Tingkah Laku yang Cuai dan Berbahaya"/>
    <x v="0"/>
    <x v="1"/>
    <x v="0"/>
  </r>
  <r>
    <m/>
    <x v="0"/>
    <m/>
    <m/>
    <d v="2025-08-01T00:00:00"/>
    <x v="50"/>
    <m/>
    <x v="0"/>
    <s v="HVAC TECHNICIAN"/>
    <s v="CCR"/>
    <s v="Unsafe Act (Dangerous or Unsafe Act that was done by someone) / Perbuatan Bahaya"/>
    <s v="Worker climbed ladder without using fall protection harness"/>
    <s v="Risk of falling from height leading to serious injury"/>
    <s v="Advised worker to stop immediately, provided safety harness, and reminded about working at_x000a_height procedures."/>
    <s v="Position of People / Keberadaan seseorang ketika bekerja (Line of Fire, Drop Object &amp; Slip, Trip and Fall)"/>
    <x v="0"/>
    <x v="0"/>
    <x v="0"/>
  </r>
  <r>
    <m/>
    <x v="0"/>
    <m/>
    <m/>
    <d v="2025-08-01T00:00:00"/>
    <x v="94"/>
    <m/>
    <x v="0"/>
    <s v="Instrument manager "/>
    <s v="Car Park near North Building"/>
    <s v="Unsafe Condition (Dangerous Area that has potential to cause harm or injury to People within the Area) / Keadaan Bahaya"/>
    <s v="Slippery area and algae in the parking infront of the north building "/>
    <s v="Slippery risk"/>
    <s v="Informed the concerned person "/>
    <s v="Facility Management / Perawatan Kemudahan dan Aset"/>
    <x v="0"/>
    <x v="0"/>
    <x v="0"/>
  </r>
  <r>
    <m/>
    <x v="0"/>
    <m/>
    <m/>
    <d v="2025-08-01T00:00:00"/>
    <x v="136"/>
    <m/>
    <x v="0"/>
    <s v="Rotaing maintenance engineer"/>
    <s v="Ammonia Plant"/>
    <s v="Unsafe Condition (Dangerous Area that has potential to cause harm or injury to People within the Area) / Keadaan Bahaya"/>
    <s v="wire cable laying on ground"/>
    <s v="slip/trip hazards"/>
    <s v="inform person in charge to install hazard tape on the cable"/>
    <s v="Knowledge and Training / Kurang Kemahiran atau Pengetahuan"/>
    <x v="0"/>
    <x v="0"/>
    <x v="0"/>
  </r>
  <r>
    <m/>
    <x v="0"/>
    <m/>
    <m/>
    <d v="2025-08-01T00:00:00"/>
    <x v="30"/>
    <m/>
    <x v="0"/>
    <s v="Technician"/>
    <s v="Vehicle Entry Gate"/>
    <s v="Unsafe Condition (Dangerous Area that has potential to cause harm or injury to People within the Area) / Keadaan Bahaya"/>
    <s v="Street lights outside battery area of BFI is not working during night along the road."/>
    <s v="Visual is limited for the driver and potential people or animal are crossing."/>
    <s v="Need to inform the road management regarding this issue"/>
    <s v="Road Safety / Keselamatan di Trafik dan Jalan Raya"/>
    <x v="0"/>
    <x v="0"/>
    <x v="0"/>
  </r>
  <r>
    <m/>
    <x v="0"/>
    <m/>
    <m/>
    <d v="2025-08-01T00:00:00"/>
    <x v="62"/>
    <m/>
    <x v="0"/>
    <s v="Insulation Technician level 2"/>
    <s v="Urea Plant"/>
    <s v="Unsafe Act (Dangerous or Unsafe Act that was done by someone) / Perbuatan Bahaya"/>
    <s v="I observed that in some areas of the piping, the insulation wasn’t applied evenly. There were visible gaps between the insulation panels, which could allow heat to escape, affecting overall energy efficiency."/>
    <s v="These gaps will reduce the effectiveness of the insulation, leading to energy loss. This could result in increased heating and cooling costs and affect the comfort of the building’s occupants."/>
    <s v="I spoke with the installer to discuss the gaps and explained the impact on energy efficiency. I suggested using foam sealants or insulation filler in these gaps to improve the thermal barrier. I also emphasized the importance of checking every section to ensure it’s evenly distributed. I supported good practice by sharing a guide on proper installation techniques to avoid such gaps in the future."/>
    <s v="Hazardous - Unsafe Environment / Situasi Tempat Kerja yang Berbahaya untuk Alam Sekitar"/>
    <x v="0"/>
    <x v="0"/>
    <x v="0"/>
  </r>
  <r>
    <m/>
    <x v="0"/>
    <m/>
    <m/>
    <d v="2025-08-01T00:00:00"/>
    <x v="137"/>
    <m/>
    <x v="0"/>
    <s v="Senior Engineer Rotating Urea"/>
    <s v="Urea Plant"/>
    <s v="Unsafe Act (Dangerous or Unsafe Act that was done by someone) / Perbuatan Bahaya"/>
    <s v="During TA 2025 activities, it was observed that a contractor guy was not wearing safety glasses in working area."/>
    <s v="It can be harmful for his eyes and well as for company reputation."/>
    <s v="Told him to wear safety glasses immediately."/>
    <s v="Individual Behaviour / Tingkah Laku yang Cuai dan Berbahaya"/>
    <x v="0"/>
    <x v="1"/>
    <x v="0"/>
  </r>
  <r>
    <m/>
    <x v="0"/>
    <m/>
    <m/>
    <d v="2025-08-01T00:00:00"/>
    <x v="54"/>
    <m/>
    <x v="0"/>
    <s v="Senior Rigger Technician"/>
    <s v="Ammonia Plant"/>
    <s v="Unsafe Act (Dangerous or Unsafe Act that was done by someone) / Perbuatan Bahaya"/>
    <s v="Saw some contractor ignore the barrier tape on the lifting zone."/>
    <s v="Fall object. Walk under suspended load."/>
    <s v="Immediately intervend,stop the contractor,explain to him to respect the barrier as this would cause accident"/>
    <s v="Position of People / Keberadaan seseorang ketika bekerja (Line of Fire, Drop Object &amp; Slip, Trip and Fall)"/>
    <x v="0"/>
    <x v="0"/>
    <x v="0"/>
  </r>
  <r>
    <m/>
    <x v="0"/>
    <m/>
    <m/>
    <d v="2025-08-01T00:00:00"/>
    <x v="5"/>
    <m/>
    <x v="0"/>
    <s v="Rotating junior technician "/>
    <s v="Unsure / Kurang Pasti"/>
    <s v="Unsafe Act (Dangerous or Unsafe Act that was done by someone) / Perbuatan Bahaya"/>
    <s v="Not looking right and left before cross to other road while bicycle and cars "/>
    <s v="Injury "/>
    <s v="Look before you cross makesure its safe "/>
    <s v="Individual Behaviour / Tingkah Laku yang Cuai dan Berbahaya"/>
    <x v="0"/>
    <x v="1"/>
    <x v="0"/>
  </r>
  <r>
    <m/>
    <x v="0"/>
    <m/>
    <m/>
    <d v="2025-08-02T00:00:00"/>
    <x v="83"/>
    <m/>
    <x v="0"/>
    <s v="Static urea supervisor "/>
    <s v="Urea Plant"/>
    <s v="Unsafe Condition (Dangerous Area that has potential to cause harm or injury to People within the Area) / Keadaan Bahaya"/>
    <s v="Some bindings wire found on floor attached with gritting "/>
    <s v="Tripping hazard "/>
    <s v="I removed this binding wire and put in trash bin "/>
    <s v="Hazardous - Unsafe Materials / Benda yang Berbahaya"/>
    <x v="0"/>
    <x v="0"/>
    <x v="0"/>
  </r>
  <r>
    <m/>
    <x v="0"/>
    <m/>
    <m/>
    <d v="2025-08-02T00:00:00"/>
    <x v="51"/>
    <m/>
    <x v="0"/>
    <s v="DE technician "/>
    <s v="Urea Plant"/>
    <s v="Unsafe Condition (Dangerous Area that has potential to cause harm or injury to People within the Area) / Keadaan Bahaya"/>
    <s v="move scaffolding materials using manual handling from group level to upper level without any surrounding area obstruction"/>
    <s v="Drop object during someone walking near by"/>
    <s v="Stop the activity ask to put barrier "/>
    <s v="Signage and Barriers / Papan Tanda dan Perbatasan Keselamatan tempat kerja"/>
    <x v="0"/>
    <x v="0"/>
    <x v="0"/>
  </r>
  <r>
    <m/>
    <x v="0"/>
    <m/>
    <m/>
    <d v="2025-08-02T00:00:00"/>
    <x v="145"/>
    <m/>
    <x v="0"/>
    <s v="Sr. Rotating  Mechanical  Technician LVL1 "/>
    <s v="Urea Plant"/>
    <s v="Unsafe Condition (Dangerous Area that has potential to cause harm or injury to People within the Area) / Keadaan Bahaya"/>
    <s v="Hand over equipment  for maintenance  without depressed  and isolation."/>
    <s v="Pressure hazards "/>
    <s v="I informed then   opeeation Close inlet valve and open drain valve."/>
    <s v="Tools, Equipment and Machinery / Berkaitan dengan Alat Kegunaan Pekerjaan dan Mesin sama ada ianya Tidak Sesuai untuk aktivitas tersebut atau sebaliknya"/>
    <x v="0"/>
    <x v="1"/>
    <x v="0"/>
  </r>
  <r>
    <m/>
    <x v="0"/>
    <m/>
    <m/>
    <d v="2025-08-02T00:00:00"/>
    <x v="100"/>
    <m/>
    <x v="0"/>
    <s v="Senior Instrument Engineer"/>
    <s v="Ammonia Storage Tank Area"/>
    <s v="Unsafe Condition (Dangerous Area that has potential to cause harm or injury to People within the Area) / Keadaan Bahaya"/>
    <s v="There is a beehive on top of ammonia tank under the single-phase socket receptacle. The beehive needs to be removed. "/>
    <s v="Bee sting can cause injury or cause unrest at top of ammonia tank. "/>
    <s v="The unsafe condition is reported for further action by relevant team. "/>
    <s v="Hazardous - Unsafe Environment / Situasi Tempat Kerja yang Berbahaya untuk Alam Sekitar"/>
    <x v="0"/>
    <x v="1"/>
    <x v="0"/>
  </r>
  <r>
    <m/>
    <x v="0"/>
    <m/>
    <m/>
    <d v="2025-08-02T00:00:00"/>
    <x v="100"/>
    <m/>
    <x v="0"/>
    <s v="Senior Instrument Engineer"/>
    <s v="Ammonia Storage Tank Area"/>
    <s v="Unsafe Condition (Dangerous Area that has potential to cause harm or injury to People within the Area) / Keadaan Bahaya"/>
    <s v="While climbing stairs of ammonia storage tank, one tubing leftover material was found stuck inside the stairs which can cause trip. "/>
    <s v="Can cause person to trip or fall. "/>
    <s v="Remove the tube from the stairs and done housekeeping."/>
    <s v="Material Arrangement and Housekeeping / Kesesuaian Penyusunan Barang dan Kebersihan Tempat Pekerjaan"/>
    <x v="0"/>
    <x v="1"/>
    <x v="0"/>
  </r>
  <r>
    <m/>
    <x v="0"/>
    <m/>
    <m/>
    <d v="2025-08-02T00:00:00"/>
    <x v="53"/>
    <m/>
    <x v="0"/>
    <s v="Heavy Equipment Operator "/>
    <s v="Offsite &amp; Utilities"/>
    <s v="Unsafe Act (Dangerous or Unsafe Act that was done by someone) / Perbuatan Bahaya"/>
    <s v="Someone not use hand gloves during manual handling."/>
    <s v="Pinch point &amp; incident "/>
    <s v="Intervene &amp; agree "/>
    <s v="Personal Protective Equipment / Pemakaian Alat Pelindung Diri"/>
    <x v="0"/>
    <x v="0"/>
    <x v="0"/>
  </r>
  <r>
    <m/>
    <x v="0"/>
    <m/>
    <m/>
    <d v="2025-08-02T00:00:00"/>
    <x v="82"/>
    <m/>
    <x v="0"/>
    <s v="Mechanical Engineer"/>
    <s v="Urea Plant"/>
    <s v="Unsafe Condition (Dangerous Area that has potential to cause harm or injury to People within the Area) / Keadaan Bahaya"/>
    <s v="Hose connections were in unarranged condition and laying on pathways. "/>
    <s v="People could trip on the hoses"/>
    <s v="Informed the hose user to arrange it and place it away from the pathway."/>
    <s v="Hazardous - Unsafe Environment / Situasi Tempat Kerja yang Berbahaya untuk Alam Sekitar"/>
    <x v="0"/>
    <x v="0"/>
    <x v="0"/>
  </r>
  <r>
    <m/>
    <x v="0"/>
    <m/>
    <m/>
    <d v="2025-08-02T00:00:00"/>
    <x v="121"/>
    <m/>
    <x v="0"/>
    <s v="Instrument"/>
    <s v="Ammonia Plant"/>
    <s v="Unsafe Act (Dangerous or Unsafe Act that was done by someone) / Perbuatan Bahaya"/>
    <s v="I found out that one BFI operator forgot to wear a safety helmet while cycling from the CCR to the reformer."/>
    <s v="If no action is taken, the failure to wear a safety helmet while cycling may result in serious head injuries, non-compliance with safety regulations, and a negative safety culture."/>
    <s v="I immediately approached the operator in a respectful manner, reminded him of the importance of wearing a safety helmet while cycling from the CCR to the reformer, and advised him to comply with PP requirements to prevent future risks."/>
    <s v="Individual Behaviour / Tingkah Laku yang Cuai dan Berbahaya"/>
    <x v="0"/>
    <x v="0"/>
    <x v="0"/>
  </r>
  <r>
    <m/>
    <x v="0"/>
    <m/>
    <m/>
    <d v="2025-08-02T00:00:00"/>
    <x v="136"/>
    <m/>
    <x v="0"/>
    <s v="Rotating Maintenance Engineer"/>
    <s v="Ammonia Plant"/>
    <s v="Safe Act or Positive Practice (An appreciation to be made to that person who shows good examples) / Kelakuan yang Baik"/>
    <s v="barricade the working area so unauthorized personnel cannot enter &amp; not disturbing the personnel who performed the jobs"/>
    <s v="if no barricade, personnel may not aware the hazard present and some items may mistakenly take by other personnel and caused delay to the job due to missing items."/>
    <s v="before start job, barricade the area to ensure safety &amp; items still in place and not missing"/>
    <s v="Knowledge and Training / Kurang Kemahiran atau Pengetahuan"/>
    <x v="0"/>
    <x v="0"/>
    <x v="0"/>
  </r>
  <r>
    <m/>
    <x v="0"/>
    <m/>
    <m/>
    <d v="2025-08-02T00:00:00"/>
    <x v="138"/>
    <m/>
    <x v="0"/>
    <s v="Rotating Engineer"/>
    <s v="Urea Plant"/>
    <s v="Unsafe Condition (Dangerous Area that has potential to cause harm or injury to People within the Area) / Keadaan Bahaya"/>
    <s v="Permit released (with tick box DONE for de-isolation) but the equipment not yet ready for maintenance work"/>
    <s v="Unaware personnel exposed to pressurize system when dismantling the equipment"/>
    <s v="Technicians informed the operator that the system not yet ready and require to de-pressurize before maintenance work."/>
    <s v="Individual Behaviour / Tingkah Laku yang Cuai dan Berbahaya"/>
    <x v="0"/>
    <x v="0"/>
    <x v="0"/>
  </r>
  <r>
    <m/>
    <x v="0"/>
    <m/>
    <m/>
    <d v="2025-08-02T00:00:00"/>
    <x v="38"/>
    <m/>
    <x v="0"/>
    <s v="Electrical Technician"/>
    <s v="Ammonia Storage Tank Area"/>
    <s v="Unsafe Condition (Dangerous Area that has potential to cause harm or injury to People within the Area) / Keadaan Bahaya"/>
    <s v="Found fallen object on the stairs"/>
    <s v="Always be aware of surroundings. Scan area first before walking by especially from above. Falling object may cause injury"/>
    <s v="Scan area for any jobs in surrounding before proceeding to enter area."/>
    <s v="Position of People / Keberadaan seseorang ketika bekerja (Line of Fire, Drop Object &amp; Slip, Trip and Fall)"/>
    <x v="0"/>
    <x v="0"/>
    <x v="0"/>
  </r>
  <r>
    <m/>
    <x v="0"/>
    <m/>
    <m/>
    <d v="2025-08-02T00:00:00"/>
    <x v="38"/>
    <m/>
    <x v="0"/>
    <s v="Electrical Technician"/>
    <s v="Main Gate 1"/>
    <s v="Unsafe Condition (Dangerous Area that has potential to cause harm or injury to People within the Area) / Keadaan Bahaya"/>
    <s v="Street Light on the main road outside of BFI Plant not lit up near the roundabout and also on the way to SCM Building"/>
    <s v="May cause accident if people or animal pass by"/>
    <s v="Turn on car headlight and slow down"/>
    <s v="Road Safety / Keselamatan di Trafik dan Jalan Raya"/>
    <x v="0"/>
    <x v="0"/>
    <x v="0"/>
  </r>
  <r>
    <m/>
    <x v="0"/>
    <m/>
    <m/>
    <d v="2025-08-02T00:00:00"/>
    <x v="62"/>
    <m/>
    <x v="0"/>
    <s v="Insulation Technician level 2"/>
    <s v="Urea Plant"/>
    <s v="Unsafe Act (Dangerous or Unsafe Act that was done by someone) / Perbuatan Bahaya"/>
    <s v="I noticed that some workers were handling insulation materials without gloves or masks, exposing themselves to potential skin irritation and respiratory hazards."/>
    <s v="The workers could experience skin burns or irritation from fiberglass particles, or suffer respiratory issues from inhaling fiberglass dust"/>
    <s v="I addressed the issue directly but respectfully, reminding workers of the safety protocols. I provided gloves, masks, and goggles for everyone on-site"/>
    <s v="Hazardous - Unsafe Materials / Benda yang Berbahaya"/>
    <x v="0"/>
    <x v="0"/>
    <x v="0"/>
  </r>
  <r>
    <m/>
    <x v="0"/>
    <m/>
    <m/>
    <d v="2025-08-02T00:00:00"/>
    <x v="81"/>
    <m/>
    <x v="0"/>
    <s v="Sr. Engineer Urea Static"/>
    <s v="Urea Plant"/>
    <s v="Unsafe Condition (Dangerous Area that has potential to cause harm or injury to People within the Area) / Keadaan Bahaya"/>
    <s v="glass cover is missing for the hammer of Emergency response cabinet no. 7. "/>
    <s v="the hammer could be inadvertently be misplaced or taken by someone and during emergency it can't be used to retrieve the contents of the cabinet"/>
    <s v="issue was highlighted to HSSE"/>
    <s v="Tools, Equipment and Machinery / Berkaitan dengan Alat Kegunaan Pekerjaan dan Mesin sama ada ianya Tidak Sesuai untuk aktivitas tersebut atau sebaliknya"/>
    <x v="0"/>
    <x v="1"/>
    <x v="0"/>
  </r>
  <r>
    <m/>
    <x v="0"/>
    <m/>
    <m/>
    <d v="2025-08-02T00:00:00"/>
    <x v="76"/>
    <m/>
    <x v="0"/>
    <s v="senior engineer"/>
    <s v="Offsite &amp; Utilities"/>
    <s v="Unsafe Act (Dangerous or Unsafe Act that was done by someone) / Perbuatan Bahaya"/>
    <s v="Many people were observed crossing the barricaded area that O&amp;U operations team put to protect a live nitrogen purging hose for boiler gas line in front of the boilers."/>
    <s v="This is a violation of the safety rule not to cross the baricaded area, and can also cause tripping of people."/>
    <s v="I counselled the people violating the baricade area. Also discussed with operations if the hose can be tied with the pipe rack at height."/>
    <s v="Individual Behaviour / Tingkah Laku yang Cuai dan Berbahaya"/>
    <x v="0"/>
    <x v="1"/>
    <x v="0"/>
  </r>
  <r>
    <m/>
    <x v="0"/>
    <m/>
    <m/>
    <d v="2025-08-02T00:00:00"/>
    <x v="5"/>
    <m/>
    <x v="0"/>
    <s v="Rotating junior technician "/>
    <s v="Urea Plant"/>
    <s v="Improvement Suggestions / Cadangan untuk diperbaiki"/>
    <s v="Provide washing hand for after doing a job"/>
    <s v="Unproper hygiene "/>
    <s v="Install washing hand pipe "/>
    <s v="Design and Engineering / Tempat Pekerjaan kurang sesuai"/>
    <x v="0"/>
    <x v="1"/>
    <x v="0"/>
  </r>
  <r>
    <m/>
    <x v="0"/>
    <m/>
    <m/>
    <d v="2025-08-02T00:00:00"/>
    <x v="147"/>
    <m/>
    <x v="0"/>
    <s v="Senior Rotating Technician"/>
    <s v="Offsite &amp; Utilities"/>
    <s v="Safe Act or Positive Practice (An appreciation to be made to that person who shows good examples) / Kelakuan yang Baik"/>
    <s v="Morning tool box was carried out with good task n job to be executed and hazard clearly highlighted when activity to be carried out."/>
    <s v="Not applicable"/>
    <s v="Congrats them."/>
    <s v="Proactive Approach / Teguran Positif (Safe Act / Positive Act)"/>
    <x v="0"/>
    <x v="0"/>
    <x v="0"/>
  </r>
  <r>
    <m/>
    <x v="0"/>
    <m/>
    <m/>
    <d v="2025-08-02T00:00:00"/>
    <x v="8"/>
    <m/>
    <x v="0"/>
    <s v="Welder"/>
    <s v="Ammonia Plant"/>
    <s v="Unsafe Condition (Dangerous Area that has potential to cause harm or injury to People within the Area) / Keadaan Bahaya"/>
    <s v="A scaffold was missing guardrails on one side."/>
    <s v="A worker could fall from height and suffer serious injury."/>
    <s v="I restricted access to the scaffold and informed the scaffold team to install guardrails."/>
    <s v="Scaffolding and Working at Height / Yang berkaitan dengan Scaffolding dan Bekerja tempat tinggi"/>
    <x v="0"/>
    <x v="0"/>
    <x v="0"/>
  </r>
  <r>
    <m/>
    <x v="0"/>
    <m/>
    <m/>
    <d v="2025-08-02T00:00:00"/>
    <x v="8"/>
    <m/>
    <x v="0"/>
    <s v="Welder "/>
    <s v="Ammonia Plant"/>
    <s v="Safe Act or Positive Practice (An appreciation to be made to that person who shows good examples) / Kelakuan yang Baik"/>
    <s v="The scaffolding team conducted a full inspection and used green tags before starting work."/>
    <s v="N/A"/>
    <s v="I took photos and reported this safe practice to the Safety Department for recognition."/>
    <s v="Scaffolding and Working at Height / Yang berkaitan dengan Scaffolding dan Bekerja tempat tinggi"/>
    <x v="0"/>
    <x v="0"/>
    <x v="0"/>
  </r>
  <r>
    <m/>
    <x v="0"/>
    <m/>
    <m/>
    <d v="2025-08-04T00:00:00"/>
    <x v="3"/>
    <m/>
    <x v="0"/>
    <s v="SENIOR ELECTRICAL SHIFT ENGINEER"/>
    <s v="Site Office Ground Floor"/>
    <s v="Unsafe Condition (Dangerous Area that has potential to cause harm or injury to People within the Area) / Keadaan Bahaya"/>
    <s v="The new opening for in and out near ablution area, the area covered by soft sand. "/>
    <s v="Bicyclist may fall if the tire stuck on the soft sand. "/>
    <s v="Need to put gravel or hard sand. "/>
    <s v="Facility Management / Perawatan Kemudahan dan Aset"/>
    <x v="0"/>
    <x v="1"/>
    <x v="0"/>
  </r>
  <r>
    <m/>
    <x v="0"/>
    <m/>
    <m/>
    <d v="2025-08-04T00:00:00"/>
    <x v="3"/>
    <m/>
    <x v="0"/>
    <s v="SENIOR ELECTRICAL SHIFT ENGINEER"/>
    <s v="Urea Plant"/>
    <s v="Unsafe Condition (Dangerous Area that has potential to cause harm or injury to People within the Area) / Keadaan Bahaya"/>
    <s v="Some hoses does have whipcheck"/>
    <s v="If the hose disconnected it may fly and hit something/someone"/>
    <s v="Need to install whipcheck"/>
    <s v="Tools, Equipment and Machinery / Berkaitan dengan Alat Kegunaan Pekerjaan dan Mesin sama ada ianya Tidak Sesuai untuk aktivitas tersebut atau sebaliknya"/>
    <x v="0"/>
    <x v="1"/>
    <x v="0"/>
  </r>
  <r>
    <m/>
    <x v="0"/>
    <m/>
    <m/>
    <d v="2025-08-04T00:00:00"/>
    <x v="3"/>
    <m/>
    <x v="0"/>
    <s v="SENIOR ELECTRICAL SHIFT ENGINEER"/>
    <s v="Ammonia Plant"/>
    <s v="Unsafe Condition (Dangerous Area that has potential to cause harm or injury to People within the Area) / Keadaan Bahaya"/>
    <s v="Compressor supplying several hoses without tag on the hoses."/>
    <s v="During emergency and required fast action to shut down one of the hoses, it may wrongly identify which hose to be closed. "/>
    <s v="Need tag for each hose at the compressor. "/>
    <s v="Tools, Equipment and Machinery / Berkaitan dengan Alat Kegunaan Pekerjaan dan Mesin sama ada ianya Tidak Sesuai untuk aktivitas tersebut atau sebaliknya"/>
    <x v="0"/>
    <x v="1"/>
    <x v="0"/>
  </r>
  <r>
    <m/>
    <x v="0"/>
    <m/>
    <m/>
    <d v="2025-08-04T00:00:00"/>
    <x v="133"/>
    <m/>
    <x v="0"/>
    <s v="Urea rotating lead "/>
    <s v="Urea Plant"/>
    <s v="Unsafe Condition (Dangerous Area that has potential to cause harm or injury to People within the Area) / Keadaan Bahaya"/>
    <s v="Scaffolding Contractor shifting scaffolding pipes to higher level by handing over to each other without any barrication or signage "/>
    <s v="Fallen pipes due to mishandling "/>
    <s v="Inform to barricat and but a sign till finish scaffolding erection "/>
    <s v="Scaffolding and Working at Height / Yang berkaitan dengan Scaffolding dan Bekerja tempat tinggi"/>
    <x v="0"/>
    <x v="0"/>
    <x v="0"/>
  </r>
  <r>
    <m/>
    <x v="0"/>
    <m/>
    <m/>
    <d v="2025-08-04T00:00:00"/>
    <x v="51"/>
    <m/>
    <x v="0"/>
    <s v="DE technician "/>
    <s v="Urea Plant"/>
    <s v="Unsafe Act (Dangerous or Unsafe Act that was done by someone) / Perbuatan Bahaya"/>
    <s v="someone crosses the barrier while rigging activities are in progress"/>
    <s v="falling objects and thrown objects"/>
    <s v="Stop the person and ask them to walk outside the barrier."/>
    <s v="Individual Behaviour / Tingkah Laku yang Cuai dan Berbahaya"/>
    <x v="0"/>
    <x v="0"/>
    <x v="0"/>
  </r>
  <r>
    <m/>
    <x v="0"/>
    <m/>
    <m/>
    <d v="2025-08-04T00:00:00"/>
    <x v="145"/>
    <m/>
    <x v="0"/>
    <s v="Sr. Rotating  Mechanical  Technician LVL1 "/>
    <s v="Urea Plant"/>
    <s v="Unsafe Condition (Dangerous Area that has potential to cause harm or injury to People within the Area) / Keadaan Bahaya"/>
    <s v="HP Ammonia  pump A ground floor  south side scaffolding  one metel plank was not  proper tie up with pipe by wire while man going there metal plant  sleepeed  and misplaced."/>
    <s v="Fallen hazards."/>
    <s v="I informed  Scaffolder  responsibile  team and refixed at place and proper tie up metel plank with scaffolding  pipe."/>
    <s v="Scaffolding and Working at Height / Yang berkaitan dengan Scaffolding dan Bekerja tempat tinggi"/>
    <x v="0"/>
    <x v="1"/>
    <x v="0"/>
  </r>
  <r>
    <m/>
    <x v="0"/>
    <m/>
    <m/>
    <d v="2025-08-04T00:00:00"/>
    <x v="45"/>
    <m/>
    <x v="0"/>
    <s v="Civil Lead"/>
    <s v="Car Park near North Building"/>
    <s v="Unsafe Condition (Dangerous Area that has potential to cause harm or injury to People within the Area) / Keadaan Bahaya"/>
    <s v="A bicycle was parked at the car park area.This is violation against BFI car pack rules."/>
    <s v="It can create unnecessary space constraint for the car users as the bicycles should parked at dedicated bicycles park area. BFI Security team need to be vigilant on this issue."/>
    <s v="Found the owner of the bicycle and asked him to remove his bicycle form the car park area."/>
    <s v="Individual Behaviour / Tingkah Laku yang Cuai dan Berbahaya"/>
    <x v="0"/>
    <x v="0"/>
    <x v="0"/>
  </r>
  <r>
    <m/>
    <x v="0"/>
    <m/>
    <m/>
    <d v="2025-08-04T00:00:00"/>
    <x v="45"/>
    <m/>
    <x v="0"/>
    <s v="Civil Lead"/>
    <s v="North Building Ground Floor"/>
    <s v="Unsafe Condition (Dangerous Area that has potential to cause harm or injury to People within the Area) / Keadaan Bahaya"/>
    <s v="Housekeeping need to be done at the technicians office as box is located and block the walkway."/>
    <s v="Personnel can be tripped and fall."/>
    <s v="Discussion was made and the technician agreed to stored the box in the safe area."/>
    <s v="Design and Engineering / Tempat Pekerjaan kurang sesuai"/>
    <x v="0"/>
    <x v="0"/>
    <x v="0"/>
  </r>
  <r>
    <m/>
    <x v="0"/>
    <m/>
    <m/>
    <d v="2025-08-04T00:00:00"/>
    <x v="27"/>
    <m/>
    <x v="0"/>
    <s v="Electrical Engineer"/>
    <s v="Car Park near North Building"/>
    <s v="Improvement Suggestions / Cadangan untuk diperbaiki"/>
    <s v="There are two reserved parkings for pregnant. One is used by me and the other is empty. When I arrived, I saw another car was reversing in my usual parking. He saw me slowed down but still maintain the parking. I went out the car and signaled him that the parking is reserved and for me. But I removed the other reserved sign and parked there instead. The other person went out of the car and went to his office. He didn't even try to change his parking."/>
    <s v="The parking is reserved for a reason. If noone abide it, what is the point of a reserved parking. Moreover, it is reserved for pregnant women who are having hard time if we have to park farther away from the office."/>
    <s v="I already signaled him to inform that is a reserved parking but he did nothing. This is purely human conscience to know what is right and wrong."/>
    <s v="Individual Behaviour / Tingkah Laku yang Cuai dan Berbahaya"/>
    <x v="0"/>
    <x v="0"/>
    <x v="0"/>
  </r>
  <r>
    <m/>
    <x v="0"/>
    <m/>
    <m/>
    <d v="2025-08-04T00:00:00"/>
    <x v="35"/>
    <m/>
    <x v="0"/>
    <s v="Electrical Technician"/>
    <s v="Urea Plant"/>
    <s v="Unsafe Act (Dangerous or Unsafe Act that was done by someone) / Perbuatan Bahaya"/>
    <s v="A person almost fall off from his bike due to his pant stuck at the bicycle's chain."/>
    <s v="The person can fall from his bicycle and can get injury."/>
    <s v="Tell him to fold his pant to avoid from stuck again at the bicycle chain."/>
    <s v="Personal Protective Equipment / Pemakaian Alat Pelindung Diri"/>
    <x v="0"/>
    <x v="0"/>
    <x v="0"/>
  </r>
  <r>
    <m/>
    <x v="0"/>
    <m/>
    <m/>
    <d v="2025-08-04T00:00:00"/>
    <x v="53"/>
    <m/>
    <x v="0"/>
    <s v="Heavy Equipment Operator "/>
    <s v="Workshop"/>
    <s v="Unsafe Condition (Dangerous Area that has potential to cause harm or injury to People within the Area) / Keadaan Bahaya"/>
    <s v="Storage area without barrier."/>
    <s v="People passing by &amp; Incident "/>
    <s v="Intervention &amp; highlight "/>
    <s v="Hazardous - Unsafe Environment / Situasi Tempat Kerja yang Berbahaya untuk Alam Sekitar"/>
    <x v="0"/>
    <x v="0"/>
    <x v="0"/>
  </r>
  <r>
    <m/>
    <x v="0"/>
    <m/>
    <m/>
    <d v="2025-08-04T00:00:00"/>
    <x v="64"/>
    <m/>
    <x v="0"/>
    <s v="Fabricator level 1 "/>
    <s v="Urea Plant"/>
    <s v="Unsafe Condition (Dangerous Area that has potential to cause harm or injury to People within the Area) / Keadaan Bahaya"/>
    <s v="The contructor person the heavy weight item unloading by manual from pickup "/>
    <s v="If heavy weight any item manual lifting have changes for slip back pain "/>
    <s v="Told to the people worker use the forklift for the unloading because the item heavy weight."/>
    <s v="Manual Handling / Cara Mengangkat Benda"/>
    <x v="0"/>
    <x v="1"/>
    <x v="0"/>
  </r>
  <r>
    <m/>
    <x v="0"/>
    <m/>
    <m/>
    <d v="2025-08-04T00:00:00"/>
    <x v="50"/>
    <m/>
    <x v="0"/>
    <s v="HVAC TECHNICIAN"/>
    <s v="Workshop"/>
    <s v="Safe Act or Positive Practice (An appreciation to be made to that person who shows good examples) / Kelakuan yang Baik"/>
    <s v="Technician wore full PPE and followed lock-out tag-out procedure before maintenance."/>
    <s v="People will not obey the rules or procedure "/>
    <s v="Commended technician for good practice and highlighted example in toolbox talk"/>
    <s v="Proactive Approach / Teguran Positif (Safe Act / Positive Act)"/>
    <x v="0"/>
    <x v="0"/>
    <x v="0"/>
  </r>
  <r>
    <m/>
    <x v="0"/>
    <m/>
    <m/>
    <d v="2025-08-04T00:00:00"/>
    <x v="136"/>
    <m/>
    <x v="0"/>
    <s v="Rotating Maintenance Engineer"/>
    <s v="Ammonia Plant"/>
    <s v="Safe Act or Positive Practice (An appreciation to be made to that person who shows good examples) / Kelakuan yang Baik"/>
    <s v="good practice to install hose cable for service air"/>
    <s v="slip/trip hazard"/>
    <s v="put hazard tape on hose"/>
    <s v="Knowledge and Training / Kurang Kemahiran atau Pengetahuan"/>
    <x v="0"/>
    <x v="0"/>
    <x v="0"/>
  </r>
  <r>
    <m/>
    <x v="0"/>
    <m/>
    <m/>
    <d v="2025-08-04T00:00:00"/>
    <x v="13"/>
    <m/>
    <x v="0"/>
    <s v="Welder"/>
    <s v="Warehouse"/>
    <s v="Improvement Suggestions / Cadangan untuk diperbaiki"/>
    <s v="Warehouse area, should have a propere place to keep all new material. during the TA most of our new material is missing."/>
    <s v="the new item looks like scrap materials. its corroded"/>
    <s v="make a proper scaffolding shelter- to avoid corrosion and make a gate so that it is a restricted area. not everyone can go in to the area"/>
    <s v="Facility Management / Perawatan Kemudahan dan Aset"/>
    <x v="0"/>
    <x v="0"/>
    <x v="0"/>
  </r>
  <r>
    <m/>
    <x v="0"/>
    <m/>
    <m/>
    <d v="2025-08-04T00:00:00"/>
    <x v="58"/>
    <m/>
    <x v="0"/>
    <s v="Sr.Scaffolder"/>
    <s v="Urea Plant"/>
    <s v="Safe Act or Positive Practice (An appreciation to be made to that person who shows good examples) / Kelakuan yang Baik"/>
    <s v="Scaffolding materials properly secure and housekeeping on worksite area."/>
    <s v="Can cause of slip,trip and fall object from height."/>
    <s v="This good practice always highlight during early morning toolbox meeting."/>
    <s v="Material Arrangement and Housekeeping / Kesesuaian Penyusunan Barang dan Kebersihan Tempat Pekerjaan"/>
    <x v="0"/>
    <x v="0"/>
    <x v="0"/>
  </r>
  <r>
    <m/>
    <x v="0"/>
    <m/>
    <m/>
    <d v="2025-08-04T00:00:00"/>
    <x v="62"/>
    <m/>
    <x v="0"/>
    <s v="Insulation Technician level 2"/>
    <s v="Urea Plant"/>
    <s v="Unsafe Condition (Dangerous Area that has potential to cause harm or injury to People within the Area) / Keadaan Bahaya"/>
    <s v="I observed that some of the insulation joints and seams weren’t properly sealed, leaving small air gaps that would reduce the overall insulation effectiveness."/>
    <s v="Air can flow through these gaps, reducing the insulation's ability to maintain a consistent temperature."/>
    <s v="I brought the issue to the attention of the team and explained the impact of poor sealing on the insulation's performance."/>
    <s v="Hazardous - Unsafe Environment / Situasi Tempat Kerja yang Berbahaya untuk Alam Sekitar"/>
    <x v="0"/>
    <x v="0"/>
    <x v="0"/>
  </r>
  <r>
    <m/>
    <x v="0"/>
    <m/>
    <m/>
    <d v="2025-08-04T00:00:00"/>
    <x v="137"/>
    <m/>
    <x v="0"/>
    <s v="Senior Engineer Rotating Urea"/>
    <s v="Urea Plant"/>
    <s v="Unsafe Condition (Dangerous Area that has potential to cause harm or injury to People within the Area) / Keadaan Bahaya"/>
    <s v="It was observed that there is no signage for Tripping hazards on the hoses crossing walkway."/>
    <s v="It can cause fall of personnel and serious injury."/>
    <s v="Informed operator at site and raised Care card"/>
    <s v="Signage and Barriers / Papan Tanda dan Perbatasan Keselamatan tempat kerja"/>
    <x v="0"/>
    <x v="1"/>
    <x v="0"/>
  </r>
  <r>
    <m/>
    <x v="0"/>
    <m/>
    <m/>
    <d v="2025-08-04T00:00:00"/>
    <x v="54"/>
    <m/>
    <x v="0"/>
    <s v="Senior Rigger Technician"/>
    <s v="Ammonia Plant"/>
    <s v="Unsafe Condition (Dangerous Area that has potential to cause harm or injury to People within the Area) / Keadaan Bahaya"/>
    <s v="While lifting material using overhead crane,saw some contractor wanting to walk under the suspended load"/>
    <s v="Injury and possible death."/>
    <s v="Immediately stop the contractor and ask him to wait until the lift complete."/>
    <s v="Position of People / Keberadaan seseorang ketika bekerja (Line of Fire, Drop Object &amp; Slip, Trip and Fall)"/>
    <x v="0"/>
    <x v="0"/>
    <x v="0"/>
  </r>
  <r>
    <m/>
    <x v="0"/>
    <m/>
    <m/>
    <d v="2025-08-04T00:00:00"/>
    <x v="52"/>
    <m/>
    <x v="0"/>
    <s v="Mechanical workshop technician"/>
    <s v="Urea Plant"/>
    <s v="Safe Act or Positive Practice (An appreciation to be made to that person who shows good examples) / Kelakuan yang Baik"/>
    <s v="Not using safety glass while working"/>
    <s v="Can lead to eye injury"/>
    <s v="Ask to wear safety glasses everytime"/>
    <s v="Individual Behaviour / Tingkah Laku yang Cuai dan Berbahaya"/>
    <x v="0"/>
    <x v="0"/>
    <x v="0"/>
  </r>
  <r>
    <m/>
    <x v="0"/>
    <m/>
    <m/>
    <d v="2025-08-04T00:00:00"/>
    <x v="114"/>
    <m/>
    <x v="0"/>
    <s v="Instrument Technician"/>
    <s v="Site Office's Staffs Rest Area"/>
    <s v="Safe Act or Positive Practice (An appreciation to be made to that person who shows good examples) / Kelakuan yang Baik"/>
    <s v="Few personnels asked safety officer for inspection on their bicycles"/>
    <s v="Possible defected bicycle will be used without inspection from safety officer"/>
    <s v="I told them it was good practice"/>
    <s v="Position of People / Keberadaan seseorang ketika bekerja (Line of Fire, Drop Object &amp; Slip, Trip and Fall)"/>
    <x v="0"/>
    <x v="0"/>
    <x v="0"/>
  </r>
  <r>
    <m/>
    <x v="0"/>
    <m/>
    <m/>
    <d v="2025-08-04T00:00:00"/>
    <x v="81"/>
    <m/>
    <x v="0"/>
    <s v="Sr Engineer Urea static"/>
    <s v="Urea Plant"/>
    <s v="Unsafe Act (Dangerous or Unsafe Act that was done by someone) / Perbuatan Bahaya"/>
    <s v="During rigging of SV1291009 (approx 600kg), the rigging team had put belt around grating without any support which broke the grating"/>
    <s v="the grating can suddenly fail as it can't bear the load of the heavy SV causing serious injury to the riggers working around and also damaging plant property"/>
    <s v="The rigging activity was stopped immediately and the BRE rigging supervisor was informed to use alternate rigging method. The supervisor agreed and crane was used to rig the SV"/>
    <s v="Knowledge and Training / Kurang Kemahiran atau Pengetahuan"/>
    <x v="0"/>
    <x v="1"/>
    <x v="0"/>
  </r>
  <r>
    <m/>
    <x v="0"/>
    <m/>
    <m/>
    <d v="2025-08-04T00:00:00"/>
    <x v="76"/>
    <m/>
    <x v="0"/>
    <s v="senior engineer"/>
    <s v="Offsite &amp; Utilities"/>
    <s v="Unsafe Condition (Dangerous Area that has potential to cause harm or injury to People within the Area) / Keadaan Bahaya"/>
    <s v="While removal of backlight from the steam drum level gauge by instrument technician, his screwdriver slipped from his hand and fell all the way to ground from the steam drum platform."/>
    <s v="The falling screwdriver could hit anyone on the ground causing serious injury."/>
    <s v="I informed the instrument technician to put barricade on the ground to avoid anyone entering into that zone where they are performing the work."/>
    <s v="Signage and Barriers / Papan Tanda dan Perbatasan Keselamatan tempat kerja"/>
    <x v="0"/>
    <x v="1"/>
    <x v="0"/>
  </r>
  <r>
    <m/>
    <x v="0"/>
    <m/>
    <m/>
    <d v="2025-08-04T00:00:00"/>
    <x v="76"/>
    <m/>
    <x v="0"/>
    <s v="senior engineer"/>
    <s v="Offsite &amp; Utilities"/>
    <s v="Safe Act or Positive Practice (An appreciation to be made to that person who shows good examples) / Kelakuan yang Baik"/>
    <s v="It is observed that O&amp;U operations team put the nitrogen purging hose for boiler gas line above the man-height to clear away the walkway that was already baricaded as the hose was lying on the ground. This rectified the continuous blocked access that many people were observed violating."/>
    <s v="Not applicable"/>
    <s v="Not applicable"/>
    <s v="Proactive Approach / Teguran Positif (Safe Act / Positive Act)"/>
    <x v="0"/>
    <x v="1"/>
    <x v="0"/>
  </r>
  <r>
    <m/>
    <x v="0"/>
    <m/>
    <m/>
    <d v="2025-08-04T00:00:00"/>
    <x v="99"/>
    <m/>
    <x v="0"/>
    <s v="Inst. Tech"/>
    <s v="Ammonia Plant"/>
    <s v="Unsafe Act (Dangerous or Unsafe Act that was done by someone) / Perbuatan Bahaya"/>
    <s v="A person was seen riding a bicycle while carrying a box in their right hand."/>
    <s v="prevented full control of the bicycle and increased the risk of losing balance or causing an accident"/>
    <s v="The person was advised to stop and use a safer method to transport the box, such as using a basket or asking for assistance."/>
    <s v="Individual Behaviour / Tingkah Laku yang Cuai dan Berbahaya"/>
    <x v="0"/>
    <x v="0"/>
    <x v="0"/>
  </r>
  <r>
    <m/>
    <x v="0"/>
    <m/>
    <m/>
    <d v="2025-08-04T00:00:00"/>
    <x v="99"/>
    <m/>
    <x v="0"/>
    <s v="Inst. Tech"/>
    <s v="Main Gate 1"/>
    <s v="Unsafe Condition (Dangerous Area that has potential to cause harm or injury to People within the Area) / Keadaan Bahaya"/>
    <s v="A wild dog was seen barking and charging at a subcontractor employee"/>
    <s v="posed a risk of injury or panic related accidents"/>
    <s v="Suggesting notifying the animal control to remove the dog safely."/>
    <s v="Welfare / Kebajikan Pekerjaan dari segi Tempat Rehat, Penyediaan Air Minum dan Sebagainya."/>
    <x v="0"/>
    <x v="0"/>
    <x v="0"/>
  </r>
  <r>
    <m/>
    <x v="0"/>
    <m/>
    <m/>
    <d v="2025-08-04T00:00:00"/>
    <x v="5"/>
    <m/>
    <x v="0"/>
    <s v="Junior technician"/>
    <s v="Urea Plant"/>
    <s v="Unsafe Act (Dangerous or Unsafe Act that was done by someone) / Perbuatan Bahaya"/>
    <s v="Asking to become fire watcher instead of third party"/>
    <s v="No proper rescue confine space equipment "/>
    <s v="Reject to become fire watcher and use third party"/>
    <s v="Communication / Kurang Perbincangan waktu Bekerja, Kurang Permahaman Arahan atau Kurang Pengetahuan Bahasa Asing"/>
    <x v="0"/>
    <x v="1"/>
    <x v="0"/>
  </r>
  <r>
    <m/>
    <x v="0"/>
    <m/>
    <m/>
    <d v="2025-08-04T00:00:00"/>
    <x v="87"/>
    <m/>
    <x v="0"/>
    <s v="Static Technician"/>
    <s v="CCR"/>
    <s v="Safe Act or Positive Practice (An appreciation to be made to that person who shows good examples) / Kelakuan yang Baik"/>
    <s v="During turnaround, most of the permit are ongoing at the CCR area. HSE team provide good ways of permit system work line as they are well prepared with few PIP in standby, security help to ease the que and others relevant HSE personal helping on secure and organize specefic types of permits"/>
    <s v="Without proper preparation from HSE, permit will be done might take longer time to complete and without proper organizing order, might having trouble to look for certain documents"/>
    <s v="Raise this care card and hope for better future in order to making permits system better and faster"/>
    <s v="Communication / Kurang Perbincangan waktu Bekerja, Kurang Permahaman Arahan atau Kurang Pengetahuan Bahasa Asing"/>
    <x v="0"/>
    <x v="0"/>
    <x v="0"/>
  </r>
  <r>
    <m/>
    <x v="0"/>
    <m/>
    <m/>
    <d v="2025-08-04T00:00:00"/>
    <x v="8"/>
    <m/>
    <x v="0"/>
    <s v="Welder "/>
    <s v="Urea Plant"/>
    <s v="Safe Act or Positive Practice (An appreciation to be made to that person who shows good examples) / Kelakuan yang Baik"/>
    <s v="A welder was wearing full PPE including leather gloves, apron, face shield, and safety boots."/>
    <s v="N/A"/>
    <s v="I praised the worker for following safety procedures and shared it as a good example in the toolbox meeting."/>
    <s v="Personal Protective Equipment / Pemakaian Alat Pelindung Diri"/>
    <x v="0"/>
    <x v="0"/>
    <x v="0"/>
  </r>
  <r>
    <m/>
    <x v="0"/>
    <m/>
    <m/>
    <d v="2025-08-05T00:00:00"/>
    <x v="51"/>
    <m/>
    <x v="0"/>
    <s v="DE technician "/>
    <s v="Urea Plant"/>
    <s v="Unsafe Condition (Dangerous Area that has potential to cause harm or injury to People within the Area) / Keadaan Bahaya"/>
    <s v="broken sling belt during lifting "/>
    <s v="Falling object and equipment "/>
    <s v="Stop the activity and ask to replace with new sling belt"/>
    <s v="Hazardous - Unsafe Materials / Benda yang Berbahaya"/>
    <x v="0"/>
    <x v="0"/>
    <x v="0"/>
  </r>
  <r>
    <m/>
    <x v="0"/>
    <m/>
    <m/>
    <d v="2025-08-05T00:00:00"/>
    <x v="16"/>
    <m/>
    <x v="0"/>
    <s v="Electrical manager"/>
    <s v="Urea Plant"/>
    <s v="Unsafe Condition (Dangerous Area that has potential to cause harm or injury to People within the Area) / Keadaan Bahaya"/>
    <s v="Some electrical equipment with subcontractor started with earthing"/>
    <s v="No path for static charge, this will be dangerous for any person touch this equipment, all these charges will go to earth through the body of first one touch this machine. "/>
    <s v="Stop these machines and connect earthing cable for all first by electrical team then start machines again"/>
    <s v="Tools, Equipment and Machinery / Berkaitan dengan Alat Kegunaan Pekerjaan dan Mesin sama ada ianya Tidak Sesuai untuk aktivitas tersebut atau sebaliknya"/>
    <x v="0"/>
    <x v="0"/>
    <x v="0"/>
  </r>
  <r>
    <m/>
    <x v="0"/>
    <m/>
    <m/>
    <d v="2025-08-05T00:00:00"/>
    <x v="17"/>
    <m/>
    <x v="0"/>
    <s v="Lead"/>
    <s v="North Building First Floor"/>
    <s v="Unsafe Condition (Dangerous Area that has potential to cause harm or injury to People within the Area) / Keadaan Bahaya"/>
    <s v="North building roof has loose part which may fall on the cars in the parking"/>
    <s v="Injury or car damage"/>
    <s v="Reported to HSE"/>
    <s v="Facility Management / Perawatan Kemudahan dan Aset"/>
    <x v="0"/>
    <x v="0"/>
    <x v="0"/>
  </r>
  <r>
    <m/>
    <x v="0"/>
    <m/>
    <m/>
    <d v="2025-08-05T00:00:00"/>
    <x v="35"/>
    <m/>
    <x v="0"/>
    <s v="Electrical Technician"/>
    <s v="Electrical Substation"/>
    <s v="Safe Act or Positive Practice (An appreciation to be made to that person who shows good examples) / Kelakuan yang Baik"/>
    <s v="Two contractors carrying heavy objects together instead carrying by themself."/>
    <s v="The heavy object could fall unto their feet if carry by them self. _x000a_It can cause back pain also."/>
    <s v="They set a good example for other people"/>
    <s v="Proactive Approach / Teguran Positif (Safe Act / Positive Act)"/>
    <x v="0"/>
    <x v="0"/>
    <x v="0"/>
  </r>
  <r>
    <m/>
    <x v="0"/>
    <m/>
    <m/>
    <d v="2025-08-05T00:00:00"/>
    <x v="53"/>
    <m/>
    <x v="0"/>
    <s v="Heavy Equipment Operator "/>
    <s v="Boiler Area"/>
    <s v="Unsafe Condition (Dangerous Area that has potential to cause harm or injury to People within the Area) / Keadaan Bahaya"/>
    <s v="Scaffolding materials in poor house keeping at site."/>
    <s v="Trip,slip &amp; fall."/>
    <s v="Make intervention and proper house keeping "/>
    <s v="Material Arrangement and Housekeeping / Kesesuaian Penyusunan Barang dan Kebersihan Tempat Pekerjaan"/>
    <x v="0"/>
    <x v="0"/>
    <x v="0"/>
  </r>
  <r>
    <m/>
    <x v="0"/>
    <m/>
    <m/>
    <d v="2025-08-05T00:00:00"/>
    <x v="50"/>
    <m/>
    <x v="0"/>
    <s v="HVAC TECHNICIAN"/>
    <s v="Warehouse"/>
    <s v="Improvement Suggestions / Cadangan untuk diperbaiki"/>
    <s v="Observed congested storage area with limited walking space."/>
    <s v="Could cause trip hazards and delay in emergency evacuation"/>
    <s v="Suggested rearranging materials and marking walkways with floor tape"/>
    <s v="Material Arrangement and Housekeeping / Kesesuaian Penyusunan Barang dan Kebersihan Tempat Pekerjaan"/>
    <x v="0"/>
    <x v="0"/>
    <x v="0"/>
  </r>
  <r>
    <m/>
    <x v="0"/>
    <m/>
    <m/>
    <d v="2025-08-05T00:00:00"/>
    <x v="149"/>
    <m/>
    <x v="0"/>
    <s v="Rotating technician"/>
    <s v="Ammonia Plant"/>
    <s v="Unsafe Act (Dangerous or Unsafe Act that was done by someone) / Perbuatan Bahaya"/>
    <s v="Stole my bike"/>
    <s v="When needed not available slowing my job"/>
    <s v="To bring your own bike"/>
    <s v="Individual Behaviour / Tingkah Laku yang Cuai dan Berbahaya"/>
    <x v="0"/>
    <x v="0"/>
    <x v="0"/>
  </r>
  <r>
    <m/>
    <x v="0"/>
    <m/>
    <m/>
    <d v="2025-08-05T00:00:00"/>
    <x v="136"/>
    <m/>
    <x v="0"/>
    <s v="Rotating Maintenance engineer"/>
    <s v="Ammonia Plant"/>
    <s v="Unsafe Act (Dangerous or Unsafe Act that was done by someone) / Perbuatan Bahaya"/>
    <s v="not wearing safety google &amp; gloves when performing the maintenance job"/>
    <s v="injury to eyes &amp; hands"/>
    <s v="remind to wear safety glass/gloves"/>
    <s v="Personal Protective Equipment / Pemakaian Alat Pelindung Diri"/>
    <x v="0"/>
    <x v="0"/>
    <x v="0"/>
  </r>
  <r>
    <m/>
    <x v="0"/>
    <m/>
    <m/>
    <d v="2025-08-05T00:00:00"/>
    <x v="62"/>
    <m/>
    <x v="0"/>
    <s v="Insulation Technician level 2"/>
    <s v="Ammonia Plant"/>
    <s v="Unsafe Condition (Dangerous Area that has potential to cause harm or injury to People within the Area) / Keadaan Bahaya"/>
    <s v="I noticed that the access ladder to the scaffold was not properly secured, and it was positioned too far from the scaffold, making it difficult and unsafe for workers to climb."/>
    <s v="Workers could fall while trying to access the scaffold or struggle to climb the ladder, increasing the risk of injury. Inadequate access to scaffolding can lead to unsafe working conditions and slower productivity."/>
    <s v="I immediately instructed the crew to properly secure the ladder and reposition it so that it was in line with the scaffold. I also recommended adding a locking mechanism to ensure the ladder stays in place. To prevent future access issues, I suggested setting up regular checks to ensure ladders and access points are always secure before use."/>
    <s v="Individual Behaviour / Tingkah Laku yang Cuai dan Berbahaya"/>
    <x v="0"/>
    <x v="0"/>
    <x v="0"/>
  </r>
  <r>
    <m/>
    <x v="0"/>
    <m/>
    <m/>
    <d v="2025-08-05T00:00:00"/>
    <x v="54"/>
    <m/>
    <x v="0"/>
    <s v="Senior Rigger Technician"/>
    <s v="Rigging Store"/>
    <s v="Improvement Suggestions / Cadangan untuk diperbaiki"/>
    <s v="No proper lighting during night. "/>
    <s v="Possible trip and fall, wild animals."/>
    <s v="Inform my superior for installing more lights."/>
    <s v="Hazardous - Unsafe Environment / Situasi Tempat Kerja yang Berbahaya untuk Alam Sekitar"/>
    <x v="0"/>
    <x v="0"/>
    <x v="0"/>
  </r>
  <r>
    <m/>
    <x v="0"/>
    <m/>
    <m/>
    <d v="2025-08-05T00:00:00"/>
    <x v="81"/>
    <m/>
    <x v="0"/>
    <s v="Sr Engineer urea Static"/>
    <s v="Urea Plant"/>
    <s v="Unsafe Act (Dangerous or Unsafe Act that was done by someone) / Perbuatan Bahaya"/>
    <s v="1 contractor jet cleaner operator was cleaned plates of exchanger without any eye protection"/>
    <s v="high pressure water jet reflected off the plate surface can cause severe eye injury"/>
    <s v="the operator was councelled, asked to wear glasses and his supervisor was informed of the observation"/>
    <s v="Personal Protective Equipment / Pemakaian Alat Pelindung Diri"/>
    <x v="0"/>
    <x v="1"/>
    <x v="0"/>
  </r>
  <r>
    <m/>
    <x v="0"/>
    <m/>
    <m/>
    <d v="2025-08-05T00:00:00"/>
    <x v="9"/>
    <m/>
    <x v="0"/>
    <s v="Fabricator Lv2 "/>
    <s v="Workshop"/>
    <s v="Improvement Suggestions / Cadangan untuk diperbaiki"/>
    <s v="No nearby toilet available."/>
    <s v="Workers may resort to urinating or defecating in unsafe or inappropriate areas"/>
    <s v="Plan for permanent installations if the workshop will be used long-term"/>
    <s v="Facility Management / Perawatan Kemudahan dan Aset"/>
    <x v="0"/>
    <x v="0"/>
    <x v="0"/>
  </r>
  <r>
    <m/>
    <x v="0"/>
    <m/>
    <m/>
    <d v="2025-08-05T00:00:00"/>
    <x v="106"/>
    <m/>
    <x v="0"/>
    <s v="Instrument Engineer"/>
    <s v="Boiler Area"/>
    <s v="Unsafe Act (Dangerous or Unsafe Act that was done by someone) / Perbuatan Bahaya"/>
    <s v="Personnel handed over tools from the floor below through the space between railings"/>
    <s v="the tool could drop and the personnel could trip"/>
    <s v="asked him to go up via the stairs to get the tool he wants to borrow"/>
    <s v="Individual Behaviour / Tingkah Laku yang Cuai dan Berbahaya"/>
    <x v="0"/>
    <x v="0"/>
    <x v="0"/>
  </r>
  <r>
    <m/>
    <x v="0"/>
    <m/>
    <m/>
    <d v="2025-08-05T00:00:00"/>
    <x v="88"/>
    <m/>
    <x v="0"/>
    <s v="Static Ammonia Lead Engineer"/>
    <s v="Ammonia Plant"/>
    <s v="Unsafe Act (Dangerous or Unsafe Act that was done by someone) / Perbuatan Bahaya"/>
    <s v="During TA2025 activities, I observed one technician working inside vessel without helmet during replacement of some internal parts of equipment. "/>
    <s v="may some thing fall on his head or He may fall and hit his head on metal or sharp edges and lead to injury."/>
    <s v="I asked this technician to wear the helmet to work safe inside the static equipment."/>
    <s v="Personal Protective Equipment / Pemakaian Alat Pelindung Diri"/>
    <x v="0"/>
    <x v="1"/>
    <x v="0"/>
  </r>
  <r>
    <m/>
    <x v="0"/>
    <m/>
    <m/>
    <d v="2025-08-05T00:00:00"/>
    <x v="52"/>
    <m/>
    <x v="0"/>
    <s v="Technician"/>
    <s v="Chemical Storage Area"/>
    <s v="Unsafe Condition (Dangerous Area that has potential to cause harm or injury to People within the Area) / Keadaan Bahaya"/>
    <s v="Dog chasing and try to bite "/>
    <s v="If got bitten can lead to bleeding and get infection "/>
    <s v="Ask animal shelter take the dog"/>
    <s v="Hazardous - Unsafe Environment / Situasi Tempat Kerja yang Berbahaya untuk Alam Sekitar"/>
    <x v="0"/>
    <x v="0"/>
    <x v="0"/>
  </r>
  <r>
    <m/>
    <x v="0"/>
    <m/>
    <m/>
    <d v="2025-08-06T00:00:00"/>
    <x v="112"/>
    <m/>
    <x v="0"/>
    <s v="Instrument Technician"/>
    <s v="Ammonia Plant"/>
    <s v="Unsafe Condition (Dangerous Area that has potential to cause harm or injury to People within the Area) / Keadaan Bahaya"/>
    <s v="Observed sliver hose with flange head scattered around without the barrier."/>
    <s v="Tripping Hazard_x000a_Loose hoses on the floor can cause workers to trip, leading to injuries._x000a__x000a_Pinch or Crush Points_x000a_Flange heads can cause cuts, bruises, or crush injuries if mishandled or stepped on._x000a__x000a_Unprotected Work Area_x000a_Without a barrier, people may unintentionally enter a hazardous area or come into contact with dangerous equipment."/>
    <s v="Notified the operations team regarding the scattered sliver hose without a barrier. In response, they placed a barricade around the area and repositioned the hose to ensure a safer working environment."/>
    <s v="Signage and Barriers / Papan Tanda dan Perbatasan Keselamatan tempat kerja"/>
    <x v="0"/>
    <x v="0"/>
    <x v="0"/>
  </r>
  <r>
    <m/>
    <x v="0"/>
    <m/>
    <m/>
    <d v="2025-08-06T00:00:00"/>
    <x v="51"/>
    <m/>
    <x v="0"/>
    <s v="DE technician "/>
    <s v="Urea Plant"/>
    <s v="Unsafe Act (Dangerous or Unsafe Act that was done by someone) / Perbuatan Bahaya"/>
    <s v="Not using the tag line while lifting the SV"/>
    <s v="can be hit by a beam causing loss of balance"/>
    <s v="Stop the lifting and ask them to use the tag line"/>
    <s v="Manual Handling / Cara Mengangkat Benda"/>
    <x v="0"/>
    <x v="0"/>
    <x v="0"/>
  </r>
  <r>
    <m/>
    <x v="0"/>
    <m/>
    <m/>
    <d v="2025-08-06T00:00:00"/>
    <x v="45"/>
    <m/>
    <x v="0"/>
    <s v="Civil Lead"/>
    <s v="Ammonia Plant"/>
    <s v="Unsafe Act (Dangerous or Unsafe Act that was done by someone) / Perbuatan Bahaya"/>
    <s v="A contractor didn't wear safety gloves while working."/>
    <s v="He can injured his hands/fingers."/>
    <s v="Discussion made and he agreed to wear hand gloves immediately."/>
    <s v="Personal Protective Equipment / Pemakaian Alat Pelindung Diri"/>
    <x v="0"/>
    <x v="0"/>
    <x v="0"/>
  </r>
  <r>
    <m/>
    <x v="0"/>
    <m/>
    <m/>
    <d v="2025-08-06T00:00:00"/>
    <x v="45"/>
    <m/>
    <x v="0"/>
    <s v="Civil Lead"/>
    <s v="Offsite &amp; Utilities"/>
    <s v="Unsafe Act (Dangerous or Unsafe Act that was done by someone) / Perbuatan Bahaya"/>
    <s v="A contractor staff did not wearing safety googles while at site."/>
    <s v="He can injured his eyes due to dust/ debris."/>
    <s v="Discussion was made and he agreed to wear his safety googles immediately."/>
    <s v="Personal Protective Equipment / Pemakaian Alat Pelindung Diri"/>
    <x v="0"/>
    <x v="0"/>
    <x v="0"/>
  </r>
  <r>
    <m/>
    <x v="0"/>
    <m/>
    <m/>
    <d v="2025-08-06T00:00:00"/>
    <x v="45"/>
    <m/>
    <x v="0"/>
    <s v="Civil Lead"/>
    <s v="Urea Plant"/>
    <s v="Unsafe Condition (Dangerous Area that has potential to cause harm or injury to People within the Area) / Keadaan Bahaya"/>
    <s v="two of contractor staff resting at non resting area. "/>
    <s v="The staff can be hit by objects from nearest activity areas."/>
    <s v="Discussion was made with the staff and they agreed to go to nearby dedicated rest area."/>
    <s v="Individual Behaviour / Tingkah Laku yang Cuai dan Berbahaya"/>
    <x v="0"/>
    <x v="0"/>
    <x v="0"/>
  </r>
  <r>
    <m/>
    <x v="0"/>
    <m/>
    <m/>
    <d v="2025-08-06T00:00:00"/>
    <x v="45"/>
    <m/>
    <x v="0"/>
    <s v="Civil Lead"/>
    <s v="North Building First Floor"/>
    <s v="Unsafe Condition (Dangerous Area that has potential to cause harm or injury to People within the Area) / Keadaan Bahaya"/>
    <s v="Cable from laptop is crossing the walk way creating a tripping hazards."/>
    <s v="Personnel who passed by the area can be tripped and fall inducing injuries."/>
    <s v="Discussion had been made and the staff agree to charged his laptop in appropriate and safe location."/>
    <s v="Position of People / Keberadaan seseorang ketika bekerja (Line of Fire, Drop Object &amp; Slip, Trip and Fall)"/>
    <x v="0"/>
    <x v="0"/>
    <x v="0"/>
  </r>
  <r>
    <m/>
    <x v="0"/>
    <m/>
    <m/>
    <d v="2025-08-06T00:00:00"/>
    <x v="35"/>
    <m/>
    <x v="0"/>
    <s v="Electrical Technician"/>
    <s v="Ammonia Plant"/>
    <s v="Unsafe Act (Dangerous or Unsafe Act that was done by someone) / Perbuatan Bahaya"/>
    <s v="I saw a person throwing his tools from the scalfolding to the floor while i was working nearby."/>
    <s v="The tools could hit people underneath them and cause an injury."/>
    <s v="I told them to keep the tool with them when not using instead of throwing it to the floor."/>
    <s v="Tools, Equipment and Machinery / Berkaitan dengan Alat Kegunaan Pekerjaan dan Mesin sama ada ianya Tidak Sesuai untuk aktivitas tersebut atau sebaliknya"/>
    <x v="0"/>
    <x v="0"/>
    <x v="0"/>
  </r>
  <r>
    <m/>
    <x v="0"/>
    <m/>
    <m/>
    <d v="2025-08-06T00:00:00"/>
    <x v="53"/>
    <m/>
    <x v="0"/>
    <s v="Heavy Equipment Operator "/>
    <s v="North Building Ground Floor"/>
    <s v="Unsafe Act (Dangerous or Unsafe Act that was done by someone) / Perbuatan Bahaya"/>
    <s v="Bicycle parking or blocking access door ."/>
    <s v="Trip &amp; fall and for emergency access "/>
    <s v="Remove the bicycle immediately "/>
    <s v="Individual Behaviour / Tingkah Laku yang Cuai dan Berbahaya"/>
    <x v="0"/>
    <x v="0"/>
    <x v="0"/>
  </r>
  <r>
    <m/>
    <x v="0"/>
    <m/>
    <m/>
    <d v="2025-08-06T00:00:00"/>
    <x v="50"/>
    <m/>
    <x v="0"/>
    <s v="HVAC TECHNICIAN"/>
    <s v="Urea Plant"/>
    <s v="Unsafe Condition (Dangerous Area that has potential to cause harm or injury to People within the Area) / Keadaan Bahaya"/>
    <s v="Oil spill found on workshop floor without barricade or signage"/>
    <s v="High chance of slip,trip and fall accident"/>
    <s v="place safety signage and instructed housekeeping to clean immediately."/>
    <s v="Material Arrangement and Housekeeping / Kesesuaian Penyusunan Barang dan Kebersihan Tempat Pekerjaan"/>
    <x v="0"/>
    <x v="0"/>
    <x v="0"/>
  </r>
  <r>
    <m/>
    <x v="0"/>
    <m/>
    <m/>
    <d v="2025-08-06T00:00:00"/>
    <x v="60"/>
    <m/>
    <x v="0"/>
    <s v="Senior Technician"/>
    <s v="Ammonia Plant"/>
    <s v="Unsafe Act (Dangerous or Unsafe Act that was done by someone) / Perbuatan Bahaya"/>
    <s v="Worker bend down and safety helmet falls down to the floor"/>
    <s v="Helmet could strike other workers working below his area"/>
    <s v="Inform him to properly adjust safety helmet and lock chin straps"/>
    <s v="Individual Behaviour / Tingkah Laku yang Cuai dan Berbahaya"/>
    <x v="0"/>
    <x v="1"/>
    <x v="0"/>
  </r>
  <r>
    <m/>
    <x v="0"/>
    <m/>
    <m/>
    <d v="2025-08-06T00:00:00"/>
    <x v="58"/>
    <m/>
    <x v="0"/>
    <s v="Sr.Scaffolder"/>
    <s v="Ammonia Plant"/>
    <s v="Unsafe Act (Dangerous or Unsafe Act that was done by someone) / Perbuatan Bahaya"/>
    <s v="I had been saw our contractor scaffolder doing erection scaffolding which is anchor point of body harness lanyard hock in wrong point."/>
    <s v="Can cause body harness lanyard absorber nt properly function when there is something wrong happen."/>
    <s v="I do stopping their activities for awhile and do advice their to hock body harness lanyard in correct anchor point which is above head level,their do agree to follow up."/>
    <s v="Scaffolding and Working at Height / Yang berkaitan dengan Scaffolding dan Bekerja tempat tinggi"/>
    <x v="0"/>
    <x v="0"/>
    <x v="0"/>
  </r>
  <r>
    <m/>
    <x v="0"/>
    <m/>
    <m/>
    <d v="2025-08-06T00:00:00"/>
    <x v="62"/>
    <m/>
    <x v="0"/>
    <s v="Insulation Technician level 2"/>
    <s v="Ammonia Plant"/>
    <s v="Unsafe Condition (Dangerous Area that has potential to cause harm or injury to People within the Area) / Keadaan Bahaya"/>
    <s v="I observed that the scaffold was being overloaded with materials and tools that exceeded its weight limit, making the platform unstable and unsafe for workers."/>
    <s v="Overloading the scaffold can lead to structural failure, causing the platform to collapse or tip over. This puts workers at risk of falling and causes potential damage to surrounding structures or equipment."/>
    <s v="I immediately addressed the issue by stopping the work and reviewing the scaffold's weight capacity with the team. I informed them about safe load limits and directed them to redistribute materials to avoid exceeding the maximum weight. I recommended posting clear weight-limit signage on the scaffold and ensuring workers receive training on load-bearing guidelines."/>
    <s v="Individual Behaviour / Tingkah Laku yang Cuai dan Berbahaya"/>
    <x v="0"/>
    <x v="0"/>
    <x v="0"/>
  </r>
  <r>
    <m/>
    <x v="0"/>
    <m/>
    <m/>
    <d v="2025-08-07T00:00:00"/>
    <x v="51"/>
    <m/>
    <x v="0"/>
    <s v="DE technician "/>
    <s v="Urea Plant"/>
    <s v="Unsafe Act (Dangerous or Unsafe Act that was done by someone) / Perbuatan Bahaya"/>
    <s v="Not wearing a harness when hanging a chain block at a height of 1.8m"/>
    <s v="Falling and injured "/>
    <s v="Stop the work and ask him to use the body harness "/>
    <s v="Individual Behaviour / Tingkah Laku yang Cuai dan Berbahaya"/>
    <x v="0"/>
    <x v="0"/>
    <x v="0"/>
  </r>
  <r>
    <m/>
    <x v="0"/>
    <m/>
    <m/>
    <d v="2025-08-07T00:00:00"/>
    <x v="100"/>
    <m/>
    <x v="0"/>
    <s v="Senior Instrument Engineer"/>
    <s v="Electrical Substation"/>
    <s v="Safe Act or Positive Practice (An appreciation to be made to that person who shows good examples) / Kelakuan yang Baik"/>
    <s v="Instrument team while working on Protech overspeed protection system had full compliance on safety PPEs and PTW system. All procedures for job were available and followed. "/>
    <s v="Overspeed protection system is a very critical system and needs to be tested with detailed planning and knowledge of the equipment. "/>
    <s v="This practice is encouraged, and team is appreciated to continue working the same way and continuously improve"/>
    <s v="Proactive Approach / Teguran Positif (Safe Act / Positive Act)"/>
    <x v="0"/>
    <x v="1"/>
    <x v="0"/>
  </r>
  <r>
    <m/>
    <x v="0"/>
    <m/>
    <m/>
    <d v="2025-08-07T00:00:00"/>
    <x v="45"/>
    <m/>
    <x v="0"/>
    <s v="Civil Lead"/>
    <s v="North Building Ground Floor"/>
    <s v="Unsafe Act (Dangerous or Unsafe Act that was done by someone) / Perbuatan Bahaya"/>
    <s v="A group of contractor blocking the entrance of the ground floor access due to discussion with their supervisor."/>
    <s v="it is not appropriate location as people is entering and exiting the building via that area."/>
    <s v="It can create dangerous situation if people open up the door and in the event of emergency."/>
    <s v="Position of People / Keberadaan seseorang ketika bekerja (Line of Fire, Drop Object &amp; Slip, Trip and Fall)"/>
    <x v="0"/>
    <x v="0"/>
    <x v="0"/>
  </r>
  <r>
    <m/>
    <x v="0"/>
    <m/>
    <m/>
    <d v="2025-08-07T00:00:00"/>
    <x v="45"/>
    <m/>
    <x v="0"/>
    <s v="Civil Lead"/>
    <s v="Car Park near North Building"/>
    <s v="Improvement Suggestions / Cadangan untuk diperbaiki"/>
    <s v="A car was parked at the space which was designated for management. "/>
    <s v="Not comply with the rules of allocated car space."/>
    <s v="Raise the issue to Security department for further action."/>
    <s v="Design and Engineering / Tempat Pekerjaan kurang sesuai"/>
    <x v="0"/>
    <x v="0"/>
    <x v="0"/>
  </r>
  <r>
    <m/>
    <x v="0"/>
    <m/>
    <m/>
    <d v="2025-08-07T00:00:00"/>
    <x v="45"/>
    <m/>
    <x v="0"/>
    <s v="Civil Lead Eng"/>
    <s v="Car Park near North Building"/>
    <s v="Improvement Suggestions / Cadangan untuk diperbaiki"/>
    <s v="A staff car was parked at Maintenance Manager car park. It was advised by HSSE Security not to park at designated car park area for mangement."/>
    <s v="Not comply with BFI HSSE directive."/>
    <s v="Discussion with the owner of car and he agrred to move his car."/>
    <s v="Individual Behaviour / Tingkah Laku yang Cuai dan Berbahaya"/>
    <x v="0"/>
    <x v="0"/>
    <x v="0"/>
  </r>
  <r>
    <m/>
    <x v="0"/>
    <m/>
    <m/>
    <d v="2025-08-07T00:00:00"/>
    <x v="53"/>
    <m/>
    <x v="0"/>
    <s v="Heavy Equipment Operator "/>
    <s v="North Building First Floor"/>
    <s v="Unsafe Act (Dangerous or Unsafe Act that was done by someone) / Perbuatan Bahaya"/>
    <s v="Someone not use handrail will using stair."/>
    <s v="Trip &amp; fall "/>
    <s v="Make intervention and agreed "/>
    <s v="Individual Behaviour / Tingkah Laku yang Cuai dan Berbahaya"/>
    <x v="0"/>
    <x v="0"/>
    <x v="0"/>
  </r>
  <r>
    <m/>
    <x v="0"/>
    <m/>
    <m/>
    <d v="2025-08-07T00:00:00"/>
    <x v="64"/>
    <m/>
    <x v="0"/>
    <s v="Fabricator level 1 "/>
    <s v="Workshop"/>
    <s v="Unsafe Act (Dangerous or Unsafe Act that was done by someone) / Perbuatan Bahaya"/>
    <s v="The scaffolding material fell down to forklift "/>
    <s v="i tell to the other worker all the materials they make sure to proper tie-up to avoid inconvenience."/>
    <s v="All the scaffolding materials they make sure proper tie up before take by forklift "/>
    <s v="Hazardous - Unsafe Materials / Benda yang Berbahaya"/>
    <x v="0"/>
    <x v="1"/>
    <x v="0"/>
  </r>
  <r>
    <m/>
    <x v="0"/>
    <m/>
    <m/>
    <d v="2025-08-07T00:00:00"/>
    <x v="50"/>
    <m/>
    <x v="0"/>
    <s v="HVAC TECHNICIAN"/>
    <s v="Workshop"/>
    <s v="Unsafe Act (Dangerous or Unsafe Act that was done by someone) / Perbuatan Bahaya"/>
    <s v="Worker lifted heavy load without bending knees"/>
    <s v="Risk of back injury or muscle strain"/>
    <s v="Stopped worker, demonstrated safe lifting method, and recommended refresher training."/>
    <s v="Manual Handling / Cara Mengangkat Benda"/>
    <x v="0"/>
    <x v="0"/>
    <x v="0"/>
  </r>
  <r>
    <m/>
    <x v="0"/>
    <m/>
    <m/>
    <d v="2025-08-07T00:00:00"/>
    <x v="30"/>
    <m/>
    <x v="0"/>
    <s v="Technician"/>
    <s v="Ammonia Plant"/>
    <s v="Safe Act or Positive Practice (An appreciation to be made to that person who shows good examples) / Kelakuan yang Baik"/>
    <s v="Used cloth and rubbish found near the workplace"/>
    <s v="Not good housekeeping"/>
    <s v="Collect and throw to the appropriate rubbish bin"/>
    <s v="Individual Behaviour / Tingkah Laku yang Cuai dan Berbahaya"/>
    <x v="0"/>
    <x v="0"/>
    <x v="0"/>
  </r>
  <r>
    <m/>
    <x v="0"/>
    <m/>
    <m/>
    <d v="2025-08-07T00:00:00"/>
    <x v="137"/>
    <m/>
    <x v="0"/>
    <s v="Senior Engineer Rotating Urea"/>
    <s v="Urea Plant"/>
    <s v="Safe Act or Positive Practice (An appreciation to be made to that person who shows good examples) / Kelakuan yang Baik"/>
    <s v="Urea Rotating Team was wearing full PPE while working at site."/>
    <s v="Person can be injured if he will not use proper PPE's."/>
    <s v="Appreciated their good and safe practice and advised them to continue this safe behavior."/>
    <s v="Individual Behaviour / Tingkah Laku yang Cuai dan Berbahaya"/>
    <x v="0"/>
    <x v="1"/>
    <x v="0"/>
  </r>
  <r>
    <m/>
    <x v="0"/>
    <m/>
    <m/>
    <d v="2025-08-07T00:00:00"/>
    <x v="114"/>
    <m/>
    <x v="0"/>
    <s v="Instrument Technician"/>
    <s v="Ammonia Plant"/>
    <s v="Unsafe Act (Dangerous or Unsafe Act that was done by someone) / Perbuatan Bahaya"/>
    <s v="Saw one personnel going out from CCR without wearing helmet "/>
    <s v="Dropped object from height could happen"/>
    <s v="I use bicycle to reach that person before going further, and tell him that he forgot his helmet. He was surprised and thank me and return to CCR to grab his helmet."/>
    <s v="Personal Protective Equipment / Pemakaian Alat Pelindung Diri"/>
    <x v="0"/>
    <x v="0"/>
    <x v="0"/>
  </r>
  <r>
    <m/>
    <x v="0"/>
    <m/>
    <m/>
    <d v="2025-08-07T00:00:00"/>
    <x v="108"/>
    <m/>
    <x v="0"/>
    <s v="Instrument Technician"/>
    <s v="Ammonia Plant"/>
    <s v="Unsafe Condition (Dangerous Area that has potential to cause harm or injury to People within the Area) / Keadaan Bahaya"/>
    <s v="Slippery area due to oil, need to be careful when going around especially when you want to go up using stairs as there was very slippery floor."/>
    <s v="can cause slip and fall and minor injury"/>
    <s v="alert and tell everyone to be careful if working around the area"/>
    <s v="Hazardous - Unsafe Environment / Situasi Tempat Kerja yang Berbahaya untuk Alam Sekitar"/>
    <x v="0"/>
    <x v="0"/>
    <x v="0"/>
  </r>
  <r>
    <m/>
    <x v="0"/>
    <m/>
    <m/>
    <d v="2025-08-07T00:00:00"/>
    <x v="108"/>
    <m/>
    <x v="0"/>
    <s v="Instrument Technician"/>
    <s v="Ammonia Plant"/>
    <s v="Unsafe Act (Dangerous or Unsafe Act that was done by someone) / Perbuatan Bahaya"/>
    <s v="damaged boots"/>
    <s v="slip and trip"/>
    <s v="told this person to get new boots because badly damaged."/>
    <s v="Hazardous - Unsafe Environment / Situasi Tempat Kerja yang Berbahaya untuk Alam Sekitar"/>
    <x v="0"/>
    <x v="0"/>
    <x v="0"/>
  </r>
  <r>
    <m/>
    <x v="0"/>
    <m/>
    <m/>
    <d v="2025-08-07T00:00:00"/>
    <x v="106"/>
    <m/>
    <x v="0"/>
    <s v="Instrument Engineer"/>
    <s v="Ammonia Plant"/>
    <s v="Safe Act or Positive Practice (An appreciation to be made to that person who shows good examples) / Kelakuan yang Baik"/>
    <s v="The stairs and the grating floor was slippery due to spillage and the personnel use the handrails when going down the stairs."/>
    <s v="slip, trip and fall hazard"/>
    <s v="suggest the team to hold the handrail"/>
    <s v="Proactive Approach / Teguran Positif (Safe Act / Positive Act)"/>
    <x v="0"/>
    <x v="0"/>
    <x v="0"/>
  </r>
  <r>
    <m/>
    <x v="0"/>
    <m/>
    <m/>
    <d v="2025-08-07T00:00:00"/>
    <x v="21"/>
    <m/>
    <x v="0"/>
    <s v="Senior Electrical Engineer"/>
    <s v="Ammonia Plant"/>
    <s v="Safe Act or Positive Practice (An appreciation to be made to that person who shows good examples) / Kelakuan yang Baik"/>
    <s v="Whip arrestors were installed on air hoses connected from a high-pressure compressor to pneumatic tools."/>
    <s v="The whip arrestors ensured the hoses remained restrained, protecting nearby workers and equipment from potential injury or damage."/>
    <s v="This was done to prevent hose whip incidents in case of accidental disconnection under pressure. "/>
    <s v="Tools, Equipment and Machinery / Berkaitan dengan Alat Kegunaan Pekerjaan dan Mesin sama ada ianya Tidak Sesuai untuk aktivitas tersebut atau sebaliknya"/>
    <x v="0"/>
    <x v="1"/>
    <x v="0"/>
  </r>
  <r>
    <m/>
    <x v="0"/>
    <m/>
    <m/>
    <d v="2025-08-07T00:00:00"/>
    <x v="21"/>
    <m/>
    <x v="0"/>
    <s v="Senior Electrical Engineer"/>
    <s v="Urea Plant"/>
    <s v="Safe Act or Positive Practice (An appreciation to be made to that person who shows good examples) / Kelakuan yang Baik"/>
    <s v="Contractors’ body safety harnesses were found to be compliant with inspection tag requirements by HSSE."/>
    <s v="This reflects a strong safety culture and commitment to working at height safety standards."/>
    <s v="It shows care, responsibility, and the belief that everyone deserves to go home safely by following the safety measures."/>
    <s v="Personal Protective Equipment / Pemakaian Alat Pelindung Diri"/>
    <x v="0"/>
    <x v="1"/>
    <x v="0"/>
  </r>
  <r>
    <m/>
    <x v="0"/>
    <m/>
    <m/>
    <d v="2025-08-07T00:00:00"/>
    <x v="21"/>
    <m/>
    <x v="0"/>
    <s v="Senior Electrical Engineer"/>
    <s v="Ammonia Plant"/>
    <s v="Unsafe Condition (Dangerous Area that has potential to cause harm or injury to People within the Area) / Keadaan Bahaya"/>
    <s v="The scaffolding under the flare area had an expired inspection tag. Despite this, workers continued to use the scaffolding."/>
    <s v="Immediate corrective action is critical to prevent accidents and maintain a safe work environment."/>
    <s v="Workers were instructed to stop using the scaffolding immediately upon discovery of the expired tag. The safety officer and site supervisor were informed promptly about the expired tag and ongoing risk."/>
    <s v="Scaffolding and Working at Height / Yang berkaitan dengan Scaffolding dan Bekerja tempat tinggi"/>
    <x v="0"/>
    <x v="1"/>
    <x v="0"/>
  </r>
  <r>
    <m/>
    <x v="0"/>
    <m/>
    <m/>
    <d v="2025-08-07T00:00:00"/>
    <x v="21"/>
    <m/>
    <x v="0"/>
    <s v="Senior Electrical Engineer"/>
    <s v="Urea Plant"/>
    <s v="Unsafe Act (Dangerous or Unsafe Act that was done by someone) / Perbuatan Bahaya"/>
    <s v="The contractor personnel was observed working without gloves while cleaning sharp equipment parts. "/>
    <s v="This poses a significant safety risk due to potential cuts and injuries."/>
    <s v="The work was stopped immediately. The contractor was instructed to wear appropriate gloves before resuming work."/>
    <s v="Personal Protective Equipment / Pemakaian Alat Pelindung Diri"/>
    <x v="0"/>
    <x v="1"/>
    <x v="0"/>
  </r>
  <r>
    <m/>
    <x v="0"/>
    <m/>
    <m/>
    <d v="2025-08-07T00:00:00"/>
    <x v="21"/>
    <m/>
    <x v="0"/>
    <s v="Senior Electrical Engineer"/>
    <s v="Offsite &amp; Utilities"/>
    <s v="Unsafe Condition (Dangerous Area that has potential to cause harm or injury to People within the Area) / Keadaan Bahaya"/>
    <s v="Air hoses were laid across the walkway."/>
    <s v="This can create tripping hazards. Falls can cause bruises, sprains, fractures, head injuries, or worse, depending on the severity."/>
    <s v="Informed the contractor personnel to install clamps to prevent movement and minimize tripping risk. Also informed him to install clear signage and physical barriers to guide pedestrian traffic safely around the hoses."/>
    <s v="Signage and Barriers / Papan Tanda dan Perbatasan Keselamatan tempat kerja"/>
    <x v="0"/>
    <x v="1"/>
    <x v="0"/>
  </r>
  <r>
    <m/>
    <x v="0"/>
    <m/>
    <m/>
    <d v="2025-08-07T00:00:00"/>
    <x v="21"/>
    <m/>
    <x v="0"/>
    <s v="Senior Electrical Engineer"/>
    <s v="Urea Plant"/>
    <s v="Unsafe Condition (Dangerous Area that has potential to cause harm or injury to People within the Area) / Keadaan Bahaya"/>
    <s v="Grating was found open and placed near the safety shower, obstructing its operation and creating a potential delay in emergency response."/>
    <s v="In an emergency, quick access to the safety shower may be hindered, increasing the severity of injury or exposure."/>
    <s v="Informed contractor to relocate or properly secure the grating away from the safety shower access area."/>
    <s v="Material Arrangement and Housekeeping / Kesesuaian Penyusunan Barang dan Kebersihan Tempat Pekerjaan"/>
    <x v="0"/>
    <x v="1"/>
    <x v="0"/>
  </r>
  <r>
    <m/>
    <x v="0"/>
    <m/>
    <m/>
    <d v="2025-08-07T00:00:00"/>
    <x v="88"/>
    <m/>
    <x v="0"/>
    <s v="Static Ammonia Lead Engineer"/>
    <s v="Ammonia Plant"/>
    <s v="Unsafe Act (Dangerous or Unsafe Act that was done by someone) / Perbuatan Bahaya"/>
    <s v="During TA 2025 activities I found technicians working onsite during heavy rain time."/>
    <s v="the technicians working during heavy rains may fall because of slippery ground."/>
    <s v="I asked the technicians to hold working until rains stop, then they can resume later the activities after site get safe."/>
    <s v="Hazardous - Unsafe Environment / Situasi Tempat Kerja yang Berbahaya untuk Alam Sekitar"/>
    <x v="0"/>
    <x v="1"/>
    <x v="0"/>
  </r>
  <r>
    <m/>
    <x v="0"/>
    <m/>
    <m/>
    <d v="2025-08-07T00:00:00"/>
    <x v="87"/>
    <m/>
    <x v="0"/>
    <s v="Abdul Khaliq Haji Adinin"/>
    <s v="Urea Plant"/>
    <s v="Safe Act or Positive Practice (An appreciation to be made to that person who shows good examples) / Kelakuan yang Baik"/>
    <s v="During turnaround, maintenance team need to work closely with operation side as in order to execute the job safely with no harmful substances is onsite, purging is done"/>
    <s v="No proper purging or isolation, the one who do the jobs might expose to danger and harm which lead to severe danger"/>
    <s v="Close and clear communication all time before, during and after the job is done"/>
    <s v="Communication / Kurang Perbincangan waktu Bekerja, Kurang Permahaman Arahan atau Kurang Pengetahuan Bahasa Asing"/>
    <x v="0"/>
    <x v="0"/>
    <x v="0"/>
  </r>
  <r>
    <m/>
    <x v="0"/>
    <m/>
    <m/>
    <d v="2025-08-07T00:00:00"/>
    <x v="8"/>
    <m/>
    <x v="0"/>
    <s v="Welder "/>
    <s v="Urea Plant"/>
    <s v="Safe Act or Positive Practice (An appreciation to be made to that person who shows good examples) / Kelakuan yang Baik"/>
    <s v="The lifting team used proper rigging tools and followed the lifting plan strictly."/>
    <s v="N/A"/>
    <s v="I congratulated the team and reported it as a model practice for other departments."/>
    <s v="Proactive Approach / Teguran Positif (Safe Act / Positive Act)"/>
    <x v="0"/>
    <x v="0"/>
    <x v="0"/>
  </r>
  <r>
    <m/>
    <x v="0"/>
    <m/>
    <m/>
    <d v="2025-08-08T00:00:00"/>
    <x v="133"/>
    <m/>
    <x v="0"/>
    <s v="Urea rotating lead "/>
    <s v="Ammonia Plant"/>
    <s v="Unsafe Act (Dangerous or Unsafe Act that was done by someone) / Perbuatan Bahaya"/>
    <s v="One contractor working on scaffolding at hight without using safety harness _x000a_"/>
    <s v="Can fall down "/>
    <s v="Reminded him to put on his safety harness before using working at hight "/>
    <s v="Scaffolding and Working at Height / Yang berkaitan dengan Scaffolding dan Bekerja tempat tinggi"/>
    <x v="0"/>
    <x v="0"/>
    <x v="0"/>
  </r>
  <r>
    <m/>
    <x v="0"/>
    <m/>
    <m/>
    <d v="2025-08-08T00:00:00"/>
    <x v="145"/>
    <m/>
    <x v="0"/>
    <s v="Sr. Rotating  Mechanical  Technician LVL1 "/>
    <s v="Ammonia Plant"/>
    <s v="Unsafe Condition (Dangerous Area that has potential to cause harm or injury to People within the Area) / Keadaan Bahaya"/>
    <s v="One contractor  Technician during removal of plate exchanger plate  Working at hieght  without wearing  full-body harness "/>
    <s v="Fallen  hazards "/>
    <s v="Informed  him please  always  wear full-body harness  while working at height."/>
    <s v="Individual Behaviour / Tingkah Laku yang Cuai dan Berbahaya"/>
    <x v="0"/>
    <x v="1"/>
    <x v="0"/>
  </r>
  <r>
    <m/>
    <x v="0"/>
    <m/>
    <m/>
    <d v="2025-08-08T00:00:00"/>
    <x v="100"/>
    <m/>
    <x v="0"/>
    <s v="Senior Instrument Engineer"/>
    <s v="Urea Plant"/>
    <s v="Unsafe Condition (Dangerous Area that has potential to cause harm or injury to People within the Area) / Keadaan Bahaya"/>
    <s v="While climbing the stairs of Urea plant, scaffolding wire was found stuck in the stairs. "/>
    <s v="The wire could cause a person to trip. "/>
    <s v="Remove the wire from the stairs and perform housekeeping. "/>
    <s v="Material Arrangement and Housekeeping / Kesesuaian Penyusunan Barang dan Kebersihan Tempat Pekerjaan"/>
    <x v="0"/>
    <x v="1"/>
    <x v="0"/>
  </r>
  <r>
    <m/>
    <x v="0"/>
    <m/>
    <m/>
    <d v="2025-08-08T00:00:00"/>
    <x v="100"/>
    <m/>
    <x v="0"/>
    <s v="Hamza Masood Raja"/>
    <s v="Ammonia Plant"/>
    <s v="Safe Act or Positive Practice (An appreciation to be made to that person who shows good examples) / Kelakuan yang Baik"/>
    <s v="Instrument team was removing turbine supervisory instruments (Probes) from steam turbine generator gear box, inspected the job and performed all safety checks."/>
    <s v="Checked all safety protocols, PTW, PPE, Gloves and right tools. "/>
    <s v="Appreciated team on good work and continue following safety protocols."/>
    <s v="Proactive Approach / Teguran Positif (Safe Act / Positive Act)"/>
    <x v="0"/>
    <x v="1"/>
    <x v="0"/>
  </r>
  <r>
    <m/>
    <x v="0"/>
    <m/>
    <m/>
    <d v="2025-08-08T00:00:00"/>
    <x v="45"/>
    <m/>
    <x v="0"/>
    <s v="Civil Lead"/>
    <s v="North Building First Floor"/>
    <s v="Unsafe Act (Dangerous or Unsafe Act that was done by someone) / Perbuatan Bahaya"/>
    <s v="it was found that a staff using kitchen sponge and soap to clean his safety boots. "/>
    <s v="It is not hygiene and such act need to be stopped. It can create sickness as the bacteria can spread when other using it to clean their kitchen utensils."/>
    <s v="Discussion was made he agreed to use PPE cleaning area at the ground floor of north building."/>
    <s v="Individual Behaviour / Tingkah Laku yang Cuai dan Berbahaya"/>
    <x v="0"/>
    <x v="0"/>
    <x v="0"/>
  </r>
  <r>
    <m/>
    <x v="0"/>
    <m/>
    <m/>
    <d v="2025-08-08T00:00:00"/>
    <x v="50"/>
    <m/>
    <x v="0"/>
    <s v="HVAC TECHNICIAN"/>
    <s v="Urea Plant"/>
    <s v="Unsafe Condition (Dangerous Area that has potential to cause harm or injury to People within the Area) / Keadaan Bahaya"/>
    <s v="Not hold hand rail while walk on Slippery stair way"/>
    <s v="May cause slip, trip, or fall accidents."/>
    <s v="Always intervene and hold hand rail while walk"/>
    <s v="Position of People / Keberadaan seseorang ketika bekerja (Line of Fire, Drop Object &amp; Slip, Trip and Fall)"/>
    <x v="0"/>
    <x v="0"/>
    <x v="0"/>
  </r>
  <r>
    <m/>
    <x v="0"/>
    <m/>
    <m/>
    <d v="2025-08-08T00:00:00"/>
    <x v="0"/>
    <m/>
    <x v="0"/>
    <s v="Instrument Shift Technician"/>
    <s v="Ammonia Plant"/>
    <s v="Safe Act or Positive Practice (An appreciation to be made to that person who shows good examples) / Kelakuan yang Baik"/>
    <s v="There are barriers/signages on the Heavy Lifting Equipment."/>
    <s v="the personnel might not aware if there are no barriers/signages on the area. "/>
    <s v="It was good approached by the Team involved to make sure personnel to be aware and be careful when passing by the area."/>
    <s v="Signage and Barriers / Papan Tanda dan Perbatasan Keselamatan tempat kerja"/>
    <x v="0"/>
    <x v="0"/>
    <x v="0"/>
  </r>
  <r>
    <m/>
    <x v="0"/>
    <m/>
    <m/>
    <d v="2025-08-08T00:00:00"/>
    <x v="1"/>
    <m/>
    <x v="0"/>
    <s v="Rotating Technician Level 2"/>
    <s v="Unsure / Kurang Pasti"/>
    <s v="Improvement Suggestions / Cadangan untuk diperbaiki"/>
    <s v="i seen people stress talking very rudely"/>
    <s v="there will be fighting"/>
    <s v="i think, company should provide a fight ring once a month to settle their beef.. by fighting 1by1 bareknuckle inside.. to release stress and dislike each other"/>
    <s v="Facility Management / Perawatan Kemudahan dan Aset"/>
    <x v="0"/>
    <x v="0"/>
    <x v="0"/>
  </r>
  <r>
    <m/>
    <x v="0"/>
    <m/>
    <m/>
    <d v="2025-08-08T00:00:00"/>
    <x v="58"/>
    <m/>
    <x v="0"/>
    <s v="Sr.Scaffolder"/>
    <s v="Ammonia Plant"/>
    <s v="Unsafe Condition (Dangerous Area that has potential to cause harm or injury to People within the Area) / Keadaan Bahaya"/>
    <s v="Lifting Scaffolding materials by crane."/>
    <s v="It's may lead to unbalance load from scaffolding materials,if the materials is over load from temporary storage rack."/>
    <s v="I do approaching bankmans to doing (try lift load) and scaffolder to make properly secure of scaffolding materials before lifting up,it's to avoid storage rack overload and falling object during lifting activities."/>
    <s v="Position of People / Keberadaan seseorang ketika bekerja (Line of Fire, Drop Object &amp; Slip, Trip and Fall)"/>
    <x v="0"/>
    <x v="0"/>
    <x v="0"/>
  </r>
  <r>
    <m/>
    <x v="0"/>
    <m/>
    <m/>
    <d v="2025-08-08T00:00:00"/>
    <x v="54"/>
    <m/>
    <x v="0"/>
    <s v="Senior Rigger Technician"/>
    <s v="Rigging Store"/>
    <s v="Unsafe Act (Dangerous or Unsafe Act that was done by someone) / Perbuatan Bahaya"/>
    <s v="Saw broken bicycle park near rigging store area"/>
    <s v="Injury. "/>
    <s v="Immediately dispose the broken bicycle so that no one will use the bicycle"/>
    <s v="Tools, Equipment and Machinery / Berkaitan dengan Alat Kegunaan Pekerjaan dan Mesin sama ada ianya Tidak Sesuai untuk aktivitas tersebut atau sebaliknya"/>
    <x v="0"/>
    <x v="0"/>
    <x v="0"/>
  </r>
  <r>
    <m/>
    <x v="0"/>
    <m/>
    <m/>
    <d v="2025-08-08T00:00:00"/>
    <x v="76"/>
    <m/>
    <x v="0"/>
    <s v="senior engineer"/>
    <s v="Offsite &amp; Utilities"/>
    <s v="Unsafe Condition (Dangerous Area that has potential to cause harm or injury to People within the Area) / Keadaan Bahaya"/>
    <s v="(NEAR MISS)_x000a_It was observed that while installing the control valve FV1831500 at boiler-1, maintenance crew was using the flange spreader to make gap between the flanges to insert the ring joint gaskets in place. During the activity, the flange spreader slipped away while still in loaded condition, making the two flanges return back to their original position in a split second."/>
    <s v="Luckily the gasket was not inserted by that time, otherwise the gasket could have been damaged, and possibly the hand or finger of the person inserting the gasket could also be injured._x000a_"/>
    <s v="While being at the location myself during this activity, I immediately informed them to stop and bring a second flange spreader so that both spreaders be used in pair that will open the flange equally from both sides and will have far less chance of slipping, which is high while using only one flange spreader to part off the flanges."/>
    <s v="Knowledge and Training / Kurang Kemahiran atau Pengetahuan"/>
    <x v="0"/>
    <x v="1"/>
    <x v="0"/>
  </r>
  <r>
    <m/>
    <x v="0"/>
    <m/>
    <m/>
    <d v="2025-08-08T00:00:00"/>
    <x v="108"/>
    <m/>
    <x v="0"/>
    <s v="Instrument Technician"/>
    <s v="Offsite &amp; Utilities"/>
    <s v="Unsafe Condition (Dangerous Area that has potential to cause harm or injury to People within the Area) / Keadaan Bahaya"/>
    <s v="some cables still not marked using proper tape or mask tape"/>
    <s v="can cause trip and fall"/>
    <s v="let the owner area know about this issues"/>
    <s v="Design and Engineering / Tempat Pekerjaan kurang sesuai"/>
    <x v="0"/>
    <x v="0"/>
    <x v="0"/>
  </r>
  <r>
    <m/>
    <x v="0"/>
    <m/>
    <m/>
    <d v="2025-08-08T00:00:00"/>
    <x v="143"/>
    <m/>
    <x v="0"/>
    <s v="Sr. Rotating Mechanical Technician Lvl 1"/>
    <s v="Urea Plant"/>
    <s v="Unsafe Act (Dangerous or Unsafe Act that was done by someone) / Perbuatan Bahaya"/>
    <s v="Crossing  barricade while top side exchanger cleaning is going on."/>
    <s v="Chemical hazards "/>
    <s v="Informed don't cross barricade while wash waste water dropping from top side."/>
    <s v="Individual Behaviour / Tingkah Laku yang Cuai dan Berbahaya"/>
    <x v="0"/>
    <x v="0"/>
    <x v="0"/>
  </r>
  <r>
    <m/>
    <x v="0"/>
    <m/>
    <m/>
    <d v="2025-08-08T00:00:00"/>
    <x v="143"/>
    <m/>
    <x v="0"/>
    <s v="Sr. Rotating Mechanical Technician Lvl 1"/>
    <s v="Urea Plant"/>
    <s v="Unsafe Condition (Dangerous Area that has potential to cause harm or injury to People within the Area) / Keadaan Bahaya"/>
    <s v="1271K002 scaffolding safety inspection tag expired "/>
    <s v="Unsafe for using scaffolding."/>
    <s v="Informed scaffolding inspector to renew safety tag."/>
    <s v="Hazardous - Unsafe Materials / Benda yang Berbahaya"/>
    <x v="0"/>
    <x v="0"/>
    <x v="0"/>
  </r>
  <r>
    <m/>
    <x v="0"/>
    <m/>
    <m/>
    <d v="2025-08-09T00:00:00"/>
    <x v="132"/>
    <m/>
    <x v="0"/>
    <s v="Rotating Team Lead"/>
    <s v="CCR"/>
    <s v="Unsafe Condition (Dangerous Area that has potential to cause harm or injury to People within the Area) / Keadaan Bahaya"/>
    <s v="The signboard in front of the CCR room is installed at a low height, posing a risk of head injuries to personnel. I recommend adjusting the height of this signboard to a safe level._x000a__x000a_Please note that this issue was raised previously, but no corrective action has been taken to date. Prompt action is necessary to eliminate this hazard and ensure the safety of all personnel."/>
    <s v="people may injure"/>
    <s v="Inform HSSE team"/>
    <s v="Hazardous - Unsafe Materials / Benda yang Berbahaya"/>
    <x v="0"/>
    <x v="0"/>
    <x v="0"/>
  </r>
  <r>
    <m/>
    <x v="0"/>
    <m/>
    <m/>
    <d v="2025-08-09T00:00:00"/>
    <x v="132"/>
    <m/>
    <x v="0"/>
    <s v="Rotating Team lead"/>
    <s v="Ammonia Plant"/>
    <s v="Unsafe Condition (Dangerous Area that has potential to cause harm or injury to People within the Area) / Keadaan Bahaya"/>
    <s v="As we are now in TA2025, it is essential that every member of the maintenance team ensures proper housekeeping is carried out after completing their tasks and before leaving the site._x000a__x000a_Maintaining a clean, tidy, and safe work environment is critical to both safety and efficiency during the turnaround period. "/>
    <s v="Increase potential hazards."/>
    <s v="Inform my team"/>
    <s v="Hazardous - Unsafe Environment / Situasi Tempat Kerja yang Berbahaya untuk Alam Sekitar"/>
    <x v="0"/>
    <x v="0"/>
    <x v="0"/>
  </r>
  <r>
    <m/>
    <x v="0"/>
    <m/>
    <m/>
    <d v="2025-08-09T00:00:00"/>
    <x v="132"/>
    <m/>
    <x v="0"/>
    <s v="Rotating Team Lead"/>
    <s v="North Building First Floor"/>
    <s v="Improvement Suggestions / Cadangan untuk diperbaiki"/>
    <s v="Since turnaround and shutdown activities involve long working hours and require significant physical effort from the maintenance team, ensuring their well-being and energy levels is essential._x000a__x000a_To help the team maintain high performance and focus, I propose providing a wider variety of food and drinks throughout the duration of the TA/shutdown. This suggestion was raised previously, but no changes have been implemented, and the same food options continue to be provided."/>
    <s v="Nothing wrong but will have better performance when applying the suggestion above "/>
    <s v="Inform my manger"/>
    <s v="Welfare / Kebajikan Pekerjaan dari segi Tempat Rehat, Penyediaan Air Minum dan Sebagainya."/>
    <x v="0"/>
    <x v="0"/>
    <x v="0"/>
  </r>
  <r>
    <m/>
    <x v="0"/>
    <m/>
    <m/>
    <d v="2025-08-09T00:00:00"/>
    <x v="146"/>
    <m/>
    <x v="0"/>
    <s v="Senior Rotating Technician "/>
    <s v="Offsite &amp; Utilities"/>
    <s v="Unsafe Act (Dangerous or Unsafe Act that was done by someone) / Perbuatan Bahaya"/>
    <s v="Someone dropped hammer wrench when working at height during the task"/>
    <s v="Might drop into someone and cause injury"/>
    <s v="Intervene and asked for them to use tools lanyard to secure the tools"/>
    <s v="Individual Behaviour / Tingkah Laku yang Cuai dan Berbahaya"/>
    <x v="0"/>
    <x v="1"/>
    <x v="0"/>
  </r>
  <r>
    <m/>
    <x v="0"/>
    <m/>
    <m/>
    <d v="2025-08-09T00:00:00"/>
    <x v="51"/>
    <m/>
    <x v="0"/>
    <s v="DE technician "/>
    <s v="Urea Plant"/>
    <s v="Safe Act or Positive Practice (An appreciation to be made to that person who shows good examples) / Kelakuan yang Baik"/>
    <s v="Proper house keeping after rigging/ lifting activity "/>
    <s v="Trip slip fall"/>
    <s v="Good practice "/>
    <s v="Material Arrangement and Housekeeping / Kesesuaian Penyusunan Barang dan Kebersihan Tempat Pekerjaan"/>
    <x v="0"/>
    <x v="0"/>
    <x v="0"/>
  </r>
  <r>
    <m/>
    <x v="0"/>
    <m/>
    <m/>
    <d v="2025-08-09T00:00:00"/>
    <x v="18"/>
    <m/>
    <x v="0"/>
    <s v="Electrical leader"/>
    <s v="Urea Plant"/>
    <s v="Unsafe Act (Dangerous or Unsafe Act that was done by someone) / Perbuatan Bahaya"/>
    <s v="Minor loose materials and small sharp objects were observed on scaffold platforms above the compressor house, posing a potential dropped object hazard"/>
    <s v="Dropped Object Incident_x000a__x000a_Loose sharp objects may fall from height, potentially injuring personnel working below._x000a__x000a_Damage to Critical Equipment_x000a__x000a_Items falling into the compressor house can damage sensitive machinery, leading to equipment failure or costly downtime._x000a__x000a_Personnel Injury or Fatality_x000a__x000a_A small falling object from height can cause serious head injuries, especially if workers below are unaware or not properly protected._x000a__x000a_Violation of Safety Standards_x000a__x000a_Non-compliance with dropped object prevention protocols could result in safety violations or stop-work orders during audits or inspections."/>
    <s v="I immediately re-engaged with the scaffolding supervisor and crew, reminding them of the critical importance of housekeeping—especially above the compressor house area. I conducted a quick inspection with them to identify and remove any loose materials or sharp objects present on the scaffold platforms."/>
    <s v="Scaffolding and Working at Height / Yang berkaitan dengan Scaffolding dan Bekerja tempat tinggi"/>
    <x v="0"/>
    <x v="1"/>
    <x v="0"/>
  </r>
  <r>
    <m/>
    <x v="0"/>
    <m/>
    <m/>
    <d v="2025-08-09T00:00:00"/>
    <x v="17"/>
    <m/>
    <x v="0"/>
    <s v="Lead"/>
    <s v="South Building Ground Floor"/>
    <s v="Unsafe Condition (Dangerous Area that has potential to cause harm or injury to People within the Area) / Keadaan Bahaya"/>
    <s v="The new safety building near south building doesn't have lightning protection"/>
    <s v="Injury"/>
    <s v="Reported to HSE"/>
    <s v="Facility Management / Perawatan Kemudahan dan Aset"/>
    <x v="0"/>
    <x v="0"/>
    <x v="0"/>
  </r>
  <r>
    <m/>
    <x v="0"/>
    <m/>
    <m/>
    <d v="2025-08-09T00:00:00"/>
    <x v="17"/>
    <m/>
    <x v="0"/>
    <s v="Lead"/>
    <s v="North Building First Floor"/>
    <s v="Safe Act or Positive Practice (An appreciation to be made to that person who shows good examples) / Kelakuan yang Baik"/>
    <s v="Fast response for repairing the fallen steel part from the roof"/>
    <s v="Positive not negative"/>
    <s v="Fast response from facility team"/>
    <s v="Facility Management / Perawatan Kemudahan dan Aset"/>
    <x v="0"/>
    <x v="0"/>
    <x v="0"/>
  </r>
  <r>
    <m/>
    <x v="0"/>
    <m/>
    <m/>
    <d v="2025-08-09T00:00:00"/>
    <x v="53"/>
    <m/>
    <x v="0"/>
    <s v="Heavy Equipment Operator "/>
    <s v="Urea Plant"/>
    <s v="Unsafe Act (Dangerous or Unsafe Act that was done by someone) / Perbuatan Bahaya"/>
    <s v="Someone not properly hook the safety harness went working at height."/>
    <s v="Falling down "/>
    <s v="Intervention &amp; agree"/>
    <s v="Personal Protective Equipment / Pemakaian Alat Pelindung Diri"/>
    <x v="0"/>
    <x v="0"/>
    <x v="0"/>
  </r>
  <r>
    <m/>
    <x v="0"/>
    <m/>
    <m/>
    <d v="2025-08-09T00:00:00"/>
    <x v="121"/>
    <m/>
    <x v="0"/>
    <s v="instrumentation"/>
    <s v="Ammonia Plant"/>
    <s v="Unsafe Condition (Dangerous Area that has potential to cause harm or injury to People within the Area) / Keadaan Bahaya"/>
    <s v="I found out that at the ammonia compressor house, there was no barrier in place while chain block was being hung below the floor grating."/>
    <s v="if no intervention or action is taken, it may lead to serious injuries, equipment damage, and non-compliance with safety standards, thereby increasing the risk of accidents."/>
    <s v="I immediately placed the temporary barrier at that time, as there was no one else present, and reminded the team to ensure barriers are always installed when hanging equipment."/>
    <s v="Hazardous - Unsafe Materials / Benda yang Berbahaya"/>
    <x v="0"/>
    <x v="0"/>
    <x v="0"/>
  </r>
  <r>
    <m/>
    <x v="0"/>
    <m/>
    <m/>
    <d v="2025-08-09T00:00:00"/>
    <x v="131"/>
    <m/>
    <x v="0"/>
    <s v="Mechanical manager "/>
    <s v="Urea Plant"/>
    <s v="Unsafe Act (Dangerous or Unsafe Act that was done by someone) / Perbuatan Bahaya"/>
    <s v="Scaffolding falling objects "/>
    <s v="Scaffolding falling objects "/>
    <s v="Report to HSSE"/>
    <s v="Communication / Kurang Perbincangan waktu Bekerja, Kurang Permahaman Arahan atau Kurang Pengetahuan Bahasa Asing"/>
    <x v="0"/>
    <x v="0"/>
    <x v="0"/>
  </r>
  <r>
    <m/>
    <x v="0"/>
    <m/>
    <m/>
    <d v="2025-08-09T00:00:00"/>
    <x v="131"/>
    <m/>
    <x v="0"/>
    <s v="Mechanical manager "/>
    <s v="Unsure / Kurang Pasti"/>
    <s v="Unsafe Act (Dangerous or Unsafe Act that was done by someone) / Perbuatan Bahaya"/>
    <s v="Insulation material unsecured "/>
    <s v="Environmental issue "/>
    <s v="Communicate with HSSE and WS"/>
    <s v="Hazardous - Unsafe Materials / Benda yang Berbahaya"/>
    <x v="0"/>
    <x v="0"/>
    <x v="0"/>
  </r>
  <r>
    <m/>
    <x v="0"/>
    <m/>
    <m/>
    <d v="2025-08-09T00:00:00"/>
    <x v="131"/>
    <m/>
    <x v="0"/>
    <s v="Mechanical manager "/>
    <s v="Offsite &amp; Utilities"/>
    <s v="Unsafe Act (Dangerous or Unsafe Act that was done by someone) / Perbuatan Bahaya"/>
    <s v="SIMOPS_x000a_Rigging and moving Scaffolding "/>
    <s v="Injuries "/>
    <s v="Stop work and inform HSSE"/>
    <s v="Individual Behaviour / Tingkah Laku yang Cuai dan Berbahaya"/>
    <x v="0"/>
    <x v="0"/>
    <x v="0"/>
  </r>
  <r>
    <m/>
    <x v="0"/>
    <m/>
    <m/>
    <d v="2025-08-11T00:00:00"/>
    <x v="3"/>
    <m/>
    <x v="0"/>
    <s v="SENIOR ELECTRICAL SHIFT ENGINEER"/>
    <s v="Workshop"/>
    <s v="Unsafe Condition (Dangerous Area that has potential to cause harm or injury to People within the Area) / Keadaan Bahaya"/>
    <s v="In the exit/entry gate from/to workshop there is no line/stop sign for the vehicle coming from the workshop area. "/>
    <s v="It is not clear which way is a priority. In one occasion the vehicle from workshop area not stopping to give priority to the car coming from gate 1. It may cause accident. "/>
    <s v="Need to put stop sign/line to informed that the main way is priority. "/>
    <s v="Design and Engineering / Tempat Pekerjaan kurang sesuai"/>
    <x v="0"/>
    <x v="1"/>
    <x v="0"/>
  </r>
  <r>
    <m/>
    <x v="0"/>
    <m/>
    <m/>
    <d v="2025-08-11T00:00:00"/>
    <x v="51"/>
    <m/>
    <x v="0"/>
    <s v="DE technician "/>
    <s v="Urea Plant"/>
    <s v="Unsafe Condition (Dangerous Area that has potential to cause harm or injury to People within the Area) / Keadaan Bahaya"/>
    <s v="Open the grating without using the proper barrier serounding"/>
    <s v="People walk around can falling "/>
    <s v="Put the proper barrier serounding the area"/>
    <s v="Signage and Barriers / Papan Tanda dan Perbatasan Keselamatan tempat kerja"/>
    <x v="0"/>
    <x v="0"/>
    <x v="0"/>
  </r>
  <r>
    <m/>
    <x v="0"/>
    <m/>
    <m/>
    <d v="2025-08-11T00:00:00"/>
    <x v="29"/>
    <m/>
    <x v="0"/>
    <s v="Electrical Engineer"/>
    <s v="Ammonia Plant"/>
    <s v="Unsafe Condition (Dangerous Area that has potential to cause harm or injury to People within the Area) / Keadaan Bahaya"/>
    <s v="A pipe burst during maintenance, which prompt the process water to go out from the vessel. The water flows out but there is no barrier for the area which water is flowing. The scaffolder below was drenched due to sudden burst of pipe."/>
    <s v="If it was hot water or acidic process liquid, it would be dangerous if there is no barricade. "/>
    <s v="best practice is to identify the potential hazard and barricade the area of the &quot;splash zone&quot;."/>
    <s v="Position of People / Keberadaan seseorang ketika bekerja (Line of Fire, Drop Object &amp; Slip, Trip and Fall)"/>
    <x v="0"/>
    <x v="0"/>
    <x v="0"/>
  </r>
  <r>
    <m/>
    <x v="0"/>
    <m/>
    <m/>
    <d v="2025-08-11T00:00:00"/>
    <x v="29"/>
    <m/>
    <x v="0"/>
    <s v="Electrical Engineer"/>
    <s v="Compressor Unit Area"/>
    <s v="Unsafe Act (Dangerous or Unsafe Act that was done by someone) / Perbuatan Bahaya"/>
    <s v="I saw one of firefighter not properly using the safety hood. His safety hood was not near his body, and most likely in his bag as he was carrying a string bag."/>
    <s v="As per safety requirements, safety hood must be placed near the body at all times, to ensure that we can use it within seconds in case of emergency. any delay in putting on our safety hood could leave to disastrous events."/>
    <s v="need to remind everyone that safety hood must be placed near the body at all times."/>
    <s v="Individual Behaviour / Tingkah Laku yang Cuai dan Berbahaya"/>
    <x v="0"/>
    <x v="0"/>
    <x v="0"/>
  </r>
  <r>
    <m/>
    <x v="0"/>
    <m/>
    <m/>
    <d v="2025-08-11T00:00:00"/>
    <x v="45"/>
    <m/>
    <x v="0"/>
    <s v="Civil Lead"/>
    <s v="North Building First Floor"/>
    <s v="Unsafe Act (Dangerous or Unsafe Act that was done by someone) / Perbuatan Bahaya"/>
    <s v="A staff carry big box while going up on the staircase."/>
    <s v="Hazards of trip and fall can be occurred to him which can create injury,"/>
    <s v="Discussion was made and he agreed to put in basket so that he can hold the handrail while carrying the box."/>
    <s v="Manual Handling / Cara Mengangkat Benda"/>
    <x v="0"/>
    <x v="0"/>
    <x v="0"/>
  </r>
  <r>
    <m/>
    <x v="0"/>
    <m/>
    <m/>
    <d v="2025-08-11T00:00:00"/>
    <x v="45"/>
    <m/>
    <x v="0"/>
    <s v="Civil Lead"/>
    <s v="Offsite &amp; Utilities"/>
    <s v="Unsafe Act (Dangerous or Unsafe Act that was done by someone) / Perbuatan Bahaya"/>
    <s v="A staff was working on the scaffolding without fastening his helmet chinstrap."/>
    <s v="His helmet can be slipped and creating a hazards situation to him."/>
    <s v="Immediate discussion was made and he agreed to fasten his helmet chinstrap accordingly."/>
    <s v="Individual Behaviour / Tingkah Laku yang Cuai dan Berbahaya"/>
    <x v="0"/>
    <x v="0"/>
    <x v="0"/>
  </r>
  <r>
    <m/>
    <x v="0"/>
    <m/>
    <m/>
    <d v="2025-08-11T00:00:00"/>
    <x v="45"/>
    <m/>
    <x v="0"/>
    <s v="Civil Lead"/>
    <s v="Urea Plant"/>
    <s v="Unsafe Condition (Dangerous Area that has potential to cause harm or injury to People within the Area) / Keadaan Bahaya"/>
    <s v="Housekeeping need to be done regular during and after the job."/>
    <s v="It may create tripping hazards to personnel."/>
    <s v="Discussion was made with the conctractor and they agree to do housekeeping."/>
    <s v="Material Arrangement and Housekeeping / Kesesuaian Penyusunan Barang dan Kebersihan Tempat Pekerjaan"/>
    <x v="0"/>
    <x v="0"/>
    <x v="0"/>
  </r>
  <r>
    <m/>
    <x v="0"/>
    <m/>
    <m/>
    <d v="2025-08-11T00:00:00"/>
    <x v="35"/>
    <m/>
    <x v="0"/>
    <s v="Electrical Technician"/>
    <s v="Ammonia Plant"/>
    <s v="Unsafe Act (Dangerous or Unsafe Act that was done by someone) / Perbuatan Bahaya"/>
    <s v="The workers that working at the 3rd floor releasing large amount of water to groundfloor without putting up barrier or give any notice about it."/>
    <s v="The one working or people passby down staircould get wet"/>
    <s v="Told them to put up barricade and notice first before releasing water downstair"/>
    <s v="Signage and Barriers / Papan Tanda dan Perbatasan Keselamatan tempat kerja"/>
    <x v="0"/>
    <x v="0"/>
    <x v="0"/>
  </r>
  <r>
    <m/>
    <x v="0"/>
    <m/>
    <m/>
    <d v="2025-08-11T00:00:00"/>
    <x v="53"/>
    <m/>
    <x v="0"/>
    <s v="Heavy Equipment Operator "/>
    <s v="Plant Entry Gate"/>
    <s v="Unsafe Act (Dangerous or Unsafe Act that was done by someone) / Perbuatan Bahaya"/>
    <s v="Someone not zipper properly coverall want to enter plants."/>
    <s v="Unsafe "/>
    <s v="Intervention him &amp; agreed "/>
    <s v="Personal Protective Equipment / Pemakaian Alat Pelindung Diri"/>
    <x v="0"/>
    <x v="0"/>
    <x v="0"/>
  </r>
  <r>
    <m/>
    <x v="0"/>
    <m/>
    <m/>
    <d v="2025-08-11T00:00:00"/>
    <x v="101"/>
    <m/>
    <x v="0"/>
    <s v="Engineer"/>
    <s v="Unsure / Kurang Pasti"/>
    <s v="Improvement Suggestions / Cadangan untuk diperbaiki"/>
    <s v="On 11-August, PIP team emailed to inform my unclosed permit dated 7-August. The permit was later found misplaced in PIP room after all closing submission in place."/>
    <s v="Missing permit inside PIP room, leading to violation of 12 LSR. Permit closure is a critical control measure—ensuring that all work has been completed safely, and that no residual risks remain. Failing to follow this process may be impose with 1-week suspension due to the action compromises not only individual safety but also the safety of others who may enter the area unaware of potential hazards."/>
    <s v="We spent a lot of time searching for it together. It was found behind one of PIP cabinets."/>
    <s v="Material Arrangement and Housekeeping / Kesesuaian Penyusunan Barang dan Kebersihan Tempat Pekerjaan"/>
    <x v="0"/>
    <x v="0"/>
    <x v="0"/>
  </r>
  <r>
    <m/>
    <x v="0"/>
    <m/>
    <m/>
    <d v="2025-08-11T00:00:00"/>
    <x v="58"/>
    <m/>
    <x v="0"/>
    <s v="Sr.Scaffolder"/>
    <s v="Car Park near North Building"/>
    <s v="Improvement Suggestions / Cadangan untuk diperbaiki"/>
    <s v="I do observed our third party contractor having their own new bicycle for using inside plant area."/>
    <s v="Bicycle inspection is under requirements of BFI HSSE."/>
    <s v="I do approaching our scaffolder personnel to bring their bicycle for inspection (BFI HSSE) before using inside plant area."/>
    <s v="Road Safety / Keselamatan di Trafik dan Jalan Raya"/>
    <x v="0"/>
    <x v="0"/>
    <x v="0"/>
  </r>
  <r>
    <m/>
    <x v="0"/>
    <m/>
    <m/>
    <d v="2025-08-11T00:00:00"/>
    <x v="137"/>
    <m/>
    <x v="0"/>
    <s v="Senior Engineer Rotating Urea"/>
    <s v="Offsite &amp; Utilities"/>
    <s v="Safe Act or Positive Practice (An appreciation to be made to that person who shows good examples) / Kelakuan yang Baik"/>
    <s v="During valve replacement at site, it was observed that O&amp;U Static team was wearing full PPE's and barricading the area under the pipe rack, which is a safe and proactive approach for safety of the employees and contractors."/>
    <s v="Personnel can be injured if they are not wearing proper PPE's."/>
    <s v="Appreciated their good practice and advised them to continue every time when every they perform any maintenance activity at site."/>
    <s v="Personal Protective Equipment / Pemakaian Alat Pelindung Diri"/>
    <x v="0"/>
    <x v="1"/>
    <x v="0"/>
  </r>
  <r>
    <m/>
    <x v="0"/>
    <m/>
    <m/>
    <d v="2025-08-11T00:00:00"/>
    <x v="52"/>
    <m/>
    <x v="0"/>
    <s v="Mechanical workshop technician"/>
    <s v="Ammonia Plant"/>
    <s v="Unsafe Act (Dangerous or Unsafe Act that was done by someone) / Perbuatan Bahaya"/>
    <s v="Crossing road while car reversing "/>
    <s v="Can lead to injury"/>
    <s v="Stop the car and intervent the guy who crossing road "/>
    <s v="Individual Behaviour / Tingkah Laku yang Cuai dan Berbahaya"/>
    <x v="0"/>
    <x v="0"/>
    <x v="0"/>
  </r>
  <r>
    <m/>
    <x v="0"/>
    <m/>
    <m/>
    <d v="2025-08-11T00:00:00"/>
    <x v="52"/>
    <m/>
    <x v="0"/>
    <s v="Mechanical workshop technician"/>
    <s v="Ammonia Plant"/>
    <s v="Unsafe Act (Dangerous or Unsafe Act that was done by someone) / Perbuatan Bahaya"/>
    <s v="Hammering without using glove"/>
    <s v="Hand injury"/>
    <s v="Ask to use glove"/>
    <s v="Individual Behaviour / Tingkah Laku yang Cuai dan Berbahaya"/>
    <x v="0"/>
    <x v="0"/>
    <x v="0"/>
  </r>
  <r>
    <m/>
    <x v="0"/>
    <m/>
    <m/>
    <d v="2025-08-11T00:00:00"/>
    <x v="52"/>
    <m/>
    <x v="0"/>
    <s v="Mechanical Workshop technician"/>
    <s v="Urea Plant"/>
    <s v="Unsafe Condition (Dangerous Area that has potential to cause harm or injury to People within the Area) / Keadaan Bahaya"/>
    <s v="Poor housekeeping"/>
    <s v="Blocking the access way , slip and trip"/>
    <s v="Ask them to house keeping"/>
    <s v="Hazardous - Unsafe Environment / Situasi Tempat Kerja yang Berbahaya untuk Alam Sekitar"/>
    <x v="0"/>
    <x v="0"/>
    <x v="0"/>
  </r>
  <r>
    <m/>
    <x v="0"/>
    <m/>
    <m/>
    <d v="2025-08-11T00:00:00"/>
    <x v="48"/>
    <m/>
    <x v="0"/>
    <s v="Workshop Engineer"/>
    <s v="Ammonia Plant"/>
    <s v="Unsafe Act (Dangerous or Unsafe Act that was done by someone) / Perbuatan Bahaya"/>
    <s v="Doing working without using hand gloves"/>
    <s v="Injuries"/>
    <s v="Already raised the concerned to the person"/>
    <s v="Individual Behaviour / Tingkah Laku yang Cuai dan Berbahaya"/>
    <x v="0"/>
    <x v="0"/>
    <x v="0"/>
  </r>
  <r>
    <m/>
    <x v="0"/>
    <m/>
    <m/>
    <d v="2025-08-11T00:00:00"/>
    <x v="48"/>
    <m/>
    <x v="0"/>
    <s v="Workshop Engineer"/>
    <s v="Offsite &amp; Utilities"/>
    <s v="Unsafe Condition (Dangerous Area that has potential to cause harm or injury to People within the Area) / Keadaan Bahaya"/>
    <s v="The hose was hanged from the structure, but it was quite low"/>
    <s v="The hose might hit the face or cause injuries to passerby"/>
    <s v="The person rectifies the height of the hose"/>
    <s v="Material Arrangement and Housekeeping / Kesesuaian Penyusunan Barang dan Kebersihan Tempat Pekerjaan"/>
    <x v="0"/>
    <x v="0"/>
    <x v="0"/>
  </r>
  <r>
    <m/>
    <x v="0"/>
    <m/>
    <m/>
    <d v="2025-08-11T00:00:00"/>
    <x v="89"/>
    <m/>
    <x v="0"/>
    <s v="Static Engineer"/>
    <s v="Ammonia Plant"/>
    <s v="Unsafe Act (Dangerous or Unsafe Act that was done by someone) / Perbuatan Bahaya"/>
    <s v="Workers not wearing gloves during plate cooler maintenance activity"/>
    <s v="Sharp plates can cause finger cut"/>
    <s v="Informed him to use his gloves before continuing his activity"/>
    <s v="Personal Protective Equipment / Pemakaian Alat Pelindung Diri"/>
    <x v="0"/>
    <x v="0"/>
    <x v="0"/>
  </r>
  <r>
    <m/>
    <x v="0"/>
    <m/>
    <m/>
    <d v="2025-08-11T00:00:00"/>
    <x v="87"/>
    <m/>
    <x v="0"/>
    <s v="Static Technician"/>
    <s v="Urea Plant"/>
    <s v="Safe Act or Positive Practice (An appreciation to be made to that person who shows good examples) / Kelakuan yang Baik"/>
    <s v="Good communication and teamwork has been done with BRE and other man-power team during execution of the jobs/activities with safe manner"/>
    <s v="Without proper communication, the jobs/activities might be execute wrongly or not proper "/>
    <s v="Praise the team whoever involved and encourage to do much better and safer"/>
    <s v="Communication / Kurang Perbincangan waktu Bekerja, Kurang Permahaman Arahan atau Kurang Pengetahuan Bahasa Asing"/>
    <x v="0"/>
    <x v="0"/>
    <x v="0"/>
  </r>
  <r>
    <m/>
    <x v="0"/>
    <m/>
    <m/>
    <d v="2025-08-12T00:00:00"/>
    <x v="3"/>
    <m/>
    <x v="0"/>
    <s v="SENIOR ELECTRICAL SHIFT ENGINEER"/>
    <s v="Car Park near North Building"/>
    <s v="Unsafe Condition (Dangerous Area that has potential to cause harm or injury to People within the Area) / Keadaan Bahaya"/>
    <s v="For the road in the parking area there is no clear sign from which direction that vehicle can go through the road while the space of the parking road is not fully accommodate two ways of vehicle."/>
    <s v="It may cause accident because it is not clear direction about the car will come."/>
    <s v="Need to put sign to define from which direction the car enter to any road on parking lot. "/>
    <s v="Design and Engineering / Tempat Pekerjaan kurang sesuai"/>
    <x v="0"/>
    <x v="1"/>
    <x v="0"/>
  </r>
  <r>
    <m/>
    <x v="0"/>
    <m/>
    <m/>
    <d v="2025-08-12T00:00:00"/>
    <x v="16"/>
    <m/>
    <x v="0"/>
    <s v="Electrical Manager"/>
    <s v="Urea Plant"/>
    <s v="Safe Act or Positive Practice (An appreciation to be made to that person who shows good examples) / Kelakuan yang Baik"/>
    <s v="All subcontractors staff use full PPE during activities in site"/>
    <s v="No wrong , this positive"/>
    <s v="Positive comment"/>
    <s v="Position of People / Keberadaan seseorang ketika bekerja (Line of Fire, Drop Object &amp; Slip, Trip and Fall)"/>
    <x v="0"/>
    <x v="0"/>
    <x v="0"/>
  </r>
  <r>
    <m/>
    <x v="0"/>
    <m/>
    <m/>
    <d v="2025-08-12T00:00:00"/>
    <x v="53"/>
    <m/>
    <x v="0"/>
    <s v="Heavy Equipment Operator "/>
    <s v="Ammonia Plant"/>
    <s v="Unsafe Act (Dangerous or Unsafe Act that was done by someone) / Perbuatan Bahaya"/>
    <s v="Someone speeding riding bicycle at site."/>
    <s v="Can cause incident."/>
    <s v="Make intervention to him &amp; agreed."/>
    <s v="Road Safety / Keselamatan di Trafik dan Jalan Raya"/>
    <x v="0"/>
    <x v="0"/>
    <x v="0"/>
  </r>
  <r>
    <m/>
    <x v="0"/>
    <m/>
    <m/>
    <d v="2025-08-12T00:00:00"/>
    <x v="64"/>
    <m/>
    <x v="0"/>
    <s v="Fabrication level 1 "/>
    <s v="Urea Plant"/>
    <s v="Unsafe Act (Dangerous or Unsafe Act that was done by someone) / Perbuatan Bahaya"/>
    <s v="One person working in high w/out safety harness "/>
    <s v="If w/out safety harness had chance falling down."/>
    <s v="I approach the person he is wearing the full body safety harness for the protection."/>
    <s v="Individual Behaviour / Tingkah Laku yang Cuai dan Berbahaya"/>
    <x v="0"/>
    <x v="1"/>
    <x v="0"/>
  </r>
  <r>
    <m/>
    <x v="0"/>
    <m/>
    <m/>
    <d v="2025-08-12T00:00:00"/>
    <x v="50"/>
    <m/>
    <x v="0"/>
    <s v="HVAC TECHNICIAN"/>
    <s v="Contractor's Rest Area"/>
    <s v="Improvement Suggestions / Cadangan untuk diperbaiki"/>
    <s v="No shaded area in outdoor rest zone."/>
    <s v="Workers exposed to heat stress during break"/>
    <s v="Suggested installing canopy or providing portable tents"/>
    <s v="Facility Management / Perawatan Kemudahan dan Aset"/>
    <x v="0"/>
    <x v="0"/>
    <x v="0"/>
  </r>
  <r>
    <m/>
    <x v="0"/>
    <m/>
    <m/>
    <d v="2025-08-12T00:00:00"/>
    <x v="68"/>
    <m/>
    <x v="0"/>
    <s v="Valve tech"/>
    <s v="Workshop"/>
    <s v="Unsafe Condition (Dangerous Area that has potential to cause harm or injury to People within the Area) / Keadaan Bahaya"/>
    <s v="A worker put hands on hanging load instead of using a proper tag line"/>
    <s v="Hand injury"/>
    <s v="Advised the worker immediately to follow proper way of handling hoisting activity "/>
    <s v="Knowledge and Training / Kurang Kemahiran atau Pengetahuan"/>
    <x v="0"/>
    <x v="0"/>
    <x v="0"/>
  </r>
  <r>
    <m/>
    <x v="0"/>
    <m/>
    <m/>
    <d v="2025-08-12T00:00:00"/>
    <x v="149"/>
    <m/>
    <x v="0"/>
    <s v="Welder "/>
    <s v="Workshop"/>
    <s v="Unsafe Condition (Dangerous Area that has potential to cause harm or injury to People within the Area) / Keadaan Bahaya"/>
    <s v="One contractor guy working time not wearing the hand gloves."/>
    <s v="Hand injury ."/>
    <s v="I tell to the guy please you wearing the hand gloves."/>
    <s v="Individual Behaviour / Tingkah Laku yang Cuai dan Berbahaya"/>
    <x v="0"/>
    <x v="0"/>
    <x v="0"/>
  </r>
  <r>
    <m/>
    <x v="0"/>
    <m/>
    <m/>
    <d v="2025-08-12T00:00:00"/>
    <x v="38"/>
    <m/>
    <x v="0"/>
    <s v="Electrical Technician"/>
    <s v="South Building Ground Floor"/>
    <s v="Unsafe Act (Dangerous or Unsafe Act that was done by someone) / Perbuatan Bahaya"/>
    <s v="A friend's bicycle that was parked between North and South Building was missing. Last used before lunch, and after lunch was nowhere to be found."/>
    <s v="If nothing is done, more incidents like this may occur. Will trouble owner for daily activities."/>
    <s v="Helped search for the stolen bicycle. Found the bicycle at Urea Synthesis ground floor."/>
    <s v="Individual Behaviour / Tingkah Laku yang Cuai dan Berbahaya"/>
    <x v="0"/>
    <x v="0"/>
    <x v="0"/>
  </r>
  <r>
    <m/>
    <x v="0"/>
    <m/>
    <m/>
    <d v="2025-08-12T00:00:00"/>
    <x v="137"/>
    <m/>
    <x v="0"/>
    <s v="Senior Engineer Rotating Urea"/>
    <s v="Urea Plant"/>
    <s v="Safe Act or Positive Practice (An appreciation to be made to that person who shows good examples) / Kelakuan yang Baik"/>
    <s v="It was observed that proper barricade and lifting &quot;CAUTION&quot; signage was used properly while a lifting activity using crane was ongoing at Urea plant."/>
    <s v="A serious incident can happen."/>
    <s v="Appreciated their safe practice."/>
    <s v="Signage and Barriers / Papan Tanda dan Perbatasan Keselamatan tempat kerja"/>
    <x v="0"/>
    <x v="1"/>
    <x v="0"/>
  </r>
  <r>
    <m/>
    <x v="0"/>
    <m/>
    <m/>
    <d v="2025-08-12T00:00:00"/>
    <x v="54"/>
    <m/>
    <x v="0"/>
    <s v="Senior Rigger Technician"/>
    <s v="Boiler Area"/>
    <s v="Unsafe Act (Dangerous or Unsafe Act that was done by someone) / Perbuatan Bahaya"/>
    <s v="Saw one contractor texting while walking on the road side."/>
    <s v="Accidents,fall and injury"/>
    <s v="Immediately stop the contractor to put away the phone,explain to him that while walking and texting will cause self injury"/>
    <s v="Individual Behaviour / Tingkah Laku yang Cuai dan Berbahaya"/>
    <x v="0"/>
    <x v="0"/>
    <x v="0"/>
  </r>
  <r>
    <m/>
    <x v="0"/>
    <m/>
    <m/>
    <d v="2025-08-12T00:00:00"/>
    <x v="102"/>
    <m/>
    <x v="0"/>
    <s v="Instrument Engineer"/>
    <s v="Ammonia Plant"/>
    <s v="Unsafe Act (Dangerous or Unsafe Act that was done by someone) / Perbuatan Bahaya"/>
    <s v="people doing cleaning with water jet not wearing face shield properly"/>
    <s v="potential harm from flying object"/>
    <s v="intervene the person"/>
    <s v="Personal Protective Equipment / Pemakaian Alat Pelindung Diri"/>
    <x v="0"/>
    <x v="0"/>
    <x v="0"/>
  </r>
  <r>
    <m/>
    <x v="0"/>
    <m/>
    <m/>
    <d v="2025-08-12T00:00:00"/>
    <x v="102"/>
    <m/>
    <x v="0"/>
    <s v="Instrument Engineer"/>
    <s v="Ammonia Plant"/>
    <s v="Unsafe Condition (Dangerous Area that has potential to cause harm or injury to People within the Area) / Keadaan Bahaya"/>
    <s v="trailing power cord on the floor without proper warning tape"/>
    <s v="trip and fall"/>
    <s v="request for them to put warning tape to the cord"/>
    <s v="Position of People / Keberadaan seseorang ketika bekerja (Line of Fire, Drop Object &amp; Slip, Trip and Fall)"/>
    <x v="0"/>
    <x v="0"/>
    <x v="0"/>
  </r>
  <r>
    <m/>
    <x v="0"/>
    <m/>
    <m/>
    <d v="2025-08-12T00:00:00"/>
    <x v="102"/>
    <m/>
    <x v="0"/>
    <s v="Instrument Engineer"/>
    <s v="Ammonia Plant"/>
    <s v="Unsafe Condition (Dangerous Area that has potential to cause harm or injury to People within the Area) / Keadaan Bahaya"/>
    <s v="industrial power socket was seen placed on the path where people are crossing"/>
    <s v="slip and trip"/>
    <s v="requested the personnel to move the socket somewhere safer where no one will step on it"/>
    <s v="Position of People / Keberadaan seseorang ketika bekerja (Line of Fire, Drop Object &amp; Slip, Trip and Fall)"/>
    <x v="0"/>
    <x v="0"/>
    <x v="0"/>
  </r>
  <r>
    <m/>
    <x v="0"/>
    <m/>
    <m/>
    <d v="2025-08-12T00:00:00"/>
    <x v="102"/>
    <m/>
    <x v="0"/>
    <s v="Instrument Engineer"/>
    <s v="Ammonia Plant"/>
    <s v="Unsafe Act (Dangerous or Unsafe Act that was done by someone) / Perbuatan Bahaya"/>
    <s v="TBT form was not filled in before work activity start"/>
    <s v="it is part of legal document"/>
    <s v="request them to fill in the form"/>
    <s v="Individual Behaviour / Tingkah Laku yang Cuai dan Berbahaya"/>
    <x v="0"/>
    <x v="0"/>
    <x v="0"/>
  </r>
  <r>
    <m/>
    <x v="0"/>
    <m/>
    <m/>
    <d v="2025-08-12T00:00:00"/>
    <x v="102"/>
    <m/>
    <x v="0"/>
    <s v="Instrument Engineer"/>
    <s v="Ammonia Plant"/>
    <s v="Safe Act or Positive Practice (An appreciation to be made to that person who shows good examples) / Kelakuan yang Baik"/>
    <s v="rubbish bags was used to collect the general waste rubbish"/>
    <s v="N/A"/>
    <s v="applaud the person for providing the rubbish bags"/>
    <s v="Waste Management / Berkaitan dengan Pengurusan Pembuangan Sampah"/>
    <x v="0"/>
    <x v="0"/>
    <x v="0"/>
  </r>
  <r>
    <m/>
    <x v="0"/>
    <m/>
    <m/>
    <d v="2025-08-12T00:00:00"/>
    <x v="108"/>
    <m/>
    <x v="0"/>
    <s v="Instrumentation Technician"/>
    <s v="Urea Plant"/>
    <s v="Unsafe Act (Dangerous or Unsafe Act that was done by someone) / Perbuatan Bahaya"/>
    <s v="the contractors not wearing proper PPE during welding. "/>
    <s v="can cuased injury to face hand and whole body."/>
    <s v="inrervene and told them to find safe place to do the welding and wear proper PPE"/>
    <s v="Individual Behaviour / Tingkah Laku yang Cuai dan Berbahaya"/>
    <x v="0"/>
    <x v="0"/>
    <x v="0"/>
  </r>
  <r>
    <m/>
    <x v="0"/>
    <m/>
    <m/>
    <d v="2025-08-12T00:00:00"/>
    <x v="147"/>
    <m/>
    <x v="0"/>
    <s v="Senior Rotating Technician"/>
    <s v="Offsite &amp; Utilities"/>
    <s v="Unsafe Condition (Dangerous Area that has potential to cause harm or injury to People within the Area) / Keadaan Bahaya"/>
    <s v="Found one new oil pail was left overnight near a pump after fill up pump lube oil bearing housing"/>
    <s v="The pail might ingress with water and when overfilled will lead to oil spillage all over."/>
    <s v="The personnel should do housekeeping after each and every after work done."/>
    <s v="Individual Behaviour / Tingkah Laku yang Cuai dan Berbahaya"/>
    <x v="0"/>
    <x v="0"/>
    <x v="0"/>
  </r>
  <r>
    <m/>
    <x v="0"/>
    <m/>
    <m/>
    <d v="2025-08-12T00:00:00"/>
    <x v="147"/>
    <m/>
    <x v="0"/>
    <s v="Senior rotating technician"/>
    <s v="Offsite &amp; Utilities"/>
    <s v="Unsafe Condition (Dangerous Area that has potential to cause harm or injury to People within the Area) / Keadaan Bahaya"/>
    <s v="Found traces of oil near pump after top up oil carried out "/>
    <s v="Slippery floor lead to slip,trip and fall."/>
    <s v="Inform the personnel to have it clean after job done."/>
    <s v="Individual Behaviour / Tingkah Laku yang Cuai dan Berbahaya"/>
    <x v="0"/>
    <x v="0"/>
    <x v="0"/>
  </r>
  <r>
    <m/>
    <x v="0"/>
    <m/>
    <m/>
    <d v="2025-08-12T00:00:00"/>
    <x v="89"/>
    <m/>
    <x v="0"/>
    <s v="Static Engineer"/>
    <s v="Ammonia Plant"/>
    <s v="Unsafe Act (Dangerous or Unsafe Act that was done by someone) / Perbuatan Bahaya"/>
    <s v="Observed workers trying to go up scaffolding without green tag"/>
    <s v="Injury caused by falling from height due to incomplete/unsafe scaffolding"/>
    <s v="Contact scaffolding supervisor for green tag if the scaffolding is ready for use"/>
    <s v="Scaffolding and Working at Height / Yang berkaitan dengan Scaffolding dan Bekerja tempat tinggi"/>
    <x v="0"/>
    <x v="0"/>
    <x v="0"/>
  </r>
  <r>
    <m/>
    <x v="0"/>
    <m/>
    <m/>
    <d v="2025-08-12T00:00:00"/>
    <x v="89"/>
    <m/>
    <x v="0"/>
    <s v="Static Engineer"/>
    <s v="Ammonia Plant"/>
    <s v="Unsafe Act (Dangerous or Unsafe Act that was done by someone) / Perbuatan Bahaya"/>
    <s v="Workers using scaffolding without safety harness"/>
    <s v="Fall from height"/>
    <s v="Informed him to wear his harness and ensure lanyard is hooked on to safe location before continuing his job "/>
    <s v="Scaffolding and Working at Height / Yang berkaitan dengan Scaffolding dan Bekerja tempat tinggi"/>
    <x v="0"/>
    <x v="0"/>
    <x v="0"/>
  </r>
  <r>
    <m/>
    <x v="0"/>
    <m/>
    <m/>
    <d v="2025-08-13T00:00:00"/>
    <x v="16"/>
    <m/>
    <x v="0"/>
    <s v="Electrical Manager"/>
    <s v="Urea Plant"/>
    <s v="Improvement Suggestions / Cadangan untuk diperbaiki"/>
    <s v="Alot oh hoses layed on land without protection"/>
    <s v="Any forklift can damaged these hoses"/>
    <s v="Install protection scaffolding wood left and right the hoses to protect it "/>
    <s v="Road Safety / Keselamatan di Trafik dan Jalan Raya"/>
    <x v="0"/>
    <x v="0"/>
    <x v="0"/>
  </r>
  <r>
    <m/>
    <x v="0"/>
    <m/>
    <m/>
    <d v="2025-08-13T00:00:00"/>
    <x v="16"/>
    <m/>
    <x v="0"/>
    <s v="Electrical manager"/>
    <s v="Urea Plant"/>
    <s v="Improvement Suggestions / Cadangan untuk diperbaiki"/>
    <s v="Permits left on the bicycle while the permit holder was in another location"/>
    <s v="Permite must be available all the time with team in site with the team, may be need to check some date in permit in any time."/>
    <s v="Confirm HSSE, HSSE team confirm all staff in morning TBT and also on HSSE Bulletin"/>
    <s v="Supervision / Kurang Pemantauan atau Perhatian dari atasan"/>
    <x v="0"/>
    <x v="0"/>
    <x v="0"/>
  </r>
  <r>
    <m/>
    <x v="0"/>
    <m/>
    <m/>
    <d v="2025-08-13T00:00:00"/>
    <x v="29"/>
    <m/>
    <x v="0"/>
    <s v="Electrical Engineer"/>
    <s v="Ammonia Plant"/>
    <s v="Unsafe Act (Dangerous or Unsafe Act that was done by someone) / Perbuatan Bahaya"/>
    <s v="someone pulled the extension cable too much which lead the plug to be damaged and broken in two. that person also did not notify or do proper housekeeping on the cable and the broken plug stuck on the plant plug."/>
    <s v="that person should notify directly to electrical team and rectify the issue. improper housekeeping of cables can lead to trip and fall. broken plug left on the plant plug can lead to electrical shock due to it being energized with exposed components."/>
    <s v="if i was the person, i would call operator or electrical team directly so the issue can be resolved."/>
    <s v="Individual Behaviour / Tingkah Laku yang Cuai dan Berbahaya"/>
    <x v="0"/>
    <x v="0"/>
    <x v="0"/>
  </r>
  <r>
    <m/>
    <x v="0"/>
    <m/>
    <m/>
    <d v="2025-08-13T00:00:00"/>
    <x v="53"/>
    <m/>
    <x v="0"/>
    <s v="Heavy Equipment Operator "/>
    <s v="Chemical Storage Area"/>
    <s v="Unsafe Act (Dangerous or Unsafe Act that was done by someone) / Perbuatan Bahaya"/>
    <s v="Finding 3rd party forklift operator forget to fasten the seatbelt."/>
    <s v="The operator could be ejected from the forklift."/>
    <s v="Make intervention &amp; highlight the issues "/>
    <s v="Tools, Equipment and Machinery / Berkaitan dengan Alat Kegunaan Pekerjaan dan Mesin sama ada ianya Tidak Sesuai untuk aktivitas tersebut atau sebaliknya"/>
    <x v="0"/>
    <x v="0"/>
    <x v="0"/>
  </r>
  <r>
    <m/>
    <x v="0"/>
    <m/>
    <m/>
    <d v="2025-08-13T00:00:00"/>
    <x v="6"/>
    <m/>
    <x v="0"/>
    <s v="Technician"/>
    <s v="Urea Plant"/>
    <s v="Unsafe Act (Dangerous or Unsafe Act that was done by someone) / Perbuatan Bahaya"/>
    <s v="Someone bringing cable using bicycle"/>
    <s v="Incident"/>
    <s v="I tervene"/>
    <s v="Hazardous - Unsafe Materials / Benda yang Berbahaya"/>
    <x v="0"/>
    <x v="0"/>
    <x v="0"/>
  </r>
  <r>
    <m/>
    <x v="0"/>
    <m/>
    <m/>
    <d v="2025-08-13T00:00:00"/>
    <x v="50"/>
    <m/>
    <x v="0"/>
    <s v="HVAC TECHNICIAN"/>
    <s v="Urea Plant"/>
    <s v="Unsafe Condition (Dangerous Area that has potential to cause harm or injury to People within the Area) / Keadaan Bahaya"/>
    <s v="Position of container rest area for operation team inside blast zone area and not blast proof"/>
    <s v="can cause fatality if explosion."/>
    <s v="Remove temporary rest area container from unsafe area or radius of blast area, recommend to operation team to stay at safe place rather than stay at unsafe container that not explosion proof."/>
    <s v="Facility Management / Perawatan Kemudahan dan Aset"/>
    <x v="0"/>
    <x v="0"/>
    <x v="0"/>
  </r>
  <r>
    <m/>
    <x v="0"/>
    <m/>
    <m/>
    <d v="2025-08-13T00:00:00"/>
    <x v="136"/>
    <m/>
    <x v="0"/>
    <s v="ROTATING MAINTENANCE ENGINEER"/>
    <s v="Ammonia Plant"/>
    <s v="Safe Act or Positive Practice (An appreciation to be made to that person who shows good examples) / Kelakuan yang Baik"/>
    <s v="Personnel forgot to bring escape hood"/>
    <s v="personnel will be in danger in the event of ammonia leak"/>
    <s v="remind all personnel to always bring escape hood"/>
    <s v="Personal Protective Equipment / Pemakaian Alat Pelindung Diri"/>
    <x v="0"/>
    <x v="0"/>
    <x v="0"/>
  </r>
  <r>
    <m/>
    <x v="0"/>
    <m/>
    <m/>
    <d v="2025-08-13T00:00:00"/>
    <x v="144"/>
    <m/>
    <x v="0"/>
    <s v="Sr rotating technician level 1"/>
    <s v="Urea Plant"/>
    <s v="Safe Act or Positive Practice (An appreciation to be made to that person who shows good examples) / Kelakuan yang Baik"/>
    <s v="During LPcc lifting  I saw the area is bricatied  this is a good for have lifting "/>
    <s v="No"/>
    <s v="Good ?? "/>
    <s v="Knowledge and Training / Kurang Kemahiran atau Pengetahuan"/>
    <x v="0"/>
    <x v="0"/>
    <x v="0"/>
  </r>
  <r>
    <m/>
    <x v="0"/>
    <m/>
    <m/>
    <d v="2025-08-13T00:00:00"/>
    <x v="144"/>
    <m/>
    <x v="0"/>
    <s v="Sr rotating technician level 1"/>
    <s v="Urea Plant"/>
    <s v="Safe Act or Positive Practice (An appreciation to be made to that person who shows good examples) / Kelakuan yang Baik"/>
    <s v="During LPCC lifting I saw a standby man on the bricated  area they write every entry people when rigger and mechanical supervisor TKIS people  this is a good for us "/>
    <s v="No "/>
    <s v="Good behaviour "/>
    <s v="Supervision / Kurang Pemantauan atau Perhatian dari atasan"/>
    <x v="0"/>
    <x v="0"/>
    <x v="0"/>
  </r>
  <r>
    <m/>
    <x v="0"/>
    <m/>
    <m/>
    <d v="2025-08-13T00:00:00"/>
    <x v="79"/>
    <m/>
    <x v="0"/>
    <s v="Mechanical Static Technician "/>
    <s v="North Building Ground Floor"/>
    <s v="Safe Act or Positive Practice (An appreciation to be made to that person who shows good examples) / Kelakuan yang Baik"/>
    <s v="1 person was going out from north buliding but not using safety glass."/>
    <s v="The person might get eyes injury while working."/>
    <s v="I tell the person about not wearing safety glass, The person agreed. The person Forget to bring safety glass from office.The person then go back to office and wearing safety glass to site."/>
    <s v="Individual Behaviour / Tingkah Laku yang Cuai dan Berbahaya"/>
    <x v="0"/>
    <x v="0"/>
    <x v="0"/>
  </r>
  <r>
    <m/>
    <x v="0"/>
    <m/>
    <m/>
    <d v="2025-08-13T00:00:00"/>
    <x v="58"/>
    <m/>
    <x v="0"/>
    <s v="sr.scaffolder "/>
    <s v="Workshop"/>
    <s v="Safe Act or Positive Practice (An appreciation to be made to that person who shows good examples) / Kelakuan yang Baik"/>
    <s v="Housekeeping rubbish surrounded workshop area"/>
    <s v="N/A"/>
    <s v="It's a good practice for an individual responsibility and always keep maintaining area clear from any obstruction or rubbish on workshop area."/>
    <s v="Material Arrangement and Housekeeping / Kesesuaian Penyusunan Barang dan Kebersihan Tempat Pekerjaan"/>
    <x v="0"/>
    <x v="0"/>
    <x v="0"/>
  </r>
  <r>
    <m/>
    <x v="0"/>
    <m/>
    <m/>
    <d v="2025-08-13T00:00:00"/>
    <x v="11"/>
    <m/>
    <x v="0"/>
    <s v="Technician"/>
    <s v="Contractor's Rest Area"/>
    <s v="Unsafe Condition (Dangerous Area that has potential to cause harm or injury to People within the Area) / Keadaan Bahaya"/>
    <s v="No housekeeping"/>
    <s v="Messy, and create unpleasant smell"/>
    <s v="Approach them and ask them to clean their place. "/>
    <s v="Individual Behaviour / Tingkah Laku yang Cuai dan Berbahaya"/>
    <x v="0"/>
    <x v="0"/>
    <x v="0"/>
  </r>
  <r>
    <m/>
    <x v="0"/>
    <m/>
    <m/>
    <d v="2025-08-13T00:00:00"/>
    <x v="54"/>
    <m/>
    <x v="0"/>
    <s v="Senior Rigger Technician"/>
    <s v="Ammonia Plant"/>
    <s v="Unsafe Act (Dangerous or Unsafe Act that was done by someone) / Perbuatan Bahaya"/>
    <s v="Saw contractor was standing infront of the lifted load"/>
    <s v="Injury to the person."/>
    <s v="Immediately inform them to clear the path and do not stand in front of the lifted load as it is a line of fire"/>
    <s v="Individual Behaviour / Tingkah Laku yang Cuai dan Berbahaya"/>
    <x v="0"/>
    <x v="0"/>
    <x v="0"/>
  </r>
  <r>
    <m/>
    <x v="0"/>
    <m/>
    <m/>
    <d v="2025-08-13T00:00:00"/>
    <x v="48"/>
    <m/>
    <x v="0"/>
    <s v="Workshop Engineer"/>
    <s v="North Building First Floor"/>
    <s v="Improvement Suggestions / Cadangan untuk diperbaiki"/>
    <s v="Water keep dripping from the air conditioner"/>
    <s v="The furniture or the floor might get damaged overtime"/>
    <s v="Already raised to Facility management"/>
    <s v="Facility Management / Perawatan Kemudahan dan Aset"/>
    <x v="0"/>
    <x v="0"/>
    <x v="0"/>
  </r>
  <r>
    <m/>
    <x v="0"/>
    <m/>
    <m/>
    <d v="2025-08-13T00:00:00"/>
    <x v="108"/>
    <m/>
    <x v="0"/>
    <s v="Instrument Technician"/>
    <s v="Offsite &amp; Utilities"/>
    <s v="Unsafe Act (Dangerous or Unsafe Act that was done by someone) / Perbuatan Bahaya"/>
    <s v="Not wearing glove and caused minor cut on fingers"/>
    <s v="can cause deep cut and injury"/>
    <s v="told the person to stop work, clean and get treatment."/>
    <s v="Individual Behaviour / Tingkah Laku yang Cuai dan Berbahaya"/>
    <x v="0"/>
    <x v="0"/>
    <x v="0"/>
  </r>
  <r>
    <m/>
    <x v="0"/>
    <m/>
    <m/>
    <d v="2025-08-13T00:00:00"/>
    <x v="109"/>
    <m/>
    <x v="0"/>
    <s v="Instrument Technician"/>
    <s v="Ammonia Plant"/>
    <s v="Unsafe Condition (Dangerous Area that has potential to cause harm or injury to People within the Area) / Keadaan Bahaya"/>
    <s v="Hoses lying around the compressor house ground floor with no signage of hazard"/>
    <s v="It can cause slips, trips, and falls. Someone may trip over the hoses, leading to injuries such as sprains, fractures, or head trauma._x000a__x000a_It can also cause obstruction of Emergency Access. The loose hoses can block the escape routes during an emergency (fire, gas leak, etc.)._x000a__x000a_It can damage to equipment such as hoses may be run over by equipment (e.g., forklifts or carts) causing cracks, leaks, or bursting and uncontrolled release of compressed air, gas, or fluids."/>
    <s v="Remove or re-route loose hoses to prevent obstruction and tripping hazards._x000a__x000a_Use hose reels, hooks, or clamps to store hoses properly when not in use._x000a__x000a_Label all hoses with their content (air, water, gas, etc.) as per standards._x000a__x000a_Implement clear signage and markings such as install hazard warning signs in areas where hoses are present. Use floor markings (e.g. yellow/black stripes) to show where hoses cross walkways or work areas._x000a__x000a_If hoses must remain in place temporarily, use safety ramps or guards to reduce trip risks."/>
    <s v="Signage and Barriers / Papan Tanda dan Perbatasan Keselamatan tempat kerja"/>
    <x v="0"/>
    <x v="0"/>
    <x v="0"/>
  </r>
  <r>
    <m/>
    <x v="0"/>
    <m/>
    <m/>
    <d v="2025-08-13T00:00:00"/>
    <x v="5"/>
    <m/>
    <x v="0"/>
    <s v="Junior rotating technician"/>
    <s v="Unsure / Kurang Pasti"/>
    <s v="Unsafe Act (Dangerous or Unsafe Act that was done by someone) / Perbuatan Bahaya"/>
    <s v="People walking or crossing at main road without watching left or right to be safe crossing"/>
    <s v="Injury and incident to people crossing"/>
    <s v="Please be alert whenever we cross to be safe crossing by"/>
    <s v="Road Safety / Keselamatan di Trafik dan Jalan Raya"/>
    <x v="0"/>
    <x v="1"/>
    <x v="0"/>
  </r>
  <r>
    <m/>
    <x v="0"/>
    <m/>
    <m/>
    <d v="2025-08-13T00:00:00"/>
    <x v="91"/>
    <m/>
    <x v="0"/>
    <s v="Snr Static Technician"/>
    <s v="Ammonia Plant"/>
    <s v="Safe Act or Positive Practice (An appreciation to be made to that person who shows good examples) / Kelakuan yang Baik"/>
    <s v="While unbolting of FT1851011 flange bolts, every technicians were using proper PPE and good coordination with each other.."/>
    <s v="Good working behaviour.."/>
    <s v="I approached personal and appreciated them for their good working behaviour and keep improving day by day…"/>
    <s v="Individual Behaviour / Tingkah Laku yang Cuai dan Berbahaya"/>
    <x v="0"/>
    <x v="0"/>
    <x v="0"/>
  </r>
  <r>
    <m/>
    <x v="0"/>
    <m/>
    <m/>
    <d v="2025-08-13T00:00:00"/>
    <x v="139"/>
    <m/>
    <x v="0"/>
    <s v="Senior rotating Engineer"/>
    <s v="Cooling Tower Area"/>
    <s v="Unsafe Act (Dangerous or Unsafe Act that was done by someone) / Perbuatan Bahaya"/>
    <s v="Contract employee was working on scaffolding without wearing a safety harness"/>
    <s v="worker can fall from the scaffolding due to loss of balance or unstable surfaces."/>
    <s v="asked him to come down and informed him to wear a safety harness while working on the scaffolding"/>
    <s v="Individual Behaviour / Tingkah Laku yang Cuai dan Berbahaya"/>
    <x v="0"/>
    <x v="1"/>
    <x v="0"/>
  </r>
  <r>
    <m/>
    <x v="0"/>
    <m/>
    <m/>
    <d v="2025-08-13T00:00:00"/>
    <x v="89"/>
    <m/>
    <x v="0"/>
    <s v="Static Engineer"/>
    <s v="Ammonia Plant"/>
    <s v="Unsafe Condition (Dangerous Area that has potential to cause harm or injury to People within the Area) / Keadaan Bahaya"/>
    <s v="Crane lifting area not fully barricaded"/>
    <s v="Personnel unaware of the lifting activity may enter the high risk area where accidents may happen"/>
    <s v="Inform lifting supervisor immediately to rectify this issue before start of activity"/>
    <s v="Signage and Barriers / Papan Tanda dan Perbatasan Keselamatan tempat kerja"/>
    <x v="0"/>
    <x v="0"/>
    <x v="0"/>
  </r>
  <r>
    <m/>
    <x v="0"/>
    <m/>
    <m/>
    <d v="2025-08-13T00:00:00"/>
    <x v="89"/>
    <m/>
    <x v="0"/>
    <s v="Static Engineer"/>
    <s v="Ammonia Plant"/>
    <s v="Safe Act or Positive Practice (An appreciation to be made to that person who shows good examples) / Kelakuan yang Baik"/>
    <s v="Disposal of used air filters"/>
    <s v="Improper disposal of filters could cause environmental issue"/>
    <s v="Arranged with environmental team for the disposal of air filters"/>
    <s v="Waste Management / Berkaitan dengan Pengurusan Pembuangan Sampah"/>
    <x v="0"/>
    <x v="0"/>
    <x v="0"/>
  </r>
  <r>
    <m/>
    <x v="0"/>
    <m/>
    <m/>
    <d v="2025-08-14T00:00:00"/>
    <x v="112"/>
    <m/>
    <x v="0"/>
    <s v="Instrument Technician"/>
    <s v="Ammonia Plant"/>
    <s v="Unsafe Condition (Dangerous Area that has potential to cause harm or injury to People within the Area) / Keadaan Bahaya"/>
    <s v="There is a metal object obstructing the pathway, making it difficult to pass through safely."/>
    <s v="Safety Hazards: People might trip, slip, or injure themselves trying to get around or over the obstruction, leading to cuts, bruises, or more serious injuries._x000a__x000a_Accessibility Issues: The pathway may become impassable for people pass through."/>
    <s v="Reported the obstruction to operation team for immediate removal."/>
    <s v="Hazardous - Unsafe Environment / Situasi Tempat Kerja yang Berbahaya untuk Alam Sekitar"/>
    <x v="0"/>
    <x v="0"/>
    <x v="0"/>
  </r>
  <r>
    <m/>
    <x v="0"/>
    <m/>
    <m/>
    <d v="2025-08-14T00:00:00"/>
    <x v="16"/>
    <m/>
    <x v="0"/>
    <s v="Electrical Manager"/>
    <s v="Ammonia Plant"/>
    <s v="Unsafe Condition (Dangerous Area that has potential to cause harm or injury to People within the Area) / Keadaan Bahaya"/>
    <s v="Some teams work at height without using plastic sheet under work area to prevent any tools, bolts and nuts drop on people walk under this area"/>
    <s v="May be any tools, bolts and nuts drop on people walk under this area"/>
    <s v="Use plastic sheet to cover work area under equipment"/>
    <s v="Position of People / Keberadaan seseorang ketika bekerja (Line of Fire, Drop Object &amp; Slip, Trip and Fall)"/>
    <x v="0"/>
    <x v="0"/>
    <x v="0"/>
  </r>
  <r>
    <m/>
    <x v="0"/>
    <m/>
    <m/>
    <d v="2025-08-14T00:00:00"/>
    <x v="16"/>
    <m/>
    <x v="0"/>
    <s v="Electrical manager"/>
    <s v="Urea Plant"/>
    <s v="Unsafe Condition (Dangerous Area that has potential to cause harm or injury to People within the Area) / Keadaan Bahaya"/>
    <s v="Long item was carried by_x000a_forklift. (Unsafe Act)."/>
    <s v="Long item was carried by_x000a_forklift not safe especially a lot of equipment and people work in site. "/>
    <s v=" Confirm HSSE and stop forklift, confirmed subcontractor forklift driver not allowed to repeat this action again, its not safe."/>
    <s v="Road Safety / Keselamatan di Trafik dan Jalan Raya"/>
    <x v="0"/>
    <x v="0"/>
    <x v="0"/>
  </r>
  <r>
    <m/>
    <x v="0"/>
    <m/>
    <m/>
    <d v="2025-08-14T00:00:00"/>
    <x v="100"/>
    <m/>
    <x v="0"/>
    <s v="Senior Instrument Engineer"/>
    <s v="Car Park near North Building"/>
    <s v="Unsafe Condition (Dangerous Area that has potential to cause harm or injury to People within the Area) / Keadaan Bahaya"/>
    <s v="After rain a lot of water and pot holes have formed in the parking area."/>
    <s v="Some can fall or bend their foot while walking in the area "/>
    <s v="To solve this problem, it is requested to refill gravel in the area to level it properly."/>
    <s v="Position of People / Keberadaan seseorang ketika bekerja (Line of Fire, Drop Object &amp; Slip, Trip and Fall)"/>
    <x v="0"/>
    <x v="1"/>
    <x v="0"/>
  </r>
  <r>
    <m/>
    <x v="0"/>
    <m/>
    <m/>
    <d v="2025-08-14T00:00:00"/>
    <x v="17"/>
    <m/>
    <x v="0"/>
    <s v="Lead"/>
    <s v="Electrical Substation"/>
    <s v="Unsafe Condition (Dangerous Area that has potential to cause harm or injury to People within the Area) / Keadaan Bahaya"/>
    <s v="No pest control for any of substations"/>
    <s v="Can lead to shortcircuit and damage for the switchgear"/>
    <s v="report to admin team"/>
    <s v="Fire Protection / Perlindungan Kebakaran"/>
    <x v="0"/>
    <x v="0"/>
    <x v="0"/>
  </r>
  <r>
    <m/>
    <x v="0"/>
    <m/>
    <m/>
    <d v="2025-08-14T00:00:00"/>
    <x v="68"/>
    <m/>
    <x v="0"/>
    <s v="Valve Technician"/>
    <s v="Workshop"/>
    <s v="Unsafe Condition (Dangerous Area that has potential to cause harm or injury to People within the Area) / Keadaan Bahaya"/>
    <s v="Poor housekeeping near smoking area"/>
    <s v="Poor cleanliness "/>
    <s v="Inform to PIC to make sure daily housekeeping is performed to maintain the cleanliness"/>
    <s v="Individual Behaviour / Tingkah Laku yang Cuai dan Berbahaya"/>
    <x v="0"/>
    <x v="0"/>
    <x v="0"/>
  </r>
  <r>
    <m/>
    <x v="0"/>
    <m/>
    <m/>
    <d v="2025-08-14T00:00:00"/>
    <x v="136"/>
    <m/>
    <x v="0"/>
    <s v="Rotating Maintenance Engineer"/>
    <s v="Ammonia Plant"/>
    <s v="Unsafe Act (Dangerous or Unsafe Act that was done by someone) / Perbuatan Bahaya"/>
    <s v="start work before permit approved"/>
    <s v="unaware of hazards, equipment was not confirmed if already LOTO or not"/>
    <s v="remind to start work only after permit approved &amp; toolbox conducted"/>
    <s v="Communication / Kurang Perbincangan waktu Bekerja, Kurang Permahaman Arahan atau Kurang Pengetahuan Bahasa Asing"/>
    <x v="0"/>
    <x v="0"/>
    <x v="0"/>
  </r>
  <r>
    <m/>
    <x v="0"/>
    <m/>
    <m/>
    <d v="2025-08-14T00:00:00"/>
    <x v="66"/>
    <m/>
    <x v="0"/>
    <s v="Grinder fabricator level 1"/>
    <s v="Urea Plant"/>
    <s v="Safe Act or Positive Practice (An appreciation to be made to that person who shows good examples) / Kelakuan yang Baik"/>
    <s v="Lifting work with Forklift in urea granulation..."/>
    <s v="Good working practice and follow proper working behavior flag man assisting properly.."/>
    <s v="Good work practice..."/>
    <s v="Individual Behaviour / Tingkah Laku yang Cuai dan Berbahaya"/>
    <x v="0"/>
    <x v="1"/>
    <x v="0"/>
  </r>
  <r>
    <m/>
    <x v="0"/>
    <m/>
    <m/>
    <d v="2025-08-14T00:00:00"/>
    <x v="76"/>
    <m/>
    <x v="0"/>
    <s v="senior engineer"/>
    <s v="Urea Plant"/>
    <s v="Unsafe Condition (Dangerous Area that has potential to cause harm or injury to People within the Area) / Keadaan Bahaya"/>
    <s v="While entering into the urea stripper, I observed that the entry ladder was installed in a way that where it rested on the tubesheet, there was a tie-rod protruding out at the point blank range."/>
    <s v="Any person descending the ladder may get penetrated from that tie-rod in his rear if he didnot pay attention while descending or someone already down there doesnot caution him about it."/>
    <s v="I informed the people working inside to change the position of the ladder so that it can avoid the protruding tie-rod, which will address the potential of injury for descending people on the ladder."/>
    <s v="Proactive Approach / Teguran Positif (Safe Act / Positive Act)"/>
    <x v="0"/>
    <x v="1"/>
    <x v="0"/>
  </r>
  <r>
    <m/>
    <x v="0"/>
    <m/>
    <m/>
    <d v="2025-08-14T00:00:00"/>
    <x v="139"/>
    <m/>
    <x v="0"/>
    <s v="senior Rotating engineer"/>
    <s v="Nitrogen Area"/>
    <s v="Unsafe Condition (Dangerous Area that has potential to cause harm or injury to People within the Area) / Keadaan Bahaya"/>
    <s v="Algae have been observed on the floor near the nitrogen air compressor"/>
    <s v="The presence of algae poses a potential slip hazard"/>
    <s v="area operator was notified to arrange for cleaning"/>
    <s v="Material Arrangement and Housekeeping / Kesesuaian Penyusunan Barang dan Kebersihan Tempat Pekerjaan"/>
    <x v="0"/>
    <x v="1"/>
    <x v="0"/>
  </r>
  <r>
    <m/>
    <x v="0"/>
    <m/>
    <m/>
    <d v="2025-08-14T00:00:00"/>
    <x v="37"/>
    <m/>
    <x v="0"/>
    <s v="Electrical Technician"/>
    <s v="CCR"/>
    <s v="Improvement Suggestions / Cadangan untuk diperbaiki"/>
    <s v="Eyewash in battery room is expired"/>
    <s v="Not safe to use"/>
    <s v="Replace with a new eyewash"/>
    <s v="Hazardous - Unsafe Materials / Benda yang Berbahaya"/>
    <x v="0"/>
    <x v="0"/>
    <x v="0"/>
  </r>
  <r>
    <m/>
    <x v="0"/>
    <m/>
    <m/>
    <d v="2025-08-14T00:00:00"/>
    <x v="10"/>
    <m/>
    <x v="0"/>
    <s v="static"/>
    <s v="Ammonia Plant"/>
    <s v="Unsafe Act (Dangerous or Unsafe Act that was done by someone) / Perbuatan Bahaya"/>
    <s v="observe client bfi cycling with coverall sleeve roll up"/>
    <s v="might cause injury either from flying object or fall from bicycle"/>
    <s v="point at his sleeve telling him to roll down nicely"/>
    <s v="Individual Behaviour / Tingkah Laku yang Cuai dan Berbahaya"/>
    <x v="0"/>
    <x v="0"/>
    <x v="0"/>
  </r>
  <r>
    <m/>
    <x v="0"/>
    <m/>
    <m/>
    <d v="2025-08-15T00:00:00"/>
    <x v="29"/>
    <m/>
    <x v="0"/>
    <s v="Electrical Engineer"/>
    <s v="South Building Ground Floor"/>
    <s v="Unsafe Act (Dangerous or Unsafe Act that was done by someone) / Perbuatan Bahaya"/>
    <s v="I saw many bicycles that are parked with no locks."/>
    <s v="the bicycle will be more likely to be stolen."/>
    <s v="put a lock on the bicycle."/>
    <s v="Individual Behaviour / Tingkah Laku yang Cuai dan Berbahaya"/>
    <x v="0"/>
    <x v="0"/>
    <x v="0"/>
  </r>
  <r>
    <m/>
    <x v="0"/>
    <m/>
    <m/>
    <d v="2025-08-15T00:00:00"/>
    <x v="100"/>
    <m/>
    <x v="0"/>
    <s v="Senior Instrument Engineer"/>
    <s v="Compressor Unit Area"/>
    <s v="Safe Act or Positive Practice (An appreciation to be made to that person who shows good examples) / Kelakuan yang Baik"/>
    <s v="PV1851414A job was audited for safety compliance. All PPEs were checked and found in good compliance. PTW was available, toolbox talk was performed and JHA was approved. "/>
    <s v="Auditing is necessary for good and regular compliance. "/>
    <s v="Regular checks and audits to keep reinforcing the message of safety compliance. "/>
    <s v="Proactive Approach / Teguran Positif (Safe Act / Positive Act)"/>
    <x v="0"/>
    <x v="1"/>
    <x v="0"/>
  </r>
  <r>
    <m/>
    <x v="0"/>
    <m/>
    <m/>
    <d v="2025-08-15T00:00:00"/>
    <x v="82"/>
    <m/>
    <x v="0"/>
    <s v="Mechanical Static Engineer"/>
    <s v="Urea Plant"/>
    <s v="Unsafe Act (Dangerous or Unsafe Act that was done by someone) / Perbuatan Bahaya"/>
    <s v="Contractor were handling equipment plates with has sharp edges without any handgloves."/>
    <s v="Cuts on fingers"/>
    <s v="Advised the contractor to use at least impact gloves when handling the plates."/>
    <s v="Individual Behaviour / Tingkah Laku yang Cuai dan Berbahaya"/>
    <x v="0"/>
    <x v="0"/>
    <x v="0"/>
  </r>
  <r>
    <m/>
    <x v="0"/>
    <m/>
    <m/>
    <d v="2025-08-15T00:00:00"/>
    <x v="50"/>
    <m/>
    <x v="0"/>
    <s v="HVAC TECHNICIAN"/>
    <s v="Jetty Modules Area"/>
    <s v="Improvement Suggestions / Cadangan untuk diperbaiki"/>
    <s v="Narrow space for buggy or cycling,slippery walk way and theres no space for buggy to make u turn ."/>
    <s v="accident "/>
    <s v="make proper platform for buggy U TURN for emergency situation for rescue team and loading/unload material for transport to jetty head "/>
    <s v="Design and Engineering / Tempat Pekerjaan kurang sesuai"/>
    <x v="0"/>
    <x v="0"/>
    <x v="0"/>
  </r>
  <r>
    <m/>
    <x v="0"/>
    <m/>
    <m/>
    <d v="2025-08-15T00:00:00"/>
    <x v="0"/>
    <m/>
    <x v="0"/>
    <s v="Instrument Shift Technician"/>
    <s v="Compressor Unit Area"/>
    <s v="Safe Act or Positive Practice (An appreciation to be made to that person who shows good examples) / Kelakuan yang Baik"/>
    <s v="My Colleague just intervened me to wear gloves when doing an activity."/>
    <s v="I might get cuts if the equipment have sharp edges. or maybe slip and damaged the equipment when doing the activity."/>
    <s v="I appreciated the intervened and wear gloves afterward."/>
    <s v="Proactive Approach / Teguran Positif (Safe Act / Positive Act)"/>
    <x v="0"/>
    <x v="0"/>
    <x v="0"/>
  </r>
  <r>
    <m/>
    <x v="0"/>
    <m/>
    <m/>
    <d v="2025-08-15T00:00:00"/>
    <x v="136"/>
    <m/>
    <x v="0"/>
    <s v="Rotating Maintenance Engineer"/>
    <s v="Ammonia Plant"/>
    <s v="Unsafe Act (Dangerous or Unsafe Act that was done by someone) / Perbuatan Bahaya"/>
    <s v="incompetent person handling the tools"/>
    <s v="personnel injury "/>
    <s v="remind to stop the work and allow only competent to handle the tools"/>
    <s v="Tools, Equipment and Machinery / Berkaitan dengan Alat Kegunaan Pekerjaan dan Mesin sama ada ianya Tidak Sesuai untuk aktivitas tersebut atau sebaliknya"/>
    <x v="0"/>
    <x v="0"/>
    <x v="0"/>
  </r>
  <r>
    <m/>
    <x v="0"/>
    <m/>
    <m/>
    <d v="2025-08-15T00:00:00"/>
    <x v="98"/>
    <m/>
    <x v="0"/>
    <s v="Instrument Technician Shift"/>
    <s v="Ammonia Plant"/>
    <s v="Unsafe Condition (Dangerous Area that has potential to cause harm or injury to People within the Area) / Keadaan Bahaya"/>
    <s v="Crane operations are being conducted directly above workers."/>
    <s v="Falling Objects: Tools, materials, or equipment may accidentally fall from the crane, risking serious injury or fatality to workers below._x000a__x000a_Crane Load Failure: Mechanical failure or improper load securing can cause loads to drop unexpectedly._x000a__x000a_Worker Injury or Fatality: Workers under the crane are exposed to severe hazards that can lead to life-threatening injuries."/>
    <e v="#NAME?"/>
    <s v="Hazardous - Unsafe Environment / Situasi Tempat Kerja yang Berbahaya untuk Alam Sekitar"/>
    <x v="0"/>
    <x v="0"/>
    <x v="0"/>
  </r>
  <r>
    <m/>
    <x v="0"/>
    <m/>
    <m/>
    <d v="2025-08-15T00:00:00"/>
    <x v="11"/>
    <m/>
    <x v="0"/>
    <s v="Technician"/>
    <s v="Plant Entry Gate"/>
    <s v="Unsafe Act (Dangerous or Unsafe Act that was done by someone) / Perbuatan Bahaya"/>
    <s v="Contractor didnt bring escape hood"/>
    <s v="If emergency happen, the contractor dont have the escape hood, can cause problem to the contractors and troubling others."/>
    <s v="Approach the contractor and remind him to take the escape hood. He accept my approach and appreciate."/>
    <s v="Individual Behaviour / Tingkah Laku yang Cuai dan Berbahaya"/>
    <x v="0"/>
    <x v="0"/>
    <x v="0"/>
  </r>
  <r>
    <m/>
    <x v="0"/>
    <m/>
    <m/>
    <d v="2025-08-15T00:00:00"/>
    <x v="54"/>
    <m/>
    <x v="0"/>
    <s v="Senior Rigger Technician"/>
    <s v="Ammonia Plant"/>
    <s v="Safe Act or Positive Practice (An appreciation to be made to that person who shows good examples) / Kelakuan yang Baik"/>
    <s v="Saw flagman giving a good traffic control of the machineries"/>
    <s v="Accident can occur"/>
    <s v="Immediately praise the flagman for doing a good job"/>
    <s v="Road Safety / Keselamatan di Trafik dan Jalan Raya"/>
    <x v="0"/>
    <x v="0"/>
    <x v="0"/>
  </r>
  <r>
    <m/>
    <x v="0"/>
    <m/>
    <m/>
    <d v="2025-08-15T00:00:00"/>
    <x v="76"/>
    <m/>
    <x v="0"/>
    <s v="senior engineer"/>
    <s v="Offsite &amp; Utilities"/>
    <s v="Unsafe Act (Dangerous or Unsafe Act that was done by someone) / Perbuatan Bahaya"/>
    <s v="Observed one employee using his mobile phone while riding the bicycle in the plant premises."/>
    <s v="Due to focus on the mobile phone and handling the bicycle with one hand, can create a falling accident for him (may be into the open drain channel running alongside the road), or can hit any pedestrian."/>
    <s v="I informed the person not to use mobile phone while riding the bicycle and he acknowledged."/>
    <s v="Individual Behaviour / Tingkah Laku yang Cuai dan Berbahaya"/>
    <x v="0"/>
    <x v="1"/>
    <x v="0"/>
  </r>
  <r>
    <m/>
    <x v="0"/>
    <m/>
    <m/>
    <d v="2025-08-15T00:00:00"/>
    <x v="76"/>
    <m/>
    <x v="0"/>
    <s v="senior engineer"/>
    <s v="Main Gate 1"/>
    <s v="Unsafe Condition (Dangerous Area that has potential to cause harm or injury to People within the Area) / Keadaan Bahaya"/>
    <s v="The security personnel standing on the plant entry road that are guiding the vehicles during the morning and evening time, are observed without the dust mask, while a lot of dust is there due to lot of vehicle movement during these hours."/>
    <s v="The security personnel are inhaling a lot of dust as well as smoke from the vehicles which can cause them sore throat or lungs problem."/>
    <s v="I highlighted this matter to a BFI safety personnel &amp; asked him to provide them with the dust mask to avoid contact with dust and smoke."/>
    <s v="Hazardous - Unsafe Environment / Situasi Tempat Kerja yang Berbahaya untuk Alam Sekitar"/>
    <x v="0"/>
    <x v="1"/>
    <x v="0"/>
  </r>
  <r>
    <m/>
    <x v="0"/>
    <m/>
    <m/>
    <d v="2025-08-15T00:00:00"/>
    <x v="23"/>
    <m/>
    <x v="0"/>
    <s v="Electrical Supervisor"/>
    <s v="Cooling Tower Area"/>
    <s v="Unsafe Act (Dangerous or Unsafe Act that was done by someone) / Perbuatan Bahaya"/>
    <s v="Industrial Socket 16 A is damaged and has a meltdown. _x000a_Result of incorrect use"/>
    <s v="When it is necessary to connect electricity for any maintenance work, we will not be able to use this source, which will hinder the maintenance work."/>
    <s v="The supervisor has been informed to take the necessary action and not to attempt to use it until it is changed."/>
    <s v="Individual Behaviour / Tingkah Laku yang Cuai dan Berbahaya"/>
    <x v="0"/>
    <x v="0"/>
    <x v="0"/>
  </r>
  <r>
    <m/>
    <x v="0"/>
    <m/>
    <m/>
    <d v="2025-08-15T00:00:00"/>
    <x v="91"/>
    <m/>
    <x v="0"/>
    <s v="Technician"/>
    <s v="Ammonia Plant"/>
    <s v="Improvement Suggestions / Cadangan untuk diperbaiki"/>
    <s v="While ascending on 1051C003 using monkey ladder technician was forgot to wear chinstrap"/>
    <s v="If not using chinstrap while working at height may helmet fall down and hit someone under it.."/>
    <s v="I approached him politely and reminded the benifits of chinstrap technician agreed and wear chinstrap while working at height.."/>
    <s v="Individual Behaviour / Tingkah Laku yang Cuai dan Berbahaya"/>
    <x v="0"/>
    <x v="0"/>
    <x v="0"/>
  </r>
  <r>
    <m/>
    <x v="0"/>
    <m/>
    <m/>
    <d v="2025-08-15T00:00:00"/>
    <x v="139"/>
    <m/>
    <x v="0"/>
    <s v="Senior Rotating engineer"/>
    <s v="Offsite &amp; Utilities"/>
    <s v="Improvement Suggestions / Cadangan untuk diperbaiki"/>
    <s v="One of the portable equipment was lying near the N2 compressor and obstructing access to the area"/>
    <s v="slip hazard"/>
    <s v="dedicated team was instructed to relocate the portable equipment to a designated area"/>
    <s v="Material Arrangement and Housekeeping / Kesesuaian Penyusunan Barang dan Kebersihan Tempat Pekerjaan"/>
    <x v="0"/>
    <x v="1"/>
    <x v="0"/>
  </r>
  <r>
    <m/>
    <x v="0"/>
    <m/>
    <m/>
    <d v="2025-08-15T00:00:00"/>
    <x v="139"/>
    <m/>
    <x v="0"/>
    <s v="Senior Rotating engineer"/>
    <s v="Cooling Tower Area"/>
    <s v="Safe Act or Positive Practice (An appreciation to be made to that person who shows good examples) / Kelakuan yang Baik"/>
    <s v="area has been properly barricaded, and all necessary checks have been carried out in accordance with best practices prior to start the lifting activity"/>
    <s v="NA"/>
    <s v="Good practices are in place. Kindly maintain the same standards and ensure safe working conditions"/>
    <s v="Signage and Barriers / Papan Tanda dan Perbatasan Keselamatan tempat kerja"/>
    <x v="0"/>
    <x v="1"/>
    <x v="0"/>
  </r>
  <r>
    <m/>
    <x v="0"/>
    <m/>
    <m/>
    <d v="2025-08-15T00:00:00"/>
    <x v="49"/>
    <m/>
    <x v="0"/>
    <s v="Work shop supervisor "/>
    <s v="Offsite &amp; Utilities"/>
    <s v="Unsafe Condition (Dangerous Area that has potential to cause harm or injury to People within the Area) / Keadaan Bahaya"/>
    <s v="We working at Boiler 1 ground floor, all the floor are wet "/>
    <s v="We can slip when we working "/>
    <s v="I find Broom for cleaning and remove water out from our working area "/>
    <s v="Hazardous - Unsafe Environment / Situasi Tempat Kerja yang Berbahaya untuk Alam Sekitar"/>
    <x v="0"/>
    <x v="0"/>
    <x v="0"/>
  </r>
  <r>
    <m/>
    <x v="0"/>
    <m/>
    <m/>
    <d v="2025-08-15T00:00:00"/>
    <x v="88"/>
    <m/>
    <x v="0"/>
    <s v="Static Ammonia Lead Engineer"/>
    <s v="Ammonia Plant"/>
    <s v="Unsafe Act (Dangerous or Unsafe Act that was done by someone) / Perbuatan Bahaya"/>
    <s v="I observed some contractor technicians working at high level without harness during TA2025 activities."/>
    <s v="working at heights without harness may lead to high risk action and considered high hazard."/>
    <s v="I asked them to stop working and wait till wearing harness then can resume the activities after get safe by wearing the safety harness."/>
    <s v="Scaffolding and Working at Height / Yang berkaitan dengan Scaffolding dan Bekerja tempat tinggi"/>
    <x v="0"/>
    <x v="1"/>
    <x v="0"/>
  </r>
  <r>
    <m/>
    <x v="0"/>
    <m/>
    <m/>
    <d v="2025-08-16T00:00:00"/>
    <x v="145"/>
    <m/>
    <x v="0"/>
    <s v="Sr. Rotating  Mechanical  Technician LVL1 "/>
    <s v="Urea Plant"/>
    <s v="Unsafe Condition (Dangerous Area that has potential to cause harm or injury to People within the Area) / Keadaan Bahaya"/>
    <s v="1271k001 scaffolding folding safety  inspection  tag expred and team working on same scaffolding."/>
    <s v="Fallen hazards "/>
    <s v="Informed  scaffolding  inspector and renew  the safety tag"/>
    <s v="Hazardous - Unsafe Materials / Benda yang Berbahaya"/>
    <x v="0"/>
    <x v="1"/>
    <x v="0"/>
  </r>
  <r>
    <m/>
    <x v="0"/>
    <m/>
    <m/>
    <d v="2025-08-16T00:00:00"/>
    <x v="80"/>
    <m/>
    <x v="0"/>
    <s v="Mechanical lead "/>
    <s v="Urea Plant"/>
    <s v="Unsafe Act (Dangerous or Unsafe Act that was done by someone) / Perbuatan Bahaya"/>
    <s v="220 volt cable light features"/>
    <s v="Elec.Shock hazard "/>
    <s v="Swap with battery ones"/>
    <s v="Hazardous - Unsafe Materials / Benda yang Berbahaya"/>
    <x v="0"/>
    <x v="0"/>
    <x v="0"/>
  </r>
  <r>
    <m/>
    <x v="0"/>
    <m/>
    <m/>
    <d v="2025-08-16T00:00:00"/>
    <x v="60"/>
    <m/>
    <x v="0"/>
    <s v="Senior Technician "/>
    <s v="Ammonia Plant"/>
    <s v="Unsafe Act (Dangerous or Unsafe Act that was done by someone) / Perbuatan Bahaya"/>
    <s v="Standby workers not using safety glass while standing near the water pump"/>
    <s v="Might have eyes injury if falling object coming from above compressor house and do not comply with PPE requirements during doing the job."/>
    <s v="Advise them to used safety glass at all times when in site. "/>
    <s v="Personal Protective Equipment / Pemakaian Alat Pelindung Diri"/>
    <x v="0"/>
    <x v="1"/>
    <x v="0"/>
  </r>
  <r>
    <m/>
    <x v="0"/>
    <m/>
    <m/>
    <d v="2025-08-16T00:00:00"/>
    <x v="38"/>
    <m/>
    <x v="0"/>
    <s v="Electrical Technician"/>
    <s v="Urea Plant"/>
    <s v="Unsafe Condition (Dangerous Area that has potential to cause harm or injury to People within the Area) / Keadaan Bahaya"/>
    <s v="Emergency Shower at Urea Granulation Ground Floor near 1271P005 motor not in good condition"/>
    <s v="Emergency shower may be damaged if left alone."/>
    <s v="Made care card."/>
    <s v="Individual Behaviour / Tingkah Laku yang Cuai dan Berbahaya"/>
    <x v="0"/>
    <x v="0"/>
    <x v="0"/>
  </r>
  <r>
    <m/>
    <x v="0"/>
    <m/>
    <m/>
    <d v="2025-08-16T00:00:00"/>
    <x v="54"/>
    <m/>
    <x v="0"/>
    <s v="Senior Rigger Technician"/>
    <s v="Ammonia Plant"/>
    <s v="Unsafe Condition (Dangerous Area that has potential to cause harm or injury to People within the Area) / Keadaan Bahaya"/>
    <s v="Slippery staircase after heavy rain."/>
    <s v="Slip trip and fall and serious injury."/>
    <s v="Cascade to all crews and contractors to hold handrail while using the stair. "/>
    <s v="Hazardous - Unsafe Environment / Situasi Tempat Kerja yang Berbahaya untuk Alam Sekitar"/>
    <x v="0"/>
    <x v="0"/>
    <x v="0"/>
  </r>
  <r>
    <m/>
    <x v="0"/>
    <m/>
    <m/>
    <d v="2025-08-16T00:00:00"/>
    <x v="52"/>
    <m/>
    <x v="0"/>
    <s v="Technician"/>
    <s v="Urea Plant"/>
    <s v="Unsafe Act (Dangerous or Unsafe Act that was done by someone) / Perbuatan Bahaya"/>
    <s v="Not hooked safety harness while working at height"/>
    <s v="fall from height "/>
    <s v="Ask to hooked on rail"/>
    <s v="Scaffolding and Working at Height / Yang berkaitan dengan Scaffolding dan Bekerja tempat tinggi"/>
    <x v="0"/>
    <x v="0"/>
    <x v="0"/>
  </r>
  <r>
    <m/>
    <x v="0"/>
    <m/>
    <m/>
    <d v="2025-08-16T00:00:00"/>
    <x v="66"/>
    <m/>
    <x v="0"/>
    <s v="Grinder fabricator level 1"/>
    <s v="Urea Plant"/>
    <s v="Safe Act or Positive Practice (An appreciation to be made to that person who shows good examples) / Kelakuan yang Baik"/>
    <s v="Scaffolding modification work "/>
    <s v="Proper hook lane yard and area Barricade "/>
    <s v="Good work practice "/>
    <s v="Scaffolding and Working at Height / Yang berkaitan dengan Scaffolding dan Bekerja tempat tinggi"/>
    <x v="0"/>
    <x v="1"/>
    <x v="0"/>
  </r>
  <r>
    <m/>
    <x v="0"/>
    <m/>
    <m/>
    <d v="2025-08-16T00:00:00"/>
    <x v="89"/>
    <m/>
    <x v="0"/>
    <s v="Static Engineer"/>
    <s v="Ammonia Plant"/>
    <s v="Unsafe Condition (Dangerous Area that has potential to cause harm or injury to People within the Area) / Keadaan Bahaya"/>
    <s v="Improper parking location of bicycle at site"/>
    <s v="Blocking access way/emergency exit"/>
    <s v="Advice to move their bicycle to the allocated parking location"/>
    <s v="Individual Behaviour / Tingkah Laku yang Cuai dan Berbahaya"/>
    <x v="0"/>
    <x v="0"/>
    <x v="0"/>
  </r>
  <r>
    <m/>
    <x v="0"/>
    <m/>
    <m/>
    <d v="2025-08-16T00:00:00"/>
    <x v="79"/>
    <m/>
    <x v="0"/>
    <s v="Static Technician "/>
    <s v="Unsure / Kurang Pasti"/>
    <s v="Safe Act or Positive Practice (An appreciation to be made to that person who shows good examples) / Kelakuan yang Baik"/>
    <s v="I saw someone bringing plastic bag at work site to collect disposal waste and thrown to designated rubbish bin."/>
    <s v="N/A"/>
    <s v="I appreciated the person by giving good example to do housekeeping and good  for environment."/>
    <s v="Material Arrangement and Housekeeping / Kesesuaian Penyusunan Barang dan Kebersihan Tempat Pekerjaan"/>
    <x v="0"/>
    <x v="0"/>
    <x v="0"/>
  </r>
  <r>
    <m/>
    <x v="0"/>
    <m/>
    <m/>
    <d v="2025-08-17T00:00:00"/>
    <x v="16"/>
    <m/>
    <x v="0"/>
    <s v="Electrical manager"/>
    <s v="Ammonia Plant"/>
    <s v="Improvement Suggestions / Cadangan untuk diperbaiki"/>
    <s v=" Hose and cable on the flooring_x000a_/ gratings / gravel. Unsafe condition"/>
    <s v="Long cable and hose without protection may be damaged and cause problem for people in this area"/>
    <s v="Confirm HSSE and bring some material from scaffolding and put around cables and hoses to protect it"/>
    <s v="Material Arrangement and Housekeeping / Kesesuaian Penyusunan Barang dan Kebersihan Tempat Pekerjaan"/>
    <x v="0"/>
    <x v="0"/>
    <x v="0"/>
  </r>
  <r>
    <m/>
    <x v="0"/>
    <m/>
    <m/>
    <d v="2025-08-17T00:00:00"/>
    <x v="25"/>
    <m/>
    <x v="0"/>
    <s v="Electrical shift supervisor"/>
    <s v="Offsite &amp; Utilities"/>
    <s v="Improvement Suggestions / Cadangan untuk diperbaiki"/>
    <s v="Isolation system we found some conditions can create unsafe conditions &amp; potensial catastropic:_x000a_1. No person dedicated for responsipble isolation &amp; deisolation durung shutdown_x000a_2. No have key box system for isolation, to minimize mist cordination durung isolation._x000a_3. Isolation system must applicable for all system ( valve, electrical, speeding, instrument) &amp; only 1 system_x000a_4. Permit system &amp; solation need to bring to electronic system to easy monitor and acces all people_x000a_5.Permit system not under safety group but under Operation do to Only operation group have knowladge behavior of plant_x000a_6. BFI to day not in construction stage where safety tim need to control behavior of contractor, in running plant like now operation more understand hazard in the system "/>
    <s v="Hazards &amp; potensial catastropic"/>
    <s v="Review permit &amp; Isolation system "/>
    <s v="Proactive Approach / Teguran Positif (Safe Act / Positive Act)"/>
    <x v="0"/>
    <x v="1"/>
    <x v="0"/>
  </r>
  <r>
    <m/>
    <x v="0"/>
    <m/>
    <m/>
    <d v="2025-08-18T00:00:00"/>
    <x v="16"/>
    <m/>
    <x v="0"/>
    <s v="BRE electrical manager"/>
    <s v="Ammonia Plant"/>
    <s v="Improvement Suggestions / Cadangan untuk diperbaiki"/>
    <s v="Entering dusty confined space without proper_x000a_respiratory protection"/>
    <s v="personnel under hazardous from airborne contaminants such as dust,_x000a_during work activities, All persons must be use Respiratory Protective Equipment (RPE)"/>
    <s v="Confirm HSSE, HSSE take actions and confirm all team to use Respiratory Protective Equipment (RPE) in this area if dust available like this"/>
    <s v="Hazardous - Unsafe Environment / Situasi Tempat Kerja yang Berbahaya untuk Alam Sekitar"/>
    <x v="0"/>
    <x v="0"/>
    <x v="0"/>
  </r>
  <r>
    <m/>
    <x v="0"/>
    <m/>
    <m/>
    <d v="2025-08-18T00:00:00"/>
    <x v="29"/>
    <m/>
    <x v="0"/>
    <s v="Electrical Engineer"/>
    <s v="Urea Plant"/>
    <s v="Safe Act or Positive Practice (An appreciation to be made to that person who shows good examples) / Kelakuan yang Baik"/>
    <s v="Environmental team wanted to pump out dirty oil using their septic tank pump truck. However, they noticed that their truck will cross to electrical cable and they contacted electrical team to ask first."/>
    <s v="If they did not approach electrical team and went ahead and cross the electrical cable, this could damage the cable, leaving exposed part open for electrocution. This damage could also give a power outage to the person using the supply, and could be dangerous if this was the power supply for confined space maintenance."/>
    <s v="This is very good practice to ask beforehand to avoid any accidents. By approaching us, we could also discuss the best way to mitigate the situation and if there is any accident, the relevant parties are already aware of the situation and could respond quickly with no delay."/>
    <s v="Proactive Approach / Teguran Positif (Safe Act / Positive Act)"/>
    <x v="0"/>
    <x v="0"/>
    <x v="0"/>
  </r>
  <r>
    <m/>
    <x v="0"/>
    <m/>
    <m/>
    <d v="2025-08-18T00:00:00"/>
    <x v="145"/>
    <m/>
    <x v="0"/>
    <s v="Sr. Rotating  Mechanical  Technician LVL1 "/>
    <s v="Urea Plant"/>
    <s v="Unsafe Condition (Dangerous Area that has potential to cause harm or injury to People within the Area) / Keadaan Bahaya"/>
    <s v="1271K001 NDE scaffolding  one base pipe not proper  hold on grating plateform"/>
    <s v="Fallen hazards "/>
    <s v="Informed  to Scaffolder and modified  scaffolding."/>
    <s v="Hazardous - Unsafe Materials / Benda yang Berbahaya"/>
    <x v="0"/>
    <x v="1"/>
    <x v="0"/>
  </r>
  <r>
    <m/>
    <x v="0"/>
    <m/>
    <m/>
    <d v="2025-08-18T00:00:00"/>
    <x v="100"/>
    <m/>
    <x v="0"/>
    <s v="Senior Instrument Engineer"/>
    <s v="Ammonia Plant"/>
    <s v="Unsafe Act (Dangerous or Unsafe Act that was done by someone) / Perbuatan Bahaya"/>
    <s v="One contract worker was observed not wearing safety glasses while being in work area."/>
    <s v="Unsafe to work without safety PPEs."/>
    <s v="Requested the worker to wear safety glasses all time. He agreed and complied. Thanked the worker for understanding. "/>
    <s v="Personal Protective Equipment / Pemakaian Alat Pelindung Diri"/>
    <x v="0"/>
    <x v="1"/>
    <x v="0"/>
  </r>
  <r>
    <m/>
    <x v="0"/>
    <m/>
    <m/>
    <d v="2025-08-18T00:00:00"/>
    <x v="80"/>
    <m/>
    <x v="0"/>
    <s v="Mech. Lead"/>
    <s v="Urea Plant"/>
    <s v="Unsafe Act (Dangerous or Unsafe Act that was done by someone) / Perbuatan Bahaya"/>
    <s v="Contractor was stealing Bicycle "/>
    <s v="non-ethical act"/>
    <s v="followed and took back"/>
    <s v="Individual Behaviour / Tingkah Laku yang Cuai dan Berbahaya"/>
    <x v="0"/>
    <x v="0"/>
    <x v="0"/>
  </r>
  <r>
    <m/>
    <x v="0"/>
    <m/>
    <m/>
    <d v="2025-08-18T00:00:00"/>
    <x v="2"/>
    <m/>
    <x v="0"/>
    <s v="Electrical (Shift) Technician"/>
    <s v="Electrical Substation"/>
    <s v="Unsafe Condition (Dangerous Area that has potential to cause harm or injury to People within the Area) / Keadaan Bahaya"/>
    <s v="A contractor confirms there was a presence of urine smell around the water dispenser located underneath the East-staircase of Electrical Substation"/>
    <s v="Potential food poisoning, discomfort from urine smell, contractors wellbeing is not secure."/>
    <s v="Reported to Safety officer for further actions"/>
    <s v="Hazardous - Unsafe Environment / Situasi Tempat Kerja yang Berbahaya untuk Alam Sekitar"/>
    <x v="0"/>
    <x v="0"/>
    <x v="0"/>
  </r>
  <r>
    <m/>
    <x v="0"/>
    <m/>
    <m/>
    <d v="2025-08-18T00:00:00"/>
    <x v="138"/>
    <m/>
    <x v="0"/>
    <s v="Rotating Engineer"/>
    <s v="Urea Plant"/>
    <s v="Unsafe Condition (Dangerous Area that has potential to cause harm or injury to People within the Area) / Keadaan Bahaya"/>
    <s v="Personnel wearing worn-out / damaged safety gloves while working."/>
    <s v="Personnel may expose to cut hands"/>
    <s v="Inform the personnel to avoid using damaged hand gloves and to immediately replace with new one. Personnel agreed."/>
    <s v="Personal Protective Equipment / Pemakaian Alat Pelindung Diri"/>
    <x v="0"/>
    <x v="0"/>
    <x v="0"/>
  </r>
  <r>
    <m/>
    <x v="0"/>
    <m/>
    <m/>
    <d v="2025-08-18T00:00:00"/>
    <x v="58"/>
    <m/>
    <x v="0"/>
    <s v="Sr.Scaffolder"/>
    <s v="Cooling Tower Area"/>
    <s v="Safe Act or Positive Practice (An appreciation to be made to that person who shows good examples) / Kelakuan yang Baik"/>
    <s v="Housekeeping and arrangements of scaffolding materials done properly by third party contractor."/>
    <s v="N/A"/>
    <s v="Good practice should be always carry out for any activity on site."/>
    <s v="Material Arrangement and Housekeeping / Kesesuaian Penyusunan Barang dan Kebersihan Tempat Pekerjaan"/>
    <x v="0"/>
    <x v="0"/>
    <x v="0"/>
  </r>
  <r>
    <m/>
    <x v="0"/>
    <m/>
    <m/>
    <d v="2025-08-18T00:00:00"/>
    <x v="54"/>
    <m/>
    <x v="0"/>
    <s v="Senior Rigger Technician"/>
    <s v="Ammonia Plant"/>
    <s v="Unsafe Condition (Dangerous Area that has potential to cause harm or injury to People within the Area) / Keadaan Bahaya"/>
    <s v="Saw contractors hammering a flogging spanner without using impact glove"/>
    <s v="Hand injury"/>
    <s v="Immediately tell the contractor to change his gloves into impact glove to reduce injury if got hit."/>
    <s v="Personal Protective Equipment / Pemakaian Alat Pelindung Diri"/>
    <x v="0"/>
    <x v="0"/>
    <x v="0"/>
  </r>
  <r>
    <m/>
    <x v="0"/>
    <m/>
    <m/>
    <d v="2025-08-18T00:00:00"/>
    <x v="52"/>
    <m/>
    <x v="0"/>
    <s v="Workshop technician"/>
    <s v="Urea Plant"/>
    <s v="Safe Act or Positive Practice (An appreciation to be made to that person who shows good examples) / Kelakuan yang Baik"/>
    <s v="Barricade and signage during lifting"/>
    <s v="People will walk cross the near the lifting area"/>
    <s v="Always put Baricade and signage during lifting"/>
    <s v="Signage and Barriers / Papan Tanda dan Perbatasan Keselamatan tempat kerja"/>
    <x v="0"/>
    <x v="0"/>
    <x v="0"/>
  </r>
  <r>
    <m/>
    <x v="0"/>
    <m/>
    <m/>
    <d v="2025-08-18T00:00:00"/>
    <x v="91"/>
    <m/>
    <x v="0"/>
    <s v="Technician "/>
    <s v="Ammonia Plant"/>
    <s v="Safe Act or Positive Practice (An appreciation to be made to that person who shows good examples) / Kelakuan yang Baik"/>
    <s v="While unbolting of 1081E001 manway technicians are using proper ppe and working technique.."/>
    <s v="Safe working behaviour "/>
    <s v="Appreciated for working safe and do this in future .."/>
    <s v="Individual Behaviour / Tingkah Laku yang Cuai dan Berbahaya"/>
    <x v="0"/>
    <x v="0"/>
    <x v="0"/>
  </r>
  <r>
    <m/>
    <x v="0"/>
    <m/>
    <m/>
    <d v="2025-08-18T00:00:00"/>
    <x v="139"/>
    <m/>
    <x v="0"/>
    <s v="senior engineer rotating"/>
    <s v="Car Park near North Building"/>
    <s v="Improvement Suggestions / Cadangan untuk diperbaiki"/>
    <s v="lighting at car parking area is insufficient, and some of the lights are not working or are flickering continuously"/>
    <s v="Inadequate lighting may lead to slip or trip hazards. Please ensure proper illumination in the area"/>
    <s v="The illumination in the parking area should be reviewed by concern department to ensure adequate lighting is provided"/>
    <s v="Facility Management / Perawatan Kemudahan dan Aset"/>
    <x v="0"/>
    <x v="1"/>
    <x v="0"/>
  </r>
  <r>
    <m/>
    <x v="0"/>
    <m/>
    <m/>
    <d v="2025-08-19T00:00:00"/>
    <x v="112"/>
    <m/>
    <x v="0"/>
    <s v="Instrument Technician"/>
    <s v="Ammonia Plant"/>
    <s v="Unsafe Act (Dangerous or Unsafe Act that was done by someone) / Perbuatan Bahaya"/>
    <s v="An individual was seen handling sharp objects without wearing safety gloves."/>
    <s v="Injury Risk: Cuts, punctures, or lacerations could occur, leading to pain, infection, or even more serious medical issues._x000a__x000a_Infection Hazard: Open wounds from sharp objects increase the risk of infections, including serious ones like tetanus._x000a__x000a_Workplace Safety Violation: Non-compliance with safety protocols could lead to disciplinary action or penalties from regulatory bodies."/>
    <s v="I observed the unsafe behavior and immediately reminded the individual about the importance of wearing safety gloves when handling sharp objects."/>
    <s v="Individual Behaviour / Tingkah Laku yang Cuai dan Berbahaya"/>
    <x v="0"/>
    <x v="0"/>
    <x v="0"/>
  </r>
  <r>
    <m/>
    <x v="0"/>
    <m/>
    <m/>
    <d v="2025-08-19T00:00:00"/>
    <x v="29"/>
    <m/>
    <x v="0"/>
    <s v="Electrical Engineer"/>
    <s v="Main Gate 1"/>
    <s v="Unsafe Condition (Dangerous Area that has potential to cause harm or injury to People within the Area) / Keadaan Bahaya"/>
    <s v="When i went home around 7pm, i noticed that there is no streetlight at the T-junction to cross the other side of the road."/>
    <s v="Due to the darkness, i can hit another car using the road and cause and accident."/>
    <s v="assign someone to control the traffic there using reflectors as a temporary solution. for a more permanent solution, install streetlights at the area."/>
    <s v="Road Safety / Keselamatan di Trafik dan Jalan Raya"/>
    <x v="0"/>
    <x v="0"/>
    <x v="0"/>
  </r>
  <r>
    <m/>
    <x v="0"/>
    <m/>
    <m/>
    <d v="2025-08-19T00:00:00"/>
    <x v="105"/>
    <m/>
    <x v="0"/>
    <s v="inst tech"/>
    <s v="Ammonia Plant"/>
    <s v="Unsafe Condition (Dangerous Area that has potential to cause harm or injury to People within the Area) / Keadaan Bahaya"/>
    <s v="improper insulation storage "/>
    <s v="might causes cuts to anyone passing by as the edge of the insulation is sharp. "/>
    <s v="to provide proper insulation storage area. "/>
    <s v="Hazardous - Unsafe Materials / Benda yang Berbahaya"/>
    <x v="0"/>
    <x v="0"/>
    <x v="0"/>
  </r>
  <r>
    <m/>
    <x v="0"/>
    <m/>
    <m/>
    <d v="2025-08-19T00:00:00"/>
    <x v="105"/>
    <m/>
    <x v="0"/>
    <s v="inst tech "/>
    <s v="Ammonia Plant"/>
    <s v="Unsafe Condition (Dangerous Area that has potential to cause harm or injury to People within the Area) / Keadaan Bahaya"/>
    <s v="slippery floors and stairs from Oil residue on C02 booster compressor, 1st floor. "/>
    <s v="slip and fall "/>
    <s v="clean the area every 2-3 days or better yet everyday to prevent slippery floors. "/>
    <s v="Hazardous - Unsafe Environment / Situasi Tempat Kerja yang Berbahaya untuk Alam Sekitar"/>
    <x v="0"/>
    <x v="0"/>
    <x v="0"/>
  </r>
  <r>
    <m/>
    <x v="0"/>
    <m/>
    <m/>
    <d v="2025-08-19T00:00:00"/>
    <x v="38"/>
    <m/>
    <x v="0"/>
    <s v="Electrical Technician"/>
    <s v="Urea Plant"/>
    <s v="Unsafe Condition (Dangerous Area that has potential to cause harm or injury to People within the Area) / Keadaan Bahaya"/>
    <s v="Was walking at hround floor urea synthesis and noticed there was water falling from upper level might be due to cleaning from top level. However no barrier placed so reminded colleagues ro use alternative ways"/>
    <s v="Uncertain if it was only water or have chemicals. Passing through area would make us wet or may harm health"/>
    <s v="Reminded colleagues to use alternative routes."/>
    <s v="Signage and Barriers / Papan Tanda dan Perbatasan Keselamatan tempat kerja"/>
    <x v="0"/>
    <x v="0"/>
    <x v="0"/>
  </r>
  <r>
    <m/>
    <x v="0"/>
    <m/>
    <m/>
    <d v="2025-08-19T00:00:00"/>
    <x v="80"/>
    <m/>
    <x v="0"/>
    <s v="Mech. lead"/>
    <s v="Urea Plant"/>
    <s v="Unsafe Condition (Dangerous Area that has potential to cause harm or injury to People within the Area) / Keadaan Bahaya"/>
    <s v="old bolts and gasket are spreaded on the grating"/>
    <s v="slip and trip"/>
    <s v="gathered it a side"/>
    <s v="Individual Behaviour / Tingkah Laku yang Cuai dan Berbahaya"/>
    <x v="0"/>
    <x v="0"/>
    <x v="0"/>
  </r>
  <r>
    <m/>
    <x v="0"/>
    <m/>
    <m/>
    <d v="2025-08-19T00:00:00"/>
    <x v="80"/>
    <m/>
    <x v="0"/>
    <s v="Mechanical lead "/>
    <s v="Ammonia Plant"/>
    <s v="Unsafe Act (Dangerous or Unsafe Act that was done by someone) / Perbuatan Bahaya"/>
    <s v="Staying in rest without helmet "/>
    <s v="Injury "/>
    <s v="Alerted the team"/>
    <s v="Individual Behaviour / Tingkah Laku yang Cuai dan Berbahaya"/>
    <x v="0"/>
    <x v="0"/>
    <x v="0"/>
  </r>
  <r>
    <m/>
    <x v="0"/>
    <m/>
    <m/>
    <d v="2025-08-19T00:00:00"/>
    <x v="36"/>
    <m/>
    <x v="0"/>
    <s v="Electrical Technician Shift"/>
    <s v="Ammonia Plant"/>
    <s v="Unsafe Condition (Dangerous Area that has potential to cause harm or injury to People within the Area) / Keadaan Bahaya"/>
    <s v="unused tools was left on the floor."/>
    <s v="trip hazard"/>
    <s v="ask and remind the person incharge to keep unused tools on the safe area/tools bag"/>
    <s v="Individual Behaviour / Tingkah Laku yang Cuai dan Berbahaya"/>
    <x v="0"/>
    <x v="0"/>
    <x v="0"/>
  </r>
  <r>
    <m/>
    <x v="0"/>
    <m/>
    <m/>
    <d v="2025-08-19T00:00:00"/>
    <x v="118"/>
    <m/>
    <x v="0"/>
    <s v="inst tech "/>
    <s v="Offsite &amp; Utilities"/>
    <s v="Unsafe Condition (Dangerous Area that has potential to cause harm or injury to People within the Area) / Keadaan Bahaya"/>
    <s v="saw a group of contactors pushing their trolley of scaffolds, and the scaffolds fell to the grounds as they were pushing it, on the ramp infront of boiler 1. "/>
    <s v="/"/>
    <s v="-"/>
    <s v="Hazardous - Unsafe Materials / Benda yang Berbahaya"/>
    <x v="0"/>
    <x v="0"/>
    <x v="0"/>
  </r>
  <r>
    <m/>
    <x v="0"/>
    <m/>
    <m/>
    <d v="2025-08-19T00:00:00"/>
    <x v="118"/>
    <m/>
    <x v="0"/>
    <s v="inst tech"/>
    <s v="Ammonia Plant"/>
    <s v="Unsafe Condition (Dangerous Area that has potential to cause harm or injury to People within the Area) / Keadaan Bahaya"/>
    <s v="floor was slippers, so was the stairs. "/>
    <s v="slip and fall "/>
    <s v="clean the area daily "/>
    <s v="Hazardous - Unsafe Environment / Situasi Tempat Kerja yang Berbahaya untuk Alam Sekitar"/>
    <x v="0"/>
    <x v="0"/>
    <x v="0"/>
  </r>
  <r>
    <m/>
    <x v="0"/>
    <m/>
    <m/>
    <d v="2025-08-19T00:00:00"/>
    <x v="30"/>
    <m/>
    <x v="0"/>
    <s v="Technician"/>
    <s v="Workshop"/>
    <s v="Safe Act or Positive Practice (An appreciation to be made to that person who shows good examples) / Kelakuan yang Baik"/>
    <s v="Bad housekeeping beside electrical workshop done by contractors who take rest. Rubbish can be found lying on the ground"/>
    <s v="Bad smell, unwanted animal could appeared."/>
    <s v="Housekeeping and cleaning"/>
    <s v="Individual Behaviour / Tingkah Laku yang Cuai dan Berbahaya"/>
    <x v="0"/>
    <x v="0"/>
    <x v="0"/>
  </r>
  <r>
    <m/>
    <x v="0"/>
    <m/>
    <m/>
    <d v="2025-08-19T00:00:00"/>
    <x v="30"/>
    <m/>
    <x v="0"/>
    <s v="Technician"/>
    <s v="Electrical Substation"/>
    <s v="Safe Act or Positive Practice (An appreciation to be made to that person who shows good examples) / Kelakuan yang Baik"/>
    <s v="Lifting in progress. All personnels working on the area respect the barrier"/>
    <s v="Anything can go wrong if not respect the barrier"/>
    <s v="Good job for respecting it"/>
    <s v="Knowledge and Training / Kurang Kemahiran atau Pengetahuan"/>
    <x v="0"/>
    <x v="0"/>
    <x v="0"/>
  </r>
  <r>
    <m/>
    <x v="0"/>
    <m/>
    <m/>
    <d v="2025-08-19T00:00:00"/>
    <x v="144"/>
    <m/>
    <x v="0"/>
    <s v="Sr rotating technician level 1"/>
    <s v="Urea Plant"/>
    <s v="Unsafe Condition (Dangerous Area that has potential to cause harm or injury to People within the Area) / Keadaan Bahaya"/>
    <s v="During turnaround urea corridor  both side baricated no have emergency exit because both corridor baricated and other side have carne "/>
    <s v="Baricate only work area not all aera "/>
    <s v="Baricate only working area only and need same space for emergency purposes "/>
    <s v="Individual Behaviour / Tingkah Laku yang Cuai dan Berbahaya"/>
    <x v="0"/>
    <x v="0"/>
    <x v="0"/>
  </r>
  <r>
    <m/>
    <x v="0"/>
    <m/>
    <m/>
    <d v="2025-08-19T00:00:00"/>
    <x v="38"/>
    <m/>
    <x v="0"/>
    <s v="Technician"/>
    <s v="Plant Entry Gate"/>
    <s v="Unsafe Condition (Dangerous Area that has potential to cause harm or injury to People within the Area) / Keadaan Bahaya"/>
    <s v="Water puddled in front of the security hut to the bridge of scanner"/>
    <s v="Slip, trip and fall "/>
    <s v="Slow down"/>
    <s v="Facility Management / Perawatan Kemudahan dan Aset"/>
    <x v="0"/>
    <x v="0"/>
    <x v="0"/>
  </r>
  <r>
    <m/>
    <x v="0"/>
    <m/>
    <m/>
    <d v="2025-08-19T00:00:00"/>
    <x v="137"/>
    <m/>
    <x v="0"/>
    <s v="Senior Engineer Rotating Urea"/>
    <s v="Urea Plant"/>
    <s v="Safe Act or Positive Practice (An appreciation to be made to that person who shows good examples) / Kelakuan yang Baik"/>
    <s v="Area was properly barricaded during lifting by crane activity."/>
    <s v="Serious injury and accident can happen if there is no proper barrication and signage placed."/>
    <s v="Appreciated their good practice and advised them to continue every time when they perform lifting activity at site."/>
    <s v="Signage and Barriers / Papan Tanda dan Perbatasan Keselamatan tempat kerja"/>
    <x v="0"/>
    <x v="1"/>
    <x v="0"/>
  </r>
  <r>
    <m/>
    <x v="0"/>
    <m/>
    <m/>
    <d v="2025-08-19T00:00:00"/>
    <x v="52"/>
    <m/>
    <x v="0"/>
    <s v="Workshop Technician"/>
    <s v="Ammonia Plant"/>
    <s v="Unsafe Act (Dangerous or Unsafe Act that was done by someone) / Perbuatan Bahaya"/>
    <s v="Put escape hood on bicycle and far from workplace"/>
    <s v="Escape hood is needed if ammonia leak"/>
    <s v="Ask to take escape hood "/>
    <s v="Individual Behaviour / Tingkah Laku yang Cuai dan Berbahaya"/>
    <x v="0"/>
    <x v="0"/>
    <x v="0"/>
  </r>
  <r>
    <m/>
    <x v="0"/>
    <m/>
    <m/>
    <d v="2025-08-19T00:00:00"/>
    <x v="66"/>
    <m/>
    <x v="0"/>
    <s v="Grinder fabricator level 1"/>
    <s v="Ammonia Plant"/>
    <s v="Unsafe Condition (Dangerous Area that has potential to cause harm or injury to People within the Area) / Keadaan Bahaya"/>
    <s v="Grating clamp loose "/>
    <s v="Falling hazard "/>
    <s v="I brought a new clamp and installed it in place"/>
    <s v="Hazardous - Unsafe Materials / Benda yang Berbahaya"/>
    <x v="0"/>
    <x v="1"/>
    <x v="0"/>
  </r>
  <r>
    <m/>
    <x v="0"/>
    <m/>
    <m/>
    <d v="2025-08-19T00:00:00"/>
    <x v="102"/>
    <m/>
    <x v="0"/>
    <s v="Instrument Engineer"/>
    <s v="Ammonia Plant"/>
    <s v="Unsafe Condition (Dangerous Area that has potential to cause harm or injury to People within the Area) / Keadaan Bahaya"/>
    <s v="While working ground floor of flare area. There are dropped object (metal piece from scaffolding) from above"/>
    <s v="The area is not properly barricade and the dropped object might hit someone and can cause injuries"/>
    <s v="reminded people around the area to be careful and if possible to stay away from the area."/>
    <s v="Scaffolding and Working at Height / Yang berkaitan dengan Scaffolding dan Bekerja tempat tinggi"/>
    <x v="0"/>
    <x v="0"/>
    <x v="0"/>
  </r>
  <r>
    <m/>
    <x v="0"/>
    <m/>
    <m/>
    <d v="2025-08-19T00:00:00"/>
    <x v="102"/>
    <m/>
    <x v="0"/>
    <s v="Instrument Engineer"/>
    <s v="Ammonia Plant"/>
    <s v="Unsafe Condition (Dangerous Area that has potential to cause harm or injury to People within the Area) / Keadaan Bahaya"/>
    <s v="while working near the flare panel, operation team was about to do flushing nearby. There was no communication on they will do there to us and the area was not barricaded as well. As we are not aware of the activity; while they were flushing, the water leaks from the flange and splashed on to us."/>
    <s v="We were caught by surprise and just move away from the area. Our tools was also drenched by it. "/>
    <s v="after the first flushing was done, operation team then decide to cover the flange with canvas to prevent further splashes"/>
    <s v="Communication / Kurang Perbincangan waktu Bekerja, Kurang Permahaman Arahan atau Kurang Pengetahuan Bahasa Asing"/>
    <x v="0"/>
    <x v="0"/>
    <x v="0"/>
  </r>
  <r>
    <m/>
    <x v="0"/>
    <m/>
    <m/>
    <d v="2025-08-19T00:00:00"/>
    <x v="9"/>
    <m/>
    <x v="0"/>
    <s v="Fabricator Lv2 "/>
    <s v="Workshop"/>
    <s v="Improvement Suggestions / Cadangan untuk diperbaiki"/>
    <s v="No nearby toilet available"/>
    <s v="Workers may resort to urinating or defecating in unsafe or inappropriate areas"/>
    <s v="Plan for permanent installations if the workshop will be used long-term."/>
    <s v="Facility Management / Perawatan Kemudahan dan Aset"/>
    <x v="0"/>
    <x v="0"/>
    <x v="0"/>
  </r>
  <r>
    <m/>
    <x v="0"/>
    <m/>
    <m/>
    <d v="2025-08-19T00:00:00"/>
    <x v="139"/>
    <m/>
    <x v="0"/>
    <s v="senior rotating engineer"/>
    <s v="Boiler Area"/>
    <s v="Safe Act or Positive Practice (An appreciation to be made to that person who shows good examples) / Kelakuan yang Baik"/>
    <s v="t was noted as a good safety practice that a team working at height was properly secured with safety harnesses, and all tools were attached using lanyards to prevent falling objects"/>
    <s v="NA"/>
    <s v="NA"/>
    <s v="Proactive Approach / Teguran Positif (Safe Act / Positive Act)"/>
    <x v="0"/>
    <x v="1"/>
    <x v="0"/>
  </r>
  <r>
    <m/>
    <x v="0"/>
    <m/>
    <m/>
    <d v="2025-08-20T00:00:00"/>
    <x v="3"/>
    <m/>
    <x v="0"/>
    <s v="SENIOR ELECTRICAL ENGINEER"/>
    <s v="Site Office Ground Floor"/>
    <s v="Unsafe Condition (Dangerous Area that has potential to cause harm or injury to People within the Area) / Keadaan Bahaya"/>
    <s v="The area where the rain water is dripping from the roof of toilet area causing the floor to be slippery because of the moss build up on that area. "/>
    <s v="It is slippery and may cause trip and fall. "/>
    <s v="Need to regularly clean the area to avoid moss build up. "/>
    <s v="Facility Management / Perawatan Kemudahan dan Aset"/>
    <x v="0"/>
    <x v="1"/>
    <x v="0"/>
  </r>
  <r>
    <m/>
    <x v="0"/>
    <m/>
    <m/>
    <d v="2025-08-20T00:00:00"/>
    <x v="16"/>
    <m/>
    <x v="0"/>
    <s v="Electrical Manager"/>
    <s v="Urea Plant"/>
    <s v="Unsafe Condition (Dangerous Area that has potential to cause harm or injury to People within the Area) / Keadaan Bahaya"/>
    <s v="Insufficient length of chain to secure cylinder."/>
    <s v="Cylinder not fixed well and may be fall and cause the problem"/>
    <s v="Confirm HSSE, HSSE take action with sub-contractor to change it with long chain for more fix and safe cylinders"/>
    <s v="Hazardous - Unsafe Materials / Benda yang Berbahaya"/>
    <x v="0"/>
    <x v="0"/>
    <x v="0"/>
  </r>
  <r>
    <m/>
    <x v="0"/>
    <m/>
    <m/>
    <d v="2025-08-20T00:00:00"/>
    <x v="145"/>
    <m/>
    <x v="0"/>
    <s v="Sr. Rotating  Mechanical  Technician LVL1 "/>
    <s v="Urea Plant"/>
    <s v="Unsafe Condition (Dangerous Area that has potential to cause harm or injury to People within the Area) / Keadaan Bahaya"/>
    <s v="1271K001 Motor side scaffolding  safety tag expired and team using for work."/>
    <s v="Fallen hazards "/>
    <s v="Informed scaffolding  inspector  and renwal safety tag."/>
    <s v="Hazardous - Unsafe Materials / Benda yang Berbahaya"/>
    <x v="0"/>
    <x v="1"/>
    <x v="0"/>
  </r>
  <r>
    <m/>
    <x v="0"/>
    <m/>
    <m/>
    <d v="2025-08-20T00:00:00"/>
    <x v="69"/>
    <m/>
    <x v="0"/>
    <s v="Valve repair Techn."/>
    <s v="Workshop"/>
    <s v="Unsafe Act (Dangerous or Unsafe Act that was done by someone) / Perbuatan Bahaya"/>
    <s v="Due to heat inside workplace, workers remove helmet and get fresh air in front of fan and sundently another worker intervin."/>
    <s v="Head injuries can quickly happen if working without head protection even inside roofing place"/>
    <s v="After intervention, every one committed to wear helmet."/>
    <s v="Individual Behaviour / Tingkah Laku yang Cuai dan Berbahaya"/>
    <x v="0"/>
    <x v="0"/>
    <x v="0"/>
  </r>
  <r>
    <m/>
    <x v="0"/>
    <m/>
    <m/>
    <d v="2025-08-20T00:00:00"/>
    <x v="68"/>
    <m/>
    <x v="0"/>
    <s v="Valve tech"/>
    <s v="Workshop"/>
    <s v="Unsafe Condition (Dangerous Area that has potential to cause harm or injury to People within the Area) / Keadaan Bahaya"/>
    <s v="There was a hot work activity and no signage or barricaded was in place"/>
    <s v="unauthorised and any other personnel would not be aware of the situation and activity "/>
    <s v="Get the PIC to put signage and barricade the work area"/>
    <s v="Hazardous - Unsafe Environment / Situasi Tempat Kerja yang Berbahaya untuk Alam Sekitar"/>
    <x v="0"/>
    <x v="0"/>
    <x v="0"/>
  </r>
  <r>
    <m/>
    <x v="0"/>
    <m/>
    <m/>
    <d v="2025-08-20T00:00:00"/>
    <x v="58"/>
    <m/>
    <x v="0"/>
    <s v="Sr.Scaffolder"/>
    <s v="Urea Plant"/>
    <s v="Unsafe Act (Dangerous or Unsafe Act that was done by someone) / Perbuatan Bahaya"/>
    <s v="Finding Damage hand glove for scaffolding activities."/>
    <s v="I do stopping that personnel and approaching him,which can lead of personnel gets injury on finger or hand."/>
    <s v="I do give advice him to inform their HSSE for issue new hand glove,hand glove is apart of additional mandatory PPE on site."/>
    <s v="Personal Protective Equipment / Pemakaian Alat Pelindung Diri"/>
    <x v="0"/>
    <x v="0"/>
    <x v="0"/>
  </r>
  <r>
    <m/>
    <x v="0"/>
    <m/>
    <m/>
    <d v="2025-08-20T00:00:00"/>
    <x v="23"/>
    <m/>
    <x v="0"/>
    <s v="Electrical Supervisor"/>
    <s v="Urea Plant"/>
    <s v="Unsafe Act (Dangerous or Unsafe Act that was done by someone) / Perbuatan Bahaya"/>
    <s v="I saw one of the contractors trying to force open the passenger elevator door without looking until the passenger bumper stopped in its correct place."/>
    <s v="The door parts will be damaged and will stop working and need time to repair._x000a_"/>
    <s v="The contractor was explained that this was a wrong action and the method of dealing with the passenger elevator was explained._x000a_"/>
    <s v="Individual Behaviour / Tingkah Laku yang Cuai dan Berbahaya"/>
    <x v="0"/>
    <x v="0"/>
    <x v="0"/>
  </r>
  <r>
    <m/>
    <x v="0"/>
    <m/>
    <m/>
    <d v="2025-08-20T00:00:00"/>
    <x v="91"/>
    <m/>
    <x v="0"/>
    <s v="Technician "/>
    <s v="Ammonia Plant"/>
    <s v="Safe Act or Positive Practice (An appreciation to be made to that person who shows good examples) / Kelakuan yang Baik"/>
    <s v="While torque tightening of 1041R001 elbow joint.."/>
    <s v="All air hoses connected properly and secured with whip check device using proper handling technique.."/>
    <s v="Safe work behaviour appropriated.."/>
    <s v="Individual Behaviour / Tingkah Laku yang Cuai dan Berbahaya"/>
    <x v="0"/>
    <x v="0"/>
    <x v="0"/>
  </r>
  <r>
    <m/>
    <x v="0"/>
    <m/>
    <m/>
    <d v="2025-08-20T00:00:00"/>
    <x v="55"/>
    <m/>
    <x v="0"/>
    <s v="Rigger Leave 1 "/>
    <s v="Ammonia Plant"/>
    <s v="Unsafe Act (Dangerous or Unsafe Act that was done by someone) / Perbuatan Bahaya"/>
    <s v="Don't follow lifting plan "/>
    <s v=" broken the chain black or webbing if over capacity "/>
    <s v="I will stop the activity or advice to lifting crow , please arrange proper  Rigging Gear then start lifting,"/>
    <s v="Individual Behaviour / Tingkah Laku yang Cuai dan Berbahaya"/>
    <x v="0"/>
    <x v="0"/>
    <x v="0"/>
  </r>
  <r>
    <m/>
    <x v="0"/>
    <m/>
    <m/>
    <d v="2025-08-20T00:00:00"/>
    <x v="55"/>
    <m/>
    <x v="0"/>
    <s v="Rigger Leave 1 "/>
    <s v="Ammonia Plant"/>
    <s v="Safe Act or Positive Practice (An appreciation to be made to that person who shows good examples) / Kelakuan yang Baik"/>
    <s v="Lifting crow going to installation PV1851001 Manual valve they will using proper Rigging Gear, safety harness,PPE "/>
    <s v="Encourage them that you are doing a good job."/>
    <s v="A good way of working always leads us and our company towards progress."/>
    <s v="Individual Behaviour / Tingkah Laku yang Cuai dan Berbahaya"/>
    <x v="0"/>
    <x v="0"/>
    <x v="0"/>
  </r>
  <r>
    <m/>
    <x v="0"/>
    <m/>
    <m/>
    <d v="2025-08-20T00:00:00"/>
    <x v="88"/>
    <m/>
    <x v="0"/>
    <s v="Static Ammonia Lead Engineer"/>
    <s v="Ammonia Plant"/>
    <s v="Improvement Suggestions / Cadangan untuk diperbaiki"/>
    <s v="still in the plant there are some drain trench not covered and there are the hazard that people may fall inside."/>
    <s v="very high risk because onsite there bikes, forklift, trucks may fall inside the uncovered drain trenches"/>
    <s v="I asked Management to consider this issue in upcoming projects"/>
    <s v="Facility Management / Perawatan Kemudahan dan Aset"/>
    <x v="0"/>
    <x v="1"/>
    <x v="0"/>
  </r>
  <r>
    <m/>
    <x v="0"/>
    <m/>
    <m/>
    <d v="2025-08-20T00:00:00"/>
    <x v="89"/>
    <m/>
    <x v="0"/>
    <s v="Static Engineer"/>
    <s v="Ammonia Plant"/>
    <s v="Safe Act or Positive Practice (An appreciation to be made to that person who shows good examples) / Kelakuan yang Baik"/>
    <s v="Unsafe condition for internal inspection of equipments"/>
    <s v="Inspection team could fall/trip due to large openings inside the equipment"/>
    <s v="Prepared blinds or plank to cover the gaps before allowing any inspection activity to start"/>
    <s v="Position of People / Keberadaan seseorang ketika bekerja (Line of Fire, Drop Object &amp; Slip, Trip and Fall)"/>
    <x v="0"/>
    <x v="0"/>
    <x v="0"/>
  </r>
  <r>
    <m/>
    <x v="0"/>
    <m/>
    <m/>
    <d v="2025-08-21T00:00:00"/>
    <x v="29"/>
    <m/>
    <x v="0"/>
    <s v="Electrical Engineer"/>
    <s v="Ammonia Plant"/>
    <s v="Unsafe Act (Dangerous or Unsafe Act that was done by someone) / Perbuatan Bahaya"/>
    <s v="someone was talking to another person at the middle of the road"/>
    <s v="they are disrupting the traffic flow, and that could cause an accident."/>
    <s v="I brought him to the side of the road"/>
    <s v="Individual Behaviour / Tingkah Laku yang Cuai dan Berbahaya"/>
    <x v="0"/>
    <x v="0"/>
    <x v="0"/>
  </r>
  <r>
    <m/>
    <x v="0"/>
    <m/>
    <m/>
    <d v="2025-08-21T00:00:00"/>
    <x v="145"/>
    <m/>
    <x v="0"/>
    <s v="Sr. Rotating  Mechanical  Technician LVL1 "/>
    <s v="Urea Plant"/>
    <s v="Unsafe Act (Dangerous or Unsafe Act that was done by someone) / Perbuatan Bahaya"/>
    <s v="Working  without wearing  Safety helmet around  10 Minutes "/>
    <s v="Hit hazards "/>
    <s v="I informed  him always wear the safety  helmet  during working."/>
    <s v="Individual Behaviour / Tingkah Laku yang Cuai dan Berbahaya"/>
    <x v="0"/>
    <x v="1"/>
    <x v="0"/>
  </r>
  <r>
    <m/>
    <x v="0"/>
    <m/>
    <m/>
    <d v="2025-08-21T00:00:00"/>
    <x v="69"/>
    <m/>
    <x v="0"/>
    <s v="Valve Techn"/>
    <s v="Workshop"/>
    <s v="Safe Act or Positive Practice (An appreciation to be made to that person who shows good examples) / Kelakuan yang Baik"/>
    <s v="Rigger preparing to lift big valve from table and install on palet for collection. And the interacted sudently by someone if they know exactly the weight of the load. No one have an answer. Finally the request detail and confirme the Data."/>
    <s v="Make sure that the lifting support can match WLL with the chaine block. To avoid falling load of structure damage during rigging"/>
    <s v="Advise is to consult document of the valve  to make sure how weight is it."/>
    <s v="Proactive Approach / Teguran Positif (Safe Act / Positive Act)"/>
    <x v="0"/>
    <x v="0"/>
    <x v="0"/>
  </r>
  <r>
    <m/>
    <x v="0"/>
    <m/>
    <m/>
    <d v="2025-08-21T00:00:00"/>
    <x v="64"/>
    <m/>
    <x v="0"/>
    <s v="Fabrication level 1 "/>
    <s v="Ammonia Plant"/>
    <s v="Improvement Suggestions / Cadangan untuk diperbaiki"/>
    <s v="One person working in confined space with dark glasses."/>
    <s v="If we working in the any confined space we should wearing the clear glasses for proper visibility."/>
    <s v="I will tell to the person wearing clear glasses "/>
    <s v="Individual Behaviour / Tingkah Laku yang Cuai dan Berbahaya"/>
    <x v="0"/>
    <x v="1"/>
    <x v="0"/>
  </r>
  <r>
    <m/>
    <x v="0"/>
    <m/>
    <m/>
    <d v="2025-08-21T00:00:00"/>
    <x v="30"/>
    <m/>
    <x v="0"/>
    <s v="Technician"/>
    <s v="Unsure / Kurang Pasti"/>
    <s v="Unsafe Act (Dangerous or Unsafe Act that was done by someone) / Perbuatan Bahaya"/>
    <s v="Trailer carry fertilizer container take over from another trailer also carry fertilizer container at highway in rain weather. Also exceed speed limit."/>
    <s v="Accident. "/>
    <s v="Need to be highlight this issue "/>
    <s v="Individual Behaviour / Tingkah Laku yang Cuai dan Berbahaya"/>
    <x v="0"/>
    <x v="0"/>
    <x v="0"/>
  </r>
  <r>
    <m/>
    <x v="0"/>
    <m/>
    <m/>
    <d v="2025-08-21T00:00:00"/>
    <x v="138"/>
    <m/>
    <x v="0"/>
    <s v="Rotating Engineer"/>
    <s v="Urea Plant"/>
    <s v="Unsafe Act (Dangerous or Unsafe Act that was done by someone) / Perbuatan Bahaya"/>
    <s v="Personnel using/climbing scaffolding to 1st level without safety harness"/>
    <s v="Personnel expose to falling at height"/>
    <s v="Inform the personnel to immediately go down from the scaffolding. Personnel admit the mistake and use safety harness after that."/>
    <s v="Personal Protective Equipment / Pemakaian Alat Pelindung Diri"/>
    <x v="0"/>
    <x v="0"/>
    <x v="0"/>
  </r>
  <r>
    <m/>
    <x v="0"/>
    <m/>
    <m/>
    <d v="2025-08-21T00:00:00"/>
    <x v="138"/>
    <m/>
    <x v="0"/>
    <s v="Rotating Engineer"/>
    <s v="Urea Plant"/>
    <s v="Unsafe Condition (Dangerous Area that has potential to cause harm or injury to People within the Area) / Keadaan Bahaya"/>
    <s v="No signage, proper barrication or look-out for the lifting area"/>
    <s v="Any person entering expose objects falling at height"/>
    <s v="Inform the look-out personnel or guarding area to stand at proper location &amp; to inform incoming personnel of the condition / situation that there is lifting ongoing."/>
    <s v="Hazardous - Unsafe Environment / Situasi Tempat Kerja yang Berbahaya untuk Alam Sekitar"/>
    <x v="0"/>
    <x v="0"/>
    <x v="0"/>
  </r>
  <r>
    <m/>
    <x v="0"/>
    <m/>
    <m/>
    <d v="2025-08-21T00:00:00"/>
    <x v="77"/>
    <m/>
    <x v="0"/>
    <s v="Sr. Ammonia Static technician "/>
    <s v="Urea Plant"/>
    <s v="Unsafe Act (Dangerous or Unsafe Act that was done by someone) / Perbuatan Bahaya"/>
    <s v="Contractor scaffolding team made hard barricading around fire extinguisher near first aid station No. 5"/>
    <s v="In case of fire it will be difficult to access fire extinguisher. "/>
    <s v="Please let the supervisor know to remove hard barricade. "/>
    <s v="Supervision / Kurang Pemantauan atau Perhatian dari atasan"/>
    <x v="0"/>
    <x v="1"/>
    <x v="0"/>
  </r>
  <r>
    <m/>
    <x v="0"/>
    <m/>
    <m/>
    <d v="2025-08-21T00:00:00"/>
    <x v="77"/>
    <m/>
    <x v="0"/>
    <s v="Sr. Ammonia static technician "/>
    <s v="Ammonia Plant"/>
    <s v="Unsafe Act (Dangerous or Unsafe Act that was done by someone) / Perbuatan Bahaya"/>
    <s v="2 plant operators using 1 bicycle,  one operator was sitting at career which is unsafe "/>
    <s v="Slip, trip and fall hazard, can cause personal injuries "/>
    <s v="I told them this is unsafe and they passed the smile."/>
    <s v="Individual Behaviour / Tingkah Laku yang Cuai dan Berbahaya"/>
    <x v="0"/>
    <x v="1"/>
    <x v="0"/>
  </r>
  <r>
    <m/>
    <x v="0"/>
    <m/>
    <m/>
    <d v="2025-08-21T00:00:00"/>
    <x v="38"/>
    <m/>
    <x v="0"/>
    <s v="Technician"/>
    <s v="Electrical Substation"/>
    <s v="Unsafe Act (Dangerous or Unsafe Act that was done by someone) / Perbuatan Bahaya"/>
    <s v="A colleague's bicycle was used by another colleague without notice or consent. The owner was feeling distressed. Fortunately, the bicycle was found."/>
    <s v="More cases as such may happen"/>
    <s v="Remind the person taking the bicycle to always ask for permission before using even if it is for a short while and to apologize for the behaviour."/>
    <s v="Individual Behaviour / Tingkah Laku yang Cuai dan Berbahaya"/>
    <x v="0"/>
    <x v="0"/>
    <x v="0"/>
  </r>
  <r>
    <m/>
    <x v="0"/>
    <m/>
    <m/>
    <d v="2025-08-21T00:00:00"/>
    <x v="48"/>
    <m/>
    <x v="0"/>
    <s v="Workshop Enginner"/>
    <s v="Main Gate 1"/>
    <s v="Improvement Suggestions / Cadangan untuk diperbaiki"/>
    <s v="There is no lighting at the junction directly in front of the main gate"/>
    <s v="Poor lighting means poor visibilty. As this is the main way for people to exit the plant, it is better to have lighting in the area to prevent any future accident. Especially now, since during this TA, many are going back during nighttime"/>
    <s v="Not sure under whose jurisdiction this is. But maybe at least temporary lighting can be provided?"/>
    <s v="Road Safety / Keselamatan di Trafik dan Jalan Raya"/>
    <x v="0"/>
    <x v="0"/>
    <x v="0"/>
  </r>
  <r>
    <m/>
    <x v="0"/>
    <m/>
    <m/>
    <d v="2025-08-21T00:00:00"/>
    <x v="139"/>
    <m/>
    <x v="0"/>
    <s v="senior rotating engineer"/>
    <s v="Cooling Tower Area"/>
    <s v="Unsafe Act (Dangerous or Unsafe Act that was done by someone) / Perbuatan Bahaya"/>
    <s v="One of the scaffolders is wearing a safety harness, but he is unable to hook it to an anchor point. He is installing a ladder inside the pit while standing on a scaffolding plank"/>
    <s v="The person could fall into the pit, which may result in serious injury"/>
    <s v="The person was immediately notified and instructed to hook his safety harness to the anchor point"/>
    <s v="Scaffolding and Working at Height / Yang berkaitan dengan Scaffolding dan Bekerja tempat tinggi"/>
    <x v="0"/>
    <x v="1"/>
    <x v="0"/>
  </r>
  <r>
    <m/>
    <x v="0"/>
    <m/>
    <m/>
    <d v="2025-08-21T00:00:00"/>
    <x v="88"/>
    <m/>
    <x v="0"/>
    <s v="Static Ammonia Lead Engineer"/>
    <s v="Ammonia Plant"/>
    <s v="Unsafe Condition (Dangerous Area that has potential to cause harm or injury to People within the Area) / Keadaan Bahaya"/>
    <s v="I found some technicians entering confined space without proper musk filter during equipment internal inspection"/>
    <s v="They may inhale hazardous particles which may spoil there respiratory system. so I asked HSSE to provide more mask filters to give the technicians to wear before entering the vessels for the internal inspection"/>
    <s v=" I asked HSSE to provide more mask filters to give the technicians to wear before entering the vessels for the internal inspection"/>
    <s v="Hazardous - Unsafe Environment / Situasi Tempat Kerja yang Berbahaya untuk Alam Sekitar"/>
    <x v="0"/>
    <x v="1"/>
    <x v="0"/>
  </r>
  <r>
    <m/>
    <x v="0"/>
    <m/>
    <m/>
    <d v="2025-08-22T00:00:00"/>
    <x v="133"/>
    <m/>
    <x v="0"/>
    <s v="Urea rotating lead "/>
    <s v="Urea Plant"/>
    <s v="Unsafe Condition (Dangerous Area that has potential to cause harm or injury to People within the Area) / Keadaan Bahaya"/>
    <s v="Multiple department from maintenance are using the same radio channel at the same time which interfering critical activities "/>
    <s v="Very risky specially if immediate action is required to be taken but channel is busy , ex. critical lifting "/>
    <s v="Explain the risk to management , requested different channels to be used by different department. And raised this notification "/>
    <s v="Personal Protective Equipment / Pemakaian Alat Pelindung Diri"/>
    <x v="0"/>
    <x v="0"/>
    <x v="0"/>
  </r>
  <r>
    <m/>
    <x v="0"/>
    <m/>
    <m/>
    <d v="2025-08-22T00:00:00"/>
    <x v="112"/>
    <m/>
    <x v="0"/>
    <s v="Instrument Technician"/>
    <s v="Ammonia Plant"/>
    <s v="Unsafe Condition (Dangerous Area that has potential to cause harm or injury to People within the Area) / Keadaan Bahaya"/>
    <s v="An individual nearly slipped while walking near a silver flange hose that was lying on the floor without any barrier tape or safety barriers in place."/>
    <s v="Slip and Fall Injuries: People may slip, trip, or fall, potentially causing bruises, fractures, or more serious injuries._x000a__x000a_Workplace Accidents: Such hazards increase the chance of workplace accidents, leading to lost work time and possible compensation claims._x000a__x000a_Disruption of Operations: Injured employees or emergency responses can disrupt workflow and productivity."/>
    <s v="Reported the issue to the operation team to have the hose properly secured and barrier tape installed."/>
    <s v="Hazardous - Unsafe Environment / Situasi Tempat Kerja yang Berbahaya untuk Alam Sekitar"/>
    <x v="0"/>
    <x v="0"/>
    <x v="0"/>
  </r>
  <r>
    <m/>
    <x v="0"/>
    <m/>
    <m/>
    <d v="2025-08-22T00:00:00"/>
    <x v="16"/>
    <m/>
    <x v="0"/>
    <s v="Electrical manager"/>
    <s v="Ammonia Plant"/>
    <s v="Improvement Suggestions / Cadangan untuk diperbaiki"/>
    <s v="Insulation materials scattered on the flooring._x000a_(Unsafe Condition)"/>
    <s v="Not safe for employees in area and moving with difficulty."/>
    <s v="Confirm team to collect this material in fixed location to keep area clean and access is ok."/>
    <s v="Material Arrangement and Housekeeping / Kesesuaian Penyusunan Barang dan Kebersihan Tempat Pekerjaan"/>
    <x v="0"/>
    <x v="0"/>
    <x v="0"/>
  </r>
  <r>
    <m/>
    <x v="0"/>
    <m/>
    <m/>
    <d v="2025-08-22T00:00:00"/>
    <x v="29"/>
    <m/>
    <x v="0"/>
    <s v="Electrical Engineer"/>
    <s v="North Building First Floor"/>
    <s v="Unsafe Condition (Dangerous Area that has potential to cause harm or injury to People within the Area) / Keadaan Bahaya"/>
    <s v="the ceiling near the planning dept room is going to fall"/>
    <s v="the ceiling could fall off and hit someone on the head, causing injury."/>
    <s v="contact the relevant parties to rectify the ceiling before an accident occur."/>
    <s v="Facility Management / Perawatan Kemudahan dan Aset"/>
    <x v="0"/>
    <x v="0"/>
    <x v="0"/>
  </r>
  <r>
    <m/>
    <x v="0"/>
    <m/>
    <m/>
    <d v="2025-08-22T00:00:00"/>
    <x v="13"/>
    <m/>
    <x v="0"/>
    <s v="Welder"/>
    <s v="Ammonia Plant"/>
    <s v="Improvement Suggestions / Cadangan untuk diperbaiki"/>
    <s v="Some people doing intervent in a wrong way. Taking picture but not talk properly to the person who is doing wrong doings."/>
    <s v="it is not professional"/>
    <s v="interact with the person atleast they know what can go wrong with their doings"/>
    <s v="Communication / Kurang Perbincangan waktu Bekerja, Kurang Permahaman Arahan atau Kurang Pengetahuan Bahasa Asing"/>
    <x v="0"/>
    <x v="0"/>
    <x v="0"/>
  </r>
  <r>
    <m/>
    <x v="0"/>
    <m/>
    <m/>
    <d v="2025-08-22T00:00:00"/>
    <x v="38"/>
    <m/>
    <x v="0"/>
    <s v="Technician "/>
    <s v="Ammonia Plant"/>
    <s v="Unsafe Condition (Dangerous Area that has potential to cause harm or injury to People within the Area) / Keadaan Bahaya"/>
    <s v="Water suddenly gushing/pouring out from top floor without any barricade/ prior notice"/>
    <s v="People working nearby or below could have gotten splashed and wet, including tools and items. Also nature of water is not known as maybe it was just water ir have chemicals. Fortunately no one was under the water when it happened"/>
    <s v="Stay away and alerted passerby of water pouring down"/>
    <s v="Hazardous - Unsafe Environment / Situasi Tempat Kerja yang Berbahaya untuk Alam Sekitar"/>
    <x v="0"/>
    <x v="0"/>
    <x v="0"/>
  </r>
  <r>
    <m/>
    <x v="0"/>
    <m/>
    <m/>
    <d v="2025-08-22T00:00:00"/>
    <x v="48"/>
    <m/>
    <x v="0"/>
    <s v="Workshop Engineer"/>
    <s v="North Building First Floor"/>
    <s v="Unsafe Condition (Dangerous Area that has potential to cause harm or injury to People within the Area) / Keadaan Bahaya"/>
    <s v="One of the celling panel at the corridor can be seen to be hanging, not in place"/>
    <s v="The panel might fall onto someone"/>
    <s v="Already raised a ticket for facility management"/>
    <s v="Facility Management / Perawatan Kemudahan dan Aset"/>
    <x v="0"/>
    <x v="0"/>
    <x v="0"/>
  </r>
  <r>
    <m/>
    <x v="0"/>
    <m/>
    <m/>
    <d v="2025-08-22T00:00:00"/>
    <x v="48"/>
    <m/>
    <x v="0"/>
    <s v="Workshop Engineer"/>
    <s v="Unsure / Kurang Pasti"/>
    <s v="Unsafe Condition (Dangerous Area that has potential to cause harm or injury to People within the Area) / Keadaan Bahaya"/>
    <s v="Algae seen accumulating at the bicycle parking area. "/>
    <s v="People may slip and fall as algae make the area slippery"/>
    <s v="Not sure there is actually a procedure in place for the handling of algae. The algae issue is common as well at the parking area, especially during rainy season"/>
    <s v="Road Safety / Keselamatan di Trafik dan Jalan Raya"/>
    <x v="0"/>
    <x v="0"/>
    <x v="0"/>
  </r>
  <r>
    <m/>
    <x v="0"/>
    <m/>
    <m/>
    <d v="2025-08-22T00:00:00"/>
    <x v="91"/>
    <m/>
    <x v="0"/>
    <s v="Technician "/>
    <s v="Ammonia Plant"/>
    <s v="Safe Act or Positive Practice (An appreciation to be made to that person who shows good examples) / Kelakuan yang Baik"/>
    <s v="While torque tightening of MV1031090 technicians are working in good behaviour and using all PPE .."/>
    <s v="Good working behaviour appropriated"/>
    <s v="Appreciated for good behaviour in future"/>
    <s v="Individual Behaviour / Tingkah Laku yang Cuai dan Berbahaya"/>
    <x v="0"/>
    <x v="0"/>
    <x v="0"/>
  </r>
  <r>
    <m/>
    <x v="0"/>
    <m/>
    <m/>
    <d v="2025-08-22T00:00:00"/>
    <x v="106"/>
    <m/>
    <x v="0"/>
    <s v="Instrument Engineer"/>
    <s v="Urea Plant"/>
    <s v="Unsafe Act (Dangerous or Unsafe Act that was done by someone) / Perbuatan Bahaya"/>
    <s v="Multiple personnel/contractors are using the safety shower to wash their hands."/>
    <s v="Frequent use of safety shower may damage it and cannot be used for emergency cases."/>
    <s v="N/A"/>
    <s v="Individual Behaviour / Tingkah Laku yang Cuai dan Berbahaya"/>
    <x v="0"/>
    <x v="0"/>
    <x v="0"/>
  </r>
  <r>
    <m/>
    <x v="0"/>
    <m/>
    <m/>
    <d v="2025-08-22T00:00:00"/>
    <x v="55"/>
    <m/>
    <x v="0"/>
    <s v="Rigger Leave 1 "/>
    <s v="Ammonia Plant"/>
    <s v="Safe Act or Positive Practice (An appreciation to be made to that person who shows good examples) / Kelakuan yang Baik"/>
    <s v="Lifting team going to Remove XV1041001 They will give good example for safe work practice "/>
    <s v="Using proper PPE, Rigging Gear or follow the safe work practice "/>
    <s v="I will appreciate the good work practice "/>
    <s v="Individual Behaviour / Tingkah Laku yang Cuai dan Berbahaya"/>
    <x v="0"/>
    <x v="0"/>
    <x v="0"/>
  </r>
  <r>
    <m/>
    <x v="0"/>
    <m/>
    <m/>
    <d v="2025-08-22T00:00:00"/>
    <x v="10"/>
    <m/>
    <x v="0"/>
    <s v="static"/>
    <s v="Ammonia Plant"/>
    <s v="Unsafe Act (Dangerous or Unsafe Act that was done by someone) / Perbuatan Bahaya"/>
    <s v="contractor use finger to hold a gasket while a channel head is being position by crane to install the channel head"/>
    <s v="pinch point or lost of fingers"/>
    <s v="inform him that it is not safe and he should use masking tape which is the better option"/>
    <s v="Individual Behaviour / Tingkah Laku yang Cuai dan Berbahaya"/>
    <x v="0"/>
    <x v="0"/>
    <x v="0"/>
  </r>
  <r>
    <m/>
    <x v="0"/>
    <m/>
    <m/>
    <d v="2025-08-22T07:30:00"/>
    <x v="135"/>
    <s v="EXP119"/>
    <x v="0"/>
    <s v="Senior Rotating Engineer"/>
    <s v="(TSF1) West Field"/>
    <s v="Unsafe Condition (Dangerous Area that has potential to cause harm or injury to People within the Area)"/>
    <s v="Vehicle not stopped before exiting MSL Gate to main road. "/>
    <s v="Road Accident"/>
    <s v="Be vigilant of any vehicle exiting the MSL Gate. To put STOP signage at MSL Gate so that traffic at main road is prioritized."/>
    <s v="Road Safety"/>
    <x v="0"/>
    <x v="0"/>
    <x v="0"/>
  </r>
  <r>
    <m/>
    <x v="0"/>
    <m/>
    <m/>
    <d v="2025-08-23T00:00:00"/>
    <x v="22"/>
    <m/>
    <x v="0"/>
    <s v="Electrical Supervisor"/>
    <s v="Ammonia Plant"/>
    <s v="Unsafe Condition (Dangerous Area that has potential to cause harm or injury to People within the Area) / Keadaan Bahaya"/>
    <s v="Water was unexpectedly poured from nearby 1051E006D's top floor and shower to the bottom floor. This happened on May 22, 2025, around 16:30, when water was introduced into the ammonia system. Luckily, no one was working or crossing on the ground floor at the time."/>
    <s v="It can lead to an accident. If someone working around or below this location was surprised by those."/>
    <s v="Before introducing water to the plant, it is necessary to double-check. "/>
    <s v="Communication / Kurang Perbincangan waktu Bekerja, Kurang Permahaman Arahan atau Kurang Pengetahuan Bahasa Asing"/>
    <x v="0"/>
    <x v="1"/>
    <x v="0"/>
  </r>
  <r>
    <m/>
    <x v="0"/>
    <m/>
    <m/>
    <d v="2025-08-23T00:00:00"/>
    <x v="29"/>
    <m/>
    <x v="0"/>
    <s v="Electrical Engineer"/>
    <s v="Ammonia Plant"/>
    <s v="Unsafe Act (Dangerous or Unsafe Act that was done by someone) / Perbuatan Bahaya"/>
    <s v="all of the lights and cable reels were not arranged properly and was left tangled."/>
    <s v="this is a tripping hazard that could lead to injury."/>
    <s v="If i was the user, i would properly arrange the cables and set aside for ease."/>
    <s v="Individual Behaviour / Tingkah Laku yang Cuai dan Berbahaya"/>
    <x v="0"/>
    <x v="0"/>
    <x v="0"/>
  </r>
  <r>
    <m/>
    <x v="0"/>
    <m/>
    <m/>
    <d v="2025-08-23T00:00:00"/>
    <x v="38"/>
    <m/>
    <x v="0"/>
    <s v="Technician"/>
    <s v="Ammonia Plant"/>
    <s v="Unsafe Condition (Dangerous Area that has potential to cause harm or injury to People within the Area) / Keadaan Bahaya"/>
    <s v="As the plant is starting, heavy noise can be heard throughout the Ammonia Plant. However, the majority of the people working in the area are not seen wearing any hearing protection."/>
    <s v="Communication is harder as it the noise is louder. Miscommunication may happen. Also, not wearing hearing protection may damage hearing"/>
    <s v="Wear hearing protection"/>
    <s v="Hazardous - Unsafe Environment / Situasi Tempat Kerja yang Berbahaya untuk Alam Sekitar"/>
    <x v="0"/>
    <x v="0"/>
    <x v="0"/>
  </r>
  <r>
    <m/>
    <x v="0"/>
    <m/>
    <m/>
    <d v="2025-08-23T00:00:00"/>
    <x v="91"/>
    <m/>
    <x v="0"/>
    <s v="Technician "/>
    <s v="Ammonia Plant"/>
    <s v="Safe Act or Positive Practice (An appreciation to be made to that person who shows good examples) / Kelakuan yang Baik"/>
    <s v="While tightening of plate heat exchanger 1051E006A&amp;D ground area was barricaded properly and signage was posted…."/>
    <s v="Good safe working behaviour "/>
    <s v="Appreciated for safe working behaviour "/>
    <s v="Individual Behaviour / Tingkah Laku yang Cuai dan Berbahaya"/>
    <x v="0"/>
    <x v="0"/>
    <x v="0"/>
  </r>
  <r>
    <m/>
    <x v="0"/>
    <m/>
    <m/>
    <d v="2025-08-23T00:00:00"/>
    <x v="25"/>
    <m/>
    <x v="0"/>
    <s v="Electriacal supervisor"/>
    <s v="Site Office's Staffs Rest Area"/>
    <s v="Unsafe Condition (Dangerous Area that has potential to cause harm or injury to People within the Area) / Keadaan Bahaya"/>
    <s v="So many fly on the BFI in house dining"/>
    <s v="Un healty conditions"/>
    <s v="Please install insect &amp; fly killer"/>
    <s v="Facility Management / Perawatan Kemudahan dan Aset"/>
    <x v="0"/>
    <x v="1"/>
    <x v="0"/>
  </r>
  <r>
    <m/>
    <x v="0"/>
    <m/>
    <m/>
    <d v="2025-08-25T00:00:00"/>
    <x v="95"/>
    <m/>
    <x v="0"/>
    <s v="Sr. Instrument Engineer"/>
    <s v="CCR"/>
    <s v="Safe Act or Positive Practice (An appreciation to be made to that person who shows good examples) / Kelakuan yang Baik"/>
    <s v="Water kept pouring out of ablution valve"/>
    <s v="water waste"/>
    <s v="directly close the valve"/>
    <s v="Individual Behaviour / Tingkah Laku yang Cuai dan Berbahaya"/>
    <x v="0"/>
    <x v="0"/>
    <x v="0"/>
  </r>
  <r>
    <m/>
    <x v="0"/>
    <m/>
    <m/>
    <d v="2025-08-25T00:00:00"/>
    <x v="145"/>
    <m/>
    <x v="0"/>
    <s v="Sr. Rotating  Mechanical  Technician LVL1 "/>
    <s v="Urea Plant"/>
    <s v="Unsafe Act (Dangerous or Unsafe Act that was done by someone) / Perbuatan Bahaya"/>
    <s v="On 1271K004 lilama contractor  Technician  working without wearing  hand glove "/>
    <s v="Pintch, cut or hand hazards "/>
    <s v="Informed  him  always  wear hand glove  while working."/>
    <s v="Individual Behaviour / Tingkah Laku yang Cuai dan Berbahaya"/>
    <x v="0"/>
    <x v="1"/>
    <x v="0"/>
  </r>
  <r>
    <m/>
    <x v="0"/>
    <m/>
    <m/>
    <d v="2025-08-25T00:00:00"/>
    <x v="64"/>
    <m/>
    <x v="0"/>
    <s v="Fabricator level 1 "/>
    <s v="Ammonia Storage Tank Area"/>
    <s v="Improvement Suggestions / Cadangan untuk diperbaiki"/>
    <s v="One person skip hood put in the cycle an w/out skip hood doing the work."/>
    <s v="If skip hood we're not with us always how to protect our self if something happen."/>
    <s v="I will tell to the person we always carrying the skip hood for our protection doing working hour."/>
    <s v="Personal Protective Equipment / Pemakaian Alat Pelindung Diri"/>
    <x v="0"/>
    <x v="1"/>
    <x v="0"/>
  </r>
  <r>
    <m/>
    <x v="0"/>
    <m/>
    <m/>
    <d v="2025-08-25T00:00:00"/>
    <x v="144"/>
    <m/>
    <x v="0"/>
    <s v="Sr rotating technician level 1"/>
    <s v="Urea Plant"/>
    <s v="Safe Act or Positive Practice (An appreciation to be made to that person who shows good examples) / Kelakuan yang Baik"/>
    <s v="During washing up side I saw down side the area has baricated "/>
    <s v="No "/>
    <s v="No"/>
    <s v="Personal Protective Equipment / Pemakaian Alat Pelindung Diri"/>
    <x v="0"/>
    <x v="0"/>
    <x v="0"/>
  </r>
  <r>
    <m/>
    <x v="0"/>
    <m/>
    <m/>
    <d v="2025-08-26T00:00:00"/>
    <x v="44"/>
    <m/>
    <x v="0"/>
    <s v="Workshop lead engineer"/>
    <s v="Main Gate 1"/>
    <s v="Unsafe Condition (Dangerous Area that has potential to cause harm or injury to People within the Area) / Keadaan Bahaya"/>
    <s v="there are dogs chasing and pit people "/>
    <s v="people injures "/>
    <s v="not feeding it"/>
    <s v="Hazardous - Unsafe Environment / Situasi Tempat Kerja yang Berbahaya untuk Alam Sekitar"/>
    <x v="0"/>
    <x v="1"/>
    <x v="0"/>
  </r>
  <r>
    <m/>
    <x v="0"/>
    <m/>
    <m/>
    <d v="2025-08-26T00:00:00"/>
    <x v="29"/>
    <m/>
    <x v="0"/>
    <s v="Electrical Engineer"/>
    <s v="Car Park near North Building"/>
    <s v="Unsafe Condition (Dangerous Area that has potential to cause harm or injury to People within the Area) / Keadaan Bahaya"/>
    <s v="the potholes at the parking area near north building is getting bigger"/>
    <s v="this is a tripping hazard that can lead to an injury. This could also damage the vehicles, which is an asset damage."/>
    <s v="approach the relevant parties in fixing the pothole by adding gravel to the holes. the more permanent but costly solution is to cement the parking area."/>
    <s v="Facility Management / Perawatan Kemudahan dan Aset"/>
    <x v="0"/>
    <x v="0"/>
    <x v="0"/>
  </r>
  <r>
    <m/>
    <x v="0"/>
    <m/>
    <m/>
    <d v="2025-08-26T00:00:00"/>
    <x v="135"/>
    <s v="EXP119"/>
    <x v="0"/>
    <s v="Senior Rotating Engineer"/>
    <s v="Ammonia Plant"/>
    <s v="Unsafe Condition (Dangerous Area that has potential to cause harm or injury to People within the Area)"/>
    <s v="1 monkey ladder to top of 1091D001 is installed without cage and permanent platform"/>
    <s v="The ladder user can fall from height if miss step or slippery surface."/>
    <s v="Ladder to be modified by adding cage and permanent platform at the top for operators / maintenance."/>
    <s v="Design and Engineering"/>
    <x v="0"/>
    <x v="0"/>
    <x v="0"/>
  </r>
  <r>
    <m/>
    <x v="0"/>
    <m/>
    <m/>
    <d v="2025-08-26T00:00:00"/>
    <x v="101"/>
    <m/>
    <x v="0"/>
    <s v="Engineer"/>
    <s v="Safety Park"/>
    <s v="Safe Act or Positive Practice (An appreciation to be made to that person who shows good examples) / Kelakuan yang Baik"/>
    <s v="Morning STA toolbox talks conducted in safety park for BRE personnel. Previously inside the Plant site."/>
    <s v="People discouraged to attend the STA toolbox talk."/>
    <s v="Attend the toolbox talk at safety park"/>
    <s v="Proactive Approach / Teguran Positif (Safe Act / Positive Act)"/>
    <x v="0"/>
    <x v="0"/>
    <x v="0"/>
  </r>
  <r>
    <m/>
    <x v="0"/>
    <m/>
    <m/>
    <d v="2025-08-26T00:00:00"/>
    <x v="153"/>
    <m/>
    <x v="0"/>
    <s v="Rotating Technician "/>
    <s v="Urea Plant"/>
    <s v="Unsafe Condition (Dangerous Area that has potential to cause harm or injury to People within the Area) / Keadaan Bahaya"/>
    <s v="Hammering size 41 fall down"/>
    <s v="Damage asset / can cause serious injuries to people "/>
    <s v="I intervened the MESB personnel to work more carefully. Ensure to tight a rope on the hammering tool while hammering."/>
    <s v="Individual Behaviour / Tingkah Laku yang Cuai dan Berbahaya"/>
    <x v="0"/>
    <x v="0"/>
    <x v="0"/>
  </r>
  <r>
    <m/>
    <x v="0"/>
    <m/>
    <m/>
    <d v="2025-08-26T00:00:00"/>
    <x v="52"/>
    <m/>
    <x v="0"/>
    <s v="Workshop technician"/>
    <s v="Urea Plant"/>
    <s v="Safe Act or Positive Practice (An appreciation to be made to that person who shows good examples) / Kelakuan yang Baik"/>
    <s v="Baricade on open greating steel"/>
    <s v="Falling into open surface area"/>
    <s v="Always put barricade and signage on open surface area"/>
    <s v="Signage and Barriers / Papan Tanda dan Perbatasan Keselamatan tempat kerja"/>
    <x v="0"/>
    <x v="0"/>
    <x v="0"/>
  </r>
  <r>
    <m/>
    <x v="0"/>
    <m/>
    <m/>
    <d v="2025-08-26T00:00:00"/>
    <x v="48"/>
    <m/>
    <x v="0"/>
    <s v="Workshop Engineer"/>
    <s v="Unsure / Kurang Pasti"/>
    <s v="Unsafe Condition (Dangerous Area that has potential to cause harm or injury to People within the Area) / Keadaan Bahaya"/>
    <s v="No light at the bicycle parking area, between the south and north building"/>
    <s v="The area is very dark, might cause tripping when want to use bicycle park at these area"/>
    <s v="-"/>
    <s v="Road Safety / Keselamatan di Trafik dan Jalan Raya"/>
    <x v="0"/>
    <x v="0"/>
    <x v="0"/>
  </r>
  <r>
    <m/>
    <x v="0"/>
    <m/>
    <m/>
    <d v="2025-08-26T09:00:00"/>
    <x v="135"/>
    <s v="EXP119"/>
    <x v="0"/>
    <s v="Senior Rotating Engineer"/>
    <s v="Ammonia Plant"/>
    <s v="Improvement Suggestions"/>
    <s v="1071U100 bund wall was flooded with water when heavy rain / draining from top equipment due to no automated water removal system from the bund wall."/>
    <s v="In the event of bundwall containing schedule waste (oil), the oil will be overflowing to drainage system along with water."/>
    <s v="To provide proper water removal system for the bund wall"/>
    <s v="Design and Engineering"/>
    <x v="0"/>
    <x v="0"/>
    <x v="0"/>
  </r>
  <r>
    <m/>
    <x v="0"/>
    <m/>
    <m/>
    <d v="2025-08-27T00:00:00"/>
    <x v="29"/>
    <m/>
    <x v="0"/>
    <s v="Electrical Engineer"/>
    <s v="Car Park near North Building"/>
    <s v="Unsafe Act (Dangerous or Unsafe Act that was done by someone) / Perbuatan Bahaya"/>
    <s v="A male employee parked at the parking for pregnant ladies only."/>
    <s v="If there is no near parking left for pregnant ladies, the pregnant lady will have to park further. She will then have to take a long walk to her office and could lead to injury."/>
    <s v="Approach the male employee and ask to park elsewhere."/>
    <s v="Welfare / Kebajikan Pekerjaan dari segi Tempat Rehat, Penyediaan Air Minum dan Sebagainya."/>
    <x v="0"/>
    <x v="0"/>
    <x v="0"/>
  </r>
  <r>
    <m/>
    <x v="0"/>
    <m/>
    <m/>
    <d v="2025-08-27T00:00:00"/>
    <x v="64"/>
    <m/>
    <x v="0"/>
    <s v="Fabricator level 1"/>
    <s v="Urea Plant"/>
    <s v="Improvement Suggestions / Cadangan untuk diperbaiki"/>
    <s v="One person using damage face shield and do the granding work."/>
    <s v="if we wearing the damaged face shield we're not proper protect our face."/>
    <s v="I will tell to the person don't used the damaged face shield,we used the new one."/>
    <s v="Personal Protective Equipment / Pemakaian Alat Pelindung Diri"/>
    <x v="0"/>
    <x v="1"/>
    <x v="0"/>
  </r>
  <r>
    <m/>
    <x v="0"/>
    <m/>
    <m/>
    <d v="2025-08-27T00:00:00"/>
    <x v="65"/>
    <m/>
    <x v="0"/>
    <s v="Pipe fitter senior technician "/>
    <s v="Ammonia Plant"/>
    <s v="Safe Act or Positive Practice (An appreciation to be made to that person who shows good examples) / Kelakuan yang Baik"/>
    <s v="We have plan for replacement new valve , working area are good preparation have scaffolding good for working "/>
    <s v="If no have scaffolding we can not working on because old valve so high "/>
    <s v="We request scaffolding team to do erection scaffolding platform for us "/>
    <s v="Scaffolding and Working at Height / Yang berkaitan dengan Scaffolding dan Bekerja tempat tinggi"/>
    <x v="0"/>
    <x v="1"/>
    <x v="0"/>
  </r>
  <r>
    <m/>
    <x v="0"/>
    <m/>
    <m/>
    <d v="2025-08-27T00:00:00"/>
    <x v="60"/>
    <m/>
    <x v="0"/>
    <s v="Senior Technician Painting/Insulation"/>
    <s v="Workshop"/>
    <s v="Unsafe Condition (Dangerous Area that has potential to cause harm or injury to People within the Area) / Keadaan Bahaya"/>
    <s v="Worker power brush without mask even though face shield was used."/>
    <s v="Dust will enter lungs and long term effects might get lung problems."/>
    <s v="Stop the work and put on face mask before proceed to do the job"/>
    <s v="Individual Behaviour / Tingkah Laku yang Cuai dan Berbahaya"/>
    <x v="0"/>
    <x v="1"/>
    <x v="0"/>
  </r>
  <r>
    <m/>
    <x v="0"/>
    <m/>
    <m/>
    <d v="2025-08-27T00:00:00"/>
    <x v="115"/>
    <m/>
    <x v="0"/>
    <s v="Instrumentation Engineer (WS, PH and Jetty)"/>
    <s v="Main Gate 1"/>
    <s v="Unsafe Condition (Dangerous Area that has potential to cause harm or injury to People within the Area) / Keadaan Bahaya"/>
    <s v="Person chased dog."/>
    <s v="Provoke the dog, might endanger someone else in another encounter. "/>
    <s v="Informed security as seen from far"/>
    <s v="Individual Behaviour / Tingkah Laku yang Cuai dan Berbahaya"/>
    <x v="0"/>
    <x v="0"/>
    <x v="0"/>
  </r>
  <r>
    <m/>
    <x v="0"/>
    <m/>
    <m/>
    <d v="2025-08-27T00:00:00"/>
    <x v="87"/>
    <m/>
    <x v="0"/>
    <s v="Static Technician "/>
    <s v="Urea Plant"/>
    <s v="Safe Act or Positive Practice (An appreciation to be made to that person who shows good examples) / Kelakuan yang Baik"/>
    <s v="Drinks provided to all the workers day and afternoon during turnaround activities. Since its hot and humid, workers need to stay hydrated and with water and isotonic drinks provided which help workers to work safer"/>
    <s v="Lack of water might lead to dehydration and loss of energy"/>
    <s v="Praise the team who provided the drinks to the team"/>
    <s v="Welfare / Kebajikan Pekerjaan dari segi Tempat Rehat, Penyediaan Air Minum dan Sebagainya."/>
    <x v="0"/>
    <x v="0"/>
    <x v="0"/>
  </r>
  <r>
    <m/>
    <x v="0"/>
    <m/>
    <m/>
    <d v="2025-08-28T00:00:00"/>
    <x v="16"/>
    <m/>
    <x v="0"/>
    <s v="Electrical manager"/>
    <s v="Urea Plant"/>
    <s v="Safe Act or Positive Practice (An appreciation to be made to that person who shows good examples) / Kelakuan yang Baik"/>
    <s v="Poor housekeeping in some area in urea plant"/>
    <s v="1-Poor housekeeping could conceal hazards which_x000a_would normally be visible to be cleared._x000a_2. It can limit workspace forcing workers to adopt poor_x000a_working posture._x000a_3. Poor housekeeping can maximize the_x000a_severity/consequence of accidents."/>
    <s v="After confirm HSSE and workshop team , take fast action to clear all rubbish materials and arrange other material like insulation material in fixed areas"/>
    <s v="Material Arrangement and Housekeeping / Kesesuaian Penyusunan Barang dan Kebersihan Tempat Pekerjaan"/>
    <x v="0"/>
    <x v="0"/>
    <x v="0"/>
  </r>
  <r>
    <m/>
    <x v="0"/>
    <m/>
    <m/>
    <d v="2025-08-28T00:00:00"/>
    <x v="75"/>
    <m/>
    <x v="0"/>
    <s v="lead mechanical engineer "/>
    <s v="Offsite &amp; Utilities"/>
    <s v="Unsafe Condition (Dangerous Area that has potential to cause harm or injury to People within the Area) / Keadaan Bahaya"/>
    <s v="roadside grating tunnel damage near side stream filter  "/>
    <s v="accident can happen and full down  "/>
    <s v="Already take photos for the location and sent to safety department "/>
    <s v="Facility Management / Perawatan Kemudahan dan Aset"/>
    <x v="0"/>
    <x v="1"/>
    <x v="0"/>
  </r>
  <r>
    <m/>
    <x v="0"/>
    <m/>
    <m/>
    <d v="2025-08-28T00:00:00"/>
    <x v="75"/>
    <m/>
    <x v="0"/>
    <s v="LEAD ENGINEER STATIC "/>
    <s v="Offsite &amp; Utilities"/>
    <s v="Unsafe Act (Dangerous or Unsafe Act that was done by someone) / Perbuatan Bahaya"/>
    <s v="contractor team WILL WORK IN SCFFOLDING without harness "/>
    <s v="Big accident can happen and full down from high level "/>
    <s v="Informed the person that wrong and violation for safety roles, stopped the job till have safety harness and all safety requirements "/>
    <s v="Personal Protective Equipment / Pemakaian Alat Pelindung Diri"/>
    <x v="0"/>
    <x v="1"/>
    <x v="0"/>
  </r>
  <r>
    <m/>
    <x v="0"/>
    <m/>
    <m/>
    <d v="2025-08-28T00:00:00"/>
    <x v="102"/>
    <m/>
    <x v="0"/>
    <s v="Instrument Engineer"/>
    <s v="Ammonia Plant"/>
    <s v="Unsafe Act (Dangerous or Unsafe Act that was done by someone) / Perbuatan Bahaya"/>
    <s v="Saw 2 BFI personnel using their non EX phone inside the plant"/>
    <s v="it might cause explosion"/>
    <s v="Reminded them only EX phone are allowed inside the plant"/>
    <s v="Individual Behaviour / Tingkah Laku yang Cuai dan Berbahaya"/>
    <x v="0"/>
    <x v="0"/>
    <x v="0"/>
  </r>
  <r>
    <m/>
    <x v="0"/>
    <m/>
    <m/>
    <d v="2025-08-28T00:00:00"/>
    <x v="99"/>
    <m/>
    <x v="0"/>
    <s v="Instrument Technician"/>
    <s v="Urea Plant"/>
    <s v="Unsafe Act (Dangerous or Unsafe Act that was done by someone) / Perbuatan Bahaya"/>
    <s v="Bicycles parked carelessly, blocking access "/>
    <s v="In emergencies, blocked entrances or pathways could delay emergency responders or evacuations."/>
    <s v="I always park my own bicycle responsibly and encourage others to do the same."/>
    <s v="Individual Behaviour / Tingkah Laku yang Cuai dan Berbahaya"/>
    <x v="0"/>
    <x v="0"/>
    <x v="0"/>
  </r>
  <r>
    <m/>
    <x v="0"/>
    <m/>
    <m/>
    <d v="2025-08-28T00:00:00"/>
    <x v="106"/>
    <m/>
    <x v="0"/>
    <s v="Instrument Engineer"/>
    <s v="Urea Plant"/>
    <s v="Unsafe Act (Dangerous or Unsafe Act that was done by someone) / Perbuatan Bahaya"/>
    <s v="Seen personnel handed his radio from higher elevated platform to personnel below."/>
    <s v="Missed aiming could lead to dropped objects related injury and damaged to asset."/>
    <s v="Reminded the personnel not to do that. "/>
    <s v="Individual Behaviour / Tingkah Laku yang Cuai dan Berbahaya"/>
    <x v="0"/>
    <x v="0"/>
    <x v="0"/>
  </r>
  <r>
    <m/>
    <x v="0"/>
    <m/>
    <m/>
    <d v="2025-08-28T00:00:00"/>
    <x v="106"/>
    <m/>
    <x v="0"/>
    <s v="Instrument Engineer"/>
    <s v="Urea Plant"/>
    <s v="Unsafe Act (Dangerous or Unsafe Act that was done by someone) / Perbuatan Bahaya"/>
    <s v="Personnel was goofing around using scaffold material. "/>
    <s v="He could disturb the integrity of the scaffold and injure himself"/>
    <s v="Remind him not to do that again"/>
    <s v="Individual Behaviour / Tingkah Laku yang Cuai dan Berbahaya"/>
    <x v="0"/>
    <x v="0"/>
    <x v="0"/>
  </r>
  <r>
    <m/>
    <x v="0"/>
    <m/>
    <m/>
    <d v="2025-08-29T00:00:00"/>
    <x v="146"/>
    <m/>
    <x v="0"/>
    <s v="Senior Rotating Technician"/>
    <s v="Offsite &amp; Utilities"/>
    <s v="Unsafe Condition (Dangerous Area that has potential to cause harm or injury to People within the Area) / Keadaan Bahaya"/>
    <s v="Ground floor around lube oil tank STG very slippery due to algae and water"/>
    <s v="People might slip and cause injury"/>
    <s v="Report to operator for cleaning"/>
    <s v="Hazardous - Unsafe Environment / Situasi Tempat Kerja yang Berbahaya untuk Alam Sekitar"/>
    <x v="0"/>
    <x v="1"/>
    <x v="0"/>
  </r>
  <r>
    <m/>
    <x v="0"/>
    <m/>
    <m/>
    <d v="2025-08-29T00:00:00"/>
    <x v="17"/>
    <m/>
    <x v="0"/>
    <s v="Lead"/>
    <s v="Workshop"/>
    <s v="Safe Act or Positive Practice (An appreciation to be made to that person who shows good examples) / Kelakuan yang Baik"/>
    <s v="re-distribution for electrical supply instead of the old mess wiring"/>
    <s v="Positive"/>
    <s v="Positive"/>
    <s v="Proactive Approach / Teguran Positif (Safe Act / Positive Act)"/>
    <x v="0"/>
    <x v="0"/>
    <x v="0"/>
  </r>
  <r>
    <m/>
    <x v="0"/>
    <m/>
    <m/>
    <d v="2025-08-29T00:00:00"/>
    <x v="127"/>
    <m/>
    <x v="0"/>
    <s v="Instrument Engineer"/>
    <s v="Ammonia Plant"/>
    <s v="Unsafe Condition (Dangerous Area that has potential to cause harm or injury to People within the Area) / Keadaan Bahaya"/>
    <s v="Step ladder with 2 personnel on board"/>
    <s v="asset damage, fall injuries might occur, unsafe act"/>
    <s v="the step ladder only designed for 1 personnel at a time, exceeded load for the ladder, dangerous act. Tell the supervisor for the dangerous act."/>
    <s v="Scaffolding and Working at Height / Yang berkaitan dengan Scaffolding dan Bekerja tempat tinggi"/>
    <x v="0"/>
    <x v="0"/>
    <x v="0"/>
  </r>
  <r>
    <m/>
    <x v="0"/>
    <m/>
    <m/>
    <d v="2025-08-29T00:00:00"/>
    <x v="127"/>
    <m/>
    <x v="0"/>
    <s v="Instrument Engineer"/>
    <s v="Ammonia Plant"/>
    <s v="Unsafe Condition (Dangerous Area that has potential to cause harm or injury to People within the Area) / Keadaan Bahaya"/>
    <s v="falling small object like nuts and bolts through gratings"/>
    <s v="head injuries, falling objects"/>
    <s v="use large canvas as barrier for falling objects"/>
    <s v="Hazardous - Unsafe Materials / Benda yang Berbahaya"/>
    <x v="0"/>
    <x v="0"/>
    <x v="0"/>
  </r>
  <r>
    <m/>
    <x v="0"/>
    <m/>
    <m/>
    <d v="2025-08-29T00:00:00"/>
    <x v="99"/>
    <m/>
    <x v="0"/>
    <s v="Instrument Technician"/>
    <s v="Urea Plant"/>
    <s v="Unsafe Condition (Dangerous Area that has potential to cause harm or injury to People within the Area) / Keadaan Bahaya"/>
    <s v="Scaffolding is neatly stacked but still on site, housekeeping incomplete."/>
    <s v="Unattended items may collapse or shift, causing injury."/>
    <s v="I follow and promote good housekeeping, keeping work areas tidy and encouraging others to report issues promptly._x000a_"/>
    <s v="Individual Behaviour / Tingkah Laku yang Cuai dan Berbahaya"/>
    <x v="0"/>
    <x v="0"/>
    <x v="0"/>
  </r>
  <r>
    <m/>
    <x v="0"/>
    <m/>
    <m/>
    <d v="2025-09-01T00:00:00"/>
    <x v="29"/>
    <m/>
    <x v="0"/>
    <s v="Electrical Engineer"/>
    <s v="Unsure / Kurang Pasti"/>
    <s v="Unsafe Act (Dangerous or Unsafe Act that was done by someone) / Perbuatan Bahaya"/>
    <s v="the intercom radio was calling out for control room but they did not reply"/>
    <s v="if the case was an emergency, the time delay could be critical and could cause an even bigger situation."/>
    <s v="the team need to be explained that answering the intercom is necessary for plant safety."/>
    <s v="Individual Behaviour / Tingkah Laku yang Cuai dan Berbahaya"/>
    <x v="0"/>
    <x v="0"/>
    <x v="0"/>
  </r>
  <r>
    <m/>
    <x v="0"/>
    <m/>
    <m/>
    <d v="2025-09-01T00:00:00"/>
    <x v="18"/>
    <m/>
    <x v="0"/>
    <s v="Electrical lead engineer"/>
    <s v="BCR - Bagging Control Room"/>
    <s v="Unsafe Condition (Dangerous Area that has potential to cause harm or injury to People within the Area) / Keadaan Bahaya"/>
    <s v="The cover of the cable tray appears to be unsecured and at risk of falling"/>
    <s v="Failure to address the unsecured cable tray cover may result in it falling, posing serious safety risks such as injury to personnel, damage to equipment, and disruption of operations"/>
    <s v="I immediately reported the issue to the relevant maintenance team for prompt inspection and corrective action. I also alert personnel of the potential hazard and minimize the risk of injury."/>
    <s v="Hazardous - Unsafe Materials / Benda yang Berbahaya"/>
    <x v="0"/>
    <x v="1"/>
    <x v="0"/>
  </r>
  <r>
    <m/>
    <x v="0"/>
    <m/>
    <m/>
    <d v="2025-09-01T00:00:00"/>
    <x v="35"/>
    <m/>
    <x v="0"/>
    <s v="Electrical Technician"/>
    <s v="Bulk Storage"/>
    <s v="Unsafe Condition (Dangerous Area that has potential to cause harm or injury to People within the Area) / Keadaan Bahaya"/>
    <s v="There are scaffolding materials that blocking the only pathway to tripper car and motor 1701H006."/>
    <s v="Someone might try to jump over the materials which is dangerous since the pathway is located above the urea fertilizer. They might slip and falls."/>
    <s v="I already informed to the product handling operator about the situation. They say they alrady contacted scaffolding teams."/>
    <s v="Material Arrangement and Housekeeping / Kesesuaian Penyusunan Barang dan Kebersihan Tempat Pekerjaan"/>
    <x v="0"/>
    <x v="0"/>
    <x v="0"/>
  </r>
  <r>
    <m/>
    <x v="0"/>
    <m/>
    <m/>
    <d v="2025-09-01T00:00:00"/>
    <x v="35"/>
    <m/>
    <x v="0"/>
    <s v="Electrical Technician"/>
    <s v="Product Handling"/>
    <s v="Unsafe Condition (Dangerous Area that has potential to cause harm or injury to People within the Area) / Keadaan Bahaya"/>
    <s v="Underneath the vibrating screen machine,there are scafffolding materials."/>
    <s v="The vibrating screen machine could be started if there no one checking any materials underneath it. This can cause damage to machine and injury to people nearby ."/>
    <s v="I already informed this information to the operator for them to take action."/>
    <s v="Material Arrangement and Housekeeping / Kesesuaian Penyusunan Barang dan Kebersihan Tempat Pekerjaan"/>
    <x v="0"/>
    <x v="0"/>
    <x v="0"/>
  </r>
  <r>
    <m/>
    <x v="0"/>
    <m/>
    <m/>
    <d v="2025-09-01T00:00:00"/>
    <x v="35"/>
    <m/>
    <x v="0"/>
    <s v="Electrical Technician"/>
    <s v="Product Handling"/>
    <s v="Unsafe Condition (Dangerous Area that has potential to cause harm or injury to People within the Area) / Keadaan Bahaya"/>
    <s v="The cable tray cover at the top have peel off due to loose screw."/>
    <s v="The cover could fly away and hitting people."/>
    <s v="The next day we screw back the cable tray cover."/>
    <s v="Hazardous - Unsafe Environment / Situasi Tempat Kerja yang Berbahaya untuk Alam Sekitar"/>
    <x v="0"/>
    <x v="0"/>
    <x v="0"/>
  </r>
  <r>
    <m/>
    <x v="0"/>
    <m/>
    <m/>
    <d v="2025-09-01T00:00:00"/>
    <x v="35"/>
    <m/>
    <x v="0"/>
    <s v="Electrical Technician"/>
    <s v="Product Handling"/>
    <s v="Unsafe Act (Dangerous or Unsafe Act that was done by someone) / Perbuatan Bahaya"/>
    <s v="There are smell of cigarettes coming from urea bag storage area and I have found cigarettes butts inside the rubbish bins."/>
    <s v="The cigarette might cause fire since it the urea bag storage area."/>
    <s v="Someone need to come and check the area."/>
    <s v="Individual Behaviour / Tingkah Laku yang Cuai dan Berbahaya"/>
    <x v="0"/>
    <x v="0"/>
    <x v="0"/>
  </r>
  <r>
    <m/>
    <x v="0"/>
    <m/>
    <m/>
    <d v="2025-09-01T00:00:00"/>
    <x v="31"/>
    <m/>
    <x v="0"/>
    <s v="Electrical Technician"/>
    <s v="Product Handling"/>
    <s v="Unsafe Condition (Dangerous Area that has potential to cause harm or injury to People within the Area) / Keadaan Bahaya"/>
    <s v="Cable tray damage due to weather condition"/>
    <s v="Can fall off and cause property damage or injury"/>
    <s v="Inform supervisor to rectify the condition"/>
    <s v="Hazardous - Unsafe Environment / Situasi Tempat Kerja yang Berbahaya untuk Alam Sekitar"/>
    <x v="0"/>
    <x v="0"/>
    <x v="0"/>
  </r>
  <r>
    <m/>
    <x v="0"/>
    <m/>
    <m/>
    <d v="2025-09-01T00:00:00"/>
    <x v="31"/>
    <m/>
    <x v="0"/>
    <s v="Electrical Technician"/>
    <s v="Bulk Storage"/>
    <s v="Unsafe Act (Dangerous or Unsafe Act that was done by someone) / Perbuatan Bahaya"/>
    <s v="Scaffolding material obstructing pathway  going to tripper car"/>
    <s v="No access to tripper car."/>
    <s v="Inform area owner"/>
    <s v="Material Arrangement and Housekeeping / Kesesuaian Penyusunan Barang dan Kebersihan Tempat Pekerjaan"/>
    <x v="0"/>
    <x v="0"/>
    <x v="0"/>
  </r>
  <r>
    <m/>
    <x v="0"/>
    <m/>
    <m/>
    <d v="2025-09-01T00:00:00"/>
    <x v="38"/>
    <m/>
    <x v="0"/>
    <s v="Technician"/>
    <s v="Bulk Storage"/>
    <s v="Unsafe Condition (Dangerous Area that has potential to cause harm or injury to People within the Area) / Keadaan Bahaya"/>
    <s v="Scaffolding material stored at pathway to Tripper Car blocking pathway"/>
    <s v="Cannot pass through area as it is already narrow and now with blocked route cannot be passed"/>
    <s v="Inform operatio s to inform the relevant team"/>
    <s v="Material Arrangement and Housekeeping / Kesesuaian Penyusunan Barang dan Kebersihan Tempat Pekerjaan"/>
    <x v="0"/>
    <x v="0"/>
    <x v="0"/>
  </r>
  <r>
    <m/>
    <x v="0"/>
    <m/>
    <m/>
    <d v="2025-09-01T00:00:00"/>
    <x v="38"/>
    <m/>
    <x v="0"/>
    <s v="Technician"/>
    <s v="Product Handling"/>
    <s v="Unsafe Condition (Dangerous Area that has potential to cause harm or injury to People within the Area) / Keadaan Bahaya"/>
    <s v="Cable tray cover between Material Handling building to Bagging Control Room was found to be damaged from probably strong winds"/>
    <s v="Cover may fly and hit someone"/>
    <s v="Repirt to electrical supervisor for rectification"/>
    <s v="Hazardous - Unsafe Environment / Situasi Tempat Kerja yang Berbahaya untuk Alam Sekitar"/>
    <x v="0"/>
    <x v="0"/>
    <x v="0"/>
  </r>
  <r>
    <m/>
    <x v="0"/>
    <m/>
    <m/>
    <d v="2025-09-01T00:00:00"/>
    <x v="5"/>
    <m/>
    <x v="0"/>
    <s v="Junior rotating technician"/>
    <s v="Workshop"/>
    <s v="Improvement Suggestions / Cadangan untuk diperbaiki"/>
    <s v="Alot of potholed road "/>
    <s v="Can cause accident during cycling "/>
    <s v="Recover or repair potholed road immediately"/>
    <s v="Road Safety / Keselamatan di Trafik dan Jalan Raya"/>
    <x v="0"/>
    <x v="1"/>
    <x v="0"/>
  </r>
  <r>
    <m/>
    <x v="0"/>
    <m/>
    <m/>
    <d v="2025-09-01T00:00:00"/>
    <x v="23"/>
    <m/>
    <x v="0"/>
    <s v="Electrical Supervisor"/>
    <s v="Product Handling"/>
    <s v="Unsafe Condition (Dangerous Area that has potential to cause harm or injury to People within the Area) / Keadaan Bahaya"/>
    <s v="cover of the cable tray is not fixed Due the wind speed in the area between Product Handling to BCR - Bagging Control Room"/>
    <s v="it may fall from above and cause injuries "/>
    <s v="it has been reported and making anotifcation"/>
    <s v="Hazardous - Unsafe Environment / Situasi Tempat Kerja yang Berbahaya untuk Alam Sekitar"/>
    <x v="0"/>
    <x v="0"/>
    <x v="0"/>
  </r>
  <r>
    <m/>
    <x v="0"/>
    <m/>
    <m/>
    <d v="2025-09-01T00:00:00"/>
    <x v="23"/>
    <m/>
    <x v="0"/>
    <s v="Electrical Supervisor"/>
    <s v="Bulk Storage"/>
    <s v="Unsafe Act (Dangerous or Unsafe Act that was done by someone) / Perbuatan Bahaya"/>
    <s v="ther are scaffolding components that obstructing pathway to motor 1701H006 and tripper car "/>
    <s v="daily monitoring cannot be performed"/>
    <s v="reported for removal if not used in any work"/>
    <s v="Scaffolding and Working at Height / Yang berkaitan dengan Scaffolding dan Bekerja tempat tinggi"/>
    <x v="0"/>
    <x v="0"/>
    <x v="0"/>
  </r>
  <r>
    <m/>
    <x v="0"/>
    <m/>
    <m/>
    <d v="2025-09-02T00:00:00"/>
    <x v="132"/>
    <m/>
    <x v="0"/>
    <s v="Team Lead"/>
    <s v="Unsure / Kurang Pasti"/>
    <s v="Improvement Suggestions / Cadangan untuk diperbaiki"/>
    <s v="It is recommended that the start-up of major equipment, especially those involving significant activities during shutdown, be scheduled during the morning shift rather than the night shift. This ensures better focus and coordination among all disciplines, including operations and maintenance teams."/>
    <s v="Less focus and coordination among all disciplines"/>
    <s v="Inform related managers"/>
    <s v="Communication / Kurang Perbincangan waktu Bekerja, Kurang Permahaman Arahan atau Kurang Pengetahuan Bahasa Asing"/>
    <x v="0"/>
    <x v="0"/>
    <x v="0"/>
  </r>
  <r>
    <m/>
    <x v="0"/>
    <m/>
    <m/>
    <d v="2025-09-02T00:00:00"/>
    <x v="132"/>
    <m/>
    <x v="0"/>
    <s v="Team Lead"/>
    <s v="Unsure / Kurang Pasti"/>
    <s v="Safe Act or Positive Practice (An appreciation to be made to that person who shows good examples) / Kelakuan yang Baik"/>
    <s v="It is recommended that Turnaround planning and scheduling team to take into consideration weather forecast conditions, as permits to work are sometimes withheld by Operations and Safety teams during adverse weather conditions."/>
    <s v="planning mess"/>
    <s v="Inform PS team"/>
    <s v="Hazardous - Unsafe Environment / Situasi Tempat Kerja yang Berbahaya untuk Alam Sekitar"/>
    <x v="0"/>
    <x v="0"/>
    <x v="0"/>
  </r>
  <r>
    <m/>
    <x v="0"/>
    <m/>
    <m/>
    <d v="2025-09-02T00:00:00"/>
    <x v="132"/>
    <m/>
    <x v="0"/>
    <s v="Team Lead"/>
    <s v="Car Park near North Building"/>
    <s v="Improvement Suggestions / Cadangan untuk diperbaiki"/>
    <s v="As it is well known that Brunei experiences heavy rainfall, it is recommended to improve the parking area to ensure safe and easy access for employees to their offices, minimizing the risk of slipping."/>
    <s v="risk of slipping"/>
    <s v="Inform admin team"/>
    <s v="Facility Management / Perawatan Kemudahan dan Aset"/>
    <x v="0"/>
    <x v="0"/>
    <x v="0"/>
  </r>
  <r>
    <m/>
    <x v="0"/>
    <m/>
    <m/>
    <d v="2025-09-02T00:00:00"/>
    <x v="133"/>
    <m/>
    <x v="0"/>
    <s v="Urea rotating lead "/>
    <s v="Urea Plant"/>
    <s v="Unsafe Act (Dangerous or Unsafe Act that was done by someone) / Perbuatan Bahaya"/>
    <s v="Scaffolding Contractor demobilizing scaffolding materials while ongoing activity for vibration analysis and data collection "/>
    <s v="SIMOPS can cause someone to get harmed or loosing fucus "/>
    <s v="Stopped the contractor activity until the task for the fan completed and informed contractor to continue after explaining the risk of simops"/>
    <s v="Communication / Kurang Perbincangan waktu Bekerja, Kurang Permahaman Arahan atau Kurang Pengetahuan Bahasa Asing"/>
    <x v="0"/>
    <x v="0"/>
    <x v="0"/>
  </r>
  <r>
    <m/>
    <x v="0"/>
    <m/>
    <m/>
    <d v="2025-09-02T00:00:00"/>
    <x v="22"/>
    <m/>
    <x v="0"/>
    <s v="Electrical Supervisor"/>
    <s v="Offsite &amp; Utilities"/>
    <s v="Unsafe Condition (Dangerous Area that has potential to cause harm or injury to People within the Area) / Keadaan Bahaya"/>
    <s v="During a vibration check, the 1881K001A-M01's brake handle was discovered to be defective."/>
    <s v="It can cause property damage or disable preventive maintenance since the motor shaft is moving despite the fact that the motor has been power isolated."/>
    <s v="PM should be improved and examined."/>
    <s v="Communication / Kurang Perbincangan waktu Bekerja, Kurang Permahaman Arahan atau Kurang Pengetahuan Bahasa Asing"/>
    <x v="0"/>
    <x v="1"/>
    <x v="0"/>
  </r>
  <r>
    <m/>
    <x v="0"/>
    <m/>
    <m/>
    <d v="2025-09-02T00:00:00"/>
    <x v="22"/>
    <m/>
    <x v="0"/>
    <s v="Electrical Supervisor"/>
    <s v="Offsite &amp; Utilities"/>
    <s v="Unsafe Condition (Dangerous Area that has potential to cause harm or injury to People within the Area) / Keadaan Bahaya"/>
    <s v="The emergency light 1881EL01.42-E05 cooling tower staircase found fell yesterday (Boiler B side)"/>
    <s v="The falling emergency light may cause property damage, a short circuit, or injury. Report to the responsible consert area; the issue will be resolved by September 3, 2025."/>
    <s v="CM must be performed on other lights that exhibit signs of corrosion."/>
    <s v="Design and Engineering / Tempat Pekerjaan kurang sesuai"/>
    <x v="0"/>
    <x v="1"/>
    <x v="0"/>
  </r>
  <r>
    <m/>
    <x v="0"/>
    <m/>
    <m/>
    <d v="2025-09-02T00:00:00"/>
    <x v="27"/>
    <m/>
    <x v="0"/>
    <s v="Electrical Engineer"/>
    <s v="Car Park near North Building"/>
    <s v="Improvement Suggestions / Cadangan untuk diperbaiki"/>
    <s v="Unused barriers not properly arranged"/>
    <s v="It could be a tripping hazard"/>
    <s v="Suggesting proper housekeeping for the barriers when not in used."/>
    <s v="Material Arrangement and Housekeeping / Kesesuaian Penyusunan Barang dan Kebersihan Tempat Pekerjaan"/>
    <x v="0"/>
    <x v="0"/>
    <x v="0"/>
  </r>
  <r>
    <m/>
    <x v="0"/>
    <m/>
    <m/>
    <d v="2025-09-03T00:00:00"/>
    <x v="43"/>
    <m/>
    <x v="0"/>
    <s v="Workshop manager "/>
    <s v="Car Park near North Building"/>
    <s v="Unsafe Act (Dangerous or Unsafe Act that was done by someone) / Perbuatan Bahaya"/>
    <s v="Someone was texting in his phone while walking which may cause to be stumbled or falling down, due to his misfocus. "/>
    <s v="Stumble and falling down. "/>
    <s v="Stopped him and asked him to take a side while texting and not to repeat this unsafe action again. Showing him the consequences. "/>
    <s v="Individual Behaviour / Tingkah Laku yang Cuai dan Berbahaya"/>
    <x v="0"/>
    <x v="0"/>
    <x v="0"/>
  </r>
  <r>
    <m/>
    <x v="0"/>
    <m/>
    <m/>
    <d v="2025-09-03T00:00:00"/>
    <x v="18"/>
    <m/>
    <x v="0"/>
    <s v="Elec. leader"/>
    <s v="Ammonia Plant"/>
    <s v="Unsafe Condition (Dangerous Area that has potential to cause harm or injury to People within the Area) / Keadaan Bahaya"/>
    <s v="Natural gas leak"/>
    <s v=" 1. Explosion and Fire Hazards_x000a_ 2. Toxic Exposure &amp; Chemical Reactions_x000a_ 3. Domino Effect in the Plant_x000a_ 4. Operational and Financial Losses_x000a_ 5. Environmental Impact_x000a_ 6. Human Safety Risk"/>
    <s v="When I identified a natural gas leak in the ammonia plant, I took immediate steps to control the situation: activating alarms, notifying the control room, evacuating the area, and isolating the leak. I worked closely with the emergency team and participated in root cause analysis afterward._x000a__x000a_I approached the relevant personnel calmly and factually, explaining the danger and the urgency of taking action. I emphasized teamwork and safety, not blame._x000a__x000a_I support good safety practices by leading toolbox talks, promoting incident reporting, and ensuring procedures are followed correctly. I also engage in continuous learning and help others do the same._x000a__x000a_For the gas leak issue, I recommend upgrading gas detection systems, improving maintenance schedules, and enhancing emergency preparedness. These actions will reduce the likelihood of recurrence and protect both people and assets."/>
    <s v="Hazardous - Unsafe Environment / Situasi Tempat Kerja yang Berbahaya untuk Alam Sekitar"/>
    <x v="0"/>
    <x v="1"/>
    <x v="0"/>
  </r>
  <r>
    <m/>
    <x v="0"/>
    <m/>
    <m/>
    <d v="2025-09-03T00:00:00"/>
    <x v="17"/>
    <m/>
    <x v="0"/>
    <s v="Lead"/>
    <s v="South Building First Floor"/>
    <s v="Unsafe Condition (Dangerous Area that has potential to cause harm or injury to People within the Area) / Keadaan Bahaya"/>
    <s v="No fire detectors inside offices"/>
    <s v="If fir occurred it may not detect"/>
    <s v="Install smoke detectors and updated the system"/>
    <s v="Design and Engineering / Tempat Pekerjaan kurang sesuai"/>
    <x v="0"/>
    <x v="0"/>
    <x v="0"/>
  </r>
  <r>
    <m/>
    <x v="0"/>
    <m/>
    <m/>
    <d v="2025-09-03T00:00:00"/>
    <x v="17"/>
    <m/>
    <x v="0"/>
    <s v="Lead"/>
    <s v="South Building First Floor"/>
    <s v="Unsafe Condition (Dangerous Area that has potential to cause harm or injury to People within the Area) / Keadaan Bahaya"/>
    <s v="No smoke detectors inside the offices"/>
    <s v="Fire could not be detected"/>
    <s v="Install new smoke detectors"/>
    <s v="Design and Engineering / Tempat Pekerjaan kurang sesuai"/>
    <x v="0"/>
    <x v="0"/>
    <x v="0"/>
  </r>
  <r>
    <m/>
    <x v="0"/>
    <m/>
    <m/>
    <d v="2025-09-03T00:00:00"/>
    <x v="17"/>
    <m/>
    <x v="0"/>
    <s v="Lead"/>
    <s v="Site Office Ground Floor"/>
    <s v="Unsafe Condition (Dangerous Area that has potential to cause harm or injury to People within the Area) / Keadaan Bahaya"/>
    <s v="Water leaking in the roof and affecting the electrical and fire alarm wiring"/>
    <s v="electric spark can occure"/>
    <s v="Reported"/>
    <s v="Facility Management / Perawatan Kemudahan dan Aset"/>
    <x v="0"/>
    <x v="0"/>
    <x v="0"/>
  </r>
  <r>
    <m/>
    <x v="0"/>
    <m/>
    <m/>
    <d v="2025-09-03T00:00:00"/>
    <x v="17"/>
    <m/>
    <x v="0"/>
    <s v="Lead"/>
    <s v="HSSE Office"/>
    <s v="Unsafe Condition (Dangerous Area that has potential to cause harm or injury to People within the Area) / Keadaan Bahaya"/>
    <s v="No smoke detector at offices"/>
    <s v="Fire may not be detected"/>
    <s v="Reported"/>
    <s v="Design and Engineering / Tempat Pekerjaan kurang sesuai"/>
    <x v="0"/>
    <x v="0"/>
    <x v="0"/>
  </r>
  <r>
    <m/>
    <x v="0"/>
    <m/>
    <m/>
    <d v="2025-09-03T00:00:00"/>
    <x v="17"/>
    <m/>
    <x v="0"/>
    <s v="Lead"/>
    <s v="North Building Ground Floor"/>
    <s v="Unsafe Condition (Dangerous Area that has potential to cause harm or injury to People within the Area) / Keadaan Bahaya"/>
    <s v="No smoke detector at offices"/>
    <s v="Fire may not be detected"/>
    <s v="Reported"/>
    <s v="Design and Engineering / Tempat Pekerjaan kurang sesuai"/>
    <x v="0"/>
    <x v="0"/>
    <x v="0"/>
  </r>
  <r>
    <m/>
    <x v="0"/>
    <m/>
    <m/>
    <d v="2025-09-03T00:00:00"/>
    <x v="17"/>
    <m/>
    <x v="0"/>
    <s v="Lead"/>
    <s v="North Building First Floor"/>
    <s v="Unsafe Condition (Dangerous Area that has potential to cause harm or injury to People within the Area) / Keadaan Bahaya"/>
    <s v="No smoke detector at offices"/>
    <s v="Fire may not be detected"/>
    <s v="Reported"/>
    <s v="Design and Engineering / Tempat Pekerjaan kurang sesuai"/>
    <x v="0"/>
    <x v="0"/>
    <x v="0"/>
  </r>
  <r>
    <m/>
    <x v="0"/>
    <m/>
    <m/>
    <d v="2025-09-03T00:00:00"/>
    <x v="17"/>
    <m/>
    <x v="0"/>
    <s v="Lead"/>
    <s v="(TSF1) West Field"/>
    <s v="Unsafe Condition (Dangerous Area that has potential to cause harm or injury to People within the Area) / Keadaan Bahaya"/>
    <s v="Surplus material not well stored"/>
    <s v="Material lost or malfunction due to weather conditions"/>
    <s v="Reported"/>
    <s v="Hazardous - Unsafe Environment / Situasi Tempat Kerja yang Berbahaya untuk Alam Sekitar"/>
    <x v="0"/>
    <x v="0"/>
    <x v="0"/>
  </r>
  <r>
    <m/>
    <x v="0"/>
    <m/>
    <m/>
    <d v="2025-09-03T00:00:00"/>
    <x v="45"/>
    <m/>
    <x v="0"/>
    <s v="Civil Lead"/>
    <s v="Clinic"/>
    <s v="Unsafe Condition (Dangerous Area that has potential to cause harm or injury to People within the Area) / Keadaan Bahaya"/>
    <s v="Area around the clinic area flooded with water from underground pipe leak."/>
    <s v="Hazards to personnel going in and out from the clinic. It also creates unhygienic conditions."/>
    <s v="Contacting FM to solve the issue as soon as possible."/>
    <s v="Design and Engineering / Tempat Pekerjaan kurang sesuai"/>
    <x v="0"/>
    <x v="0"/>
    <x v="0"/>
  </r>
  <r>
    <m/>
    <x v="0"/>
    <m/>
    <m/>
    <d v="2025-09-03T00:00:00"/>
    <x v="24"/>
    <m/>
    <x v="0"/>
    <s v="Elec. supervisor"/>
    <s v="Ammonia Plant"/>
    <s v="Unsafe Condition (Dangerous Area that has potential to cause harm or injury to People within the Area) / Keadaan Bahaya"/>
    <s v="Natural gas leak"/>
    <s v="1. Explosion or Fire Hazard_x000a_2. Toxic Exposure from Ammonia or Byproducts_x000a_ 3. Asphyxiation Risk_x000a_4. Domino Effect in the Plant_x000a_5. Environmental Impact_x000a_6. Legal, Regulatory &amp; Financial Consequences"/>
    <s v="1. What have you done to solve the problem(s)?_x000a__x000a_To address the natural gas leak, I took the following steps:_x000a__x000a_Immediate Isolation: Ensured the affected gas line was isolated by activating emergency shut-off valves._x000a__x000a_Evacuation: Coordinated a controlled evacuation of all personnel from the affected zone._x000a__x000a_Notified Emergency Response Team: Alerted the plant’s emergency response team and safety officer for immediate intervention._x000a__x000a_Gas Detection Activation: Verified that gas detectors and alarms were functioning properly and monitored gas levels in real time._x000a__x000a_Ventilation: Ensured the ventilation system was activated to disperse gas concentrations safely._x000a__x000a_Documentation and Reporting: Logged the incident and actions in the incident management system, and preserved records for investigation._x000a__x000a_I approached the responsible technician/operator calmly and directly, making sure to communicate the seriousness of the leak without creating panic._x000a__x000a_I used clear, action-oriented communication:_x000a__x000a_&quot;There’s a suspected natural gas leak in Zone 3. Please stop all hot work, evacuate the area immediately, and assist with isolating the gas source.&quot;_x000a__x000a_I emphasized safety over blame, focusing on collaboration rather than fault:_x000a__x000a_&quot;Let’s work together to get this under control. We’ll look into the root cause afterward.&quot;_x000a__x000a_? 3. How do you support the Good Practice?_x000a__x000a_I reinforced safety protocols by ensuring everyone followed the plant’s Emergency Response Plan (ERP)._x000a__x000a_I reported the near-miss to help improve our hazard identification and risk assessment (HIRA)._x000a__x000a_I conducted a toolbox talk the following day to:_x000a__x000a_Review what went right._x000a__x000a_Reinforce the importance of early gas detection._x000a__x000a_Encourage a reporting culture for unsafe conditions._x000a__x000a_? 4. What do you suggest for the Item you highlighted?_x000a_For the risk of no intervention during a natural gas leak, I suggest the following:_x000a__x000a_Install Advanced Gas Detection Systems_x000a__x000a_With automatic alerts and shutoff integration._x000a__x000a_Routine Leak Testing &amp; Maintenance_x000a__x000a_Periodic testing of all pipelines and valves._x000a__x000a_Emergency Drills_x000a__x000a_Conduct realistic, timed leak response drills involving all shifts._x000a__x000a_No-Blame Reporting Culture_x000a__x000a_Encourage early reporting of abnormalities without fear of blame._x000a__x000a_Critical Safety Training_x000a__x000a_Refresher training for all staff on identifying and responding to gas leaks."/>
    <s v="Hazardous - Unsafe Environment / Situasi Tempat Kerja yang Berbahaya untuk Alam Sekitar"/>
    <x v="0"/>
    <x v="1"/>
    <x v="0"/>
  </r>
  <r>
    <m/>
    <x v="0"/>
    <m/>
    <m/>
    <d v="2025-09-03T00:00:00"/>
    <x v="5"/>
    <m/>
    <x v="0"/>
    <s v="Junior rotating technician"/>
    <s v="Unsure / Kurang Pasti"/>
    <s v="Unsafe Act (Dangerous or Unsafe Act that was done by someone) / Perbuatan Bahaya"/>
    <s v="No buddy system during handling heavy box "/>
    <s v="Body pain for one person lifting the box"/>
    <s v="Immediately ask for help other college to lift the box together"/>
    <s v="Communication / Kurang Perbincangan waktu Bekerja, Kurang Permahaman Arahan atau Kurang Pengetahuan Bahasa Asing"/>
    <x v="0"/>
    <x v="1"/>
    <x v="0"/>
  </r>
  <r>
    <m/>
    <x v="0"/>
    <m/>
    <m/>
    <d v="2025-09-04T00:00:00"/>
    <x v="82"/>
    <m/>
    <x v="0"/>
    <s v="Mechanical Engineer (Static)"/>
    <s v="Urea Plant"/>
    <s v="Unsafe Condition (Dangerous Area that has potential to cause harm or injury to People within the Area) / Keadaan Bahaya"/>
    <s v="Scaffolding wires are found throughout the floors of Urea Synthesis area"/>
    <s v="Accidental cut on legs, trip and fall"/>
    <s v="Picked up the loose wires and disposed it at safe location"/>
    <s v="Material Arrangement and Housekeeping / Kesesuaian Penyusunan Barang dan Kebersihan Tempat Pekerjaan"/>
    <x v="0"/>
    <x v="0"/>
    <x v="0"/>
  </r>
  <r>
    <m/>
    <x v="0"/>
    <m/>
    <m/>
    <d v="2025-09-04T00:00:00"/>
    <x v="13"/>
    <m/>
    <x v="0"/>
    <s v="Welder"/>
    <s v="Site Office's Contractors Rest Area"/>
    <s v="Safe Act or Positive Practice (An appreciation to be made to that person who shows good examples) / Kelakuan yang Baik"/>
    <s v="All sub-Contractor are ask to stay at the rest area is a proper idea, to make sure if there is any task its easier to reach them"/>
    <s v="if there is no actions been made, maybe its very hard to communicate and to find them"/>
    <s v="i hope this good idea will stay."/>
    <s v="Facility Management / Perawatan Kemudahan dan Aset"/>
    <x v="0"/>
    <x v="0"/>
    <x v="0"/>
  </r>
  <r>
    <m/>
    <x v="0"/>
    <m/>
    <m/>
    <d v="2025-09-05T00:00:00"/>
    <x v="8"/>
    <m/>
    <x v="0"/>
    <s v="Welder "/>
    <s v="Ammonia Plant"/>
    <s v="Unsafe Condition (Dangerous Area that has potential to cause harm or injury to People within the Area) / Keadaan Bahaya"/>
    <s v="_x000a_An insulation wrap on a hot pipe was torn and falling off."/>
    <s v="Exposure could cause burns to personnel or energy loss in the system."/>
    <s v="I reported it to the insulation team and placed a warning tag on the pipe."/>
    <s v="Hazardous - Unsafe Materials / Benda yang Berbahaya"/>
    <x v="0"/>
    <x v="0"/>
    <x v="0"/>
  </r>
  <r>
    <m/>
    <x v="0"/>
    <m/>
    <m/>
    <d v="2025-09-06T00:00:00"/>
    <x v="94"/>
    <m/>
    <x v="0"/>
    <s v="Instrument manager "/>
    <s v="Ammonia Plant"/>
    <s v="Unsafe Act (Dangerous or Unsafe Act that was done by someone) / Perbuatan Bahaya"/>
    <s v="One person was driving a bike with one hand"/>
    <s v="Injury "/>
    <s v="Advised him to hold the bicycle by both hands"/>
    <s v="Individual Behaviour / Tingkah Laku yang Cuai dan Berbahaya"/>
    <x v="0"/>
    <x v="0"/>
    <x v="0"/>
  </r>
  <r>
    <m/>
    <x v="0"/>
    <m/>
    <m/>
    <d v="2025-09-08T00:00:00"/>
    <x v="80"/>
    <m/>
    <x v="0"/>
    <s v="Mechanical lead "/>
    <s v="Urea Plant"/>
    <s v="Unsafe Condition (Dangerous Area that has potential to cause harm or injury to People within the Area) / Keadaan Bahaya"/>
    <s v="Corroded scaffolding"/>
    <s v="Fall and injury "/>
    <s v="Instructed the team not to use"/>
    <s v="Hazardous - Unsafe Materials / Benda yang Berbahaya"/>
    <x v="0"/>
    <x v="0"/>
    <x v="0"/>
  </r>
  <r>
    <m/>
    <x v="0"/>
    <m/>
    <m/>
    <d v="2025-09-08T00:00:00"/>
    <x v="150"/>
    <m/>
    <x v="0"/>
    <s v="Mechanical rotating"/>
    <s v="Urea Plant"/>
    <s v="Unsafe Act (Dangerous or Unsafe Act that was done by someone) / Perbuatan Bahaya"/>
    <s v="Workers running/rushing instead of walking safely"/>
    <s v="Trip and fall down"/>
    <s v="Talk to the person"/>
    <s v="Individual Behaviour / Tingkah Laku yang Cuai dan Berbahaya"/>
    <x v="0"/>
    <x v="0"/>
    <x v="0"/>
  </r>
  <r>
    <m/>
    <x v="0"/>
    <m/>
    <m/>
    <d v="2025-09-08T00:00:00"/>
    <x v="66"/>
    <m/>
    <x v="0"/>
    <s v="Grinder fabricator level - 1"/>
    <s v="Workshop"/>
    <s v="Unsafe Condition (Dangerous Area that has potential to cause harm or injury to People within the Area) / Keadaan Bahaya"/>
    <s v="Steam hose pipe not proper location keep"/>
    <s v="Trip hazard "/>
    <s v="I rolled up the pipe and kept it properly."/>
    <s v="Hazardous - Unsafe Materials / Benda yang Berbahaya"/>
    <x v="0"/>
    <x v="1"/>
    <x v="0"/>
  </r>
  <r>
    <m/>
    <x v="0"/>
    <m/>
    <m/>
    <d v="2025-09-08T00:00:00"/>
    <x v="108"/>
    <m/>
    <x v="0"/>
    <s v="Instrument Technician"/>
    <s v="Offsite &amp; Utilities"/>
    <s v="Unsafe Condition (Dangerous Area that has potential to cause harm or injury to People within the Area) / Keadaan Bahaya"/>
    <s v="Insulation materials found scatter."/>
    <s v="can caused trip and fall."/>
    <s v="told the people who responsible for this insulation material and tell them to do housekeeping."/>
    <s v="Hazardous - Unsafe Environment / Situasi Tempat Kerja yang Berbahaya untuk Alam Sekitar"/>
    <x v="0"/>
    <x v="0"/>
    <x v="0"/>
  </r>
  <r>
    <m/>
    <x v="0"/>
    <m/>
    <m/>
    <d v="2025-09-08T00:00:00"/>
    <x v="5"/>
    <m/>
    <x v="0"/>
    <s v="Junior rotating technician"/>
    <s v="North Building Ground Floor"/>
    <s v="Improvement Suggestions / Cadangan untuk diperbaiki"/>
    <s v="Toilet woman need shower"/>
    <s v="Shower for after work before go back home clean "/>
    <s v="Build shower"/>
    <s v="Design and Engineering / Tempat Pekerjaan kurang sesuai"/>
    <x v="0"/>
    <x v="1"/>
    <x v="0"/>
  </r>
  <r>
    <m/>
    <x v="0"/>
    <m/>
    <m/>
    <d v="2025-09-08T00:00:00"/>
    <x v="23"/>
    <m/>
    <x v="0"/>
    <s v="Electrical Supervisor"/>
    <s v="Jetty Modules Area"/>
    <s v="Unsafe Condition (Dangerous Area that has potential to cause harm or injury to People within the Area) / Keadaan Bahaya"/>
    <s v="There are air hoses on the ground floor in front of the staircase leading up to the Jetty building"/>
    <s v="People may trip and fall over the hoses, especially in low lighting or during emergencies._x000a__x000a_Could lead to injuries like sprains, fractures, or head trauma."/>
    <s v="I approached the responsible personnel and I explained the potential risks, such as tripping hazards"/>
    <s v="Material Arrangement and Housekeeping / Kesesuaian Penyusunan Barang dan Kebersihan Tempat Pekerjaan"/>
    <x v="0"/>
    <x v="0"/>
    <x v="0"/>
  </r>
  <r>
    <m/>
    <x v="0"/>
    <m/>
    <m/>
    <d v="2025-09-09T00:00:00"/>
    <x v="43"/>
    <m/>
    <x v="0"/>
    <s v="Workshop manager "/>
    <s v="Unsure / Kurang Pasti"/>
    <s v="Unsafe Condition (Dangerous Area that has potential to cause harm or injury to People within the Area) / Keadaan Bahaya"/>
    <s v="There is no smoke detector inside tk-U office. "/>
    <s v="No proper alert of someone violate the rules for smoking, and further if any thing catch fire at night, no kind of mitigation or action is existing which may cause to asset damage and casualties. "/>
    <s v="Report of HSSE and raise a care card against this issue. "/>
    <s v="Hazardous - Unsafe Environment / Situasi Tempat Kerja yang Berbahaya untuk Alam Sekitar"/>
    <x v="0"/>
    <x v="0"/>
    <x v="0"/>
  </r>
  <r>
    <m/>
    <x v="0"/>
    <m/>
    <m/>
    <d v="2025-09-09T00:00:00"/>
    <x v="17"/>
    <m/>
    <x v="0"/>
    <s v="Lead"/>
    <s v="Car Park near Main Gate 1"/>
    <s v="Unsafe Condition (Dangerous Area that has potential to cause harm or injury to People within the Area) / Keadaan Bahaya"/>
    <s v="algae on the floor "/>
    <s v="can make sliding"/>
    <s v="reported"/>
    <s v="Facility Management / Perawatan Kemudahan dan Aset"/>
    <x v="0"/>
    <x v="0"/>
    <x v="0"/>
  </r>
  <r>
    <m/>
    <x v="0"/>
    <m/>
    <m/>
    <d v="2025-09-09T00:00:00"/>
    <x v="64"/>
    <m/>
    <x v="0"/>
    <s v="Fabricator level 1 "/>
    <s v="Workshop"/>
    <s v="Unsafe Condition (Dangerous Area that has potential to cause harm or injury to People within the Area) / Keadaan Bahaya"/>
    <s v="The one forklift carry the material w/out plug man"/>
    <s v="If w/out plug man carry the material or do any work has chances for accident or other issue."/>
    <s v="I will tell to operator don't do any activity without plug man."/>
    <s v="Road Safety / Keselamatan di Trafik dan Jalan Raya"/>
    <x v="0"/>
    <x v="1"/>
    <x v="0"/>
  </r>
  <r>
    <m/>
    <x v="0"/>
    <m/>
    <m/>
    <d v="2025-09-09T00:00:00"/>
    <x v="58"/>
    <m/>
    <x v="0"/>
    <s v="Sr.Scaffolder"/>
    <s v="North Building Ground Floor"/>
    <s v="Safe Act or Positive Practice (An appreciation to be made to that person who shows good examples) / Kelakuan yang Baik"/>
    <s v="I had been seen our cleaner doing properly cleaning on our office room."/>
    <s v="N/A"/>
    <s v="N/A"/>
    <s v="Facility Management / Perawatan Kemudahan dan Aset"/>
    <x v="0"/>
    <x v="0"/>
    <x v="0"/>
  </r>
  <r>
    <m/>
    <x v="0"/>
    <m/>
    <m/>
    <d v="2025-09-09T00:00:00"/>
    <x v="5"/>
    <m/>
    <x v="0"/>
    <s v="Junior rotating technician"/>
    <s v="Main Gate 2"/>
    <s v="Unsafe Condition (Dangerous Area that has potential to cause harm or injury to People within the Area) / Keadaan Bahaya"/>
    <s v="Pathole road nearby the gate during raining"/>
    <s v="Unbalance road before crossing the bridge"/>
    <s v="Repair the pathole road"/>
    <s v="Road Safety / Keselamatan di Trafik dan Jalan Raya"/>
    <x v="0"/>
    <x v="1"/>
    <x v="0"/>
  </r>
  <r>
    <m/>
    <x v="0"/>
    <m/>
    <m/>
    <d v="2025-09-10T00:00:00"/>
    <x v="51"/>
    <m/>
    <x v="0"/>
    <s v="DE technician "/>
    <s v="Rigging Store"/>
    <s v="Safe Act or Positive Practice (An appreciation to be made to that person who shows good examples) / Kelakuan yang Baik"/>
    <s v="Rigging equipment arranged correctly and in order"/>
    <s v="trip slip and fall"/>
    <s v="Maintain the proper arrangements "/>
    <s v="Tools, Equipment and Machinery / Berkaitan dengan Alat Kegunaan Pekerjaan dan Mesin sama ada ianya Tidak Sesuai untuk aktivitas tersebut atau sebaliknya"/>
    <x v="0"/>
    <x v="0"/>
    <x v="0"/>
  </r>
  <r>
    <m/>
    <x v="0"/>
    <m/>
    <m/>
    <d v="2025-09-10T00:00:00"/>
    <x v="12"/>
    <m/>
    <x v="0"/>
    <s v="Electrical Senior Shift Engineer"/>
    <s v="Urea Plant"/>
    <s v="Unsafe Act (Dangerous or Unsafe Act that was done by someone) / Perbuatan Bahaya"/>
    <s v="The persons moved the scaffolding from above level to lower level. The person stayed at monkey ladder and pass the scaffolding to other friend at lower position without safety harness"/>
    <s v="The person may fall to the ground"/>
    <s v="The mobilization equipment from above level shall use proper method, such as rope etc instead to pass from person to person with one / two persons stay at monkey ladder without safety harness "/>
    <s v="Scaffolding and Working at Height / Yang berkaitan dengan Scaffolding dan Bekerja tempat tinggi"/>
    <x v="0"/>
    <x v="1"/>
    <x v="0"/>
  </r>
  <r>
    <m/>
    <x v="0"/>
    <m/>
    <m/>
    <d v="2025-09-10T00:00:00"/>
    <x v="101"/>
    <m/>
    <x v="0"/>
    <s v="Instrument Engineer"/>
    <s v="Site Office First Floor"/>
    <s v="Unsafe Act (Dangerous or Unsafe Act that was done by someone) / Perbuatan Bahaya"/>
    <s v="Spotted colleague going down stairs without holding handrails because his hands are full"/>
    <s v="Slip &amp; fall"/>
    <s v="Assist to unload his items"/>
    <s v="Manual Handling / Cara Mengangkat Benda"/>
    <x v="0"/>
    <x v="0"/>
    <x v="0"/>
  </r>
  <r>
    <m/>
    <x v="0"/>
    <m/>
    <m/>
    <d v="2025-09-10T00:00:00"/>
    <x v="136"/>
    <m/>
    <x v="0"/>
    <s v="ROTATING ENGINEER"/>
    <s v="Ammonia Plant"/>
    <s v="Unsafe Condition (Dangerous Area that has potential to cause harm or injury to People within the Area) / Keadaan Bahaya"/>
    <s v="POOR HOUSEKEEPING AT WATER STATION BELOW MAIN SUBSTATION"/>
    <s v="NOT NICE TO SEE IN CASE OTHER AGENCY IS HAVING SITE VISIT TO THE PLANT"/>
    <s v="TO PERFORM HOUSEKEEPING"/>
    <s v="Material Arrangement and Housekeeping / Kesesuaian Penyusunan Barang dan Kebersihan Tempat Pekerjaan"/>
    <x v="0"/>
    <x v="0"/>
    <x v="0"/>
  </r>
  <r>
    <m/>
    <x v="0"/>
    <m/>
    <m/>
    <d v="2025-09-10T00:00:00"/>
    <x v="136"/>
    <m/>
    <x v="0"/>
    <s v="ROTATING ENGINEER"/>
    <s v="Workshop"/>
    <s v="Unsafe Condition (Dangerous Area that has potential to cause harm or injury to People within the Area) / Keadaan Bahaya"/>
    <s v="AC WATER LEAKAGE"/>
    <s v="NOT SAFE FOR THE TOOLS KEPT INSIDE THE WORKSHOP (MECHANICAL MSL)"/>
    <s v="TO FIX THE AC"/>
    <s v="Facility Management / Perawatan Kemudahan dan Aset"/>
    <x v="0"/>
    <x v="0"/>
    <x v="0"/>
  </r>
  <r>
    <m/>
    <x v="0"/>
    <m/>
    <m/>
    <d v="2025-09-10T00:00:00"/>
    <x v="144"/>
    <m/>
    <x v="0"/>
    <s v="Sr rotating technician level 1"/>
    <s v="Urea Plant"/>
    <s v="Safe Act or Positive Practice (An appreciation to be made to that person who shows good examples) / Kelakuan yang Baik"/>
    <s v="1201Q001 during working the workshop people used full body harness with huck in hard bariction "/>
    <s v="No"/>
    <s v="This is good for falling objects "/>
    <s v="Proactive Approach / Teguran Positif (Safe Act / Positive Act)"/>
    <x v="0"/>
    <x v="0"/>
    <x v="0"/>
  </r>
  <r>
    <m/>
    <x v="0"/>
    <m/>
    <m/>
    <d v="2025-09-10T00:00:00"/>
    <x v="58"/>
    <m/>
    <x v="0"/>
    <s v="Sr.Scaffolder"/>
    <s v="Ammonia Plant"/>
    <s v="Unsafe Condition (Dangerous Area that has potential to cause harm or injury to People within the Area) / Keadaan Bahaya"/>
    <s v="I had encountered our contractor scaffolder going to doing dismantling of scaffolding at pipe rack ammonia,I do asking them to install barrier tape to avoid nt authorized personal passing by that area."/>
    <s v="Nt authorized personal will passing by that area without notice scaffolder doing activities on pipe rack area."/>
    <s v="I do assign someone scaffolder to be a stand by personal on ground floor to avoid nt authorized personal passing by that area."/>
    <s v="Position of People / Keberadaan seseorang ketika bekerja (Line of Fire, Drop Object &amp; Slip, Trip and Fall)"/>
    <x v="0"/>
    <x v="0"/>
    <x v="0"/>
  </r>
  <r>
    <m/>
    <x v="0"/>
    <m/>
    <m/>
    <d v="2025-09-10T00:00:00"/>
    <x v="58"/>
    <m/>
    <x v="0"/>
    <s v="Sr.Scaffolder"/>
    <s v="Urea Plant"/>
    <s v="Safe Act or Positive Practice (An appreciation to be made to that person who shows good examples) / Kelakuan yang Baik"/>
    <s v="I had seen personnel using staircase by holding up on handrail."/>
    <s v="If the personnel doesn't holding on handrail whenever using staircase it can cause of miss step or slipped because urea granulation staircase is slippery."/>
    <s v="N/A"/>
    <s v="Proactive Approach / Teguran Positif (Safe Act / Positive Act)"/>
    <x v="0"/>
    <x v="0"/>
    <x v="0"/>
  </r>
  <r>
    <m/>
    <x v="0"/>
    <m/>
    <m/>
    <d v="2025-09-10T00:00:00"/>
    <x v="150"/>
    <m/>
    <x v="0"/>
    <s v="Mechanical technician"/>
    <s v="Workshop"/>
    <s v="Unsafe Condition (Dangerous Area that has potential to cause harm or injury to People within the Area) / Keadaan Bahaya"/>
    <s v="Chemical containers not labeled"/>
    <s v="People can take any time if not know what inside"/>
    <s v="Ask everybody who own this"/>
    <s v="Material Arrangement and Housekeeping / Kesesuaian Penyusunan Barang dan Kebersihan Tempat Pekerjaan"/>
    <x v="0"/>
    <x v="0"/>
    <x v="0"/>
  </r>
  <r>
    <m/>
    <x v="0"/>
    <m/>
    <m/>
    <d v="2025-09-10T00:00:00"/>
    <x v="5"/>
    <m/>
    <x v="0"/>
    <s v="Junior rotating technician"/>
    <s v="Main Gate 1"/>
    <s v="Improvement Suggestions / Cadangan untuk diperbaiki"/>
    <s v="Signage slow down and speed trap not available nearby the location"/>
    <s v="Accident car crash"/>
    <s v="Provide signage and speed trap"/>
    <s v="Road Safety / Keselamatan di Trafik dan Jalan Raya"/>
    <x v="0"/>
    <x v="1"/>
    <x v="0"/>
  </r>
  <r>
    <m/>
    <x v="0"/>
    <m/>
    <m/>
    <d v="2025-09-10T00:00:00"/>
    <x v="59"/>
    <m/>
    <x v="0"/>
    <s v="Scaffolder "/>
    <s v="Warehouse"/>
    <s v="Unsafe Condition (Dangerous Area that has potential to cause harm or injury to People within the Area) / Keadaan Bahaya"/>
    <s v="One truck driver moved vehicle without closed door of passenger side, I saw him and immediately stopped the vehicle."/>
    <s v="May passenger fall down from truck when turning."/>
    <s v="I politely advised driver to check surroundings and close all the door wear seat belts and start the engine, he agreed and promise that he will take care next time not to make any mist8s"/>
    <s v="Individual Behaviour / Tingkah Laku yang Cuai dan Berbahaya"/>
    <x v="0"/>
    <x v="1"/>
    <x v="0"/>
  </r>
  <r>
    <m/>
    <x v="0"/>
    <m/>
    <m/>
    <d v="2025-09-11T00:00:00"/>
    <x v="140"/>
    <m/>
    <x v="0"/>
    <s v="Rotating Supervisor"/>
    <s v="Workshop"/>
    <s v="Improvement Suggestions / Cadangan untuk diperbaiki"/>
    <s v="no toilet"/>
    <s v="have to back to north/south building office to use toilet"/>
    <s v="to consider to put toilet at MSL workshop"/>
    <s v="Facility Management / Perawatan Kemudahan dan Aset"/>
    <x v="0"/>
    <x v="0"/>
    <x v="0"/>
  </r>
  <r>
    <m/>
    <x v="0"/>
    <m/>
    <m/>
    <d v="2025-09-11T00:00:00"/>
    <x v="140"/>
    <m/>
    <x v="0"/>
    <s v="Rotating Supervisor"/>
    <s v="Car Park near North Building"/>
    <s v="Improvement Suggestions / Cadangan untuk diperbaiki"/>
    <s v="road condition not good"/>
    <s v="personnel car damage"/>
    <s v="improve the road condition"/>
    <s v="Facility Management / Perawatan Kemudahan dan Aset"/>
    <x v="0"/>
    <x v="0"/>
    <x v="0"/>
  </r>
  <r>
    <m/>
    <x v="0"/>
    <m/>
    <m/>
    <d v="2025-09-11T00:00:00"/>
    <x v="90"/>
    <m/>
    <x v="0"/>
    <s v="static supervisor"/>
    <s v="Ammonia Plant"/>
    <s v="Safe Act or Positive Practice (An appreciation to be made to that person who shows good examples) / Kelakuan yang Baik"/>
    <s v="While walking around the site, a slight leak was noticed from the ammonia valve."/>
    <s v="Personnel injury and equipment damage"/>
    <s v="I contacted the site supervisor from the operators and we started the procedures of working on the safe work permit from the safety team and I informed my team from the maintenance and we overcame the leak using the required PPE."/>
    <s v="Personal Protective Equipment / Pemakaian Alat Pelindung Diri"/>
    <x v="0"/>
    <x v="1"/>
    <x v="0"/>
  </r>
  <r>
    <m/>
    <x v="0"/>
    <m/>
    <m/>
    <d v="2025-09-11T00:00:00"/>
    <x v="12"/>
    <m/>
    <x v="0"/>
    <s v="Electrical Senior Shift Engineer"/>
    <s v="Ammonia Storage Tank Area"/>
    <s v="Unsafe Condition (Dangerous Area that has potential to cause harm or injury to People within the Area) / Keadaan Bahaya"/>
    <s v="No lighting available at Ammonia Truck Loading. It makes not safe for the truck driver and O&amp;U Operator during Ammonia Truck Loading in the night."/>
    <s v="Crash for truck driver or incident can happen for the operator"/>
    <s v="Provide permanent lighting at Ammonia Truck Loading"/>
    <s v="Design and Engineering / Tempat Pekerjaan kurang sesuai"/>
    <x v="0"/>
    <x v="1"/>
    <x v="0"/>
  </r>
  <r>
    <m/>
    <x v="0"/>
    <m/>
    <m/>
    <d v="2025-09-11T00:00:00"/>
    <x v="12"/>
    <m/>
    <x v="0"/>
    <s v="Electrical Senior Shift Engineer"/>
    <s v="Ammonia Storage Tank Area"/>
    <s v="Unsafe Condition (Dangerous Area that has potential to cause harm or injury to People within the Area) / Keadaan Bahaya"/>
    <s v="No socket outlet available at Ammonia Truck Loading Area"/>
    <s v="Socket is required whenever portable equipment used."/>
    <s v="To provide permanent socket outlet at Ammonia Truck Loading Area"/>
    <s v="Design and Engineering / Tempat Pekerjaan kurang sesuai"/>
    <x v="0"/>
    <x v="1"/>
    <x v="0"/>
  </r>
  <r>
    <m/>
    <x v="0"/>
    <m/>
    <m/>
    <d v="2025-09-11T00:00:00"/>
    <x v="12"/>
    <m/>
    <x v="0"/>
    <s v="Electrical Senior Shift Engineer"/>
    <s v="Ammonia Storage Tank Area"/>
    <s v="Unsafe Condition (Dangerous Area that has potential to cause harm or injury to People within the Area) / Keadaan Bahaya"/>
    <s v="No street lighting for the road at Ammonia Truck Loading Area"/>
    <s v="Not safe for truck loading driver in the night"/>
    <s v="To provide street lighting permanently"/>
    <s v="Design and Engineering / Tempat Pekerjaan kurang sesuai"/>
    <x v="0"/>
    <x v="1"/>
    <x v="0"/>
  </r>
  <r>
    <m/>
    <x v="0"/>
    <m/>
    <m/>
    <d v="2025-09-11T00:00:00"/>
    <x v="27"/>
    <m/>
    <x v="0"/>
    <s v="Electrical Engineer"/>
    <s v="South Building Ground Floor"/>
    <s v="Safe Act or Positive Practice (An appreciation to be made to that person who shows good examples) / Kelakuan yang Baik"/>
    <s v="I saw the cleaner wiping off water from the stairs and the pathway."/>
    <s v="Wet staircase can be a dangerous hazard when not taken care of."/>
    <s v="Thankful for the cleaner's positive act to minimize the hazard and to take immediate action for the safety of others."/>
    <s v="Proactive Approach / Teguran Positif (Safe Act / Positive Act)"/>
    <x v="0"/>
    <x v="0"/>
    <x v="0"/>
  </r>
  <r>
    <m/>
    <x v="0"/>
    <m/>
    <m/>
    <d v="2025-09-11T00:00:00"/>
    <x v="58"/>
    <m/>
    <x v="0"/>
    <s v="Sr.Scaffolder"/>
    <s v="Urea Plant"/>
    <s v="Safe Act or Positive Practice (An appreciation to be made to that person who shows good examples) / Kelakuan yang Baik"/>
    <s v="I had  been saw our third party scaffolding contractor doing properly housekeeping all rubbish and G.wire at urea granulation."/>
    <s v="If housekeeping and properly arrangements of materials not been taken action by our scaffolder it can cause of slip,trip &amp; fall hazard on worksite area."/>
    <s v="On every day early morning during toolbox talk,we always remind our contractor to doing properly housekeeping before,during &amp; after any scaffolding activities on site."/>
    <s v="Material Arrangement and Housekeeping / Kesesuaian Penyusunan Barang dan Kebersihan Tempat Pekerjaan"/>
    <x v="0"/>
    <x v="0"/>
    <x v="0"/>
  </r>
  <r>
    <m/>
    <x v="0"/>
    <m/>
    <m/>
    <d v="2025-09-11T00:00:00"/>
    <x v="58"/>
    <m/>
    <x v="0"/>
    <s v="Sr.Scaffolder"/>
    <s v="Urea Plant"/>
    <s v="Improvement Suggestions / Cadangan untuk diperbaiki"/>
    <s v="I had intervention our contractor scaffolder was parking they bicycle at not designated bicycle parking area."/>
    <s v="It can cause of blocking access way for any personnel passing by that area."/>
    <s v="I do approaching our scaffolder and talk nicely to move away and park they bicycle to designated bicycle parking area."/>
    <s v="Proactive Approach / Teguran Positif (Safe Act / Positive Act)"/>
    <x v="0"/>
    <x v="0"/>
    <x v="0"/>
  </r>
  <r>
    <m/>
    <x v="0"/>
    <m/>
    <m/>
    <d v="2025-09-11T00:00:00"/>
    <x v="150"/>
    <m/>
    <x v="0"/>
    <s v="Mechanical rotating"/>
    <s v="Workshop"/>
    <s v="Unsafe Condition (Dangerous Area that has potential to cause harm or injury to People within the Area) / Keadaan Bahaya"/>
    <s v="Tools and equipment left lying around "/>
    <s v="Trip hazard"/>
    <s v="Housekeeling and tell people to do housekeeping"/>
    <s v="Hazardous - Unsafe Environment / Situasi Tempat Kerja yang Berbahaya untuk Alam Sekitar"/>
    <x v="0"/>
    <x v="0"/>
    <x v="0"/>
  </r>
  <r>
    <m/>
    <x v="0"/>
    <m/>
    <m/>
    <d v="2025-09-11T00:00:00"/>
    <x v="150"/>
    <m/>
    <x v="0"/>
    <s v="Mechanical technician"/>
    <s v="Workshop"/>
    <s v="Unsafe Condition (Dangerous Area that has potential to cause harm or injury to People within the Area) / Keadaan Bahaya"/>
    <s v="Poor housekeeping in work areas"/>
    <s v="Trip hazard"/>
    <s v="Do proper housekeeping"/>
    <s v="Hazardous - Unsafe Environment / Situasi Tempat Kerja yang Berbahaya untuk Alam Sekitar"/>
    <x v="0"/>
    <x v="0"/>
    <x v="0"/>
  </r>
  <r>
    <m/>
    <x v="0"/>
    <m/>
    <m/>
    <d v="2025-09-12T00:00:00"/>
    <x v="78"/>
    <m/>
    <x v="0"/>
    <s v="Mechanical technician "/>
    <s v="North Building Ground Floor"/>
    <s v="Unsafe Condition (Dangerous Area that has potential to cause harm or injury to People within the Area) / Keadaan Bahaya"/>
    <s v="Broken tile"/>
    <s v="Slip trip and fall"/>
    <s v="Report"/>
    <s v="Facility Management / Perawatan Kemudahan dan Aset"/>
    <x v="0"/>
    <x v="1"/>
    <x v="0"/>
  </r>
  <r>
    <m/>
    <x v="0"/>
    <m/>
    <m/>
    <d v="2025-09-12T00:00:00"/>
    <x v="78"/>
    <m/>
    <x v="0"/>
    <s v="Mechanical technician "/>
    <s v="Car Park near Main Gate 1"/>
    <s v="Unsafe Condition (Dangerous Area that has potential to cause harm or injury to People within the Area) / Keadaan Bahaya"/>
    <s v="Dog"/>
    <s v="Dog bite"/>
    <s v="Report"/>
    <s v="Hazardous - Unsafe Environment / Situasi Tempat Kerja yang Berbahaya untuk Alam Sekitar"/>
    <x v="0"/>
    <x v="1"/>
    <x v="0"/>
  </r>
  <r>
    <m/>
    <x v="0"/>
    <m/>
    <m/>
    <d v="2025-09-12T00:00:00"/>
    <x v="12"/>
    <m/>
    <x v="0"/>
    <s v="Electrical Senior Shift Engineer"/>
    <s v="Ammonia Storage Tank Area"/>
    <s v="Unsafe Condition (Dangerous Area that has potential to cause harm or injury to People within the Area) / Keadaan Bahaya"/>
    <s v="No earthing reel available at ammonia storage tank area."/>
    <s v="Earthing reel can discharge static electricity that can build up during loading of flammable liquid. Fail to provide earthing reel could cause fire or explosions."/>
    <s v="Provide earthing reel."/>
    <s v="Design and Engineering / Tempat Pekerjaan kurang sesuai"/>
    <x v="0"/>
    <x v="1"/>
    <x v="0"/>
  </r>
  <r>
    <m/>
    <x v="0"/>
    <m/>
    <m/>
    <d v="2025-09-12T00:00:00"/>
    <x v="82"/>
    <m/>
    <x v="0"/>
    <s v="Static Engineer"/>
    <s v="Warehouse"/>
    <s v="Unsafe Condition (Dangerous Area that has potential to cause harm or injury to People within the Area) / Keadaan Bahaya"/>
    <s v="Deep potholes on the roads to the warehouse"/>
    <s v="Unsafe for forklift especially when carrying heavy loads as the road surface is not even."/>
    <s v="Suggestion to at least fill up the potholes or possibly make a proper asphalt road."/>
    <s v="Hazardous - Unsafe Environment / Situasi Tempat Kerja yang Berbahaya untuk Alam Sekitar"/>
    <x v="0"/>
    <x v="0"/>
    <x v="0"/>
  </r>
  <r>
    <m/>
    <x v="0"/>
    <m/>
    <m/>
    <d v="2025-09-12T00:00:00"/>
    <x v="30"/>
    <m/>
    <x v="0"/>
    <s v="Technician"/>
    <s v="Urea Plant"/>
    <s v="Unsafe Act (Dangerous or Unsafe Act that was done by someone) / Perbuatan Bahaya"/>
    <s v="Found cigeratte bud on the urea granulation staircase"/>
    <s v="Breach the BFI life saving rules"/>
    <s v="Please highlight this issue"/>
    <s v="Individual Behaviour / Tingkah Laku yang Cuai dan Berbahaya"/>
    <x v="0"/>
    <x v="0"/>
    <x v="0"/>
  </r>
  <r>
    <m/>
    <x v="0"/>
    <m/>
    <m/>
    <d v="2025-09-12T00:00:00"/>
    <x v="58"/>
    <m/>
    <x v="0"/>
    <s v="Sr.Scaffolder"/>
    <s v="Urea Plant"/>
    <s v="Unsafe Act (Dangerous or Unsafe Act that was done by someone) / Perbuatan Bahaya"/>
    <s v="I had been seen one personnel was nt wearing safety goggles(eye protection)while entering plant area."/>
    <s v="That personnel eye will exposed to dust from asphalt or any flying particle."/>
    <s v="I do stopping and intervention that personnel to wearing safety goggles to protect him eye,and safety goggles is apart of mandatory PPE requirements before entering plant."/>
    <s v="Individual Behaviour / Tingkah Laku yang Cuai dan Berbahaya"/>
    <x v="0"/>
    <x v="0"/>
    <x v="0"/>
  </r>
  <r>
    <m/>
    <x v="0"/>
    <m/>
    <m/>
    <d v="2025-09-12T00:00:00"/>
    <x v="58"/>
    <m/>
    <x v="0"/>
    <s v="Sr.Scaffolder"/>
    <s v="Urea Plant"/>
    <s v="Improvement Suggestions / Cadangan untuk diperbaiki"/>
    <s v="I did encounter to our third party contractor to doing site visit on plant area,I do explanation and reminder him for any scaffolding activities on site to Install temporary barriers tape on worksite area."/>
    <s v="To avoid not authorized personnel entering or passing by hazardous area."/>
    <s v="This good practice always be highlighted during early morning toolbox meeting,to giving reminder to all of our scaffolders."/>
    <s v="Signage and Barriers / Papan Tanda dan Perbatasan Keselamatan tempat kerja"/>
    <x v="0"/>
    <x v="0"/>
    <x v="0"/>
  </r>
  <r>
    <m/>
    <x v="0"/>
    <m/>
    <m/>
    <d v="2025-09-12T00:00:00"/>
    <x v="58"/>
    <m/>
    <x v="0"/>
    <s v="Sr.Scaffolder"/>
    <s v="Ammonia Plant"/>
    <s v="Safe Act or Positive Practice (An appreciation to be made to that person who shows good examples) / Kelakuan yang Baik"/>
    <s v="I had observe our third party contractor doing properly housekeeping and tidy up they scaffolding materials at worksite area."/>
    <s v="Can cause of slip,trip and fall."/>
    <s v="Keep on reminding our scaffolder on early morning toolbox meeting."/>
    <s v="Material Arrangement and Housekeeping / Kesesuaian Penyusunan Barang dan Kebersihan Tempat Pekerjaan"/>
    <x v="0"/>
    <x v="0"/>
    <x v="0"/>
  </r>
  <r>
    <m/>
    <x v="0"/>
    <m/>
    <m/>
    <d v="2025-09-12T00:00:00"/>
    <x v="58"/>
    <m/>
    <x v="0"/>
    <s v="Sr.Scaffolder"/>
    <s v="Rigging Store"/>
    <s v="Safe Act or Positive Practice (An appreciation to be made to that person who shows good examples) / Kelakuan yang Baik"/>
    <s v="I do observe that rigging gear at storage container cabin was properly arrangements base on size &amp; load capacity."/>
    <s v="It can lead to tripping and slippery hazard inside they container cabin."/>
    <s v="This good practice always be reminded and highlighted during early morning toolbox meeting."/>
    <s v="Material Arrangement and Housekeeping / Kesesuaian Penyusunan Barang dan Kebersihan Tempat Pekerjaan"/>
    <x v="0"/>
    <x v="0"/>
    <x v="0"/>
  </r>
  <r>
    <m/>
    <x v="0"/>
    <m/>
    <m/>
    <d v="2025-09-12T00:00:00"/>
    <x v="58"/>
    <m/>
    <x v="0"/>
    <s v="Sr.Scaffolder"/>
    <s v="Ammonia Plant"/>
    <s v="Unsafe Act (Dangerous or Unsafe Act that was done by someone) / Perbuatan Bahaya"/>
    <s v="I had seen one personnel doing manual handling scaffolding materials with not wearing proper hand glove to be used."/>
    <s v="Can cause of injury to finger from sharp edge point of scaffolding tube or steel plank."/>
    <s v="I do approaching and stopping him from continue wearing not specific proper hand glove,him must wearing impact resistant hand glove to minimize of cut during manually handling of scaffolding materials,him do agree to change with specific proper hand glove."/>
    <s v="Personal Protective Equipment / Pemakaian Alat Pelindung Diri"/>
    <x v="0"/>
    <x v="0"/>
    <x v="0"/>
  </r>
  <r>
    <m/>
    <x v="0"/>
    <m/>
    <m/>
    <d v="2025-09-12T00:00:00"/>
    <x v="66"/>
    <m/>
    <x v="0"/>
    <s v="Grinder fabricator level 1"/>
    <s v="Ammonia Plant"/>
    <s v="Unsafe Condition (Dangerous Area that has potential to cause harm or injury to People within the Area) / Keadaan Bahaya"/>
    <s v="I noticed that the scaffolding material was not placed without Barricade tape "/>
    <s v="Falling hazard "/>
    <s v="I put Barricade tape there "/>
    <s v="Signage and Barriers / Papan Tanda dan Perbatasan Keselamatan tempat kerja"/>
    <x v="0"/>
    <x v="1"/>
    <x v="0"/>
  </r>
  <r>
    <m/>
    <x v="0"/>
    <m/>
    <m/>
    <d v="2025-09-12T00:00:00"/>
    <x v="85"/>
    <m/>
    <x v="0"/>
    <s v="Static technician "/>
    <s v="Jetty Head"/>
    <s v="Unsafe Condition (Dangerous Area that has potential to cause harm or injury to People within the Area) / Keadaan Bahaya"/>
    <s v="The jetty head front of bcr no hand rail"/>
    <s v="Kindly install hand rail because during rain slippery very unsafe "/>
    <s v="Install hand rails "/>
    <s v="Design and Engineering / Tempat Pekerjaan kurang sesuai"/>
    <x v="0"/>
    <x v="0"/>
    <x v="0"/>
  </r>
  <r>
    <m/>
    <x v="0"/>
    <m/>
    <m/>
    <d v="2025-09-12T00:00:00"/>
    <x v="85"/>
    <m/>
    <x v="0"/>
    <s v="Static technician"/>
    <s v="Urea Plant"/>
    <s v="Improvement Suggestions / Cadangan untuk diperbaiki"/>
    <s v="Granulation no ventilation "/>
    <s v="High humidity dehydration "/>
    <s v="Kindle install ventilation granulation top"/>
    <s v="Design and Engineering / Tempat Pekerjaan kurang sesuai"/>
    <x v="0"/>
    <x v="0"/>
    <x v="0"/>
  </r>
  <r>
    <m/>
    <x v="0"/>
    <m/>
    <m/>
    <d v="2025-09-12T00:00:00"/>
    <x v="10"/>
    <m/>
    <x v="0"/>
    <s v="static"/>
    <s v="Ammonia Plant"/>
    <s v="Unsafe Act (Dangerous or Unsafe Act that was done by someone) / Perbuatan Bahaya"/>
    <s v="observe client operation tighthen gland leak without proper ppe and also doing job that was not his"/>
    <s v="since the fluid inside is ammonia, that person may cause leakage to go worst as he had no skill knowledge"/>
    <s v="tell him to stop what he is doing and leave it to personnel with skill knowledge to tighten the gland leak"/>
    <s v="Individual Behaviour / Tingkah Laku yang Cuai dan Berbahaya"/>
    <x v="0"/>
    <x v="0"/>
    <x v="0"/>
  </r>
  <r>
    <m/>
    <x v="0"/>
    <m/>
    <m/>
    <d v="2025-09-13T00:00:00"/>
    <x v="121"/>
    <m/>
    <x v="0"/>
    <s v="Shift Instrument Supervisor"/>
    <s v="Ammonia Storage Tank Area"/>
    <s v="Improvement Suggestions / Cadangan untuk diperbaiki"/>
    <s v="I found poor housekeeping of some canvas and cables at the ammonia truck loading are."/>
    <s v="If no intervention is made, the improper housekeeping of canvas and cables may cause tripping hazards, obstruction to operations, or potential accidents that could lead to injuries and equipment damage."/>
    <s v="I secured the canvas and cables, reminded the personnel about proper housekeeping, and suggested regular checks to avoid recurrence."/>
    <s v="Hazardous - Unsafe Environment / Situasi Tempat Kerja yang Berbahaya untuk Alam Sekitar"/>
    <x v="0"/>
    <x v="0"/>
    <x v="0"/>
  </r>
  <r>
    <m/>
    <x v="0"/>
    <m/>
    <m/>
    <d v="2025-09-13T00:00:00"/>
    <x v="121"/>
    <m/>
    <x v="0"/>
    <s v="Shift Instrument Supervisor"/>
    <s v="Ammonia Storage Tank Area"/>
    <s v="Unsafe Condition (Dangerous Area that has potential to cause harm or injury to People within the Area) / Keadaan Bahaya"/>
    <s v="At the ammonia truck loading area, I observed that the printer lacks a canopy for rain and sun protection, the LAN and power cables were not properly set up inside and outside the junction box. They needed to be revised by using proper glanding and other required fittings."/>
    <s v="If no action is taken, exposure to rain may damage the printer, and the unsecured cables could cause electrical fault, short circuits, potential safety hazards."/>
    <s v="Observed unsecured cables and lack of printer canopy; responsible person was informed, temporary protections implemented, and full corrective actions, including permanent canopy installation, are planned."/>
    <s v="Hazardous - Unsafe Materials / Benda yang Berbahaya"/>
    <x v="0"/>
    <x v="0"/>
    <x v="0"/>
  </r>
  <r>
    <m/>
    <x v="0"/>
    <m/>
    <m/>
    <d v="2025-09-15T00:00:00"/>
    <x v="46"/>
    <m/>
    <x v="0"/>
    <s v="senior mech eng"/>
    <s v="Car Park near North Building"/>
    <s v="Unsafe Condition (Dangerous Area that has potential to cause harm or injury to People within the Area) / Keadaan Bahaya"/>
    <s v="water accumulation"/>
    <s v="slippery surface"/>
    <s v="raise concern to HSSE"/>
    <s v="Hazardous - Unsafe Environment / Situasi Tempat Kerja yang Berbahaya untuk Alam Sekitar"/>
    <x v="0"/>
    <x v="1"/>
    <x v="0"/>
  </r>
  <r>
    <m/>
    <x v="0"/>
    <m/>
    <m/>
    <d v="2025-09-15T00:00:00"/>
    <x v="149"/>
    <m/>
    <x v="0"/>
    <s v="Welder "/>
    <s v="Offsite &amp; Utilities"/>
    <s v="Safe Act or Positive Practice (An appreciation to be made to that person who shows good examples) / Kelakuan yang Baik"/>
    <s v="We working for balance fan motor for BOG motor"/>
    <s v="When we tested running motor , we need move out from line of fire when motor running "/>
    <s v="We move out from test running "/>
    <s v="Knowledge and Training / Kurang Kemahiran atau Pengetahuan"/>
    <x v="0"/>
    <x v="0"/>
    <x v="0"/>
  </r>
  <r>
    <m/>
    <x v="0"/>
    <m/>
    <m/>
    <d v="2025-09-15T00:00:00"/>
    <x v="136"/>
    <m/>
    <x v="0"/>
    <s v="ROTATING ENGINEER"/>
    <s v="North Building Ground Floor"/>
    <s v="Unsafe Condition (Dangerous Area that has potential to cause harm or injury to People within the Area) / Keadaan Bahaya"/>
    <s v="There are some chipped ground tiles in the hallway"/>
    <s v="SLIP &amp; TRIP HAZARDS"/>
    <s v="to fix the ground tiles"/>
    <s v="Facility Management / Perawatan Kemudahan dan Aset"/>
    <x v="0"/>
    <x v="0"/>
    <x v="0"/>
  </r>
  <r>
    <m/>
    <x v="0"/>
    <m/>
    <m/>
    <d v="2025-09-15T00:00:00"/>
    <x v="136"/>
    <m/>
    <x v="0"/>
    <s v="ROTATING ENGINEER"/>
    <s v="Offsite &amp; Utilities"/>
    <s v="Unsafe Condition (Dangerous Area that has potential to cause harm or injury to People within the Area) / Keadaan Bahaya"/>
    <s v="During welding, no fire extinguisher has been placed near the working area"/>
    <s v="fire"/>
    <s v="remind to put fire extinguisher as close to working are for welding"/>
    <s v="Fire Protection / Perlindungan Kebakaran"/>
    <x v="0"/>
    <x v="0"/>
    <x v="0"/>
  </r>
  <r>
    <m/>
    <x v="0"/>
    <m/>
    <m/>
    <d v="2025-09-15T00:00:00"/>
    <x v="136"/>
    <m/>
    <x v="0"/>
    <s v="rotating engineer"/>
    <s v="Offsite &amp; Utilities"/>
    <s v="Unsafe Condition (Dangerous Area that has potential to cause harm or injury to People within the Area) / Keadaan Bahaya"/>
    <s v="no canvas has been placed during grinding"/>
    <s v="flying object hazards"/>
    <s v="remind to put canvas"/>
    <s v="Individual Behaviour / Tingkah Laku yang Cuai dan Berbahaya"/>
    <x v="0"/>
    <x v="0"/>
    <x v="0"/>
  </r>
  <r>
    <m/>
    <x v="0"/>
    <m/>
    <m/>
    <d v="2025-09-15T00:00:00"/>
    <x v="136"/>
    <m/>
    <x v="0"/>
    <s v="rotating engineer"/>
    <s v="Offsite &amp; Utilities"/>
    <s v="Unsafe Act (Dangerous or Unsafe Act that was done by someone) / Perbuatan Bahaya"/>
    <s v="personnel getting closer to the exposed rotating components of equipment"/>
    <s v="serious injury"/>
    <s v="remind to stay away from the rotating component &amp; be in safe place"/>
    <s v="Individual Behaviour / Tingkah Laku yang Cuai dan Berbahaya"/>
    <x v="0"/>
    <x v="0"/>
    <x v="0"/>
  </r>
  <r>
    <m/>
    <x v="0"/>
    <m/>
    <m/>
    <d v="2025-09-15T00:00:00"/>
    <x v="136"/>
    <m/>
    <x v="0"/>
    <s v="Rotating engineer"/>
    <s v="Offsite &amp; Utilities"/>
    <s v="Unsafe Act (Dangerous or Unsafe Act that was done by someone) / Perbuatan Bahaya"/>
    <s v="personnel not wearing full shield face mask during grinding"/>
    <s v="serious injury due to flying object"/>
    <s v="remind to use face shield mask &amp; proper PPE"/>
    <s v="Personal Protective Equipment / Pemakaian Alat Pelindung Diri"/>
    <x v="0"/>
    <x v="0"/>
    <x v="0"/>
  </r>
  <r>
    <m/>
    <x v="0"/>
    <m/>
    <m/>
    <d v="2025-09-15T00:00:00"/>
    <x v="144"/>
    <m/>
    <x v="0"/>
    <s v="Sr rotating technician level 1"/>
    <s v="Ammonia Plant"/>
    <s v="Safe Act or Positive Practice (An appreciation to be made to that person who shows good examples) / Kelakuan yang Baik"/>
    <s v="Scaffolding metrical manage and hard barication "/>
    <s v="No"/>
    <s v="No"/>
    <s v="Proactive Approach / Teguran Positif (Safe Act / Positive Act)"/>
    <x v="0"/>
    <x v="0"/>
    <x v="0"/>
  </r>
  <r>
    <m/>
    <x v="0"/>
    <m/>
    <m/>
    <d v="2025-09-15T00:00:00"/>
    <x v="144"/>
    <m/>
    <x v="0"/>
    <s v="Sr rotating technician level 1"/>
    <s v="Urea Plant"/>
    <s v="Safe Act or Positive Practice (An appreciation to be made to that person who shows good examples) / Kelakuan yang Baik"/>
    <s v="127k004 lilama working there they are fixed backed insulation.but they are covered the equipment and minimise they  insulation hazards "/>
    <s v="This is good for human and environmental "/>
    <s v="Good "/>
    <s v="Proactive Approach / Teguran Positif (Safe Act / Positive Act)"/>
    <x v="0"/>
    <x v="0"/>
    <x v="0"/>
  </r>
  <r>
    <m/>
    <x v="0"/>
    <m/>
    <m/>
    <d v="2025-09-15T00:00:00"/>
    <x v="9"/>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16T00:00:00"/>
    <x v="3"/>
    <m/>
    <x v="0"/>
    <s v="SENIOR ELECTRICAL SHIFT ENGINEER"/>
    <s v="Site Office Ground Floor"/>
    <s v="Improvement Suggestions / Cadangan untuk diperbaiki"/>
    <s v="Door toward food serving area has no window for person to observe if anyone in front of the door while opening the door. "/>
    <s v="It may hit person in front of door when someone open the door. In addition, the person from inside the room most probably carrying hot food and my cause burn injury from hot food. "/>
    <s v="Need to add window on the door. "/>
    <s v="Facility Management / Perawatan Kemudahan dan Aset"/>
    <x v="0"/>
    <x v="1"/>
    <x v="0"/>
  </r>
  <r>
    <m/>
    <x v="0"/>
    <m/>
    <m/>
    <d v="2025-09-16T00:00:00"/>
    <x v="3"/>
    <m/>
    <x v="0"/>
    <s v="SENIOR ELECTRICAL SHIFT ENGINEER"/>
    <s v="Site Office Ground Floor"/>
    <s v="Improvement Suggestions / Cadangan untuk diperbaiki"/>
    <s v="Between the ablution area and toilet has no canopy/roof. "/>
    <s v="During raining person who crossing the area that has no canopy tend to run to avoid run. The person may slip while running towards the toilet/ablution area. "/>
    <s v="Need to put canopy in between ablution area and toilet"/>
    <s v="Facility Management / Perawatan Kemudahan dan Aset"/>
    <x v="0"/>
    <x v="1"/>
    <x v="0"/>
  </r>
  <r>
    <m/>
    <x v="0"/>
    <m/>
    <m/>
    <d v="2025-09-16T00:00:00"/>
    <x v="3"/>
    <m/>
    <x v="0"/>
    <s v="SENIOR ELECTRICAL SHIFT ENGINEER"/>
    <s v="Site Office Ground Floor"/>
    <s v="Improvement Suggestions / Cadangan untuk diperbaiki"/>
    <s v="No observation window on the door towards the food serving area. "/>
    <s v="The door may hit someone who is in front of the door while someone other opening the door. And for person in front of the door most probably carrying hot food and it may spill and cause burn on the person. "/>
    <s v="To install observation window on the door. "/>
    <s v="Facility Management / Perawatan Kemudahan dan Aset"/>
    <x v="0"/>
    <x v="1"/>
    <x v="0"/>
  </r>
  <r>
    <m/>
    <x v="0"/>
    <m/>
    <m/>
    <d v="2025-09-16T00:00:00"/>
    <x v="3"/>
    <m/>
    <x v="0"/>
    <s v="SENIOR ELECTRICAL SHIFT ENGINEER"/>
    <s v="Site Office Ground Floor"/>
    <s v="Improvement Suggestions / Cadangan untuk diperbaiki"/>
    <s v="There is no canopy/roof installed between ablution area and toilet. "/>
    <s v="During rain, person tend to run to avoid rain while crossing the area. The person may slip while running toward toilet or vice versa. "/>
    <s v="To install canopy/roof. "/>
    <s v="Facility Management / Perawatan Kemudahan dan Aset"/>
    <x v="0"/>
    <x v="1"/>
    <x v="0"/>
  </r>
  <r>
    <m/>
    <x v="0"/>
    <m/>
    <m/>
    <d v="2025-09-16T00:00:00"/>
    <x v="22"/>
    <m/>
    <x v="0"/>
    <s v="Electrical Supervisor"/>
    <s v="Offsite &amp; Utilities"/>
    <s v="Improvement Suggestions / Cadangan untuk diperbaiki"/>
    <s v="Behind the BOG compressor, there were numerous remaining materials such as cable, instrument pipe tubing, support u channel, green tarpaulin, and pipe insulation."/>
    <s v="."/>
    <s v="Housekeeping needs to be done."/>
    <s v="Hazardous - Unsafe Environment / Situasi Tempat Kerja yang Berbahaya untuk Alam Sekitar"/>
    <x v="0"/>
    <x v="1"/>
    <x v="0"/>
  </r>
  <r>
    <m/>
    <x v="0"/>
    <m/>
    <m/>
    <d v="2025-09-16T00:00:00"/>
    <x v="140"/>
    <m/>
    <x v="0"/>
    <s v="Rotating Supervisor"/>
    <s v="Warehouse"/>
    <s v="Unsafe Condition (Dangerous Area that has potential to cause harm or injury to People within the Area) / Keadaan Bahaya"/>
    <s v="very humid &amp; hot condition inside warehouse when inspecting spare parts"/>
    <s v="dehydration"/>
    <s v="suggestion to install AC or have more ventilation fan"/>
    <s v="Design and Engineering / Tempat Pekerjaan kurang sesuai"/>
    <x v="0"/>
    <x v="0"/>
    <x v="0"/>
  </r>
  <r>
    <m/>
    <x v="0"/>
    <m/>
    <m/>
    <d v="2025-09-16T00:00:00"/>
    <x v="140"/>
    <m/>
    <x v="0"/>
    <s v="Rotating Supervisor"/>
    <s v="Ammonia Plant"/>
    <s v="Improvement Suggestions / Cadangan untuk diperbaiki"/>
    <s v="poor housekeeping at main substation "/>
    <s v="growth of bacteria lead to sickness"/>
    <s v="to perform proper housekeeping"/>
    <s v="Welfare / Kebajikan Pekerjaan dari segi Tempat Rehat, Penyediaan Air Minum dan Sebagainya."/>
    <x v="0"/>
    <x v="0"/>
    <x v="0"/>
  </r>
  <r>
    <m/>
    <x v="0"/>
    <m/>
    <m/>
    <d v="2025-09-16T00:00:00"/>
    <x v="140"/>
    <m/>
    <x v="0"/>
    <s v="Rotating supervisor "/>
    <s v="Ammonia Plant"/>
    <s v="Unsafe Condition (Dangerous Area that has potential to cause harm or injury to People within the Area) / Keadaan Bahaya"/>
    <s v="flooding at 1091U200 during raining which promotes algae growth"/>
    <s v="slip/trip hazards"/>
    <s v="operation to regularly drain the rainwater"/>
    <s v="Proactive Approach / Teguran Positif (Safe Act / Positive Act)"/>
    <x v="0"/>
    <x v="0"/>
    <x v="0"/>
  </r>
  <r>
    <m/>
    <x v="0"/>
    <m/>
    <m/>
    <d v="2025-09-16T00:00:00"/>
    <x v="140"/>
    <m/>
    <x v="0"/>
    <s v="Rotating supervisor"/>
    <s v="Ammonia Plant"/>
    <s v="Improvement Suggestions / Cadangan untuk diperbaiki"/>
    <s v="rotating team did good job during TA for 1071K001 HP major overhaul without injury as we follow safety protocols"/>
    <s v="NA"/>
    <s v="NA"/>
    <s v="Proactive Approach / Teguran Positif (Safe Act / Positive Act)"/>
    <x v="0"/>
    <x v="0"/>
    <x v="0"/>
  </r>
  <r>
    <m/>
    <x v="0"/>
    <m/>
    <m/>
    <d v="2025-09-16T00:00:00"/>
    <x v="64"/>
    <m/>
    <x v="0"/>
    <s v="Fabricator level 1 "/>
    <s v="Workshop"/>
    <s v="Improvement Suggestions / Cadangan untuk diperbaiki"/>
    <s v="One person do the grinding without earplug."/>
    <s v="If had sound loud during working hours we wearing earplug for our protection.otherwise our hearing capacity day by day go down."/>
    <s v="That time I had extra earplug I give it to the person."/>
    <s v="Personal Protective Equipment / Pemakaian Alat Pelindung Diri"/>
    <x v="0"/>
    <x v="1"/>
    <x v="0"/>
  </r>
  <r>
    <m/>
    <x v="0"/>
    <m/>
    <m/>
    <d v="2025-09-16T00:00:00"/>
    <x v="84"/>
    <m/>
    <x v="0"/>
    <s v="Senior static technician "/>
    <s v="North Building Ground Floor"/>
    <s v="Safe Act or Positive Practice (An appreciation to be made to that person who shows good examples) / Kelakuan yang Baik"/>
    <s v="Good communication during activities of Turnaround, with many people involved with other departments such as scaffolding and rigger, hence job done in a smooth and safely manner"/>
    <s v="Accident can be happened, without proper and clear instructions harm can be done"/>
    <s v="Start with toolbox talk and keep on communicate inbetween with each other before, during and after job as housekeeping will be done once activity is finished"/>
    <s v="Communication / Kurang Perbincangan waktu Bekerja, Kurang Permahaman Arahan atau Kurang Pengetahuan Bahasa Asing"/>
    <x v="0"/>
    <x v="0"/>
    <x v="0"/>
  </r>
  <r>
    <m/>
    <x v="0"/>
    <m/>
    <m/>
    <d v="2025-09-16T00:00:00"/>
    <x v="57"/>
    <m/>
    <x v="0"/>
    <s v="Senior Scaffolder"/>
    <s v="Jetty Head"/>
    <s v="Unsafe Act (Dangerous or Unsafe Act that was done by someone) / Perbuatan Bahaya"/>
    <s v="People working not using safety gloves"/>
    <s v="Finger Injury"/>
    <s v="Stop Work &amp; I ask him to use safety gloves to continue his activity"/>
    <s v="Personal Protective Equipment / Pemakaian Alat Pelindung Diri"/>
    <x v="0"/>
    <x v="0"/>
    <x v="0"/>
  </r>
  <r>
    <m/>
    <x v="0"/>
    <m/>
    <m/>
    <d v="2025-09-16T00:00:00"/>
    <x v="79"/>
    <m/>
    <x v="0"/>
    <s v="Mechanical Static Technician "/>
    <s v="Offsite &amp; Utilities"/>
    <s v="Unsafe Condition (Dangerous Area that has potential to cause harm or injury to People within the Area) / Keadaan Bahaya"/>
    <s v="Poor housekeeping "/>
    <s v="environment at the place will not be a good. "/>
    <s v="Raise the issue to the owner items to housekeeping the used items to removed from site."/>
    <s v="Material Arrangement and Housekeeping / Kesesuaian Penyusunan Barang dan Kebersihan Tempat Pekerjaan"/>
    <x v="0"/>
    <x v="0"/>
    <x v="0"/>
  </r>
  <r>
    <m/>
    <x v="0"/>
    <m/>
    <m/>
    <d v="2025-09-16T00:00:00"/>
    <x v="9"/>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16T00:00:00"/>
    <x v="25"/>
    <m/>
    <x v="0"/>
    <s v="Electrical shift supervisor"/>
    <s v="Ammonia Plant"/>
    <s v="Unsafe Condition (Dangerous Area that has potential to cause harm or injury to People within the Area) / Keadaan Bahaya"/>
    <s v="Some of small wire ex scaffolding during shutdown not clean properly at amonia, urea &amp; utility "/>
    <s v="Can create unsafe conditions specially for cycle tire"/>
    <s v="Need proper house keeping after scaffolding remove &amp; use other alternate model( clamping type/ plastic rope)"/>
    <s v="Hazardous - Unsafe Materials / Benda yang Berbahaya"/>
    <x v="0"/>
    <x v="1"/>
    <x v="0"/>
  </r>
  <r>
    <m/>
    <x v="0"/>
    <m/>
    <m/>
    <d v="2025-09-16T00:00:00"/>
    <x v="7"/>
    <m/>
    <x v="0"/>
    <s v="Electrical Supervisor "/>
    <s v="Electrical Substation"/>
    <s v="Unsafe Act (Dangerous or Unsafe Act that was done by someone) / Perbuatan Bahaya"/>
    <s v="Man lift parking on gravel where  11KV underground cable exist"/>
    <s v="Cable damage and short circuit"/>
    <s v="Ask operator to move from the area. "/>
    <s v="Communication / Kurang Perbincangan waktu Bekerja, Kurang Permahaman Arahan atau Kurang Pengetahuan Bahasa Asing"/>
    <x v="0"/>
    <x v="0"/>
    <x v="0"/>
  </r>
  <r>
    <m/>
    <x v="0"/>
    <m/>
    <m/>
    <d v="2025-09-17T00:00:00"/>
    <x v="87"/>
    <m/>
    <x v="0"/>
    <s v="Static Technician "/>
    <s v="Urea Plant"/>
    <s v="Safe Act or Positive Practice (An appreciation to be made to that person who shows good examples) / Kelakuan yang Baik"/>
    <s v="Good communication during Turnaround activities as all work activities has been done in a safe and smooth manner"/>
    <s v="Miscommunication can lead to confusion and danger to the activities on site as with one wrong info can cause time loss and injuries "/>
    <s v="Ensure preparation of job is properly done and highlight toolbox talk as it is important before we start any job"/>
    <s v="Communication / Kurang Perbincangan waktu Bekerja, Kurang Permahaman Arahan atau Kurang Pengetahuan Bahasa Asing"/>
    <x v="0"/>
    <x v="0"/>
    <x v="0"/>
  </r>
  <r>
    <m/>
    <x v="0"/>
    <m/>
    <m/>
    <d v="2025-09-17T00:00:00"/>
    <x v="16"/>
    <m/>
    <x v="0"/>
    <s v="Electrical manager"/>
    <s v="Ammonia Plant"/>
    <s v="Improvement Suggestions / Cadangan untuk diperbaiki"/>
    <s v="Alot of equipment in plant attacked by corrosion"/>
    <s v="Alot of equipment will completely damage due to this corrosion"/>
    <s v="Sent mail to reliability team to create RCA for analysis these phenomena and take actions against main route cause of this problem "/>
    <s v="Tools, Equipment and Machinery / Berkaitan dengan Alat Kegunaan Pekerjaan dan Mesin sama ada ianya Tidak Sesuai untuk aktivitas tersebut atau sebaliknya"/>
    <x v="0"/>
    <x v="0"/>
    <x v="0"/>
  </r>
  <r>
    <m/>
    <x v="0"/>
    <m/>
    <m/>
    <d v="2025-09-17T00:00:00"/>
    <x v="46"/>
    <m/>
    <x v="0"/>
    <s v="senior ws eng"/>
    <s v="Car Park near Main Gate 1"/>
    <s v="Unsafe Condition (Dangerous Area that has potential to cause harm or injury to People within the Area) / Keadaan Bahaya"/>
    <s v="signages  are not sufficient"/>
    <s v="can cause to car accident due to miss banners"/>
    <s v="raise care card"/>
    <s v="Facility Management / Perawatan Kemudahan dan Aset"/>
    <x v="0"/>
    <x v="1"/>
    <x v="0"/>
  </r>
  <r>
    <m/>
    <x v="0"/>
    <m/>
    <m/>
    <d v="2025-09-17T00:00:00"/>
    <x v="145"/>
    <m/>
    <x v="0"/>
    <s v="Sr. Rotating  Mechanical  Technician LVL1 "/>
    <s v="Urea Plant"/>
    <s v="Unsafe Condition (Dangerous Area that has potential to cause harm or injury to People within the Area) / Keadaan Bahaya"/>
    <s v="Near 1201P005A/B sewear drainage  grating fall down  inside drainage._x000a_"/>
    <s v="Fallen hazards "/>
    <s v="Removed out grating and refixed."/>
    <s v="Hazardous - Unsafe Materials / Benda yang Berbahaya"/>
    <x v="0"/>
    <x v="1"/>
    <x v="0"/>
  </r>
  <r>
    <m/>
    <x v="0"/>
    <m/>
    <m/>
    <d v="2025-09-17T00:00:00"/>
    <x v="136"/>
    <m/>
    <x v="0"/>
    <s v="Rotating Engineer"/>
    <s v="Offsite &amp; Utilities"/>
    <s v="Unsafe Condition (Dangerous Area that has potential to cause harm or injury to People within the Area) / Keadaan Bahaya"/>
    <s v="stagnant water on 1511K121/122 baseplate"/>
    <s v="breeding of mosquito, promotes rust/corrosion on baseplate &amp; surroundings"/>
    <s v="suggestion to drain out the water"/>
    <s v="Material Arrangement and Housekeeping / Kesesuaian Penyusunan Barang dan Kebersihan Tempat Pekerjaan"/>
    <x v="0"/>
    <x v="0"/>
    <x v="0"/>
  </r>
  <r>
    <m/>
    <x v="0"/>
    <m/>
    <m/>
    <d v="2025-09-17T00:00:00"/>
    <x v="42"/>
    <m/>
    <x v="0"/>
    <s v="Electrical technician "/>
    <s v="Offsite &amp; Utilities"/>
    <s v="Improvement Suggestions / Cadangan untuk diperbaiki"/>
    <s v="Terjumpa 1 cable communications  berwarna biru instrumentation di kawasan decanter,  undressing, tidak ada proper mash tray, becampur dengan power cable yng boleh menyebab kan terkacau communications  nya."/>
    <s v="Cable itu boleh rosak dan tidak dapat di guna kan lagi"/>
    <s v="Need proper installation,  dressing and put in different  mash tray_x000a_And already informed the supervisor  to survey and make notification or workorder"/>
    <s v="Design and Engineering / Tempat Pekerjaan kurang sesuai"/>
    <x v="0"/>
    <x v="0"/>
    <x v="0"/>
  </r>
  <r>
    <m/>
    <x v="0"/>
    <m/>
    <m/>
    <d v="2025-09-17T00:00:00"/>
    <x v="58"/>
    <m/>
    <x v="0"/>
    <s v="Sr.Scaffolder"/>
    <s v="Ammonia Storage Tank Area"/>
    <s v="Safe Act or Positive Practice (An appreciation to be made to that person who shows good examples) / Kelakuan yang Baik"/>
    <s v="I had been seen lifting activities with proper arrangements of lifting area by banks man &amp; riggers.(proper barrier and signage)for lifting area."/>
    <s v="N/A"/>
    <s v="It's good practice for any personnel doing heavy lifting by crane,to avoid not authorized personnel entering the Lifting area."/>
    <s v="Signage and Barriers / Papan Tanda dan Perbatasan Keselamatan tempat kerja"/>
    <x v="0"/>
    <x v="0"/>
    <x v="0"/>
  </r>
  <r>
    <m/>
    <x v="0"/>
    <m/>
    <m/>
    <d v="2025-09-17T00:00:00"/>
    <x v="11"/>
    <m/>
    <x v="0"/>
    <s v="Technician Static"/>
    <s v="Car Park near North Building"/>
    <s v="Unsafe Condition (Dangerous Area that has potential to cause harm or injury to People within the Area) / Keadaan Bahaya"/>
    <s v="Algae"/>
    <s v="Slippery, trip and fall. Injuries could happen"/>
    <s v="Clean some the algae, but its too many to clean. "/>
    <s v="Hazardous - Unsafe Environment / Situasi Tempat Kerja yang Berbahaya untuk Alam Sekitar"/>
    <x v="0"/>
    <x v="0"/>
    <x v="0"/>
  </r>
  <r>
    <m/>
    <x v="0"/>
    <m/>
    <m/>
    <d v="2025-09-17T00:00:00"/>
    <x v="9"/>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18T00:00:00"/>
    <x v="3"/>
    <m/>
    <x v="0"/>
    <s v="SENIOR ELECTRICAL SHIFT ENGINEER"/>
    <s v="Electrical Substation"/>
    <s v="Improvement Suggestions / Cadangan untuk diperbaiki"/>
    <s v="Last step of the stair toward/from substation 2 entry is too high. "/>
    <s v="Personal may sprain the ankle"/>
    <s v="Need to make extra step for the stair. "/>
    <s v="Facility Management / Perawatan Kemudahan dan Aset"/>
    <x v="0"/>
    <x v="1"/>
    <x v="0"/>
  </r>
  <r>
    <m/>
    <x v="0"/>
    <m/>
    <m/>
    <d v="2025-09-18T00:00:00"/>
    <x v="145"/>
    <m/>
    <x v="0"/>
    <s v="Sr. Rotating  Mechanical  Technician LVL1 "/>
    <s v="Urea Plant"/>
    <s v="Unsafe Act (Dangerous or Unsafe Act that was done by someone) / Perbuatan Bahaya"/>
    <s v="1271K004 one contractor  Technician  using drill machine  without  wearing  safety glass."/>
    <s v="Eye injury."/>
    <s v="Informed  always  wear  safety glass  while using drill machine."/>
    <s v="Individual Behaviour / Tingkah Laku yang Cuai dan Berbahaya"/>
    <x v="0"/>
    <x v="1"/>
    <x v="0"/>
  </r>
  <r>
    <m/>
    <x v="0"/>
    <m/>
    <m/>
    <d v="2025-09-18T00:00:00"/>
    <x v="18"/>
    <m/>
    <x v="0"/>
    <s v="elec. lead engineer"/>
    <s v="Plant Entry Gate"/>
    <s v="Unsafe Condition (Dangerous Area that has potential to cause harm or injury to People within the Area) / Keadaan Bahaya"/>
    <s v="There is significant grass growth around the PSS2 at the site."/>
    <s v="The grass may obstruct safe access to the transformer during inspection or emergency maintenance._x000a__x000a_Dry grass poses a potential fire risk, especially in hot weather._x000a__x000a_Overgrown vegetation may cover important warning signs or ground-mounted equipment."/>
    <s v="Grass around the transformer should be cut and the surrounding area kept clear._x000a__x000a_Regular maintenance should be scheduled to prevent overgrowth._x000a__x000a_Coordinate with the maintenance or landscaping team to ensure the work is done safely without damaging any electrical components."/>
    <s v="Facility Management / Perawatan Kemudahan dan Aset"/>
    <x v="0"/>
    <x v="1"/>
    <x v="0"/>
  </r>
  <r>
    <m/>
    <x v="0"/>
    <m/>
    <m/>
    <d v="2025-09-18T00:00:00"/>
    <x v="17"/>
    <m/>
    <x v="0"/>
    <s v="Lead"/>
    <s v="Main Gate 1"/>
    <s v="Unsafe Condition (Dangerous Area that has potential to cause harm or injury to People within the Area) / Keadaan Bahaya"/>
    <s v="wild dog attack the employees"/>
    <s v="injury"/>
    <s v="reported"/>
    <s v="Fire Protection / Perlindungan Kebakaran"/>
    <x v="0"/>
    <x v="0"/>
    <x v="0"/>
  </r>
  <r>
    <m/>
    <x v="0"/>
    <m/>
    <m/>
    <d v="2025-09-18T00:00:00"/>
    <x v="17"/>
    <m/>
    <x v="0"/>
    <s v="Lead"/>
    <s v="Unsure / Kurang Pasti"/>
    <s v="Unsafe Condition (Dangerous Area that has potential to cause harm or injury to People within the Area) / Keadaan Bahaya"/>
    <s v="Grass is long in PSS2 and PSS3"/>
    <s v="Snakes can hide inside"/>
    <s v="reported"/>
    <s v="Facility Management / Perawatan Kemudahan dan Aset"/>
    <x v="0"/>
    <x v="0"/>
    <x v="0"/>
  </r>
  <r>
    <m/>
    <x v="0"/>
    <m/>
    <m/>
    <d v="2025-09-18T00:00:00"/>
    <x v="79"/>
    <m/>
    <x v="0"/>
    <s v="Mechanical Static"/>
    <s v="Car Park near North Building"/>
    <s v="Unsafe Condition (Dangerous Area that has potential to cause harm or injury to People within the Area) / Keadaan Bahaya"/>
    <s v="algae around parking area "/>
    <s v="slip trip and fall"/>
    <s v="need to have proper drainage or cleaning."/>
    <s v="Hazardous - Unsafe Environment / Situasi Tempat Kerja yang Berbahaya untuk Alam Sekitar"/>
    <x v="0"/>
    <x v="0"/>
    <x v="0"/>
  </r>
  <r>
    <m/>
    <x v="0"/>
    <m/>
    <m/>
    <d v="2025-09-18T00:00:00"/>
    <x v="98"/>
    <m/>
    <x v="0"/>
    <s v="Instrument Technician Shift"/>
    <s v="Ammonia Plant"/>
    <s v="Unsafe Condition (Dangerous Area that has potential to cause harm or injury to People within the Area) / Keadaan Bahaya"/>
    <s v="A natural gas leak was detected at the venting plug of the pressure gauge (Tag No. PI1011147). W.O No:20050557"/>
    <s v="Natural gas is highly flammable. Even a small leak can create an explosive atmosphere If the gas comes into contact with an ignition source (spark, static electricity, hot surface), it can lead to a fire or explosion."/>
    <s v="Upon detecting the leak, I attempted to stop it by tightening the vent plug; however, the leakage persisted. As a corrective measure, I isolated the pressure gauge from the needle isolation valve. Following this, the leak was successfully eliminated."/>
    <s v="Hazardous - Unsafe Environment / Situasi Tempat Kerja yang Berbahaya untuk Alam Sekitar"/>
    <x v="0"/>
    <x v="0"/>
    <x v="0"/>
  </r>
  <r>
    <m/>
    <x v="0"/>
    <m/>
    <m/>
    <d v="2025-09-18T00:00:00"/>
    <x v="11"/>
    <m/>
    <x v="0"/>
    <s v="Technician static"/>
    <s v="Main Gate 1"/>
    <s v="Unsafe Condition (Dangerous Area that has potential to cause harm or injury to People within the Area) / Keadaan Bahaya"/>
    <s v="Wild dog"/>
    <s v="Too many injuries already happened"/>
    <s v="Chase the dog away."/>
    <s v="Hazardous - Unsafe Environment / Situasi Tempat Kerja yang Berbahaya untuk Alam Sekitar"/>
    <x v="0"/>
    <x v="0"/>
    <x v="0"/>
  </r>
  <r>
    <m/>
    <x v="0"/>
    <m/>
    <m/>
    <d v="2025-09-18T00:00:00"/>
    <x v="66"/>
    <m/>
    <x v="0"/>
    <s v="Grinder fabricator level 1"/>
    <s v="Warehouse"/>
    <s v="Unsafe Act (Dangerous or Unsafe Act that was done by someone) / Perbuatan Bahaya"/>
    <s v="The forklifts bankman were not wearing vests"/>
    <s v="This will it difficult for oprators to identify bankman employees. "/>
    <s v="I told the bankman that you are wearing your vests properly "/>
    <s v="Knowledge and Training / Kurang Kemahiran atau Pengetahuan"/>
    <x v="0"/>
    <x v="1"/>
    <x v="0"/>
  </r>
  <r>
    <m/>
    <x v="0"/>
    <m/>
    <m/>
    <d v="2025-09-18T00:00:00"/>
    <x v="9"/>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19T00:00:00"/>
    <x v="144"/>
    <m/>
    <x v="0"/>
    <s v="Sr rotating technician "/>
    <s v="Urea Plant"/>
    <s v="Unsafe Condition (Dangerous Area that has potential to cause harm or injury to People within the Area) / Keadaan Bahaya"/>
    <s v="1271k002 suction duck up side water continuous leakage "/>
    <s v="The area have slipry and falling "/>
    <s v="The make try and minimise the water come down side "/>
    <s v="Hazardous - Unsafe Environment / Situasi Tempat Kerja yang Berbahaya untuk Alam Sekitar"/>
    <x v="0"/>
    <x v="0"/>
    <x v="0"/>
  </r>
  <r>
    <m/>
    <x v="0"/>
    <m/>
    <m/>
    <d v="2025-09-19T00:00:00"/>
    <x v="98"/>
    <m/>
    <x v="0"/>
    <s v="Instrument Technician Shift"/>
    <s v="Offsite &amp; Utilities"/>
    <s v="Unsafe Condition (Dangerous Area that has potential to cause harm or injury to People within the Area) / Keadaan Bahaya"/>
    <s v="An unauthorized dog was observed entering the BFI plant."/>
    <s v="Safety Hazards to Personnel and Animal:_x000a_-The dog may startle workers, leading to slips, trips, or other accidents._x000a_-The dog could get injured by machinery, chemicals, or hot surfaces._x000a__x000a_Process Interruption:_x000a_-The dog may enter restricted or hazardous zones, triggering alarms or halting operations for safety._x000a__x000a_Contamination Risk:_x000a_-In sensitive areas, the presence of an animal may pose hygiene and contamination concerns, especially in chemical or processing zones."/>
    <s v="Secure Perimeter Fencing:_x000a_-Ensure the plant perimeter is fully enclosed with appropriate fencing to prevent unauthorized entry of animals or people._x000a_-Regularly inspect for gaps, holes, or damage._x000a__x000a_Controlled Access Points:_x000a_-Limit and monitor all access points (gates, doors) to ensure they are kept closed and secured when not in use._x000a_-Use self-closing gates and security locks where applicable._x000a__x000a_CCTV and Surveillance:_x000a_-Install cameras around the facility to monitor unusual activities, including animal intrusions._x000a_-Use motion sensors or alarms in critical areas."/>
    <s v="Hazardous - Unsafe Environment / Situasi Tempat Kerja yang Berbahaya untuk Alam Sekitar"/>
    <x v="0"/>
    <x v="0"/>
    <x v="0"/>
  </r>
  <r>
    <m/>
    <x v="0"/>
    <m/>
    <m/>
    <d v="2025-09-19T00:00:00"/>
    <x v="66"/>
    <m/>
    <x v="0"/>
    <s v="Grinder fabricator level 1"/>
    <s v="Ammonia Plant"/>
    <s v="Unsafe Condition (Dangerous Area that has potential to cause harm or injury to People within the Area) / Keadaan Bahaya"/>
    <s v="The insulation material was not placed correctly"/>
    <s v="Due to which any person may face difficulty in commuting."/>
    <s v="I told the insulation team to move this material aside and make a barricade."/>
    <s v="Hazardous - Unsafe Materials / Benda yang Berbahaya"/>
    <x v="0"/>
    <x v="1"/>
    <x v="0"/>
  </r>
  <r>
    <m/>
    <x v="0"/>
    <m/>
    <m/>
    <d v="2025-09-19T00:00:00"/>
    <x v="9"/>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20T00:00:00"/>
    <x v="10"/>
    <m/>
    <x v="0"/>
    <s v="static"/>
    <s v="Ammonia Plant"/>
    <s v="Safe Act or Positive Practice (An appreciation to be made to that person who shows good examples) / Kelakuan yang Baik"/>
    <s v="coworker wear proper ppe when dealing with job with hot surfaces"/>
    <s v="N/A"/>
    <s v="commend him and tell him to keep it up"/>
    <s v="Personal Protective Equipment / Pemakaian Alat Pelindung Diri"/>
    <x v="0"/>
    <x v="0"/>
    <x v="0"/>
  </r>
  <r>
    <m/>
    <x v="0"/>
    <m/>
    <m/>
    <d v="2025-09-22T00:00:00"/>
    <x v="43"/>
    <m/>
    <x v="0"/>
    <s v="Workshop manager "/>
    <s v="Cooling Tower Area"/>
    <s v="Unsafe Act (Dangerous or Unsafe Act that was done by someone) / Perbuatan Bahaya"/>
    <s v="A loose objects (bolts and nuts) were left unintended on the grating. "/>
    <s v="Dropped object hazard. "/>
    <s v="Request to collect all loose items and to be kept in a tray. "/>
    <s v="Hazardous - Unsafe Materials / Benda yang Berbahaya"/>
    <x v="0"/>
    <x v="0"/>
    <x v="0"/>
  </r>
  <r>
    <m/>
    <x v="0"/>
    <m/>
    <m/>
    <d v="2025-09-22T00:00:00"/>
    <x v="16"/>
    <m/>
    <x v="0"/>
    <s v="Electrical manager"/>
    <s v="Clinic"/>
    <s v="Unsafe Condition (Dangerous Area that has potential to cause harm or injury to People within the Area) / Keadaan Bahaya"/>
    <s v="Alot of dangerous dogs around clinic and attack some employees many times"/>
    <s v="These dogs must be chased until they go outside the plant boundaries"/>
    <s v="confirm HSSE team"/>
    <s v="Hazardous - Unsafe Environment / Situasi Tempat Kerja yang Berbahaya untuk Alam Sekitar"/>
    <x v="0"/>
    <x v="0"/>
    <x v="0"/>
  </r>
  <r>
    <m/>
    <x v="0"/>
    <m/>
    <m/>
    <d v="2025-09-22T00:00:00"/>
    <x v="46"/>
    <m/>
    <x v="0"/>
    <s v="senior mech eng"/>
    <s v="Ammonia Plant"/>
    <s v="Unsafe Condition (Dangerous Area that has potential to cause harm or injury to People within the Area) / Keadaan Bahaya"/>
    <s v="miscommunication"/>
    <s v="miscommunication can cause hazard and incident"/>
    <s v="raise concern to management"/>
    <s v="Communication / Kurang Perbincangan waktu Bekerja, Kurang Permahaman Arahan atau Kurang Pengetahuan Bahasa Asing"/>
    <x v="0"/>
    <x v="1"/>
    <x v="0"/>
  </r>
  <r>
    <m/>
    <x v="0"/>
    <m/>
    <m/>
    <d v="2025-09-22T00:00:00"/>
    <x v="18"/>
    <m/>
    <x v="0"/>
    <s v="Electrical lead engineer"/>
    <s v="Safety Park"/>
    <s v="Unsafe Condition (Dangerous Area that has potential to cause harm or injury to People within the Area) / Keadaan Bahaya"/>
    <s v="Their is no lightning system for safety park unit"/>
    <s v="Fire hazard, Risk to human life, Equipment damage"/>
    <s v="Conduct a Lightning Risk Assessment_x000a_Design a Lightning Protection System (LPS)_x000a_Install Air Terminals (Lightning Rods)_x000a_Install Down Conductors_x000a_Install an Earth Termination System (Grounding)_x000a_Add Surge Protection Devices (SPD) for Electrical Systems_x000a_Ensure Bonding of All Metallic Structures_x000a_Inspect and Test the System After Installation_x000a_Schedule Regular Maintenance and Testing"/>
    <s v="Facility Management / Perawatan Kemudahan dan Aset"/>
    <x v="0"/>
    <x v="1"/>
    <x v="0"/>
  </r>
  <r>
    <m/>
    <x v="0"/>
    <m/>
    <m/>
    <d v="2025-09-22T00:00:00"/>
    <x v="18"/>
    <m/>
    <x v="0"/>
    <s v="Elec. Lead Engineer"/>
    <s v="Main Gate 1"/>
    <s v="Unsafe Condition (Dangerous Area that has potential to cause harm or injury to People within the Area) / Keadaan Bahaya"/>
    <s v="During routine activities inside the plant area, I observed the presence of stray dogs within the premises. Some of these dogs displayed aggressive behavior and appeared to attempt to attack personnel or approach them in a threatening manner."/>
    <s v="1-Safety hazard to employees due to possible dog attacks or bites._x000a_2-Health concerns such as the risk of rabies or other infections._x000a_3-Disruption of operations due to fear or distraction among workers."/>
    <s v="1-Inform security and HSE departments immediately._x000a_2-Secure the area to prevent further entry of stray animals._x000a_3-Engage local animal control or a certified animal rescue organization to safely remove the dogs._x000a_4-Inspect and reinforce fencing or entry points to prevent recurrence._x000a_5-Educate staff on how to respond if they encounter stray animals within the plant."/>
    <s v="Hazardous - Unsafe Environment / Situasi Tempat Kerja yang Berbahaya untuk Alam Sekitar"/>
    <x v="0"/>
    <x v="1"/>
    <x v="0"/>
  </r>
  <r>
    <m/>
    <x v="0"/>
    <m/>
    <m/>
    <d v="2025-09-22T00:00:00"/>
    <x v="153"/>
    <m/>
    <x v="0"/>
    <s v="Rotating Technician "/>
    <s v="Urea Plant"/>
    <s v="Unsafe Condition (Dangerous Area that has potential to cause harm or injury to People within the Area) / Keadaan Bahaya"/>
    <s v="Found 2 can of painting left unattended at support structural with cap not properly close"/>
    <s v="Could cause to environmental pollution "/>
    <s v="Report to BRE hse"/>
    <s v="Hazardous - Unsafe Environment / Situasi Tempat Kerja yang Berbahaya untuk Alam Sekitar"/>
    <x v="0"/>
    <x v="0"/>
    <x v="0"/>
  </r>
  <r>
    <m/>
    <x v="0"/>
    <m/>
    <m/>
    <d v="2025-09-22T00:00:00"/>
    <x v="153"/>
    <m/>
    <x v="0"/>
    <s v="Rotating Technician "/>
    <s v="Urea Plant"/>
    <s v="Unsafe Condition (Dangerous Area that has potential to cause harm or injury to People within the Area) / Keadaan Bahaya"/>
    <s v="Found 1 scaffolding tube (0.3m) on the floor "/>
    <s v="Slip trip and fall"/>
    <s v="Place it back to scaffolding material rack"/>
    <s v="Material Arrangement and Housekeeping / Kesesuaian Penyusunan Barang dan Kebersihan Tempat Pekerjaan"/>
    <x v="0"/>
    <x v="0"/>
    <x v="0"/>
  </r>
  <r>
    <m/>
    <x v="0"/>
    <m/>
    <m/>
    <d v="2025-09-22T00:00:00"/>
    <x v="153"/>
    <m/>
    <x v="0"/>
    <s v="Rotating Technician "/>
    <s v="Urea Plant"/>
    <s v="Improvement Suggestions / Cadangan untuk diperbaiki"/>
    <s v="Suggest BFI hse department to conduct real emergency training"/>
    <s v="The purpose of training to ensure readiness and preparedness of the response "/>
    <s v="N/a"/>
    <s v="Knowledge and Training / Kurang Kemahiran atau Pengetahuan"/>
    <x v="0"/>
    <x v="0"/>
    <x v="0"/>
  </r>
  <r>
    <m/>
    <x v="0"/>
    <m/>
    <m/>
    <d v="2025-09-22T00:00:00"/>
    <x v="9"/>
    <m/>
    <x v="0"/>
    <s v="Fabricator Lv2"/>
    <s v="Workshop"/>
    <s v="Improvement Suggestions / Cadangan untuk diperbaiki"/>
    <s v="No toilet available at the workshop "/>
    <s v="Workers may resort to urinating or defecating in unsafe or inappropriate areas"/>
    <s v="Plan for permanent installations if the workshop will be used long-term."/>
    <s v="Facility Management / Perawatan Kemudahan dan Aset"/>
    <x v="0"/>
    <x v="0"/>
    <x v="0"/>
  </r>
  <r>
    <m/>
    <x v="0"/>
    <m/>
    <m/>
    <d v="2025-09-22T00:00:00"/>
    <x v="147"/>
    <m/>
    <x v="0"/>
    <s v="Senior Rotating Technician"/>
    <s v="Offsite &amp; Utilities"/>
    <s v="Unsafe Condition (Dangerous Area that has potential to cause harm or injury to People within the Area) / Keadaan Bahaya"/>
    <s v="Found BOG compartment door hinges broke down while opening"/>
    <s v="The door will fall down duw to heavy door"/>
    <s v="Inform area OT and to inform their supervisor to raise notification,The other door also fell down before and has been inform the woeksop team to repair the doors."/>
    <s v="Facility Management / Perawatan Kemudahan dan Aset"/>
    <x v="0"/>
    <x v="0"/>
    <x v="0"/>
  </r>
  <r>
    <m/>
    <x v="0"/>
    <m/>
    <m/>
    <d v="2025-09-22T00:00:00"/>
    <x v="143"/>
    <m/>
    <x v="0"/>
    <s v="Sr. Rotating Mechanical Technician Lvl 1"/>
    <s v="Workshop"/>
    <s v="Unsafe Condition (Dangerous Area that has potential to cause harm or injury to People within the Area) / Keadaan Bahaya"/>
    <s v="Contractor technician near msl instrument workshop using grinding machine without wearing face shield."/>
    <s v="Eye injury."/>
    <s v="Informed him always wear Face shield while using grinding machine."/>
    <s v="Individual Behaviour / Tingkah Laku yang Cuai dan Berbahaya"/>
    <x v="0"/>
    <x v="0"/>
    <x v="0"/>
  </r>
  <r>
    <m/>
    <x v="0"/>
    <m/>
    <m/>
    <d v="2025-09-22T00:00:00"/>
    <x v="97"/>
    <m/>
    <x v="0"/>
    <s v="Instrument Engineer"/>
    <s v="Warehouse"/>
    <s v="Unsafe Condition (Dangerous Area that has potential to cause harm or injury to People within the Area) / Keadaan Bahaya"/>
    <s v="Small gas cylinders are stored in a high place / on a rack"/>
    <s v="If the pressurized gas cylinder fell to the ground it can cause injury"/>
    <s v="Requested warehouse team to relocate the gas cylinders to a proper place"/>
    <s v="Material Arrangement and Housekeeping / Kesesuaian Penyusunan Barang dan Kebersihan Tempat Pekerjaan"/>
    <x v="0"/>
    <x v="0"/>
    <x v="0"/>
  </r>
  <r>
    <m/>
    <x v="0"/>
    <m/>
    <m/>
    <d v="2025-09-22T08:03:34"/>
    <x v="67"/>
    <m/>
    <x v="0"/>
    <s v="Fabricator Lv2"/>
    <s v="Workshop"/>
    <s v="Improvement Suggestions / Cadangan untuk diperbaiki"/>
    <s v="No toilet available at the workshop "/>
    <s v="Workers may resort to urinating or defecating in unsafe or inappropriate areas"/>
    <s v="Plan for permanent installations if the workshop will be used long-term."/>
    <s v="Facility Management / Perawatan Kemudahan dan Aset"/>
    <x v="0"/>
    <x v="0"/>
    <x v="0"/>
  </r>
  <r>
    <m/>
    <x v="0"/>
    <m/>
    <m/>
    <d v="2025-09-22T08:09:31"/>
    <x v="67"/>
    <m/>
    <x v="0"/>
    <s v="Fabricator Lv2 "/>
    <s v="Workshop"/>
    <s v="Improvement Suggestions / Cadangan untuk diperbaiki"/>
    <s v="No nearby toilet available."/>
    <s v="Workers may resort to urinating or defecating in unsafe or inappropriate areas"/>
    <s v="Plan for permanent installations if the workshop will be used long-term"/>
    <s v="Facility Management / Perawatan Kemudahan dan Aset"/>
    <x v="0"/>
    <x v="0"/>
    <x v="0"/>
  </r>
  <r>
    <m/>
    <x v="0"/>
    <m/>
    <m/>
    <d v="2025-09-22T08:12:15"/>
    <x v="67"/>
    <m/>
    <x v="0"/>
    <s v="Fabricator Lv2 "/>
    <s v="Workshop"/>
    <s v="Improvement Suggestions / Cadangan untuk diperbaiki"/>
    <s v="No nearby toilet available"/>
    <s v="Workers may resort to urinating or defecating in unsafe or inappropriate areas"/>
    <s v="Plan for permanent installations if the workshop will be used long-term."/>
    <s v="Facility Management / Perawatan Kemudahan dan Aset"/>
    <x v="0"/>
    <x v="0"/>
    <x v="0"/>
  </r>
  <r>
    <m/>
    <x v="0"/>
    <m/>
    <m/>
    <d v="2025-09-22T08:13:45"/>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14:52"/>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15:52"/>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16:52"/>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17:51"/>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18:53"/>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19:53"/>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21:07"/>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22:06"/>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23:02"/>
    <x v="67"/>
    <m/>
    <x v="0"/>
    <s v="Fabricator Lv2 "/>
    <s v="Workshop"/>
    <s v="Improvement Suggestions / Cadangan untuk diperbaiki"/>
    <s v="No nearby toilet available "/>
    <s v="Workers may resort to urinating or defecating in unsafe or inappropriate areas"/>
    <s v="Plan for permanent installations if the workshop will be used long-term."/>
    <s v="Facility Management / Perawatan Kemudahan dan Aset"/>
    <x v="0"/>
    <x v="0"/>
    <x v="0"/>
  </r>
  <r>
    <m/>
    <x v="0"/>
    <m/>
    <m/>
    <d v="2025-09-22T08:24:15"/>
    <x v="67"/>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22T08:31:15"/>
    <x v="67"/>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22T08:32:23"/>
    <x v="67"/>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22T08:33:12"/>
    <x v="67"/>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22T08:34:42"/>
    <x v="67"/>
    <m/>
    <x v="0"/>
    <s v="Fabricator Lv2 "/>
    <s v="Warehouse"/>
    <s v="Improvement Suggestions / Cadangan untuk diperbaiki"/>
    <s v="BFI warehouse are too small, some items had to be placed outside exposed to sun and rain"/>
    <s v="Carbon steel is highly susceptible to rust when exposed to moisture and oxygen._x000a__x000a_Even stainless steel and alloys can corrode or discolor under certain environmental conditions"/>
    <s v="Consider a lightweight steel canopy or awning for outdoor storage areas._x000a__x000a_Even a roof-only shelter will dramatically reduce exposure to rain and UV degradation."/>
    <s v="Facility Management / Perawatan Kemudahan dan Aset"/>
    <x v="0"/>
    <x v="0"/>
    <x v="0"/>
  </r>
  <r>
    <m/>
    <x v="0"/>
    <m/>
    <m/>
    <d v="2025-09-23T00:00:00"/>
    <x v="57"/>
    <m/>
    <x v="0"/>
    <s v="Senior Scaffolder"/>
    <s v="Ammonia Plant"/>
    <s v="Safe Act or Positive Practice (An appreciation to be made to that person who shows good examples) / Kelakuan yang Baik"/>
    <s v="Good housekeeping &amp; proper arrangement exceltech scaffolding materials"/>
    <s v="it can cause slip &amp; trip hazard if no proper housekeeping and can cause falling object if not secure properly"/>
    <s v="Good practice &amp; Keep it up ??"/>
    <s v="Material Arrangement and Housekeeping / Kesesuaian Penyusunan Barang dan Kebersihan Tempat Pekerjaan"/>
    <x v="0"/>
    <x v="0"/>
    <x v="0"/>
  </r>
  <r>
    <m/>
    <x v="0"/>
    <m/>
    <m/>
    <d v="2025-09-23T00:00:00"/>
    <x v="141"/>
    <n v="12000048"/>
    <x v="0"/>
    <s v="ROTATING SUPERVISOR"/>
    <s v="Compressor Unit Area"/>
    <s v="Unsafe Condition (Dangerous Area that has potential to cause harm or injury to People within the Area) / Keadaan Bahaya"/>
    <s v="Co2 Compressor injector system equipment too hot and expose to employee while working near to the area"/>
    <s v="Possibility of touching to the hot surface and lead to injuries."/>
    <s v="To provide equipment protection such as cage to prevent accidently touching to the hot surface."/>
    <s v="Signage and Barriers / Papan Tanda dan Perbatasan Keselamatan tempat kerja"/>
    <x v="0"/>
    <x v="0"/>
    <x v="0"/>
  </r>
  <r>
    <m/>
    <x v="0"/>
    <m/>
    <m/>
    <d v="2025-09-23T00:00:00"/>
    <x v="141"/>
    <n v="12000048"/>
    <x v="0"/>
    <s v="rotating supervisor"/>
    <s v="Urea Plant"/>
    <s v="Improvement Suggestions / Cadangan untuk diperbaiki"/>
    <s v="No proper washing place for the operation in Urea Plant. Operators are using Eye wash to clean their hand after eating or work"/>
    <s v="Operations will use eye wash station to clean their hand and tendency of eye wash damage are increase."/>
    <s v="To provide proper washing place nearby to operation container "/>
    <s v="Facility Management / Perawatan Kemudahan dan Aset"/>
    <x v="0"/>
    <x v="0"/>
    <x v="0"/>
  </r>
  <r>
    <m/>
    <x v="0"/>
    <m/>
    <m/>
    <d v="2025-09-23T00:00:00"/>
    <x v="98"/>
    <m/>
    <x v="0"/>
    <s v="Instrument Technician Shift"/>
    <s v="Bulk Storage"/>
    <s v="Unsafe Act (Dangerous or Unsafe Act that was done by someone) / Perbuatan Bahaya"/>
    <s v="An individual is riding a bicycle without holding the handlebars."/>
    <s v="1.Loss of Control:_x000a_Without hands on the handlebars, the rider has reduced ability to steer quickly or respond to sudden obstacles, such as vehicles, or road hazards._x000a__x000a_2.Increased Risk of Accidents:_x000a_Unexpected bumps, potholes, or uneven surfaces can cause the rider to lose balance and crash._x000a__x000a_3.Delayed Reaction Time:_x000a_Reacting to emergencies or sudden changes in the environment (e.g., a car cutting in) becomes much slower without hands on the handlebars."/>
    <s v="Rider Education and Training:_x000a_-Educate cyclists on the importance of maintaining proper control of the bicycle at all times._x000a_-Emphasize that hands should remain on the handlebars except when briefly signaling."/>
    <s v="Individual Behaviour / Tingkah Laku yang Cuai dan Berbahaya"/>
    <x v="0"/>
    <x v="0"/>
    <x v="0"/>
  </r>
  <r>
    <m/>
    <x v="0"/>
    <m/>
    <m/>
    <d v="2025-09-23T00:00:00"/>
    <x v="13"/>
    <m/>
    <x v="0"/>
    <s v="Welder"/>
    <s v="North Building First Floor"/>
    <s v="Improvement Suggestions / Cadangan untuk diperbaiki"/>
    <s v="Using filtered water"/>
    <s v="it is not healthy "/>
    <s v="change back to Suci water"/>
    <s v="Welfare / Kebajikan Pekerjaan dari segi Tempat Rehat, Penyediaan Air Minum dan Sebagainya."/>
    <x v="0"/>
    <x v="0"/>
    <x v="0"/>
  </r>
  <r>
    <m/>
    <x v="0"/>
    <m/>
    <m/>
    <d v="2025-09-23T00:00:00"/>
    <x v="66"/>
    <m/>
    <x v="0"/>
    <s v="Grinder fabricator level 1"/>
    <s v="Workshop"/>
    <s v="Unsafe Act (Dangerous or Unsafe Act that was done by someone) / Perbuatan Bahaya"/>
    <s v="Sub contractor workers Without hand gloves use grinder machine "/>
    <s v="Injury to the hand while working"/>
    <s v="I told him to work wearing gloves."/>
    <s v="Personal Protective Equipment / Pemakaian Alat Pelindung Diri"/>
    <x v="0"/>
    <x v="1"/>
    <x v="0"/>
  </r>
  <r>
    <m/>
    <x v="0"/>
    <m/>
    <m/>
    <d v="2025-09-23T00:00:00"/>
    <x v="25"/>
    <m/>
    <x v="0"/>
    <s v="Electrical shift supervisor"/>
    <s v="Urea Plant"/>
    <s v="Improvement Suggestions / Cadangan untuk diperbaiki"/>
    <s v="During fire alarm testing, information need inform true publik adress( paging system) do to limited access for email"/>
    <s v="Some people not have access to mail  will think this fire is real &amp; create panic"/>
    <s v="5 minute before test inform true publik adress"/>
    <s v="Proactive Approach / Teguran Positif (Safe Act / Positive Act)"/>
    <x v="0"/>
    <x v="1"/>
    <x v="0"/>
  </r>
  <r>
    <m/>
    <x v="0"/>
    <m/>
    <m/>
    <d v="2025-09-24T00:00:00"/>
    <x v="84"/>
    <m/>
    <x v="0"/>
    <s v="Senior static technician "/>
    <s v="Urea Plant"/>
    <s v="Improvement Suggestions / Cadangan untuk diperbaiki"/>
    <s v="Granulation no ventilation panas"/>
    <s v="Can add ventilation top floor "/>
    <s v="Can fix industrial fan"/>
    <s v="Hazardous - Unsafe Environment / Situasi Tempat Kerja yang Berbahaya untuk Alam Sekitar"/>
    <x v="0"/>
    <x v="0"/>
    <x v="0"/>
  </r>
  <r>
    <m/>
    <x v="0"/>
    <m/>
    <m/>
    <d v="2025-09-24T00:00:00"/>
    <x v="57"/>
    <m/>
    <x v="0"/>
    <s v="Senior scaffolder"/>
    <s v="Contractor's Rest Area"/>
    <s v="Unsafe Act (Dangerous or Unsafe Act that was done by someone) / Perbuatan Bahaya"/>
    <s v="No proper housekeeping"/>
    <s v="it can effect to environment &amp; wild animal to appear like snakes etc"/>
    <s v="I told them to do housekeeping &amp; keep the area clean"/>
    <s v="Waste Management / Berkaitan dengan Pengurusan Pembuangan Sampah"/>
    <x v="0"/>
    <x v="0"/>
    <x v="0"/>
  </r>
  <r>
    <m/>
    <x v="0"/>
    <m/>
    <m/>
    <d v="2025-09-24T00:00:00"/>
    <x v="85"/>
    <m/>
    <x v="0"/>
    <s v="Static technician"/>
    <s v="Bulk Storage"/>
    <s v="Unsafe Condition (Dangerous Area that has potential to cause harm or injury to People within the Area) / Keadaan Bahaya"/>
    <s v="Urea bag keep maintanance area very unsafe conditions "/>
    <s v="Chance for fall down and entry exit blocked "/>
    <s v="Please remove and keep proper location "/>
    <s v="Hazardous - Unsafe Materials / Benda yang Berbahaya"/>
    <x v="0"/>
    <x v="0"/>
    <x v="0"/>
  </r>
  <r>
    <m/>
    <x v="0"/>
    <m/>
    <m/>
    <d v="2025-09-24T00:00:00"/>
    <x v="49"/>
    <m/>
    <x v="0"/>
    <s v="workshop supervisor"/>
    <s v="Ammonia Plant"/>
    <s v="Unsafe Act (Dangerous or Unsafe Act that was done by someone) / Perbuatan Bahaya"/>
    <s v="Wokers doing grouting work for pump , PPE for working not correct for working"/>
    <s v="when they mixing concrete powder , they can breathing powder to body"/>
    <s v="They must used Rubber glove and Dust mask for protect concrete powder "/>
    <s v="Personal Protective Equipment / Pemakaian Alat Pelindung Diri"/>
    <x v="0"/>
    <x v="0"/>
    <x v="0"/>
  </r>
  <r>
    <m/>
    <x v="0"/>
    <m/>
    <m/>
    <d v="2025-09-24T00:00:00"/>
    <x v="143"/>
    <m/>
    <x v="0"/>
    <s v="Sr. Rotating Mechanical Technician Lvl 1"/>
    <s v="Ammonia Plant"/>
    <s v="Unsafe Condition (Dangerous Area that has potential to cause harm or injury to People within the Area) / Keadaan Bahaya"/>
    <s v="Near 1051P001 Using grinding machine without cover area by fire blanket."/>
    <s v="Fire hazards."/>
    <s v="Informed them please cover area by fire blanket then use grinding machine."/>
    <s v="Hazardous - Unsafe Materials / Benda yang Berbahaya"/>
    <x v="0"/>
    <x v="0"/>
    <x v="0"/>
  </r>
  <r>
    <m/>
    <x v="0"/>
    <m/>
    <m/>
    <d v="2025-09-25T00:00:00"/>
    <x v="90"/>
    <m/>
    <x v="0"/>
    <s v="Static Supervisor"/>
    <s v="South Building Ground Floor"/>
    <s v="Safe Act or Positive Practice (An appreciation to be made to that person who shows good examples) / Kelakuan yang Baik"/>
    <s v="I found the water tap in the prayer room leaking."/>
    <s v="Waste of water"/>
    <s v="Contact the concerned person and he contacted the contractor and the repair is in progress"/>
    <s v="Individual Behaviour / Tingkah Laku yang Cuai dan Berbahaya"/>
    <x v="0"/>
    <x v="1"/>
    <x v="0"/>
  </r>
  <r>
    <m/>
    <x v="0"/>
    <m/>
    <m/>
    <d v="2025-09-25T00:00:00"/>
    <x v="95"/>
    <m/>
    <x v="0"/>
    <s v="sr instrument engineer"/>
    <s v="Offsite &amp; Utilities"/>
    <s v="Unsafe Condition (Dangerous Area that has potential to cause harm or injury to People within the Area) / Keadaan Bahaya"/>
    <s v="ammonia truck loading area need to be done the housekeeping. there is unused cable, cable ties"/>
    <s v="-"/>
    <s v="-"/>
    <s v="Individual Behaviour / Tingkah Laku yang Cuai dan Berbahaya"/>
    <x v="0"/>
    <x v="0"/>
    <x v="0"/>
  </r>
  <r>
    <m/>
    <x v="0"/>
    <m/>
    <m/>
    <d v="2025-09-25T00:00:00"/>
    <x v="145"/>
    <m/>
    <x v="0"/>
    <s v="Sr. Rotating  Mechanical  Technician LVL1 "/>
    <s v="Workshop"/>
    <s v="Unsafe Act (Dangerous or Unsafe Act that was done by someone) / Perbuatan Bahaya"/>
    <s v="Near MSL instrument workshop  contractor  team one Technician  doing welding without  wearing  welding safety  full face safety  glass "/>
    <s v="Eye injury."/>
    <s v="Informed  him always  wear  welding  full face safety  glass  during dealing with welding  activity."/>
    <s v="Individual Behaviour / Tingkah Laku yang Cuai dan Berbahaya"/>
    <x v="0"/>
    <x v="1"/>
    <x v="0"/>
  </r>
  <r>
    <m/>
    <x v="0"/>
    <m/>
    <m/>
    <d v="2025-09-25T00:00:00"/>
    <x v="80"/>
    <m/>
    <x v="0"/>
    <s v="Mechanical lead"/>
    <s v="Jetty Head"/>
    <s v="Unsafe Condition (Dangerous Area that has potential to cause harm or injury to People within the Area) / Keadaan Bahaya"/>
    <s v="Used HVAC items are kept outdoors"/>
    <s v="contamination, blocked areas"/>
    <s v="discussed/informed team supervisor"/>
    <s v="Hazardous - Unsafe Environment / Situasi Tempat Kerja yang Berbahaya untuk Alam Sekitar"/>
    <x v="0"/>
    <x v="0"/>
    <x v="0"/>
  </r>
  <r>
    <m/>
    <x v="0"/>
    <m/>
    <m/>
    <d v="2025-09-25T00:00:00"/>
    <x v="127"/>
    <m/>
    <x v="0"/>
    <s v="Instrument Engineer"/>
    <s v="CCR"/>
    <s v="Unsafe Condition (Dangerous Area that has potential to cause harm or injury to People within the Area) / Keadaan Bahaya"/>
    <s v="2 radios in engineering room are not responding to field radios"/>
    <s v="radio silence, no communication"/>
    <s v="notify HSSE of the matter"/>
    <s v="Communication / Kurang Perbincangan waktu Bekerja, Kurang Permahaman Arahan atau Kurang Pengetahuan Bahasa Asing"/>
    <x v="0"/>
    <x v="0"/>
    <x v="0"/>
  </r>
  <r>
    <m/>
    <x v="0"/>
    <m/>
    <m/>
    <d v="2025-09-25T00:00:00"/>
    <x v="98"/>
    <m/>
    <x v="0"/>
    <s v="Instrument Technician Shift"/>
    <s v="Urea Plant"/>
    <s v="Unsafe Condition (Dangerous Area that has potential to cause harm or injury to People within the Area) / Keadaan Bahaya"/>
    <s v="Poor housekeeping: A bolt and nut were found not placed in their proper location. They were left behind from shutdown activities."/>
    <s v="Falling Object Hazard:_x000a_Bolts or nuts can fall from height and hit someone below, causing head injury or worse "/>
    <e v="#NAME?"/>
    <s v="Hazardous - Unsafe Materials / Benda yang Berbahaya"/>
    <x v="0"/>
    <x v="0"/>
    <x v="0"/>
  </r>
  <r>
    <m/>
    <x v="0"/>
    <m/>
    <m/>
    <d v="2025-09-25T00:00:00"/>
    <x v="97"/>
    <m/>
    <x v="0"/>
    <s v="Instrument Engineer"/>
    <s v="Car Park near North Building"/>
    <s v="Unsafe Condition (Dangerous Area that has potential to cause harm or injury to People within the Area) / Keadaan Bahaya"/>
    <s v="Uneven pathway / walkway"/>
    <s v="Can cause trip and fall. Dangerous especially for pregnant ladies"/>
    <s v="Should create a proper walkway to the office"/>
    <s v="Facility Management / Perawatan Kemudahan dan Aset"/>
    <x v="0"/>
    <x v="0"/>
    <x v="0"/>
  </r>
  <r>
    <m/>
    <x v="0"/>
    <m/>
    <m/>
    <d v="2025-09-26T00:00:00"/>
    <x v="46"/>
    <m/>
    <x v="0"/>
    <s v="senior mech eng"/>
    <s v="Site Office's Contractors Rest Area"/>
    <s v="Unsafe Condition (Dangerous Area that has potential to cause harm or injury to People within the Area) / Keadaan Bahaya"/>
    <s v="shelters are not fixed"/>
    <s v="shelters can cause incident due to not fixed to the ground"/>
    <s v="raise concern to HSSE"/>
    <s v="Facility Management / Perawatan Kemudahan dan Aset"/>
    <x v="0"/>
    <x v="1"/>
    <x v="0"/>
  </r>
  <r>
    <m/>
    <x v="0"/>
    <m/>
    <m/>
    <d v="2025-09-26T00:00:00"/>
    <x v="95"/>
    <m/>
    <x v="0"/>
    <s v="sr instrument engineer"/>
    <s v="Unsure / Kurang Pasti"/>
    <s v="Improvement Suggestions / Cadangan untuk diperbaiki"/>
    <s v="there is one WO on 26/09/25 to perform valve stroke test on PV1081014 (WO : 20051267). This valve is ESD valve and should be tested during TA and somehow this valve was missed during TA (not in the planned task)"/>
    <s v="We can not ensure the reliability for this valve "/>
    <s v="remind the planner for this"/>
    <s v="Individual Behaviour / Tingkah Laku yang Cuai dan Berbahaya"/>
    <x v="0"/>
    <x v="0"/>
    <x v="0"/>
  </r>
  <r>
    <m/>
    <x v="0"/>
    <m/>
    <m/>
    <d v="2025-09-26T00:00:00"/>
    <x v="75"/>
    <m/>
    <x v="0"/>
    <s v="lead static engineer"/>
    <s v="Offsite &amp; Utilities"/>
    <s v="Unsafe Act (Dangerous or Unsafe Act that was done by someone) / Perbuatan Bahaya"/>
    <s v="person does not use full PPE specially glass"/>
    <s v="accident can happen for him if any leakage of chemical inside the plant  "/>
    <s v="already informed him to use the PPE Inside any plant location "/>
    <s v="Individual Behaviour / Tingkah Laku yang Cuai dan Berbahaya"/>
    <x v="0"/>
    <x v="1"/>
    <x v="0"/>
  </r>
  <r>
    <m/>
    <x v="0"/>
    <m/>
    <m/>
    <d v="2025-09-26T00:00:00"/>
    <x v="127"/>
    <m/>
    <x v="0"/>
    <s v="Instrument Engineer"/>
    <s v="Ammonia Plant"/>
    <s v="Safe Act or Positive Practice (An appreciation to be made to that person who shows good examples) / Kelakuan yang Baik"/>
    <s v="personnel throwing solid non-hazardous industrial waste material to the correct bin (blue code bin)"/>
    <s v="Segregation of materials to prevent _x000a_hazardous reactions between wastes."/>
    <s v="encourage safe waste handling practice"/>
    <s v="Waste Management / Berkaitan dengan Pengurusan Pembuangan Sampah"/>
    <x v="0"/>
    <x v="0"/>
    <x v="0"/>
  </r>
  <r>
    <m/>
    <x v="0"/>
    <m/>
    <m/>
    <d v="2025-09-29T00:00:00"/>
    <x v="43"/>
    <m/>
    <x v="0"/>
    <s v="Workshop manager "/>
    <s v="Urea Plant"/>
    <s v="Unsafe Act (Dangerous or Unsafe Act that was done by someone) / Perbuatan Bahaya"/>
    <s v="A technician was tightening a flange without using proper wrench with proper lanyard. "/>
    <s v="He may lose the tool and to be dropped off. Dropped object hazard. "/>
    <s v="Stop the work and asking to use a proper lanyard, especially that the job was done at high elevation. "/>
    <s v="Individual Behaviour / Tingkah Laku yang Cuai dan Berbahaya"/>
    <x v="0"/>
    <x v="0"/>
    <x v="0"/>
  </r>
  <r>
    <m/>
    <x v="0"/>
    <m/>
    <m/>
    <d v="2025-09-29T00:00:00"/>
    <x v="48"/>
    <m/>
    <x v="0"/>
    <s v="Workshop Engineer"/>
    <s v="Safety Park"/>
    <s v="Unsafe Condition (Dangerous Area that has potential to cause harm or injury to People within the Area) / Keadaan Bahaya"/>
    <s v="Someone around the area, saw their PPE damaged (some hole). "/>
    <s v="Direct contact with the skin should be exposed to chemicals"/>
    <s v="Informed them of the damaged and highlight the issue should it not be address, they will need to replace PPE"/>
    <s v="Personal Protective Equipment / Pemakaian Alat Pelindung Diri"/>
    <x v="0"/>
    <x v="0"/>
    <x v="0"/>
  </r>
  <r>
    <m/>
    <x v="0"/>
    <m/>
    <m/>
    <d v="2025-09-29T00:00:00"/>
    <x v="139"/>
    <m/>
    <x v="0"/>
    <s v="senior engineer rotating"/>
    <s v="Offsite &amp; Utilities"/>
    <s v="Safe Act or Positive Practice (An appreciation to be made to that person who shows good examples) / Kelakuan yang Baik"/>
    <s v="Observed good practice: pump was isolated, electrical isolation form was attached to the permit, and a Toolbox Talk (TBT) was conducted before starting the task"/>
    <s v="NA"/>
    <s v="appreciate the team's efforts, continue the same practice, and motivate others as well"/>
    <s v="Proactive Approach / Teguran Positif (Safe Act / Positive Act)"/>
    <x v="0"/>
    <x v="1"/>
    <x v="0"/>
  </r>
  <r>
    <m/>
    <x v="0"/>
    <m/>
    <m/>
    <d v="2025-09-29T00:00:00"/>
    <x v="55"/>
    <m/>
    <x v="0"/>
    <s v="Rigger Leave 1 "/>
    <s v="Urea Plant"/>
    <s v="Safe Act or Positive Practice (An appreciation to be made to that person who shows good examples) / Kelakuan yang Baik"/>
    <s v="Lifting team going to lifting Scaffolding Material use proper procedure."/>
    <s v="I will appreciate to all,_x000a_Request to continue same "/>
    <s v="Make Tool box Talk or appreciate "/>
    <s v="Individual Behaviour / Tingkah Laku yang Cuai dan Berbahaya"/>
    <x v="0"/>
    <x v="0"/>
    <x v="0"/>
  </r>
  <r>
    <m/>
    <x v="0"/>
    <m/>
    <m/>
    <d v="2025-09-29T00:00:00"/>
    <x v="72"/>
    <m/>
    <x v="0"/>
    <s v="Workshop technician"/>
    <s v="Workshop"/>
    <s v="Improvement Suggestions / Cadangan untuk diperbaiki"/>
    <s v="Congested working area"/>
    <s v="Possible trip and fall. "/>
    <s v="Better houskeeping"/>
    <s v="Individual Behaviour / Tingkah Laku yang Cuai dan Berbahaya"/>
    <x v="0"/>
    <x v="0"/>
    <x v="0"/>
  </r>
  <r>
    <m/>
    <x v="0"/>
    <m/>
    <m/>
    <d v="2025-09-29T10:00:00"/>
    <x v="135"/>
    <s v="EXP119"/>
    <x v="0"/>
    <s v="Senior Rotating Engineer"/>
    <s v="Car Park near North Building"/>
    <s v="Improvement Suggestions"/>
    <s v="For TA 2025, barricades were installed at parking lot do dedicate parking area for respective company. Since TA 2025 has been completed, the barricade to be removed."/>
    <s v="Restricted assess for pedestrian walking from car to North / South Building"/>
    <s v="Remove the barricades"/>
    <s v="Signage and Barriers"/>
    <x v="0"/>
    <x v="0"/>
    <x v="0"/>
  </r>
  <r>
    <m/>
    <x v="0"/>
    <m/>
    <m/>
    <d v="2025-09-30T00:00:00"/>
    <x v="22"/>
    <m/>
    <x v="0"/>
    <s v="Electrical Supervisor"/>
    <s v="Urea Plant"/>
    <s v="Unsafe Condition (Dangerous Area that has potential to cause harm or injury to People within the Area) / Keadaan Bahaya"/>
    <s v="A scaffolding metal deck has been laid down over the cable tray between the first and second floors of the urea synthesis area, near to 1271P001."/>
    <s v="The metal deck scaffolding could collapse at any time, causing harm to people or damage to property."/>
    <s v="The area must be cordoned off, and the scaffolding flange must be taken off"/>
    <s v="Scaffolding and Working at Height / Yang berkaitan dengan Scaffolding dan Bekerja tempat tinggi"/>
    <x v="0"/>
    <x v="1"/>
    <x v="0"/>
  </r>
  <r>
    <m/>
    <x v="0"/>
    <m/>
    <m/>
    <d v="2025-09-30T00:00:00"/>
    <x v="29"/>
    <m/>
    <x v="0"/>
    <s v="Electrical Engineer"/>
    <s v="Car Park near Main Gate 1"/>
    <s v="Unsafe Condition (Dangerous Area that has potential to cause harm or injury to People within the Area) / Keadaan Bahaya"/>
    <s v="whole parking was blocked for an event but they did not save any parking for pregnant ladies."/>
    <s v="a pregnant lady who is already have difficulty walking have to walk far to her office, risking her chances for a trip. the parking she was told to park also have many algae and moss growing which makes it slippery, furthering her chances for a trip."/>
    <s v="save a spot nearby for her, or offer the company car to at least drive her to her office."/>
    <s v="Welfare / Kebajikan Pekerjaan dari segi Tempat Rehat, Penyediaan Air Minum dan Sebagainya."/>
    <x v="0"/>
    <x v="0"/>
    <x v="0"/>
  </r>
  <r>
    <m/>
    <x v="0"/>
    <m/>
    <m/>
    <d v="2025-09-30T00:00:00"/>
    <x v="46"/>
    <m/>
    <x v="0"/>
    <s v="senior mech eng"/>
    <s v="Workshop"/>
    <s v="Unsafe Condition (Dangerous Area that has potential to cause harm or injury to People within the Area) / Keadaan Bahaya"/>
    <s v="lightening is not sufficient"/>
    <s v="can cause to incident due to low lumen light"/>
    <s v="raise concern to manager"/>
    <s v="Facility Management / Perawatan Kemudahan dan Aset"/>
    <x v="0"/>
    <x v="1"/>
    <x v="0"/>
  </r>
  <r>
    <m/>
    <x v="0"/>
    <m/>
    <m/>
    <d v="2025-09-30T00:00:00"/>
    <x v="48"/>
    <m/>
    <x v="0"/>
    <s v="Workshop Engineer"/>
    <s v="North Building First Floor"/>
    <s v="Unsafe Condition (Dangerous Area that has potential to cause harm or injury to People within the Area) / Keadaan Bahaya"/>
    <s v="Light is dimmed"/>
    <s v="Eye fatigue to low light condition"/>
    <s v="Already request for bulb replacement from facility "/>
    <s v="Facility Management / Perawatan Kemudahan dan Aset"/>
    <x v="0"/>
    <x v="0"/>
    <x v="0"/>
  </r>
  <r>
    <m/>
    <x v="0"/>
    <m/>
    <m/>
    <d v="2025-09-30T00:00:00"/>
    <x v="48"/>
    <m/>
    <x v="0"/>
    <s v="Workshop Engineer"/>
    <s v="Unsure / Kurang Pasti"/>
    <s v="Improvement Suggestions / Cadangan untuk diperbaiki"/>
    <s v="Today parking area was blocked, however no replacement for the designated pregnancy parking"/>
    <s v="The long walks, plus the uneven, wet, maybe slippery walkway is not ideal as the risk for slip and trip is higher"/>
    <s v="None. For future, should have designated one pregnancy parking should the original one is blocked"/>
    <s v="Welfare / Kebajikan Pekerjaan dari segi Tempat Rehat, Penyediaan Air Minum dan Sebagainya."/>
    <x v="0"/>
    <x v="0"/>
    <x v="0"/>
  </r>
  <r>
    <m/>
    <x v="0"/>
    <m/>
    <m/>
    <d v="2025-09-30T00:00:00"/>
    <x v="27"/>
    <m/>
    <x v="0"/>
    <s v="Electrical Engineer"/>
    <s v="Car Park near Main Gate 1"/>
    <s v="Improvement Suggestions / Cadangan untuk diperbaiki"/>
    <s v="I was not informed of the change in the parking situation for today. I have reserved parking for pregnant woman but today, i found out the parking was closed due to a visit. I've asked the security from the main gate which she informed they weren't told anything about reserved parking, that I had to drive to the other parking entrance to ask other security., which he had to ask his superior but ended up I had to park like others."/>
    <s v="I understand that it can be unavoidable but it would be appreciated to be informed earlier on or the BFI team would take note of what is required when they closed the whole parking. I am currently in my 3rd trimester and so walking to office can be a challenging. Moreover, the roads are wet due rain earlier in the morning so it is slippery everywhere."/>
    <s v="My suggestion is even if I have to park at the other side, they could at least still reserve one parking for me which is closer and safer for me to walk to the office. This is not just about convenience but to ensure safety for everyone. If I was informed earlier, maybe I can arrange to be dropped off instead of driving myself to the office. "/>
    <s v="Welfare / Kebajikan Pekerjaan dari segi Tempat Rehat, Penyediaan Air Minum dan Sebagainya."/>
    <x v="0"/>
    <x v="0"/>
    <x v="0"/>
  </r>
  <r>
    <m/>
    <x v="0"/>
    <m/>
    <m/>
    <d v="2025-09-30T00:00:00"/>
    <x v="75"/>
    <m/>
    <x v="0"/>
    <s v="lead static engineer"/>
    <s v="Offsite &amp; Utilities"/>
    <s v="Unsafe Condition (Dangerous Area that has potential to cause harm or injury to People within the Area) / Keadaan Bahaya"/>
    <s v="lime milk powder needs to clean around the area location "/>
    <s v="unsafety condition for the healthy and people  "/>
    <s v="Informed operation team to check and ask for appropriate cleaning and continues follow up. "/>
    <s v="Hazardous - Unsafe Environment / Situasi Tempat Kerja yang Berbahaya untuk Alam Sekitar"/>
    <x v="0"/>
    <x v="1"/>
    <x v="0"/>
  </r>
  <r>
    <m/>
    <x v="0"/>
    <m/>
    <m/>
    <d v="2025-10-01T00:00:00"/>
    <x v="48"/>
    <m/>
    <x v="0"/>
    <s v="Workshop Engineer"/>
    <s v="Urea Plant"/>
    <s v="Improvement Suggestions / Cadangan untuk diperbaiki"/>
    <s v="Some used bottle can be seen around."/>
    <s v="accumulation of trash"/>
    <s v="Need to remind all to bring their trash back with them or to allow only reusable bottle to be used in plant"/>
    <s v="Waste Management / Berkaitan dengan Pengurusan Pembuangan Sampah"/>
    <x v="0"/>
    <x v="0"/>
    <x v="0"/>
  </r>
  <r>
    <m/>
    <x v="0"/>
    <m/>
    <m/>
    <d v="2025-10-01T00:00:00"/>
    <x v="48"/>
    <m/>
    <x v="0"/>
    <s v="Workshop Engineer"/>
    <s v="North Building Ground Floor"/>
    <s v="Improvement Suggestions / Cadangan untuk diperbaiki"/>
    <s v="bicycle tyre was left at the outside sink area"/>
    <s v="Other might also leave their tyre there as well, any it will accumulates"/>
    <s v="None, might need to send reminder to all to discard their bicycle tyre properly or designated an area for disposal"/>
    <s v="Waste Management / Berkaitan dengan Pengurusan Pembuangan Sampah"/>
    <x v="0"/>
    <x v="0"/>
    <x v="0"/>
  </r>
  <r>
    <m/>
    <x v="0"/>
    <m/>
    <m/>
    <d v="2025-10-01T00:00:00"/>
    <x v="18"/>
    <m/>
    <x v="0"/>
    <s v="Elec. Leader"/>
    <s v="Bulk Storage"/>
    <s v="Improvement Suggestions / Cadangan untuk diperbaiki"/>
    <s v="I saw bags of urea fully blocking the road in the bulk storage area."/>
    <s v="1-Safety Hazards: Blocking the road can create trip or slip hazards, and in case of emergencies, it could delay evacuation or emergency response._x000a_2-Damage to Goods: Stacked or improperly stored urea bags may get damaged, leading to product loss and financial impact._x000a_3-Regulatory Issues: Non-compliance with safety and storage regulations can result in fines or legal actions._x000a_4-Workplace Conflicts: Congestion and inefficiency can cause frustration among workers and disrupt workflow."/>
    <s v="What have you done to solve the problem(s)?_x000a_I reported the issue to the site supervisor/management immediately to ensure they are aware of the blocked road and the potential risks. I also helped by informing the workers nearby to be cautious and avoid the area until it’s cleared._x000a_How did you approach the person to make interventions?_x000a_I approached the site supervisor calmly and explained the situation clearly, highlighting the safety hazards and operational delays caused by the blocked road. I suggested that urgent action is needed to remove the bags and keep the pathway clear._x000a_How do you support the Good Practice?_x000a_I encourage regular inspection and monitoring of the storage area to prevent blockage. I also support proper stacking and organizing of materials to ensure clear access and maintain safety standards. Training workers on the importance of keeping pathways clear is another way I promote good practice._x000a_What do you suggest for the item you highlighted?_x000a_I suggest implementing strict storage guidelines to avoid over-stacking in the pathway. Designate specific zones for placing the urea bags away from roads and emergency exits. Regular housekeeping and audits should be conducted to maintain clear and safe access at alL times."/>
    <s v="Hazardous - Unsafe Environment / Situasi Tempat Kerja yang Berbahaya untuk Alam Sekitar"/>
    <x v="0"/>
    <x v="1"/>
    <x v="0"/>
  </r>
  <r>
    <m/>
    <x v="0"/>
    <m/>
    <m/>
    <d v="2025-10-01T00:00:00"/>
    <x v="49"/>
    <m/>
    <x v="0"/>
    <s v="Maintenance workshop supervisor"/>
    <s v="Workshop"/>
    <s v="Unsafe Act (Dangerous or Unsafe Act that was done by someone) / Perbuatan Bahaya"/>
    <s v="Subcontractor doing install new roof for Instrument workshop"/>
    <s v="They are working at high , install roof purlin , they step on scaffold platform "/>
    <s v="i inform his supervisor preparation more scaffold platform for worker "/>
    <s v="Scaffolding and Working at Height / Yang berkaitan dengan Scaffolding dan Bekerja tempat tinggi"/>
    <x v="0"/>
    <x v="0"/>
    <x v="0"/>
  </r>
  <r>
    <m/>
    <x v="0"/>
    <m/>
    <m/>
    <d v="2025-10-01T00:00:00"/>
    <x v="11"/>
    <s v="Muhammad Zulhelmi Bin Haji Ismawi"/>
    <x v="0"/>
    <s v="Tech"/>
    <s v="Car Park near North Building"/>
    <s v="Unsafe Condition (Dangerous Area that has potential to cause harm or injury to People within the Area) / Keadaan Bahaya"/>
    <s v="Too many algae, and uneven road."/>
    <s v="Slip trip, and fall"/>
    <s v="The algae need to clear out, too much at the parking area. Dangerous especially during raining and after raining. Can slip and fall"/>
    <s v="Facility Management / Perawatan Kemudahan dan Aset"/>
    <x v="0"/>
    <x v="0"/>
    <x v="0"/>
  </r>
  <r>
    <m/>
    <x v="0"/>
    <m/>
    <m/>
    <d v="2025-10-01T00:00:00"/>
    <x v="8"/>
    <m/>
    <x v="0"/>
    <s v="Welder "/>
    <s v="Ammonia Plant"/>
    <s v="Safe Act or Positive Practice (An appreciation to be made to that person who shows good examples) / Kelakuan yang Baik"/>
    <s v="The insulation team cleaned and dried the surface before wrapping, ensuring quality and safety."/>
    <s v="N/A"/>
    <s v="I took photos and reported this safe practice to the Safety Department for recognition."/>
    <s v="Manual Handling / Cara Mengangkat Benda"/>
    <x v="0"/>
    <x v="0"/>
    <x v="0"/>
  </r>
  <r>
    <m/>
    <x v="0"/>
    <m/>
    <m/>
    <d v="2025-10-02T00:00:00"/>
    <x v="48"/>
    <m/>
    <x v="0"/>
    <s v="Workshop Engineer"/>
    <s v="North Building Ground Floor"/>
    <s v="Improvement Suggestions / Cadangan untuk diperbaiki"/>
    <s v="Door, at east exit, ground floor, is not lock. Can go in and out without tap card"/>
    <s v="Security breach as anyone can enter the building now"/>
    <s v="Already raised to facility management"/>
    <s v="Facility Management / Perawatan Kemudahan dan Aset"/>
    <x v="0"/>
    <x v="0"/>
    <x v="0"/>
  </r>
  <r>
    <m/>
    <x v="0"/>
    <m/>
    <m/>
    <d v="2025-10-02T00:00:00"/>
    <x v="48"/>
    <m/>
    <x v="0"/>
    <s v="Workshop Engineer"/>
    <s v="North Building First Floor"/>
    <s v="Improvement Suggestions / Cadangan untuk diperbaiki"/>
    <s v="Fire detector is only in pantry"/>
    <s v="Might not detect if fire source is outside pantry"/>
    <s v="suggestion to increase the amount of fire detector as the fire might be coming from outside the pantry"/>
    <s v="Fire Protection / Perlindungan Kebakaran"/>
    <x v="0"/>
    <x v="0"/>
    <x v="0"/>
  </r>
  <r>
    <m/>
    <x v="0"/>
    <m/>
    <m/>
    <d v="2025-10-02T10:54:35"/>
    <x v="66"/>
    <m/>
    <x v="0"/>
    <s v="Grinder fabricator senior technician "/>
    <s v="Workshop"/>
    <s v="Unsafe Act (Dangerous or Unsafe Act that was done by someone) / Perbuatan Bahaya"/>
    <s v="The safety belt lanyard was not hooked up while installing the cladding roof."/>
    <s v="There is a risk of falling at any time."/>
    <s v="I told the technician working on it to do the work using a proper laneyard hook."/>
    <s v="Scaffolding and Working at Height / Yang berkaitan dengan Scaffolding dan Bekerja tempat tinggi"/>
    <x v="0"/>
    <x v="1"/>
    <x v="0"/>
  </r>
  <r>
    <m/>
    <x v="0"/>
    <m/>
    <m/>
    <d v="2025-10-02T13:59:44"/>
    <x v="36"/>
    <m/>
    <x v="0"/>
    <s v="Electrical Shift Technician"/>
    <s v="Electrical Substation"/>
    <s v="Improvement Suggestions / Cadangan untuk diperbaiki"/>
    <s v="No new first aid kit provided. only old first Aid kit which provide by tkis"/>
    <s v="some of essential item for first aid kit was not being top up or updated. some of it was also close to expiry date."/>
    <s v="inform to health &amp; safety."/>
    <s v="Facility Management / Perawatan Kemudahan dan Aset"/>
    <x v="0"/>
    <x v="0"/>
    <x v="0"/>
  </r>
  <r>
    <m/>
    <x v="0"/>
    <m/>
    <m/>
    <d v="2025-10-02T14:08:32"/>
    <x v="36"/>
    <m/>
    <x v="0"/>
    <s v="Electrical Shift Technician"/>
    <s v="Bulk Storage"/>
    <s v="Safe Act or Positive Practice (An appreciation to be made to that person who shows good examples) / Kelakuan yang Baik"/>
    <s v="all personel involve on the activity in bulk storage using goggles &amp; respirotary protection mask"/>
    <s v="health issues. eyes irritation and lungs irritation from expose to urea particles."/>
    <s v="Give them compliment and reminder on how important it is to use a proper ppe."/>
    <s v="Hazardous - Unsafe Environment / Situasi Tempat Kerja yang Berbahaya untuk Alam Sekitar"/>
    <x v="0"/>
    <x v="0"/>
    <x v="0"/>
  </r>
  <r>
    <m/>
    <x v="0"/>
    <m/>
    <m/>
    <d v="2025-10-02T16:00:48"/>
    <x v="132"/>
    <m/>
    <x v="0"/>
    <s v="Rotating Lead Engineer"/>
    <s v="Unsure / Kurang Pasti"/>
    <s v="Unsafe Act (Dangerous or Unsafe Act that was done by someone) / Perbuatan Bahaya"/>
    <s v="For enhanced personal protection and safety compliance, all employees on-site are required to wear helmet chin straps at all times."/>
    <s v="Less Personal Protection "/>
    <s v="Inform My Team"/>
    <s v="Individual Behaviour / Tingkah Laku yang Cuai dan Berbahaya"/>
    <x v="0"/>
    <x v="0"/>
    <x v="0"/>
  </r>
  <r>
    <m/>
    <x v="0"/>
    <m/>
    <m/>
    <d v="2025-10-02T16:16:03"/>
    <x v="132"/>
    <m/>
    <x v="0"/>
    <s v="Rotating Lead"/>
    <s v="Unsure / Kurang Pasti"/>
    <s v="Improvement Suggestions / Cadangan untuk diperbaiki"/>
    <s v="The weather in Brunei is very hot almost throughout the year. Wearing the current PPE in such conditions causes excessive sweating and discomfort for the team._x000a_I would like to propose providing an alternative PPE made of lighter, breathable material while still meeting safety requirements. For example, long-sleeve shirts with lighter fabric could offer better comfort while ensuring protection._x000a_This adjustment would not only improve the team’s wellbeing but also support sustained performance during daily activities_x000a_"/>
    <s v="discomfort for the team."/>
    <s v="Inform HSSE Team"/>
    <s v="Personal Protective Equipment / Pemakaian Alat Pelindung Diri"/>
    <x v="0"/>
    <x v="0"/>
    <x v="0"/>
  </r>
  <r>
    <m/>
    <x v="0"/>
    <m/>
    <m/>
    <d v="2025-10-03T07:19:55"/>
    <x v="133"/>
    <m/>
    <x v="0"/>
    <s v="Urea rotating lead "/>
    <s v="Main Gate 1"/>
    <s v="Improvement Suggestions / Cadangan untuk diperbaiki"/>
    <s v="Main gate without any shade for security personnel "/>
    <s v="They can suffer from heat stroke during sunny days and from heavy rain during raining "/>
    <s v="Raised this notification, proposed to BFI management "/>
    <s v="Proactive Approach / Teguran Positif (Safe Act / Positive Act)"/>
    <x v="0"/>
    <x v="0"/>
    <x v="0"/>
  </r>
  <r>
    <m/>
    <x v="0"/>
    <m/>
    <m/>
    <d v="2025-10-03T09:02:34"/>
    <x v="149"/>
    <m/>
    <x v="0"/>
    <s v="Welder "/>
    <s v="Workshop"/>
    <s v="Safe Act or Positive Practice (An appreciation to be made to that person who shows good examples) / Kelakuan yang Baik"/>
    <s v="Fabrication workshop "/>
    <s v="Workers are good house keeping,when he finish his job , "/>
    <s v="I inform everyone when working in Workshop must House keeping around working area "/>
    <s v="Material Arrangement and Housekeeping / Kesesuaian Penyusunan Barang dan Kebersihan Tempat Pekerjaan"/>
    <x v="0"/>
    <x v="0"/>
    <x v="0"/>
  </r>
  <r>
    <m/>
    <x v="0"/>
    <m/>
    <m/>
    <d v="2025-10-03T11:16:11"/>
    <x v="23"/>
    <m/>
    <x v="0"/>
    <s v="Electrical Supervisor"/>
    <s v="Electrical Substation"/>
    <s v="Unsafe Act (Dangerous or Unsafe Act that was done by someone) / Perbuatan Bahaya"/>
    <s v="There are high-pressure air hoses stored and left on the ground next to the substation"/>
    <s v=" People walking in the area could trip and fall over the hoses, leading to potential injuries."/>
    <s v="The substation supervisor has been informed to relocate the hoses from the site to the designated storage area."/>
    <s v="Material Arrangement and Housekeeping / Kesesuaian Penyusunan Barang dan Kebersihan Tempat Pekerjaan"/>
    <x v="0"/>
    <x v="0"/>
    <x v="0"/>
  </r>
  <r>
    <m/>
    <x v="0"/>
    <m/>
    <m/>
    <d v="2025-10-03T11:21:23"/>
    <x v="82"/>
    <m/>
    <x v="0"/>
    <s v="Mechanical Enginner"/>
    <s v="Urea Plant"/>
    <s v="Unsafe Condition (Dangerous Area that has potential to cause harm or injury to People within the Area) / Keadaan Bahaya"/>
    <s v="Single Scaffolding pipe at various locations are left on the ground and not properly kept."/>
    <s v="People might not notice the pipe and may trip over it. "/>
    <s v="Kept at a secured location, where it is can be seen visibily and put a barricade tape so people are aware of it."/>
    <s v="Hazardous - Unsafe Environment / Situasi Tempat Kerja yang Berbahaya untuk Alam Sekitar"/>
    <x v="0"/>
    <x v="0"/>
    <x v="0"/>
  </r>
  <r>
    <m/>
    <x v="0"/>
    <m/>
    <m/>
    <d v="2025-10-04T01:07:16"/>
    <x v="98"/>
    <m/>
    <x v="0"/>
    <s v="Instrument Technician Shift"/>
    <s v="Boiler Area"/>
    <s v="Unsafe Condition (Dangerous Area that has potential to cause harm or injury to People within the Area) / Keadaan Bahaya"/>
    <s v="A gas cylinder was identified without an accompanying/missing Material Safety Data Sheet (MSDS) "/>
    <s v="- Unknown Hazards: Without an MSDS, personnel are unaware of the chemical’s properties—flammability, toxicity, reactivity, or corrosiveness._x000a__x000a_-Violation of local and international safety regulations"/>
    <s v="-Train personnel on the importance of MSDS availability, chemical identification, and emergency response protocols._x000a__x000a_-Implement a tracking system that ensures all incoming gas cylinders are verified and documented with MSDS before storage/use."/>
    <s v="Hazardous - Unsafe Materials / Benda yang Berbahaya"/>
    <x v="0"/>
    <x v="0"/>
    <x v="0"/>
  </r>
  <r>
    <m/>
    <x v="0"/>
    <m/>
    <m/>
    <d v="2025-10-04T01:07:42"/>
    <x v="98"/>
    <m/>
    <x v="0"/>
    <s v="Instrument Technician Shift"/>
    <s v="Main Gate 1"/>
    <s v="Unsafe Condition (Dangerous Area that has potential to cause harm or injury to People within the Area) / Keadaan Bahaya"/>
    <s v="It was observed that the speed limit detection system on the access road is not functioning."/>
    <s v="Drivers may unknowingly exceed speed limits, increasing the risk of vehicle collisions or pedestrian incidents."/>
    <s v="Engage maintenance or vendor support to troubleshoot and restore functionality of the speed detection system."/>
    <s v="Road Safety / Keselamatan di Trafik dan Jalan Raya"/>
    <x v="0"/>
    <x v="0"/>
    <x v="0"/>
  </r>
  <r>
    <m/>
    <x v="0"/>
    <m/>
    <m/>
    <d v="2025-10-04T06:23:41"/>
    <x v="98"/>
    <m/>
    <x v="0"/>
    <s v="Instrument Technician Shift"/>
    <s v="Site Office's Staffs Rest Area"/>
    <s v="Improvement Suggestions / Cadangan untuk diperbaiki"/>
    <s v="It has been observed that the carpet in the surau has visible black stains and requires regular cleaning."/>
    <s v="In Islam, cleanliness is crucial, especially for solat (prayer). Worshippers need a clean place to pray. A stained carpet can raise doubts about whether the area is ritually clean."/>
    <s v="Immediate Cleaning: Engage professional carpet cleaners to assess and treat the stains._x000a__x000a_Regular Maintenance Schedule: Vacuuming and deep cleaning on a set schedule can prevent recurrence."/>
    <s v="Welfare / Kebajikan Pekerjaan dari segi Tempat Rehat, Penyediaan Air Minum dan Sebagainya."/>
    <x v="0"/>
    <x v="0"/>
    <x v="0"/>
  </r>
  <r>
    <m/>
    <x v="0"/>
    <m/>
    <m/>
    <d v="2025-10-04T19:33:51"/>
    <x v="111"/>
    <m/>
    <x v="0"/>
    <s v="Instrument Shift C Supervisor"/>
    <s v="Site Office's Staffs Rest Area"/>
    <s v="Unsafe Condition (Dangerous Area that has potential to cause harm or injury to People within the Area) / Keadaan Bahaya"/>
    <s v="The floor of south side of the rest area entry was slippery due to rain. "/>
    <s v="People who crossing it may slip and fall down."/>
    <s v="Provide canopy so no rainwater splashing into rest area floor"/>
    <s v="Design and Engineering / Tempat Pekerjaan kurang sesuai"/>
    <x v="0"/>
    <x v="1"/>
    <x v="0"/>
  </r>
  <r>
    <m/>
    <x v="0"/>
    <m/>
    <m/>
    <d v="2025-10-04T19:34:17"/>
    <x v="98"/>
    <m/>
    <x v="0"/>
    <s v="Instrument Technician Shift"/>
    <s v="Urea Plant"/>
    <s v="Unsafe Condition (Dangerous Area that has potential to cause harm or injury to People within the Area) / Keadaan Bahaya"/>
    <s v="During the last shutdown (August 2025), I found a scaffolding tag with an invalid date, indicating that work should not have been performed at that time."/>
    <s v="Performing work on scaffolding with an invalid or expired tag can lead to serious safety risks, including structural failure, worker injury or falls, non-compliance with safety regulations, and potential legal liabilities for the company."/>
    <s v="-Implement a strict tag verification procedure during shutdowns or maintenance activities._x000a__x000a_-Provide training to personnel on the importance of checking scaffold tags and recognizing invalid or expired tags._x000a__x000a_-Conduct regular audits and inspections to verify scaffolding safety compliance._x000a__x000a_-Immediately halt work if an invalid tag is found and rectify the issue before resuming."/>
    <s v="Scaffolding and Working at Height / Yang berkaitan dengan Scaffolding dan Bekerja tempat tinggi"/>
    <x v="0"/>
    <x v="0"/>
    <x v="0"/>
  </r>
  <r>
    <m/>
    <x v="0"/>
    <m/>
    <m/>
    <d v="2025-10-04T19:52:25"/>
    <x v="98"/>
    <m/>
    <x v="0"/>
    <s v="Instrument Technician Shift"/>
    <s v="Site Office's Staffs Rest Area"/>
    <s v="Improvement Suggestions / Cadangan untuk diperbaiki"/>
    <s v="It is recommended to have at least one vendor capable of providing bicycle repair services for the plant."/>
    <s v="- Safety Risks: Delayed or inadequate repairs could compromise the safety of bicycle users, increasing the likelihood of accidents or injuries._x000a__x000a_- Higher Costs: Emergency or unplanned repairs may incur higher costs compared to scheduled maintenance provided by a reliable vendor._x000a__x000a_- Reduced Productivity: Employees relying on bicycles for transportation within the plant may experience delays, impacting overall productivity._x000a__x000a_- Equipment Deterioration: Without proper maintenance, bicycles may deteriorate faster, leading to more frequent replacements and increased capital expenditure."/>
    <s v="- Establish a Service Contract: Identify and engage a reliable vendor to provide timely and regular bicycle maintenance and repair services._x000a__x000a_- Implement Preventive Maintenance: Schedule regular inspections and preventive maintenance to reduce the likelihood of unexpected breakdowns._x000a__x000a_- Create Emergency Repair Protocols: Establish clear procedures for addressing urgent repairs, including temporary alternatives for transportation if bicycles become unusable."/>
    <s v="Welfare / Kebajikan Pekerjaan dari segi Tempat Rehat, Penyediaan Air Minum dan Sebagainya."/>
    <x v="0"/>
    <x v="0"/>
    <x v="0"/>
  </r>
  <r>
    <m/>
    <x v="0"/>
    <m/>
    <m/>
    <d v="2025-10-04T20:02:49"/>
    <x v="98"/>
    <m/>
    <x v="0"/>
    <s v="Instrument Technician Shift"/>
    <s v="Site Office's Staffs Rest Area"/>
    <s v="Unsafe Condition (Dangerous Area that has potential to cause harm or injury to People within the Area) / Keadaan Bahaya"/>
    <s v="It was observed that the plastic chair broke while a person was seated on it during a meal; fortunately, the individual did not sustain any injurie."/>
    <s v="Injury Risk: The person could fall and sustain injuries such as bruises, cuts, sprains, or fractures."/>
    <s v="- Regular Inspection and Maintenance: Conduct routine checks of all seating to identify and replace any damaged or weakened chairs before use._x000a__x000a_- Use Durable Materials: Invest in chairs made from stronger, more reliable materials that can safely support the intended weight. "/>
    <s v="Facility Management / Perawatan Kemudahan dan Aset"/>
    <x v="0"/>
    <x v="0"/>
    <x v="0"/>
  </r>
  <r>
    <m/>
    <x v="0"/>
    <m/>
    <m/>
    <d v="2025-10-04T20:10:50"/>
    <x v="98"/>
    <m/>
    <x v="0"/>
    <s v="Instrument Technician Shift"/>
    <s v="Site Office's Contractors Rest Area"/>
    <s v="Improvement Suggestions / Cadangan untuk diperbaiki"/>
    <s v="I have observed that there are no rubbish bins inside the toilets at the site office rest area."/>
    <s v="- Improper Waste Disposal: Without bins, users may dispose of waste such as paper towels, sanitary products, or other refuse improperly, leading to littering on the floor or toilets._x000a__x000a_- Negative Impression: Poor cleanliness and waste management can reflect badly on site management, affecting employee morale and visitor perception."/>
    <s v="- Install Rubbish Bins: Place suitable, covered rubbish bins inside each toilet to provide a designated place for waste disposal._x000a__x000a_- Regular Maintenance: Implement a routine schedule for emptying and cleaning the bins to prevent overflow and odors._x000a__x000a_- Signage: Consider adding clear signage encouraging users to dispose of waste responsibly in the bins provided."/>
    <s v="Waste Management / Berkaitan dengan Pengurusan Pembuangan Sampah"/>
    <x v="0"/>
    <x v="0"/>
    <x v="0"/>
  </r>
  <r>
    <m/>
    <x v="0"/>
    <m/>
    <m/>
    <d v="2025-10-04T20:19:32"/>
    <x v="98"/>
    <m/>
    <x v="0"/>
    <s v="Instrument Technician Shift"/>
    <s v="Ammonia Plant"/>
    <s v="Improvement Suggestions / Cadangan untuk diperbaiki"/>
    <s v="It is recommended to install a Doc-Box (permit box) on-site (plant)."/>
    <s v="- Poor Communication: Lack of a centralized document location can cause miscommunication among contractors, subcontractors, and inspectors._x000a__x000a_- Reduced Site Organization: A Doc-Box helps maintain organized, consistent documentation, which contributes to overall project efficiency._x000a__x000a_Without it, documentation may be scattered, damaged, or misplaced."/>
    <s v="- Set up a temporary waterproof and lockable container or folder system in the site office or trailer to house printed documents until a proper Doc-Box is installed._x000a__x000a_- Designate a responsible person to manage and update all site documentation, ensuring availability during inspections or audits._x000a__x000a_- Prioritize the procurement and installation of a permanent Doc-Box as soon as possible to ensure long-term compliance and accessibility."/>
    <s v="Design and Engineering / Tempat Pekerjaan kurang sesuai"/>
    <x v="0"/>
    <x v="0"/>
    <x v="0"/>
  </r>
  <r>
    <m/>
    <x v="0"/>
    <m/>
    <m/>
    <d v="2025-10-04T21:38:28"/>
    <x v="98"/>
    <m/>
    <x v="0"/>
    <s v="Instrument Technician Shift"/>
    <s v="Offsite &amp; Utilities"/>
    <s v="Unsafe Act (Dangerous or Unsafe Act that was done by someone) / Perbuatan Bahaya"/>
    <s v="I observed an individual bringing an umbrella into the plant (O&amp;U plant) from the main gate."/>
    <s v="- Umbrellas made of synthetic materials or metal tips can generate static electricity, especially in dry conditions: a serious ignition risk in environments with flammable vapors or gases._x000a__x000a_-In emergency situations (e.g. gas leaks, fire), umbrellas can slow evacuation or get in the way of others."/>
    <s v="- Implement Entry Point Inspections:_x000a_Strengthen checks at entry points to ensure that personal items brought onto the site comply with safety regulations._x000a__x000a_-Educate personnel on why items like umbrellas can be hazardous (e.g., risk of static discharge, obstruction, distraction, or incompatibility with PPE)."/>
    <s v="Individual Behaviour / Tingkah Laku yang Cuai dan Berbahaya"/>
    <x v="0"/>
    <x v="0"/>
    <x v="0"/>
  </r>
  <r>
    <m/>
    <x v="0"/>
    <m/>
    <m/>
    <d v="2025-10-05T00:51:24"/>
    <x v="98"/>
    <m/>
    <x v="0"/>
    <s v="Instrument Technician Shift"/>
    <s v="Ammonia Plant"/>
    <s v="Unsafe Act (Dangerous or Unsafe Act that was done by someone) / Perbuatan Bahaya"/>
    <s v="I observed an individual wearing accessories, including a ring, bracelet, and watch, at the site (Plant)."/>
    <s v="- Caught in Machinery: Accessories can get caught in moving parts of machines, causing serious injuries like cuts, fractures, or even amputations._x000a__x000a_- Electrical Hazards: Metal accessories can conduct electricity, increasing the risk of electric shock if working near live electrical equipment."/>
    <s v="- Establish a Clear Dress Code and Safety Policy: Prohibit wearing jewelry and accessories in areas with moving machinery, electrical hazards, or clean environments. Communicate these rules clearly during employee onboarding and safety briefings._x000a__x000a_-Use Signage and Reminders: Post visible signs at entry points or hazardous zones reminding workers to remove all jewelry before entering."/>
    <s v="Individual Behaviour / Tingkah Laku yang Cuai dan Berbahaya"/>
    <x v="0"/>
    <x v="0"/>
    <x v="0"/>
  </r>
  <r>
    <m/>
    <x v="0"/>
    <m/>
    <m/>
    <d v="2025-10-06T08:09:57"/>
    <x v="108"/>
    <m/>
    <x v="0"/>
    <s v="Instrument Technician"/>
    <s v="Offsite &amp; Utilities"/>
    <s v="Improvement Suggestions / Cadangan untuk diperbaiki"/>
    <s v="Difficult to access the area for Maintenance work. The area the scaffold installed were too small. "/>
    <s v="the works need more than two people, due to limited space they have to continue the which caused the work to be slow."/>
    <s v="Informed the scaffold people about this issued, so they can improvised next time."/>
    <s v="Communication / Kurang Perbincangan waktu Bekerja, Kurang Permahaman Arahan atau Kurang Pengetahuan Bahasa Asing"/>
    <x v="0"/>
    <x v="0"/>
    <x v="0"/>
  </r>
  <r>
    <m/>
    <x v="0"/>
    <m/>
    <m/>
    <d v="2025-10-06T08:15:06"/>
    <x v="108"/>
    <m/>
    <x v="0"/>
    <s v="Instrument Technician"/>
    <s v="Compressor Unit Area"/>
    <s v="Improvement Suggestions / Cadangan untuk diperbaiki"/>
    <s v="The area gives very loud noises coming from the compressors. It's better to wear ear protection."/>
    <s v="Can caused hearing problems."/>
    <s v="To remind myself and my colleagues to always bring/wear when doing work in the area."/>
    <s v="Personal Protective Equipment / Pemakaian Alat Pelindung Diri"/>
    <x v="0"/>
    <x v="0"/>
    <x v="0"/>
  </r>
  <r>
    <m/>
    <x v="0"/>
    <m/>
    <m/>
    <d v="2025-10-06T09:22:16"/>
    <x v="5"/>
    <m/>
    <x v="0"/>
    <s v="Technician"/>
    <s v="Unsure / Kurang Pasti"/>
    <s v="Unsafe Act (Dangerous or Unsafe Act that was done by someone) / Perbuatan Bahaya"/>
    <s v="Not wearing glove taking vibration "/>
    <s v="Hot surface may burn your hand"/>
    <s v="Use proper glove"/>
    <s v="Personal Protective Equipment / Pemakaian Alat Pelindung Diri"/>
    <x v="0"/>
    <x v="1"/>
    <x v="0"/>
  </r>
  <r>
    <m/>
    <x v="0"/>
    <m/>
    <m/>
    <d v="2025-10-06T09:24:17"/>
    <x v="5"/>
    <m/>
    <x v="0"/>
    <s v="Technician"/>
    <s v="Ammonia Plant"/>
    <s v="Unsafe Condition (Dangerous Area that has potential to cause harm or injury to People within the Area) / Keadaan Bahaya"/>
    <s v="There is beam nearby monkey ladder which block exit and entry went going up "/>
    <s v="Hit your head"/>
    <s v="Redesign proper exit and entry"/>
    <s v="Design and Engineering / Tempat Pekerjaan kurang sesuai"/>
    <x v="0"/>
    <x v="1"/>
    <x v="0"/>
  </r>
  <r>
    <m/>
    <x v="0"/>
    <m/>
    <m/>
    <d v="2025-10-06T10:49:20"/>
    <x v="150"/>
    <m/>
    <x v="0"/>
    <s v="Mechanical rotating"/>
    <s v="Workshop"/>
    <s v="Unsafe Act (Dangerous or Unsafe Act that was done by someone) / Perbuatan Bahaya"/>
    <s v="Safe body positioning or posture during lifting"/>
    <s v="Back pain and other muscle pain"/>
    <s v="Talk to the person and give tips "/>
    <s v="Knowledge and Training / Kurang Kemahiran atau Pengetahuan"/>
    <x v="0"/>
    <x v="0"/>
    <x v="0"/>
  </r>
  <r>
    <m/>
    <x v="0"/>
    <m/>
    <m/>
    <d v="2025-10-06T10:52:32"/>
    <x v="150"/>
    <m/>
    <x v="0"/>
    <s v="Mechanical rotating"/>
    <s v="Ammonia Plant"/>
    <s v="Unsafe Act (Dangerous or Unsafe Act that was done by someone) / Perbuatan Bahaya"/>
    <s v="Unsafe behavior /horseplay near the scaffolding area"/>
    <s v="Can fall down or get hit"/>
    <s v="Talk to the person and give warning"/>
    <s v="Individual Behaviour / Tingkah Laku yang Cuai dan Berbahaya"/>
    <x v="0"/>
    <x v="0"/>
    <x v="0"/>
  </r>
  <r>
    <m/>
    <x v="0"/>
    <m/>
    <m/>
    <d v="2025-10-06T10:55:12"/>
    <x v="150"/>
    <m/>
    <x v="0"/>
    <s v="Mechanical rotating"/>
    <s v="Workshop"/>
    <s v="Unsafe Condition (Dangerous Area that has potential to cause harm or injury to People within the Area) / Keadaan Bahaya"/>
    <s v="Proper waste segregatiom and disposal"/>
    <s v="Not clean area and oil spill"/>
    <s v="Clean and tell people surrounding"/>
    <s v="Facility Management / Perawatan Kemudahan dan Aset"/>
    <x v="0"/>
    <x v="0"/>
    <x v="0"/>
  </r>
  <r>
    <m/>
    <x v="0"/>
    <m/>
    <m/>
    <d v="2025-10-06T11:14:36"/>
    <x v="144"/>
    <m/>
    <x v="0"/>
    <s v="Sr rotating technician "/>
    <s v="Urea Plant"/>
    <s v="Unsafe Act (Dangerous or Unsafe Act that was done by someone) / Perbuatan Bahaya"/>
    <s v="During unloading  the acid tanker only 1 people  is doing worked this is dangerous  and near mis"/>
    <s v="If the unloading pipe or joint is leakage  there are splash  no body observed  "/>
    <s v="Mast be 2 people are worked together  "/>
    <s v="Hazardous - Unsafe Materials / Benda yang Berbahaya"/>
    <x v="0"/>
    <x v="0"/>
    <x v="0"/>
  </r>
  <r>
    <m/>
    <x v="0"/>
    <m/>
    <m/>
    <d v="2025-10-06T11:20:41"/>
    <x v="144"/>
    <m/>
    <x v="0"/>
    <s v="Sr rotating technician "/>
    <s v="Urea Plant"/>
    <s v="Unsafe Condition (Dangerous Area that has potential to cause harm or injury to People within the Area) / Keadaan Bahaya"/>
    <s v="During unloading the acid and UF area can't baricate "/>
    <s v="No body know this is a dangerous material "/>
    <s v="Mast be baricate when you unloading  the acid and uf "/>
    <s v="Hazardous - Unsafe Materials / Benda yang Berbahaya"/>
    <x v="0"/>
    <x v="0"/>
    <x v="0"/>
  </r>
  <r>
    <m/>
    <x v="0"/>
    <m/>
    <m/>
    <d v="2025-10-06T16:19:46"/>
    <x v="49"/>
    <m/>
    <x v="0"/>
    <s v="Maintenance workshop supervisor"/>
    <s v="(TSF1) Toilet"/>
    <s v="Unsafe Act (Dangerous or Unsafe Act that was done by someone) / Perbuatan Bahaya"/>
    <s v="Workers doing Hacking concrete floor , by  concrete impact mechine"/>
    <s v="This mechine are high Trembrating and Big Noise, worker no ware correct glove and ear plug"/>
    <s v="i stop them and Inform them to used correct PPE, For this Task"/>
    <s v="Personal Protective Equipment / Pemakaian Alat Pelindung Diri"/>
    <x v="0"/>
    <x v="0"/>
    <x v="0"/>
  </r>
  <r>
    <m/>
    <x v="0"/>
    <m/>
    <m/>
    <d v="2025-10-07T08:01:24"/>
    <x v="144"/>
    <m/>
    <x v="0"/>
    <s v="Sr rotating technician "/>
    <s v="Urea Plant"/>
    <s v="Unsafe Act (Dangerous or Unsafe Act that was done by someone) / Perbuatan Bahaya"/>
    <s v="The motor shelter  contractor  transfer  the sharp edge sheet  on the helmet "/>
    <s v="2 contractor people transfer the long sharp edge sheet  put on the head and transfer 1271 k004 to 1271 k001 if they sheet is slip so there are a accident happen  "/>
    <s v="Transfer  using trally are pick up "/>
    <s v="Hazardous - Unsafe Materials / Benda yang Berbahaya"/>
    <x v="0"/>
    <x v="0"/>
    <x v="0"/>
  </r>
  <r>
    <m/>
    <x v="0"/>
    <m/>
    <m/>
    <d v="2025-10-07T10:42:14"/>
    <x v="23"/>
    <m/>
    <x v="0"/>
    <s v="Electrical Supervisor"/>
    <s v="Bulk Storage"/>
    <s v="Unsafe Act (Dangerous or Unsafe Act that was done by someone) / Perbuatan Bahaya"/>
    <s v="There are bags of urea waste under the site's service electrical panel1711ES01-JB4"/>
    <s v="NO Access to the panel for maintenance and operation"/>
    <s v="The operation supervisor has been informed to remove the bags"/>
    <s v="Material Arrangement and Housekeeping / Kesesuaian Penyusunan Barang dan Kebersihan Tempat Pekerjaan"/>
    <x v="0"/>
    <x v="0"/>
    <x v="0"/>
  </r>
  <r>
    <m/>
    <x v="0"/>
    <m/>
    <m/>
    <d v="2025-10-08T07:55:56"/>
    <x v="30"/>
    <m/>
    <x v="0"/>
    <s v="Technician"/>
    <s v="Urea Plant"/>
    <s v="Unsafe Act (Dangerous or Unsafe Act that was done by someone) / Perbuatan Bahaya"/>
    <s v="Found cigarette bud on the floor"/>
    <s v="Smoking is prohibited in the plant"/>
    <s v="Please do tighten the security for personnel before entering the plant"/>
    <s v="Individual Behaviour / Tingkah Laku yang Cuai dan Berbahaya"/>
    <x v="0"/>
    <x v="0"/>
    <x v="0"/>
  </r>
  <r>
    <m/>
    <x v="0"/>
    <m/>
    <m/>
    <d v="2025-10-08T07:59:24"/>
    <x v="30"/>
    <m/>
    <x v="0"/>
    <s v="Technician"/>
    <s v="Urea Plant"/>
    <s v="Unsafe Act (Dangerous or Unsafe Act that was done by someone) / Perbuatan Bahaya"/>
    <s v="Not using handglove when execute a task"/>
    <s v="Cut"/>
    <s v="Interven and ask him to get glove"/>
    <s v="Proactive Approach / Teguran Positif (Safe Act / Positive Act)"/>
    <x v="0"/>
    <x v="0"/>
    <x v="0"/>
  </r>
  <r>
    <m/>
    <x v="0"/>
    <m/>
    <m/>
    <d v="2025-10-08T10:12:14"/>
    <x v="141"/>
    <n v="12000048"/>
    <x v="0"/>
    <s v="Rotating Supervisor"/>
    <s v="Urea Plant"/>
    <s v="Unsafe Condition (Dangerous Area that has potential to cause harm or injury to People within the Area) / Keadaan Bahaya"/>
    <s v="Walkway nearby synthesis unit unsafe due to uneven condition."/>
    <s v="Possibility tripping hazard to the pedestrian and cyclist while crossing Urea synthesis unit "/>
    <s v="To provide zebra painting to identify the hazard which can lead to slip, trip and fall"/>
    <s v="Proactive Approach / Teguran Positif (Safe Act / Positive Act)"/>
    <x v="0"/>
    <x v="0"/>
    <x v="0"/>
  </r>
  <r>
    <m/>
    <x v="0"/>
    <m/>
    <m/>
    <d v="2025-10-08T10:17:17"/>
    <x v="141"/>
    <n v="12000048"/>
    <x v="0"/>
    <s v="Rotating Supervisor"/>
    <s v="Urea Plant"/>
    <s v="Unsafe Condition (Dangerous Area that has potential to cause harm or injury to People within the Area) / Keadaan Bahaya"/>
    <s v="Scaffolding Tag does not revalidate (Still Green Tag)"/>
    <s v="Possibility of collapse due to scaffolding integrity"/>
    <s v="Inform scaffolding inspector to revalidate the scaffolding tag"/>
    <s v="Scaffolding and Working at Height / Yang berkaitan dengan Scaffolding dan Bekerja tempat tinggi"/>
    <x v="0"/>
    <x v="0"/>
    <x v="0"/>
  </r>
  <r>
    <m/>
    <x v="0"/>
    <m/>
    <m/>
    <d v="2025-10-08T10:25:25"/>
    <x v="141"/>
    <n v="12000048"/>
    <x v="0"/>
    <s v="Rotating Supervisor"/>
    <s v="Workshop"/>
    <s v="Improvement Suggestions / Cadangan untuk diperbaiki"/>
    <s v="MSL area poor housekeeping, all unused or used material laid without any protection. Rubish material not properly disposed."/>
    <s v="Possibility of area restriction and cause unwanted animal to come in. Blockage of emergency exit."/>
    <s v="Relocate all unused material away from exit point and dispose all the rubbish to the proper place."/>
    <s v="Waste Management / Berkaitan dengan Pengurusan Pembuangan Sampah"/>
    <x v="0"/>
    <x v="0"/>
    <x v="0"/>
  </r>
  <r>
    <m/>
    <x v="0"/>
    <m/>
    <m/>
    <d v="2025-10-08T11:04:21"/>
    <x v="141"/>
    <n v="12000048"/>
    <x v="0"/>
    <s v="Rotating Supervisor"/>
    <s v="Workshop"/>
    <s v="Unsafe Condition (Dangerous Area that has potential to cause harm or injury to People within the Area) / Keadaan Bahaya"/>
    <s v="Air condition inside the mechanical Workshop leakage"/>
    <s v="Possibility of short circuit and water accumulated inside the workshop and cause and algae"/>
    <s v="Inform user not to switch on the effected AC"/>
    <s v="Proactive Approach / Teguran Positif (Safe Act / Positive Act)"/>
    <x v="0"/>
    <x v="0"/>
    <x v="0"/>
  </r>
  <r>
    <m/>
    <x v="0"/>
    <m/>
    <m/>
    <d v="2025-10-08T11:08:53"/>
    <x v="141"/>
    <n v="12000048"/>
    <x v="0"/>
    <s v="Rotating Supervisor"/>
    <s v="Workshop"/>
    <s v="Improvement Suggestions / Cadangan untuk diperbaiki"/>
    <s v="No proper oil storage at MSL area"/>
    <s v="Posibility of oil spillage during maintenance activity and no proper storage area to prevent from spillage."/>
    <s v="To provide temporary trays to prevent spillage during maintenance."/>
    <s v="Material Arrangement and Housekeeping / Kesesuaian Penyusunan Barang dan Kebersihan Tempat Pekerjaan"/>
    <x v="0"/>
    <x v="0"/>
    <x v="0"/>
  </r>
  <r>
    <m/>
    <x v="0"/>
    <m/>
    <m/>
    <d v="2025-10-08T11:11:08"/>
    <x v="93"/>
    <m/>
    <x v="0"/>
    <s v="Mechanical Technician "/>
    <s v="Ammonia Plant"/>
    <s v="Safe Act or Positive Practice (An appreciation to be made to that person who shows good examples) / Kelakuan yang Baik"/>
    <s v="Observed maintenance static Ammonia team did housekeeping in the site"/>
    <s v="NA"/>
    <s v="NA"/>
    <s v="Material Arrangement and Housekeeping / Kesesuaian Penyusunan Barang dan Kebersihan Tempat Pekerjaan"/>
    <x v="0"/>
    <x v="0"/>
    <x v="0"/>
  </r>
  <r>
    <m/>
    <x v="0"/>
    <m/>
    <m/>
    <d v="2025-10-08T11:13:53"/>
    <x v="141"/>
    <n v="12000048"/>
    <x v="0"/>
    <s v="Rotating Supervisor"/>
    <s v="Workshop"/>
    <s v="Unsafe Condition (Dangerous Area that has potential to cause harm or injury to People within the Area) / Keadaan Bahaya"/>
    <s v="Seating inside the painting room "/>
    <s v="Possibility cause health hazards due inhale of toxic substance."/>
    <s v="Inform to ensure proper ventilation inside the room"/>
    <s v="Proactive Approach / Teguran Positif (Safe Act / Positive Act)"/>
    <x v="0"/>
    <x v="0"/>
    <x v="0"/>
  </r>
  <r>
    <m/>
    <x v="0"/>
    <m/>
    <m/>
    <d v="2025-10-08T11:14:24"/>
    <x v="93"/>
    <m/>
    <x v="0"/>
    <s v="Mechanical Technician "/>
    <s v="Ammonia Plant"/>
    <s v="Improvement Suggestions / Cadangan untuk diperbaiki"/>
    <s v="Observed for 1051F008A&amp;B still erect scaffolding for cleaning filter. Suggested to installed permanent platform."/>
    <s v="NA"/>
    <s v="NA"/>
    <s v="Design and Engineering / Tempat Pekerjaan kurang sesuai"/>
    <x v="0"/>
    <x v="0"/>
    <x v="0"/>
  </r>
  <r>
    <m/>
    <x v="0"/>
    <m/>
    <m/>
    <d v="2025-10-08T11:17:18"/>
    <x v="93"/>
    <m/>
    <x v="0"/>
    <s v="Mechanical Technician "/>
    <s v="Ammonia Plant"/>
    <s v="Unsafe Act (Dangerous or Unsafe Act that was done by someone) / Perbuatan Bahaya"/>
    <s v="Observed scaffolding clamp fell down by contractors from compressor house"/>
    <s v="Head Injury "/>
    <s v="Approach the contractor to take care of their materials and ensure keep it inplace."/>
    <s v="Individual Behaviour / Tingkah Laku yang Cuai dan Berbahaya"/>
    <x v="0"/>
    <x v="0"/>
    <x v="0"/>
  </r>
  <r>
    <m/>
    <x v="0"/>
    <m/>
    <m/>
    <d v="2025-10-08T11:20:49"/>
    <x v="142"/>
    <m/>
    <x v="0"/>
    <s v="Snr Supervisor"/>
    <s v="Offsite &amp; Utilities"/>
    <s v="Safe Act or Positive Practice (An appreciation to be made to that person who shows good examples) / Kelakuan yang Baik"/>
    <s v="They do the procedure housekeeping"/>
    <s v="Slips, trips and falls"/>
    <s v="Good "/>
    <s v="Position of People / Keberadaan seseorang ketika bekerja (Line of Fire, Drop Object &amp; Slip, Trip and Fall)"/>
    <x v="0"/>
    <x v="0"/>
    <x v="0"/>
  </r>
  <r>
    <m/>
    <x v="0"/>
    <m/>
    <m/>
    <d v="2025-10-08T11:22:05"/>
    <x v="93"/>
    <m/>
    <x v="0"/>
    <s v="Mechanical Technician "/>
    <s v="Ammonia Plant"/>
    <s v="Unsafe Act (Dangerous or Unsafe Act that was done by someone) / Perbuatan Bahaya"/>
    <s v="Observed contractor wear safety glasses pulled up onto their forehead"/>
    <s v="Eye injury or infection."/>
    <s v="Intervened him to wear it properly "/>
    <s v="Personal Protective Equipment / Pemakaian Alat Pelindung Diri"/>
    <x v="0"/>
    <x v="0"/>
    <x v="0"/>
  </r>
  <r>
    <m/>
    <x v="0"/>
    <m/>
    <m/>
    <d v="2025-10-08T11:26:35"/>
    <x v="133"/>
    <m/>
    <x v="0"/>
    <s v="Urea rotating lead "/>
    <s v="Urea Plant"/>
    <s v="Unsafe Condition (Dangerous Area that has potential to cause harm or injury to People within the Area) / Keadaan Bahaya"/>
    <s v="During the acid truck unloading , the car driver was working alone to dismantle both truck and hose blinds to cone t the hose to truck"/>
    <s v="Can't work alone in such activities specially if dealing with acid , incase of any leak or rapture or release of any trapped pressure._x000a_Body system is mandatory "/>
    <s v="Stopped the activity with the driver and asked him to get support before start dismantling and connecting _x000a_And raised this care card as near mess "/>
    <s v="Individual Behaviour / Tingkah Laku yang Cuai dan Berbahaya"/>
    <x v="0"/>
    <x v="0"/>
    <x v="0"/>
  </r>
  <r>
    <m/>
    <x v="0"/>
    <m/>
    <m/>
    <d v="2025-10-08T12:45:37"/>
    <x v="146"/>
    <m/>
    <x v="0"/>
    <s v="Senior rotating technician"/>
    <s v="Offsite &amp; Utilities"/>
    <s v="Unsafe Act (Dangerous or Unsafe Act that was done by someone) / Perbuatan Bahaya"/>
    <s v="Someone doesn’t use hand glove while carried a task"/>
    <s v="Hand injury or pinch point"/>
    <s v="Intervened and asked him to use glove"/>
    <s v="Personal Protective Equipment / Pemakaian Alat Pelindung Diri"/>
    <x v="0"/>
    <x v="1"/>
    <x v="0"/>
  </r>
  <r>
    <m/>
    <x v="0"/>
    <m/>
    <m/>
    <d v="2025-10-08T12:49:35"/>
    <x v="146"/>
    <m/>
    <x v="0"/>
    <s v="Senior rotating technician"/>
    <s v="Main Gate 1"/>
    <s v="Unsafe Condition (Dangerous Area that has potential to cause harm or injury to People within the Area) / Keadaan Bahaya"/>
    <s v="Stray dog barking and try to follow pedestrian nearby at main gate"/>
    <s v="Bite injury from the dog"/>
    <s v="Report to security personally "/>
    <s v="Hazardous - Unsafe Environment / Situasi Tempat Kerja yang Berbahaya untuk Alam Sekitar"/>
    <x v="0"/>
    <x v="1"/>
    <x v="0"/>
  </r>
  <r>
    <m/>
    <x v="0"/>
    <m/>
    <m/>
    <d v="2025-10-08T13:04:43"/>
    <x v="146"/>
    <m/>
    <x v="0"/>
    <s v="Senior roating technician"/>
    <s v="Offsite &amp; Utilities"/>
    <s v="Safe Act or Positive Practice (An appreciation to be made to that person who shows good examples) / Kelakuan yang Baik"/>
    <s v="Proper signage and barricade was put in the place during crane lifting activity "/>
    <s v="."/>
    <s v="Gave a good thump up for related personal "/>
    <s v="Signage and Barriers / Papan Tanda dan Perbatasan Keselamatan tempat kerja"/>
    <x v="0"/>
    <x v="1"/>
    <x v="0"/>
  </r>
  <r>
    <m/>
    <x v="0"/>
    <m/>
    <m/>
    <d v="2025-10-08T13:23:02"/>
    <x v="147"/>
    <m/>
    <x v="0"/>
    <s v="Senior Rotating Technician"/>
    <s v="Offsite &amp; Utilities"/>
    <s v="Unsafe Condition (Dangerous Area that has potential to cause harm or injury to People within the Area) / Keadaan Bahaya"/>
    <s v="Found out tack welding of base foot foundation plate without portable fire extinguisher provided aside."/>
    <s v="Incase of fire breakdown, difficult to extinguish during emergency purposes."/>
    <s v="Inform the worker to follow safety procedure while doing all welding/fabrication activities."/>
    <s v="Fire Protection / Perlindungan Kebakaran"/>
    <x v="0"/>
    <x v="0"/>
    <x v="0"/>
  </r>
  <r>
    <m/>
    <x v="0"/>
    <m/>
    <m/>
    <d v="2025-10-09T08:43:25"/>
    <x v="98"/>
    <m/>
    <x v="0"/>
    <s v="Instrument Technician Shift"/>
    <s v="Assembly Point A"/>
    <s v="Improvement Suggestions / Cadangan untuk diperbaiki"/>
    <s v="I have observed a noticeable decline in the frequency of safety drills conducted in the workplace."/>
    <s v="-Failure to conduct regular safety drills can lead to a lack of preparedness in the event of an emergency. This could result in delayed response times, increased risk of injury or damage, and a general sense of complacency among employees. Additionally, without ongoing drills, employees may not retain crucial safety procedures or may fail to recognize potential hazards, which can compromise overall workplace safety."/>
    <s v="- Increase the frequency of safety drills: Ensure that drills are conducted regularly and cover a variety of emergency scenarios to maintain employee readiness._x000a__x000a_- Ensure comprehensive training: Provide ongoing safety training sessions to reinforce procedures and ensure that all employees are familiar with emergency protocols._x000a__x000a_- Evaluate and monitor: Regularly assess the effectiveness of safety drills and training through feedback and performance reviews during drills, making adjustments as needed to address any gaps in preparedness._x000a__x000a_- Promote a safety culture: Encourage employees to actively participate in safety initiatives, report hazards, and stay informed about safety procedures to foster a proactive safety mindset across the workforce.&quot;"/>
    <s v="Knowledge and Training / Kurang Kemahiran atau Pengetahuan"/>
    <x v="0"/>
    <x v="0"/>
    <x v="0"/>
  </r>
  <r>
    <m/>
    <x v="0"/>
    <m/>
    <m/>
    <d v="2025-10-09T09:30:53"/>
    <x v="33"/>
    <m/>
    <x v="0"/>
    <s v="Electrical Technician"/>
    <s v="Site Office First Floor"/>
    <s v="Safe Act or Positive Practice (An appreciation to be made to that person who shows good examples) / Kelakuan yang Baik"/>
    <s v="The cleaner always ask permission to enter the office for cleaning duty"/>
    <s v="   "/>
    <s v="Respon politely "/>
    <s v="Proactive Approach / Teguran Positif (Safe Act / Positive Act)"/>
    <x v="0"/>
    <x v="0"/>
    <x v="0"/>
  </r>
  <r>
    <m/>
    <x v="0"/>
    <m/>
    <m/>
    <d v="2025-10-09T09:39:21"/>
    <x v="36"/>
    <m/>
    <x v="0"/>
    <s v="Electrical Shift Technician"/>
    <s v="Vehicle Entry Gate"/>
    <s v="Unsafe Condition (Dangerous Area that has potential to cause harm or injury to People within the Area) / Keadaan Bahaya"/>
    <s v="driving over speed limit"/>
    <s v="road accidents"/>
    <s v="tell the driver to drive within speed limit"/>
    <s v="Road Safety / Keselamatan di Trafik dan Jalan Raya"/>
    <x v="0"/>
    <x v="0"/>
    <x v="0"/>
  </r>
  <r>
    <m/>
    <x v="0"/>
    <m/>
    <m/>
    <d v="2025-10-09T13:47:24"/>
    <x v="144"/>
    <m/>
    <x v="0"/>
    <s v="Sr rotating technician "/>
    <s v="Urea Plant"/>
    <s v="Unsafe Act (Dangerous or Unsafe Act that was done by someone) / Perbuatan Bahaya"/>
    <s v="1271k004 the contractor  are working to drilling for shaid the havey drilling machine  hold by rope "/>
    <s v="There are havey mechaine  the people is hold the rope in grating "/>
    <s v="There are using chained block to hold machine "/>
    <s v="Knowledge and Training / Kurang Kemahiran atau Pengetahuan"/>
    <x v="0"/>
    <x v="0"/>
    <x v="0"/>
  </r>
  <r>
    <m/>
    <x v="0"/>
    <m/>
    <m/>
    <d v="2025-10-09T18:30:22"/>
    <x v="98"/>
    <m/>
    <x v="0"/>
    <s v="Instrument Technician Shift"/>
    <s v="Unsure / Kurang Pasti"/>
    <s v="Improvement Suggestions / Cadangan untuk diperbaiki"/>
    <s v="Based on my observation, the walkie-talkies available for this plant are limited for the technicians."/>
    <s v="- Communication Breakdown: Technicians may struggle to stay in constant contact, leading to delays, misunderstandings, or missing critical updates during operations, especially in emergencies._x000a__x000a_- Safety Risks: Limited communication can increase the risk of accidents or safety violations because technicians might not be able to relay important safety information or receive real-time updates on hazards._x000a__x000a_- Reduced Efficiency: If technicians cannot communicate effectively, tasks may take longer, coordination might suffer, and the overall workflow could be disrupted, reducing productivity._x000a__x000a_- Inability to Respond Quickly in Emergencies: In case of an emergency or urgent issue, slow or inadequate communication can prevent quick action, potentially worsening the situation or causing more harm."/>
    <s v="Increase the Number of Walkie-Talkies: Ensure there are enough walkie-talkies to equip all technicians working on-site, especially during peak operations or shifts._x000a_Benefit: This will ensure everyone can stay in constant communication, reducing the risk of miscommunication or delays."/>
    <s v="Communication / Kurang Perbincangan waktu Bekerja, Kurang Permahaman Arahan atau Kurang Pengetahuan Bahasa Asing"/>
    <x v="0"/>
    <x v="0"/>
    <x v="0"/>
  </r>
  <r>
    <m/>
    <x v="0"/>
    <m/>
    <m/>
    <d v="2025-10-10T07:39:24"/>
    <x v="43"/>
    <m/>
    <x v="0"/>
    <s v="Workshop manager "/>
    <s v="Urea Plant"/>
    <s v="Safe Act or Positive Practice (An appreciation to be made to that person who shows good examples) / Kelakuan yang Baik"/>
    <s v="Proper usage of electrical chain hoist for scaffolding materials' lifting instead of doing it manually. "/>
    <s v="Dropped object. "/>
    <s v="Appreciate their approach to utilizing any other electrical equipment rather than doing manually. "/>
    <s v="Proactive Approach / Teguran Positif (Safe Act / Positive Act)"/>
    <x v="0"/>
    <x v="0"/>
    <x v="0"/>
  </r>
  <r>
    <m/>
    <x v="0"/>
    <m/>
    <m/>
    <d v="2025-10-10T07:49:04"/>
    <x v="142"/>
    <m/>
    <x v="0"/>
    <s v="Snr Supervisor "/>
    <s v="Compressor Unit Area"/>
    <s v="Improvement Suggestions / Cadangan untuk diperbaiki"/>
    <s v="Housekeeping do very well after completed Job"/>
    <s v="Slips &amp; trips "/>
    <s v="Very good"/>
    <s v="Material Arrangement and Housekeeping / Kesesuaian Penyusunan Barang dan Kebersihan Tempat Pekerjaan"/>
    <x v="0"/>
    <x v="0"/>
    <x v="0"/>
  </r>
  <r>
    <m/>
    <x v="0"/>
    <m/>
    <m/>
    <d v="2025-10-10T14:46:16"/>
    <x v="48"/>
    <m/>
    <x v="0"/>
    <s v="Workshop Engineer"/>
    <s v="Unsure / Kurang Pasti"/>
    <s v="Improvement Suggestions / Cadangan untuk diperbaiki"/>
    <s v="two bicycle frames, with missing wheel, was left at the bicycle parking area (between north and south building). Observed this frame have been left for a long time, possible more than 2 weeks"/>
    <s v="Unkept area and may become obstruction to pathway"/>
    <s v="None, there is no procedure on what to do or where to report broken bicycle. Would be useful if there is a channel or procedure to report for broken/ scrap bicycle"/>
    <s v="Waste Management / Berkaitan dengan Pengurusan Pembuangan Sampah"/>
    <x v="0"/>
    <x v="0"/>
    <x v="0"/>
  </r>
  <r>
    <m/>
    <x v="0"/>
    <m/>
    <m/>
    <d v="2025-10-11T00:00:00"/>
    <x v="10"/>
    <m/>
    <x v="0"/>
    <s v="static"/>
    <s v="Ammonia Plant"/>
    <s v="Safe Act or Positive Practice (An appreciation to be made to that person who shows good examples) / Kelakuan yang Baik"/>
    <s v="observe lifting contractor intervene a co worker to clear away as lifting ongoing"/>
    <s v="N/A"/>
    <s v="tell him good job and keep it up"/>
    <s v="Position of People / Keberadaan seseorang ketika bekerja (Line of Fire, Drop Object &amp; Slip, Trip and Fall)"/>
    <x v="0"/>
    <x v="0"/>
    <x v="0"/>
  </r>
  <r>
    <m/>
    <x v="0"/>
    <m/>
    <m/>
    <d v="2025-10-11T20:32:33"/>
    <x v="98"/>
    <m/>
    <x v="0"/>
    <s v="Instrument Technician Shift"/>
    <s v="Ammonia Plant"/>
    <s v="Unsafe Act (Dangerous or Unsafe Act that was done by someone) / Perbuatan Bahaya"/>
    <s v="I observed a person bringing an Ex-rated mobile phone to the site with the charging port not properly sealed, posing a potential safety hazard."/>
    <s v="Loss of Explosion Protection: The open or damaged charging port compromises the phone's explosion-proof (Ex) certification. This creates a path for sparks, heat, or arcs to be exposed to the atmosphere._x000a__x000a_ Ignition of Flammable Atmosphere: In hazardous areas (Zone 1, Zone 2, etc.), the air may contain explosive gases or vapors. A spark or heat from the exposed port could ignite the atmosphere, leading to an explosion or fire._x000a__x000a_Injury or Fatality: An explosion could cause serious harm to the person carrying the device or nearby workers. Shrapnel, burns, or toxic gases could result in injury or death."/>
    <s v="Maintenance and Certification Management:_x000a_Keep a maintenance log for all Ex-rated devices._x000a_Ensure regular inspection, testing, and recertification by qualified personnel. Replace any equipment that is damaged or shows signs of seal failure._x000a__x000a_Pre-Entry Inspection of Equipment: Ensure all Ex-rated devices (phones, radios, tablets) are visually inspected before being allowed on site._x000a_Check for:_x000a_-Sealed charging ports_x000a_-Undamaged enclosures_x000a_-Valid certification markings"/>
    <s v="Hazardous - Unsafe Materials / Benda yang Berbahaya"/>
    <x v="0"/>
    <x v="0"/>
    <x v="0"/>
  </r>
  <r>
    <m/>
    <x v="0"/>
    <m/>
    <m/>
    <d v="2025-10-13T00:00:00"/>
    <x v="8"/>
    <m/>
    <x v="0"/>
    <s v="Welder "/>
    <s v="Urea Plant"/>
    <s v="Unsafe Act (Dangerous or Unsafe Act that was done by someone) / Perbuatan Bahaya"/>
    <s v="A worker was spray painting in a confined space without proper ventilation."/>
    <s v="Fumes could accumulate and cause health hazards or fire risk."/>
    <s v="I stopped the work and requested ventilation fans before resuming."/>
    <s v="Personal Protective Equipment / Pemakaian Alat Pelindung Diri"/>
    <x v="0"/>
    <x v="0"/>
    <x v="0"/>
  </r>
  <r>
    <m/>
    <x v="0"/>
    <m/>
    <m/>
    <d v="2025-10-13T10:15:07"/>
    <x v="9"/>
    <m/>
    <x v="0"/>
    <s v="Instrument Engineer"/>
    <s v="Offsite &amp; Utilities"/>
    <s v="Improvement Suggestions / Cadangan untuk diperbaiki"/>
    <s v="the permit owner did not sign their tbt before start of job. "/>
    <s v="accident could happened if the tbt is not checked and signed before start of job. "/>
    <s v="remind the permit owner to sign the tbt, and he signed it on the spot."/>
    <s v="Individual Behaviour / Tingkah Laku yang Cuai dan Berbahaya"/>
    <x v="0"/>
    <x v="0"/>
    <x v="0"/>
  </r>
  <r>
    <m/>
    <x v="0"/>
    <m/>
    <m/>
    <d v="2025-10-13T10:22:15"/>
    <x v="9"/>
    <m/>
    <x v="0"/>
    <s v="Instrument Engineer"/>
    <s v="Offsite &amp; Utilities"/>
    <s v="Unsafe Condition (Dangerous Area that has potential to cause harm or injury to People within the Area) / Keadaan Bahaya"/>
    <s v="the hose on the walkway at o&amp;u area was not properly secure."/>
    <s v="tripping hazard can happen and also can be very dangerous to people working nearby"/>
    <s v="to apply whip arrestor and safety pin on the unsecured hose"/>
    <s v="Individual Behaviour / Tingkah Laku yang Cuai dan Berbahaya"/>
    <x v="0"/>
    <x v="0"/>
    <x v="0"/>
  </r>
  <r>
    <m/>
    <x v="0"/>
    <m/>
    <m/>
    <d v="2025-10-13T10:26:52"/>
    <x v="9"/>
    <m/>
    <x v="0"/>
    <s v="Instrument Engineer"/>
    <s v="Ammonia Plant"/>
    <s v="Unsafe Act (Dangerous or Unsafe Act that was done by someone) / Perbuatan Bahaya"/>
    <s v="one of the contractor from BITS was only wearing his personal spec instead of wearing safety goggles. "/>
    <s v="his eyes could get injured if accident happened"/>
    <s v="asked him where was his safety goggles. he refused to answer and walked away quickly."/>
    <s v="Individual Behaviour / Tingkah Laku yang Cuai dan Berbahaya"/>
    <x v="0"/>
    <x v="0"/>
    <x v="0"/>
  </r>
  <r>
    <m/>
    <x v="0"/>
    <m/>
    <m/>
    <d v="2025-10-13T10:36:42"/>
    <x v="9"/>
    <m/>
    <x v="0"/>
    <s v="Instrument Engineer"/>
    <s v="Ammonia Plant"/>
    <s v="Improvement Suggestions / Cadangan untuk diperbaiki"/>
    <s v="the harness worn by contractor SAHID was already expired "/>
    <s v="the harness could be damaged while wearing it and caused trip and fall"/>
    <s v="by telling them to check the harness with BFI HSE "/>
    <s v="Personal Protective Equipment / Pemakaian Alat Pelindung Diri"/>
    <x v="0"/>
    <x v="0"/>
    <x v="0"/>
  </r>
  <r>
    <m/>
    <x v="0"/>
    <m/>
    <m/>
    <d v="2025-10-13T10:50:28"/>
    <x v="9"/>
    <m/>
    <x v="0"/>
    <s v="Instrument Engineer"/>
    <s v="Ammonia Plant"/>
    <s v="Safe Act or Positive Practice (An appreciation to be made to that person who shows good examples) / Kelakuan yang Baik"/>
    <s v="the hose used was properly taped to inform that the hose was in used."/>
    <s v="personnel walking by could trip and fall if the hose was not properly taped"/>
    <s v="to highlight the other personnel to follow the good example"/>
    <s v="Proactive Approach / Teguran Positif (Safe Act / Positive Act)"/>
    <x v="0"/>
    <x v="0"/>
    <x v="0"/>
  </r>
  <r>
    <m/>
    <x v="0"/>
    <m/>
    <m/>
    <d v="2025-10-13T10:58:52"/>
    <x v="9"/>
    <m/>
    <x v="0"/>
    <s v="Instrument Engineer"/>
    <s v="Urea Plant"/>
    <s v="Unsafe Condition (Dangerous Area that has potential to cause harm or injury to People within the Area) / Keadaan Bahaya"/>
    <s v="no proper barricade at urea ground floor when the operation were doing draining/flushing from the upper floor."/>
    <s v="if there is no barricade and no warn ahead of time, people going under it could get wet"/>
    <s v="told the operation to put on barricade before start of their job"/>
    <s v="Individual Behaviour / Tingkah Laku yang Cuai dan Berbahaya"/>
    <x v="0"/>
    <x v="0"/>
    <x v="0"/>
  </r>
  <r>
    <m/>
    <x v="0"/>
    <m/>
    <m/>
    <d v="2025-10-13T11:06:29"/>
    <x v="9"/>
    <m/>
    <x v="0"/>
    <s v="Instrument Engineer"/>
    <s v="Urea Plant"/>
    <s v="Unsafe Condition (Dangerous Area that has potential to cause harm or injury to People within the Area) / Keadaan Bahaya"/>
    <s v="the security at urea passenger lift wasnt wearing a safety google"/>
    <s v="accident to his eyes could happen"/>
    <s v="told him to put on his safety goggles."/>
    <s v="Personal Protective Equipment / Pemakaian Alat Pelindung Diri"/>
    <x v="0"/>
    <x v="0"/>
    <x v="0"/>
  </r>
  <r>
    <m/>
    <x v="0"/>
    <m/>
    <m/>
    <d v="2025-10-13T11:12:21"/>
    <x v="9"/>
    <m/>
    <x v="0"/>
    <s v="Instrument Engineer"/>
    <s v="Urea Plant"/>
    <s v="Unsafe Condition (Dangerous Area that has potential to cause harm or injury to People within the Area) / Keadaan Bahaya"/>
    <s v="improper housekeeping of hand equipment"/>
    <s v="slip, trip, and fall could happen"/>
    <s v="no one was nearby to inform of the issue"/>
    <s v="Material Arrangement and Housekeeping / Kesesuaian Penyusunan Barang dan Kebersihan Tempat Pekerjaan"/>
    <x v="0"/>
    <x v="0"/>
    <x v="0"/>
  </r>
  <r>
    <m/>
    <x v="0"/>
    <m/>
    <m/>
    <d v="2025-10-13T11:25:55"/>
    <x v="9"/>
    <m/>
    <x v="0"/>
    <s v="Instrument Engineer"/>
    <s v="Ammonia Plant"/>
    <s v="Unsafe Act (Dangerous or Unsafe Act that was done by someone) / Perbuatan Bahaya"/>
    <s v="the personnel was on the phone while cycling (not using loudspeaker)"/>
    <s v="he could be in an accident and other nearby personnel"/>
    <s v="i didnt get to say anything, he saw i was looking at him, and he stopped by the walkway and continued talking on the phone"/>
    <s v="Individual Behaviour / Tingkah Laku yang Cuai dan Berbahaya"/>
    <x v="0"/>
    <x v="0"/>
    <x v="0"/>
  </r>
  <r>
    <m/>
    <x v="0"/>
    <m/>
    <m/>
    <d v="2025-10-13T11:31:08"/>
    <x v="9"/>
    <m/>
    <x v="0"/>
    <s v="Instrument Engineer"/>
    <s v="Ammonia Plant"/>
    <s v="Unsafe Condition (Dangerous Area that has potential to cause harm or injury to People within the Area) / Keadaan Bahaya"/>
    <s v="improper housekeeping at the bottom of primary reformer"/>
    <s v="slip, trip and fall could happen"/>
    <s v="for the designated owner to properly do housekeeping as to not trouble other personnel passing by the area"/>
    <s v="Material Arrangement and Housekeeping / Kesesuaian Penyusunan Barang dan Kebersihan Tempat Pekerjaan"/>
    <x v="0"/>
    <x v="0"/>
    <x v="0"/>
  </r>
  <r>
    <m/>
    <x v="0"/>
    <m/>
    <m/>
    <d v="2025-10-13T11:37:09"/>
    <x v="9"/>
    <m/>
    <x v="0"/>
    <s v="Instrument Engineer"/>
    <s v="Ammonia Plant"/>
    <s v="Unsafe Condition (Dangerous Area that has potential to cause harm or injury to People within the Area) / Keadaan Bahaya"/>
    <s v="the operation team was doing flushing with no barricade around the area. causing the dirty liquid to splash out and our items were affected due to that."/>
    <s v="by not putting any barricade and no warn ahead, things could have happened differently"/>
    <s v="things were already happened. instead of apologizing, the operations were smiling and laughing"/>
    <s v="Communication / Kurang Perbincangan waktu Bekerja, Kurang Permahaman Arahan atau Kurang Pengetahuan Bahasa Asing"/>
    <x v="0"/>
    <x v="0"/>
    <x v="0"/>
  </r>
  <r>
    <m/>
    <x v="0"/>
    <m/>
    <m/>
    <d v="2025-10-13T16:31:22"/>
    <x v="48"/>
    <m/>
    <x v="0"/>
    <s v="Workshop Engineer"/>
    <s v="Workshop"/>
    <s v="Unsafe Condition (Dangerous Area that has potential to cause harm or injury to People within the Area) / Keadaan Bahaya"/>
    <s v="Notice board at the workshop was seen loosely hanged. Seems like the support was broken. Some glass cover is broken"/>
    <s v="At the moment it is a hazard as it is no longer securely hanged and can fall at any moment"/>
    <s v="Already raised the issue to facility maintenance"/>
    <s v="Facility Management / Perawatan Kemudahan dan Aset"/>
    <x v="0"/>
    <x v="0"/>
    <x v="0"/>
  </r>
  <r>
    <m/>
    <x v="0"/>
    <m/>
    <m/>
    <d v="2025-10-13T17:50:32"/>
    <x v="69"/>
    <m/>
    <x v="0"/>
    <s v="Valve technician"/>
    <s v="Workshop"/>
    <s v="Unsafe Condition (Dangerous Area that has potential to cause harm or injury to People within the Area) / Keadaan Bahaya"/>
    <s v="For unknown reason the board is about to fail and then the screen cover boke up. The pièces of glace are spilled on the ground make the place very unsafe._x000a_&quot;Main entrance of MSL Workshop&quot;"/>
    <s v="glace is so sharp of anyone step on it or suddently handle can be baddly injured."/>
    <s v="For instance, just spot the place and informed people arround."/>
    <s v="Hazardous - Unsafe Environment / Situasi Tempat Kerja yang Berbahaya untuk Alam Sekitar"/>
    <x v="0"/>
    <x v="0"/>
    <x v="0"/>
  </r>
  <r>
    <m/>
    <x v="0"/>
    <m/>
    <m/>
    <d v="2025-10-14T00:00:00"/>
    <x v="8"/>
    <m/>
    <x v="0"/>
    <s v="Welder "/>
    <s v="Ammonia Plant"/>
    <s v="Safe Act or Positive Practice (An appreciation to be made to that person who shows good examples) / Kelakuan yang Baik"/>
    <s v="Painter used appropriate cartridge respirator and ensured ventilation while working in a tight area."/>
    <s v="N/A"/>
    <s v="I gave positive feedback and shared the safe setup with other painting crews."/>
    <s v="Personal Protective Equipment / Pemakaian Alat Pelindung Diri"/>
    <x v="0"/>
    <x v="0"/>
    <x v="0"/>
  </r>
  <r>
    <m/>
    <x v="0"/>
    <m/>
    <m/>
    <d v="2025-10-14T07:56:17"/>
    <x v="47"/>
    <m/>
    <x v="0"/>
    <s v="Sr. Maintenance Engineer"/>
    <s v="North Building Ground Floor"/>
    <s v="Unsafe Act (Dangerous or Unsafe Act that was done by someone) / Perbuatan Bahaya"/>
    <s v="Someone walking while talking with phone"/>
    <s v="Fall down when using the stairs"/>
    <s v="Intervene and inform them if need to talk stop walking."/>
    <s v="Individual Behaviour / Tingkah Laku yang Cuai dan Berbahaya"/>
    <x v="0"/>
    <x v="0"/>
    <x v="0"/>
  </r>
  <r>
    <m/>
    <x v="0"/>
    <m/>
    <m/>
    <d v="2025-10-14T08:41:14"/>
    <x v="30"/>
    <m/>
    <x v="0"/>
    <s v="Technician "/>
    <s v="Ammonia Plant"/>
    <s v="Safe Act or Positive Practice (An appreciation to be made to that person who shows good examples) / Kelakuan yang Baik"/>
    <s v="Signange is placed on working of height using manlift. This help the personnel for awarness surrounding"/>
    <s v="-"/>
    <s v="Good practice "/>
    <s v="Knowledge and Training / Kurang Kemahiran atau Pengetahuan"/>
    <x v="0"/>
    <x v="0"/>
    <x v="0"/>
  </r>
  <r>
    <m/>
    <x v="0"/>
    <m/>
    <m/>
    <d v="2025-10-14T10:08:56"/>
    <x v="101"/>
    <m/>
    <x v="0"/>
    <s v="Engineer"/>
    <s v="South Building First Floor"/>
    <s v="Unsafe Act (Dangerous or Unsafe Act that was done by someone) / Perbuatan Bahaya"/>
    <s v="Colleague going down stairs not holding handrail"/>
    <s v="Slip and fall"/>
    <s v="Intervene to use the handrail"/>
    <s v="Individual Behaviour / Tingkah Laku yang Cuai dan Berbahaya"/>
    <x v="0"/>
    <x v="0"/>
    <x v="0"/>
  </r>
  <r>
    <m/>
    <x v="0"/>
    <m/>
    <m/>
    <d v="2025-10-14T13:35:26"/>
    <x v="145"/>
    <m/>
    <x v="0"/>
    <s v="Sr. Rotating Mechanical Technician LVL1 "/>
    <s v="Urea Plant"/>
    <s v="Unsafe Condition (Dangerous Area that has potential to cause harm or injury to People within the Area) / Keadaan Bahaya"/>
    <s v="CO2 compressor  area contractor  worker  working  without  wearing  ear plug."/>
    <s v="Ear injury."/>
    <s v="I informed him Loud  area always  use double hearing protection, ear plug and ear Muff "/>
    <s v="Individual Behaviour / Tingkah Laku yang Cuai dan Berbahaya"/>
    <x v="0"/>
    <x v="1"/>
    <x v="0"/>
  </r>
  <r>
    <m/>
    <x v="0"/>
    <m/>
    <m/>
    <d v="2025-10-14T14:53:38"/>
    <x v="149"/>
    <m/>
    <x v="0"/>
    <s v="Welder "/>
    <s v="Workshop"/>
    <s v="Safe Act or Positive Practice (An appreciation to be made to that person who shows good examples) / Kelakuan yang Baik"/>
    <s v="Good house keeping, around working area"/>
    <s v="If no good house keeping, we can slip , trip and Fall "/>
    <s v="House keeping working area at all time"/>
    <s v="Material Arrangement and Housekeeping / Kesesuaian Penyusunan Barang dan Kebersihan Tempat Pekerjaan"/>
    <x v="0"/>
    <x v="0"/>
    <x v="0"/>
  </r>
  <r>
    <m/>
    <x v="0"/>
    <m/>
    <m/>
    <d v="2025-10-14T14:57:21"/>
    <x v="66"/>
    <m/>
    <x v="0"/>
    <s v="Grinder fabricator level 1"/>
    <s v="Workshop"/>
    <s v="Safe Act or Positive Practice (An appreciation to be made to that person who shows good examples) / Kelakuan yang Baik"/>
    <s v="Lifting contrainer to put on trailer "/>
    <s v="When lifting task can get line of fire and under suspension load"/>
    <s v="Have Barricade around lifting area, and signed "/>
    <s v="Signage and Barriers / Papan Tanda dan Perbatasan Keselamatan tempat kerja"/>
    <x v="0"/>
    <x v="1"/>
    <x v="0"/>
  </r>
  <r>
    <m/>
    <x v="0"/>
    <m/>
    <m/>
    <d v="2025-10-14T15:39:56"/>
    <x v="79"/>
    <m/>
    <x v="0"/>
    <s v="static technician "/>
    <s v="Contractor's Rest Area"/>
    <s v="Safe Act or Positive Practice (An appreciation to be made to that person who shows good examples) / Kelakuan yang Baik"/>
    <s v="found contractor working together to do housekeeping for rest area."/>
    <s v="N/A"/>
    <s v="I approached them told them it was a good practice to work together and do housekeeping for rest area."/>
    <s v="Proactive Approach / Teguran Positif (Safe Act / Positive Act)"/>
    <x v="0"/>
    <x v="0"/>
    <x v="0"/>
  </r>
  <r>
    <m/>
    <x v="0"/>
    <m/>
    <m/>
    <d v="2025-10-14T15:42:02"/>
    <x v="146"/>
    <m/>
    <x v="0"/>
    <s v="Senior rotating technician "/>
    <s v="Offsite &amp; Utilities"/>
    <s v="Unsafe Condition (Dangerous Area that has potential to cause harm or injury to People within the Area) / Keadaan Bahaya"/>
    <s v="Ground floor around ammonia cooling water pump very slippery due to algae "/>
    <s v="People might slipping "/>
    <s v="Report to operator "/>
    <s v="Hazardous - Unsafe Environment / Situasi Tempat Kerja yang Berbahaya untuk Alam Sekitar"/>
    <x v="0"/>
    <x v="1"/>
    <x v="0"/>
  </r>
  <r>
    <m/>
    <x v="0"/>
    <m/>
    <m/>
    <d v="2025-10-14T15:53:57"/>
    <x v="79"/>
    <m/>
    <x v="0"/>
    <s v="static Technician "/>
    <s v="Unsure / Kurang Pasti"/>
    <s v="Unsafe Act (Dangerous or Unsafe Act that was done by someone) / Perbuatan Bahaya"/>
    <s v="I saw one person was working without using hand glove."/>
    <s v="can cause injury to the person."/>
    <s v="I approached and intervent the person to use hand glove while working, the person agreed and use the hand glove."/>
    <s v="Personal Protective Equipment / Pemakaian Alat Pelindung Diri"/>
    <x v="0"/>
    <x v="0"/>
    <x v="0"/>
  </r>
  <r>
    <m/>
    <x v="0"/>
    <m/>
    <m/>
    <d v="2025-10-14T16:21:05"/>
    <x v="39"/>
    <m/>
    <x v="0"/>
    <s v="Electrical Technician"/>
    <s v="Site Office's Staffs Rest Area"/>
    <s v="Safe Act or Positive Practice (An appreciation to be made to that person who shows good examples) / Kelakuan yang Baik"/>
    <s v="A personnel almost forgot to bring his Safety Glass before going to site"/>
    <s v="Breaking the rules of entering plant"/>
    <s v="I remind him before he go to site"/>
    <s v="Personal Protective Equipment / Pemakaian Alat Pelindung Diri"/>
    <x v="0"/>
    <x v="0"/>
    <x v="0"/>
  </r>
  <r>
    <m/>
    <x v="0"/>
    <m/>
    <m/>
    <d v="2025-10-14T16:33:55"/>
    <x v="59"/>
    <m/>
    <x v="0"/>
    <s v="Scaffolder level 1"/>
    <s v="Offsite &amp; Utilities"/>
    <s v="Unsafe Condition (Dangerous Area that has potential to cause harm or injury to People within the Area) / Keadaan Bahaya"/>
    <s v="I see a personnel working without using hand glove"/>
    <s v="Hand injury "/>
    <s v="I ask him to stop his job and use hand gloves."/>
    <s v="Individual Behaviour / Tingkah Laku yang Cuai dan Berbahaya"/>
    <x v="0"/>
    <x v="1"/>
    <x v="0"/>
  </r>
  <r>
    <m/>
    <x v="0"/>
    <m/>
    <m/>
    <d v="2025-10-14T16:34:31"/>
    <x v="39"/>
    <m/>
    <x v="0"/>
    <s v="Electrical Technician"/>
    <s v="Site Office First Floor"/>
    <s v="Safe Act or Positive Practice (An appreciation to be made to that person who shows good examples) / Kelakuan yang Baik"/>
    <s v="Electrical Shift team working safely in the month without any injuries"/>
    <s v="Personnel might become negligence in safety matters"/>
    <s v="I congratulate the team and recommend to keep on working safely"/>
    <s v="Proactive Approach / Teguran Positif (Safe Act / Positive Act)"/>
    <x v="0"/>
    <x v="0"/>
    <x v="0"/>
  </r>
  <r>
    <m/>
    <x v="0"/>
    <m/>
    <m/>
    <d v="2025-10-15T07:01:46"/>
    <x v="23"/>
    <m/>
    <x v="0"/>
    <s v="Electrical Supervisor"/>
    <s v="Trailer Gate 2"/>
    <s v="Unsafe Condition (Dangerous Area that has potential to cause harm or injury to People within the Area) / Keadaan Bahaya"/>
    <s v="the grass around Transformer PSS3 is very long "/>
    <s v="difficult access for routine maintenance and inspections and Tall grass can attract rodents, snakes, or insects, which may nest inside the transformer or chew through wiring and insulation."/>
    <s v="send reported that the grass needs to be cutting , and it was suggested to place concrete around the area to prevent future grass growth.&quot;"/>
    <s v="Hazardous - Unsafe Environment / Situasi Tempat Kerja yang Berbahaya untuk Alam Sekitar"/>
    <x v="0"/>
    <x v="0"/>
    <x v="0"/>
  </r>
  <r>
    <m/>
    <x v="0"/>
    <m/>
    <m/>
    <d v="2025-10-15T08:01:35"/>
    <x v="77"/>
    <m/>
    <x v="0"/>
    <s v="Senior ammonia static technician "/>
    <s v="Site Office's Pantry"/>
    <s v="Unsafe Condition (Dangerous Area that has potential to cause harm or injury to People within the Area) / Keadaan Bahaya"/>
    <s v="Wall on which the Indoor unit of aircon hanging is badly corroded and big holes visible if you see from down side of indoor unit."/>
    <s v="Indoor unit can fall down anytime, need urgent response "/>
    <s v="Care card raising,  because don't have access to system to inform BFI Admin or facility management. "/>
    <s v="Facility Management / Perawatan Kemudahan dan Aset"/>
    <x v="0"/>
    <x v="1"/>
    <x v="0"/>
  </r>
  <r>
    <m/>
    <x v="0"/>
    <m/>
    <m/>
    <d v="2025-10-15T08:57:25"/>
    <x v="80"/>
    <m/>
    <x v="0"/>
    <s v="Mech.lead"/>
    <s v="Bulk Storage"/>
    <s v="Unsafe Condition (Dangerous Area that has potential to cause harm or injury to People within the Area) / Keadaan Bahaya"/>
    <s v="trashed urea bags are leaning to fall "/>
    <s v="injury / spill/ affecting assets nearby"/>
    <s v="communicated with operation shift to transfer"/>
    <s v="Individual Behaviour / Tingkah Laku yang Cuai dan Berbahaya"/>
    <x v="0"/>
    <x v="0"/>
    <x v="0"/>
  </r>
  <r>
    <m/>
    <x v="0"/>
    <m/>
    <m/>
    <d v="2025-10-15T09:12:24"/>
    <x v="90"/>
    <m/>
    <x v="0"/>
    <s v="static Supervisor"/>
    <s v="Ammonia Plant"/>
    <s v="Unsafe Condition (Dangerous Area that has potential to cause harm or injury to People within the Area) / Keadaan Bahaya"/>
    <s v="I found a Bolte on the platform about to fall off."/>
    <s v="The top Bolte falls on people and causes injuries or damage to equipment."/>
    <s v="Removed the Bolte and send it to storage._x000a_Collecting materials and putting it in the right place"/>
    <s v="Material Arrangement and Housekeeping / Kesesuaian Penyusunan Barang dan Kebersihan Tempat Pekerjaan"/>
    <x v="0"/>
    <x v="1"/>
    <x v="0"/>
  </r>
  <r>
    <m/>
    <x v="0"/>
    <m/>
    <m/>
    <d v="2025-10-15T10:40:53"/>
    <x v="101"/>
    <m/>
    <x v="0"/>
    <s v="Engineer"/>
    <s v="Car Park near North Building"/>
    <s v="Unsafe Condition (Dangerous Area that has potential to cause harm or injury to People within the Area) / Keadaan Bahaya"/>
    <s v="Saw colleague's infront of me at security check with both brake lights not working, only small middle brake lit up"/>
    <s v="Rear ended car accident, broken brake light"/>
    <s v="Went to his office to inform on the issue, and recommended near workshop available for quick fix"/>
    <s v="Road Safety / Keselamatan di Trafik dan Jalan Raya"/>
    <x v="0"/>
    <x v="0"/>
    <x v="0"/>
  </r>
  <r>
    <m/>
    <x v="0"/>
    <m/>
    <m/>
    <d v="2025-10-15T11:08:03"/>
    <x v="120"/>
    <m/>
    <x v="0"/>
    <s v="Senior Engineer Instrument"/>
    <s v="Unsure / Kurang Pasti"/>
    <s v="Unsafe Condition (Dangerous Area that has potential to cause harm or injury to People within the Area) / Keadaan Bahaya"/>
    <s v="Uneven road near speedo meter "/>
    <s v="Car Slippage"/>
    <s v="Repair the road"/>
    <s v="Facility Management / Perawatan Kemudahan dan Aset"/>
    <x v="0"/>
    <x v="1"/>
    <x v="0"/>
  </r>
  <r>
    <m/>
    <x v="0"/>
    <m/>
    <m/>
    <d v="2025-10-15T11:19:09"/>
    <x v="120"/>
    <m/>
    <x v="0"/>
    <s v="Senior Engineer Instrument"/>
    <s v="Unsure / Kurang Pasti"/>
    <s v="Safe Act or Positive Practice (An appreciation to be made to that person who shows good examples) / Kelakuan yang Baik"/>
    <s v="I observed that everyone is following the allowed car speed in and outside the factory area."/>
    <s v="It is a good practice"/>
    <s v="It is a good practice"/>
    <s v="Road Safety / Keselamatan di Trafik dan Jalan Raya"/>
    <x v="0"/>
    <x v="1"/>
    <x v="0"/>
  </r>
  <r>
    <m/>
    <x v="0"/>
    <m/>
    <m/>
    <d v="2025-10-15T11:23:06"/>
    <x v="120"/>
    <m/>
    <x v="0"/>
    <s v="Senior Engineer"/>
    <s v="Car Park near North Building"/>
    <s v="Unsafe Act (Dangerous or Unsafe Act that was done by someone) / Perbuatan Bahaya"/>
    <s v="I observed that most of the bicycles are not parked in the designated parking area."/>
    <s v="Slip and Trip hazard"/>
    <s v="Communicate to ensure that park the cycles in the designated parking"/>
    <s v="Position of People / Keberadaan seseorang ketika bekerja (Line of Fire, Drop Object &amp; Slip, Trip and Fall)"/>
    <x v="0"/>
    <x v="1"/>
    <x v="0"/>
  </r>
  <r>
    <m/>
    <x v="0"/>
    <m/>
    <m/>
    <d v="2025-10-15T11:28:14"/>
    <x v="120"/>
    <m/>
    <x v="0"/>
    <s v="Senior Engineer Instrument"/>
    <s v="Car Park near North Building"/>
    <s v="Improvement Suggestions / Cadangan untuk diperbaiki"/>
    <s v="Most of the bicycles at the plant are not inspected to be healthy and safe for use."/>
    <s v="Accident can happen"/>
    <s v="Inspection must be done on monthly basis"/>
    <s v="Road Safety / Keselamatan di Trafik dan Jalan Raya"/>
    <x v="0"/>
    <x v="1"/>
    <x v="0"/>
  </r>
  <r>
    <m/>
    <x v="0"/>
    <m/>
    <m/>
    <d v="2025-10-15T11:31:22"/>
    <x v="120"/>
    <m/>
    <x v="0"/>
    <s v="Senior Engineer Instrument"/>
    <s v="Ammonia Plant"/>
    <s v="Improvement Suggestions / Cadangan untuk diperbaiki"/>
    <s v="All the road junction at the plant, must contain the convex mirror for the road clarity."/>
    <s v="Accident can occur"/>
    <s v="Install convex mirrors"/>
    <s v="Road Safety / Keselamatan di Trafik dan Jalan Raya"/>
    <x v="0"/>
    <x v="1"/>
    <x v="0"/>
  </r>
  <r>
    <m/>
    <x v="0"/>
    <m/>
    <m/>
    <d v="2025-10-15T11:31:37"/>
    <x v="101"/>
    <m/>
    <x v="0"/>
    <s v="Engineer"/>
    <s v="CCR"/>
    <s v="Unsafe Condition (Dangerous Area that has potential to cause harm or injury to People within the Area) / Keadaan Bahaya"/>
    <s v="Blondal water filter newly installed at CCR pantry. Tasted &amp; smelt weird/funny. Suspected not safe to drink"/>
    <s v="Stomach ache"/>
    <s v="Throw away the smelly water"/>
    <s v="Welfare / Kebajikan Pekerjaan dari segi Tempat Rehat, Penyediaan Air Minum dan Sebagainya."/>
    <x v="0"/>
    <x v="0"/>
    <x v="0"/>
  </r>
  <r>
    <m/>
    <x v="0"/>
    <m/>
    <m/>
    <d v="2025-10-15T11:33:58"/>
    <x v="120"/>
    <m/>
    <x v="0"/>
    <s v="Senior Engineer Instrument"/>
    <s v="South Building First Floor"/>
    <s v="Improvement Suggestions / Cadangan untuk diperbaiki"/>
    <s v="Both South and North Buildings have no emergency exits in case of fire. At least one door should be considered as an emergency exit and that door should be free from card entry surveillance. "/>
    <s v="In case of fire and without card unable to open the door to exit."/>
    <s v="Exit from the building must be without card"/>
    <s v="Facility Management / Perawatan Kemudahan dan Aset"/>
    <x v="0"/>
    <x v="1"/>
    <x v="0"/>
  </r>
  <r>
    <m/>
    <x v="0"/>
    <m/>
    <m/>
    <d v="2025-10-15T11:37:03"/>
    <x v="120"/>
    <m/>
    <x v="0"/>
    <s v="Senior Engineer Instrument"/>
    <s v="Car Park near North Building"/>
    <s v="Improvement Suggestions / Cadangan untuk diperbaiki"/>
    <s v="Car Parking Uneven Road"/>
    <s v="uneven road can cause backbone problem"/>
    <s v="Construct the road"/>
    <s v="Facility Management / Perawatan Kemudahan dan Aset"/>
    <x v="0"/>
    <x v="1"/>
    <x v="0"/>
  </r>
  <r>
    <m/>
    <x v="0"/>
    <m/>
    <m/>
    <d v="2025-10-15T11:40:17"/>
    <x v="120"/>
    <m/>
    <x v="0"/>
    <s v="Senior Engineer Instrument"/>
    <s v="Ammonia Storage Tank Area"/>
    <s v="Unsafe Condition (Dangerous Area that has potential to cause harm or injury to People within the Area) / Keadaan Bahaya"/>
    <s v="Falling object at Ammonia Storage Tank Ladder"/>
    <s v="Already removed the object"/>
    <s v="Remove the object and take care in future"/>
    <s v="Material Arrangement and Housekeeping / Kesesuaian Penyusunan Barang dan Kebersihan Tempat Pekerjaan"/>
    <x v="0"/>
    <x v="1"/>
    <x v="0"/>
  </r>
  <r>
    <m/>
    <x v="0"/>
    <m/>
    <m/>
    <d v="2025-10-15T11:43:43"/>
    <x v="120"/>
    <m/>
    <x v="0"/>
    <s v="Senior Engineer Instrument"/>
    <s v="Ammonia Storage Tank Area"/>
    <s v="Unsafe Condition (Dangerous Area that has potential to cause harm or injury to People within the Area) / Keadaan Bahaya"/>
    <s v="Honeycomb at Ammonia Storage Tank "/>
    <s v="Biological Hazard"/>
    <s v="Remove the honeycomb"/>
    <s v="Facility Management / Perawatan Kemudahan dan Aset"/>
    <x v="0"/>
    <x v="1"/>
    <x v="0"/>
  </r>
  <r>
    <m/>
    <x v="0"/>
    <m/>
    <m/>
    <d v="2025-10-15T11:46:11"/>
    <x v="120"/>
    <m/>
    <x v="0"/>
    <s v="Senior Engineer Instrument"/>
    <s v="Urea Plant"/>
    <s v="Unsafe Condition (Dangerous Area that has potential to cause harm or injury to People within the Area) / Keadaan Bahaya"/>
    <s v="Falling object at Urea"/>
    <s v="Falling object hazard"/>
    <s v="Already removed the falling object"/>
    <s v="Material Arrangement and Housekeeping / Kesesuaian Penyusunan Barang dan Kebersihan Tempat Pekerjaan"/>
    <x v="0"/>
    <x v="1"/>
    <x v="0"/>
  </r>
  <r>
    <m/>
    <x v="0"/>
    <m/>
    <m/>
    <d v="2025-10-15T13:08:58"/>
    <x v="106"/>
    <m/>
    <x v="0"/>
    <s v="Instrument Engineer"/>
    <s v="Offsite &amp; Utilities"/>
    <s v="Unsafe Act (Dangerous or Unsafe Act that was done by someone) / Perbuatan Bahaya"/>
    <s v="BFI personnel was seen using phone inside the plant"/>
    <s v="The phone in use is not IS phone"/>
    <s v="N/A"/>
    <s v="Individual Behaviour / Tingkah Laku yang Cuai dan Berbahaya"/>
    <x v="0"/>
    <x v="0"/>
    <x v="0"/>
  </r>
  <r>
    <m/>
    <x v="0"/>
    <m/>
    <m/>
    <d v="2025-10-15T13:11:00"/>
    <x v="106"/>
    <m/>
    <x v="0"/>
    <s v="Instrument Engineer"/>
    <s v="Offsite &amp; Utilities"/>
    <s v="Unsafe Act (Dangerous or Unsafe Act that was done by someone) / Perbuatan Bahaya"/>
    <s v="Personnel seen rolling their PPE sleeve while inside plant"/>
    <s v="Exposure to chemicals "/>
    <s v="N/A"/>
    <s v="Individual Behaviour / Tingkah Laku yang Cuai dan Berbahaya"/>
    <x v="0"/>
    <x v="0"/>
    <x v="0"/>
  </r>
  <r>
    <m/>
    <x v="0"/>
    <m/>
    <m/>
    <d v="2025-10-15T13:28:36"/>
    <x v="95"/>
    <m/>
    <x v="0"/>
    <s v="SR INSTRUMENT ENGINEER"/>
    <s v="Bulk Storage"/>
    <s v="Unsafe Condition (Dangerous Area that has potential to cause harm or injury to People within the Area) / Keadaan Bahaya"/>
    <s v="Jumbo bag for Urea offspec was being stacked vertically, so there was 2 jumbo bags vertically. The top jumbo bag was in inclined position"/>
    <s v="This jumbo bag weighs approximately 1 T. If fell down, it will crush the people crossing pass the jumbo bag"/>
    <s v="Inform the product handling supervisor to take care for the incline jumbo bag"/>
    <s v="Material Arrangement and Housekeeping / Kesesuaian Penyusunan Barang dan Kebersihan Tempat Pekerjaan"/>
    <x v="0"/>
    <x v="0"/>
    <x v="0"/>
  </r>
  <r>
    <m/>
    <x v="0"/>
    <m/>
    <m/>
    <d v="2025-10-15T13:31:51"/>
    <x v="97"/>
    <m/>
    <x v="0"/>
    <s v="Instrument Engineer"/>
    <s v="Urea Plant"/>
    <s v="Safe Act or Positive Practice (An appreciation to be made to that person who shows good examples) / Kelakuan yang Baik"/>
    <s v="A manual sampling panel was relocated temporarily for lifting works. This panel was properly secured with ropes to avoid from accidentally falling."/>
    <s v="-"/>
    <s v="Told the supervisor it was a good action as the panel is very heavy and could cause injury if it is not secured properly"/>
    <s v="Proactive Approach / Teguran Positif (Safe Act / Positive Act)"/>
    <x v="0"/>
    <x v="0"/>
    <x v="0"/>
  </r>
  <r>
    <m/>
    <x v="0"/>
    <m/>
    <m/>
    <d v="2025-10-15T14:57:10"/>
    <x v="101"/>
    <m/>
    <x v="0"/>
    <s v="Engineer"/>
    <s v="Car Park near North Building"/>
    <s v="Unsafe Condition (Dangerous Area that has potential to cause harm or injury to People within the Area) / Keadaan Bahaya"/>
    <s v="Potholes all over the carpark area. It was even worse during rainy days."/>
    <s v="Slip and fall, also damaged assets (cars)"/>
    <s v="Extra care during walking, and driving"/>
    <s v="Hazardous - Unsafe Environment / Situasi Tempat Kerja yang Berbahaya untuk Alam Sekitar"/>
    <x v="0"/>
    <x v="0"/>
    <x v="0"/>
  </r>
  <r>
    <m/>
    <x v="0"/>
    <m/>
    <m/>
    <d v="2025-10-15T21:31:43"/>
    <x v="121"/>
    <m/>
    <x v="0"/>
    <s v="Shift Instrument Supevisor"/>
    <s v="Site Office's Pantry"/>
    <s v="Improvement Suggestions / Cadangan untuk diperbaiki"/>
    <s v="Observe the food was not delicious"/>
    <s v="Employee may feel disappointed, unhappy, poor taste can damage the restaurant reputation and food may ended up wasted."/>
    <s v="To solve the problem, firstly provided constructive feedback to the person responsible for preparing the food in a respectful. Shared specific suggestion for improvement._x000a__x000a_Approached the person politely and privately, encourage them to taste the food themselves before serving._x000a__x000a_To support good practice, promoted open communication and regular food tasting sessions._x000a_"/>
    <s v="Welfare / Kebajikan Pekerjaan dari segi Tempat Rehat, Penyediaan Air Minum dan Sebagainya."/>
    <x v="0"/>
    <x v="0"/>
    <x v="0"/>
  </r>
  <r>
    <m/>
    <x v="0"/>
    <m/>
    <m/>
    <d v="2025-10-15T21:50:39"/>
    <x v="121"/>
    <m/>
    <x v="0"/>
    <s v="Shift Instrument Supervisor"/>
    <s v="Site Office's Pantry"/>
    <s v="Improvement Suggestions / Cadangan untuk diperbaiki"/>
    <s v="Observe the food was not delicious._x000a_"/>
    <s v="Employee may feel disappointed, unhappy, poor taste can damage the restaurant reputation and food may ended up wasted._x000a__x000a_"/>
    <s v="To solve the problem, firstly provided constructive feedback to the person responsible for preparing the food in a respectful. Shared specific suggestion for improvement._x000a__x000a_Approached the person politely and privately, encourage them to taste the food themselves before serving._x000a__x000a_To support good practice, promoted open communication and regular food tasting sessions._x000a_"/>
    <s v="Welfare / Kebajikan Pekerjaan dari segi Tempat Rehat, Penyediaan Air Minum dan Sebagainya."/>
    <x v="0"/>
    <x v="0"/>
    <x v="0"/>
  </r>
  <r>
    <m/>
    <x v="0"/>
    <m/>
    <m/>
    <d v="2025-10-15T21:54:14"/>
    <x v="121"/>
    <m/>
    <x v="0"/>
    <s v="Shift Instrument Supervisor"/>
    <s v="Site Office's Pantry"/>
    <s v="Improvement Suggestions / Cadangan untuk diperbaiki"/>
    <s v="Observe the food was not delicious._x000a_"/>
    <s v="Employee may feel disappointed, unhappy, poor taste can damage the restaurant reputation and food may ended up wasted._x000a_"/>
    <s v="To solve the problem, firstly provided constructive feedback to the person responsible for preparing the food in a respectful. Shared specific suggestion for improvement._x000a__x000a_Approached the person politely and privately, encourage them to taste the food themselves before serving._x000a__x000a_To support good practice, promoted open communication and regular food tasting sessions."/>
    <s v="Welfare / Kebajikan Pekerjaan dari segi Tempat Rehat, Penyediaan Air Minum dan Sebagainya."/>
    <x v="0"/>
    <x v="0"/>
    <x v="0"/>
  </r>
  <r>
    <m/>
    <x v="0"/>
    <m/>
    <m/>
    <d v="2025-10-15T22:01:26"/>
    <x v="121"/>
    <m/>
    <x v="0"/>
    <s v="Shift Instrument Supervisor"/>
    <s v="Site Office's Pantry"/>
    <s v="Improvement Suggestions / Cadangan untuk diperbaiki"/>
    <s v="Observe the food was not delicious._x000a_"/>
    <s v="Employee may feel disappointed, unhappy, poor taste can damage the restaurant reputation and food may ended up wasted._x000a_"/>
    <s v="To solve the problem, firstly provided constructive feedback to the person responsible for preparing the food in a respectful. Shared specific suggestion for improvement._x000a__x000a_Approached the person politely and privately, encourage them to taste the food themselves before serving._x000a__x000a_To support good practice, promoted open communication and regular food tasting sessions."/>
    <s v="Welfare / Kebajikan Pekerjaan dari segi Tempat Rehat, Penyediaan Air Minum dan Sebagainya."/>
    <x v="0"/>
    <x v="0"/>
    <x v="0"/>
  </r>
  <r>
    <m/>
    <x v="0"/>
    <m/>
    <m/>
    <d v="2025-10-15T22:03:25"/>
    <x v="121"/>
    <m/>
    <x v="0"/>
    <s v="Shift Instrument Supervisor"/>
    <s v="Offsite &amp; Utilities"/>
    <s v="Improvement Suggestions / Cadangan untuk diperbaiki"/>
    <s v="Found the door casing for the instrument air system was not proper closed or secured. The door casing was hanging on the metal pole."/>
    <s v="If no intervention or action is taken, the unsecured door casing may fall, causing potential injury to personnel or damage to nearby equipment. It could also expose the instrument air system to dust, moistures, or other contaminants, leading to equipment malfunction or reduced system reliability."/>
    <s v="Informed the responsible and ensured the area was made safe by preventing access near the hanging door casing. Temporary support was provided to avoid the door from falling. Discussed the issue with the in charge, explaining the potential safety risk, requested corrective action and reminded the importance of securing all enclosures after maintenance. Encouraged proper housekeeping and adherence to safety procedure after performing maintenance work. The door casing should be properly fixed and locks in position."/>
    <s v="Hazardous - Unsafe Environment / Situasi Tempat Kerja yang Berbahaya untuk Alam Sekitar"/>
    <x v="0"/>
    <x v="0"/>
    <x v="0"/>
  </r>
  <r>
    <m/>
    <x v="0"/>
    <m/>
    <m/>
    <d v="2025-10-15T22:26:18"/>
    <x v="121"/>
    <m/>
    <x v="0"/>
    <s v="Shift Instrument Supervisor"/>
    <s v="Site Office First Floor"/>
    <s v="Improvement Suggestions / Cadangan untuk diperbaiki"/>
    <s v="Observed the office air conditioner has not been serviced for a long time and has already exceed the recommended service interval."/>
    <s v="If no maintenance is performed, the air conditioner may experience reduced efficiency, higher energy consumption, frequent breakdowns, and a shorter lifespan."/>
    <s v="The office air conditioner has not been serviced for a long time and is overdue for maintenance. Communicate with the facilities manager, explaining the risks of delayed maintenance and recommending that a service be scheduled promptly. Support good practice by ensuring regular monitor and suggest scheduling immediate servicing of the air conditioner, checking for any worn or damaged part, implement a routine preventive maintenance schedule to avoid future issues."/>
    <s v="Facility Management / Perawatan Kemudahan dan Aset"/>
    <x v="0"/>
    <x v="0"/>
    <x v="0"/>
  </r>
  <r>
    <m/>
    <x v="0"/>
    <m/>
    <m/>
    <d v="2025-10-15T22:40:07"/>
    <x v="114"/>
    <m/>
    <x v="0"/>
    <s v="Shift Instrument Technician "/>
    <s v="CCR"/>
    <s v="Unsafe Act (Dangerous or Unsafe Act that was done by someone) / Perbuatan Bahaya"/>
    <s v="Personnel forgot to put his safety glass when he walked out from CCR"/>
    <s v="Dust could get into his eyes."/>
    <s v="Simply told him to put on his safety glass"/>
    <s v="Personal Protective Equipment / Pemakaian Alat Pelindung Diri"/>
    <x v="0"/>
    <x v="0"/>
    <x v="0"/>
  </r>
  <r>
    <m/>
    <x v="0"/>
    <m/>
    <m/>
    <d v="2025-10-15T23:06:03"/>
    <x v="39"/>
    <m/>
    <x v="0"/>
    <s v="Electrical Technician"/>
    <s v="Electrical Substation"/>
    <s v="Safe Act or Positive Practice (An appreciation to be made to that person who shows good examples) / Kelakuan yang Baik"/>
    <s v="Electrical personnel, do housekeeping inside the substation"/>
    <s v="I could cause other people to trip and fall"/>
    <s v="I praise him andd told him to keep it up."/>
    <s v="Proactive Approach / Teguran Positif (Safe Act / Positive Act)"/>
    <x v="0"/>
    <x v="0"/>
    <x v="0"/>
  </r>
  <r>
    <m/>
    <x v="0"/>
    <m/>
    <m/>
    <d v="2025-10-15T23:09:46"/>
    <x v="39"/>
    <m/>
    <x v="0"/>
    <s v="Electrical Technician"/>
    <s v="Site Office First Floor"/>
    <s v="Safe Act or Positive Practice (An appreciation to be made to that person who shows good examples) / Kelakuan yang Baik"/>
    <s v="My team work safely in the month without injuries"/>
    <s v="Simple encouragement can cause people to keep up a positive attitude and behaviour"/>
    <s v="I praise my team and encourage to keep it up"/>
    <s v="Proactive Approach / Teguran Positif (Safe Act / Positive Act)"/>
    <x v="0"/>
    <x v="0"/>
    <x v="0"/>
  </r>
  <r>
    <m/>
    <x v="0"/>
    <m/>
    <m/>
    <d v="2025-10-16T07:15:05"/>
    <x v="49"/>
    <m/>
    <x v="0"/>
    <s v="Workshop supervisor"/>
    <s v="Urea Plant"/>
    <s v="Unsafe Condition (Dangerous Area that has potential to cause harm or injury to People within the Area) / Keadaan Bahaya"/>
    <s v="we working at 7 th FL of Urea , still smaell Ammonia"/>
    <s v="If we Inhale Ammonia to must , causes problems to health problems"/>
    <s v="We call Urea operator come to check , the point Ammonia leak, after we fine point ,Operator can close leaking point , We can continue work"/>
    <s v="Hazardous - Unsafe Environment / Situasi Tempat Kerja yang Berbahaya untuk Alam Sekitar"/>
    <x v="0"/>
    <x v="0"/>
    <x v="0"/>
  </r>
  <r>
    <m/>
    <x v="0"/>
    <m/>
    <m/>
    <d v="2025-10-16T07:24:33"/>
    <x v="109"/>
    <m/>
    <x v="0"/>
    <s v="Instrument Technician"/>
    <s v="Offsite &amp; Utilities"/>
    <s v="Unsafe Act (Dangerous or Unsafe Act that was done by someone) / Perbuatan Bahaya"/>
    <s v="Saw someone was not wearing proper hand gloves while doing the sludge cleaning inside the decanter"/>
    <s v="This may cause to the health risks to the worker for example skin exposure to hazardous substances. Sludge may contain toxic chemicals, oils, heavy metals, or pathogens that can cause chemical burns, allergic reactions and infections._x000a__x000a_If no action is taken, other workers may think it's acceptable to skip PPE, which can increase unsafe practices throughout the team."/>
    <s v="Always follow safety protocols and wear proper PPE, use tools correctly, and follow SOPs. Demonstrating the correct behavior encourages others to do the same._x000a__x000a_Promote open communication and let workers feel safe reporting unsafe acts or conditions without fear of blame._x000a__x000a_Conduct or participate in toolbox talks, training, and refreshers. Share lessons learned from past incidents and near misses to prevent recurrence. Help new employees or contractors understand and adopt good practices early on._x000a__x000a_Politely but firmly intervene if someone is working unsafely. Report non-compliance or unsafe behavior to supervisors or the HSE team._x000a__x000a_Keep your work area clean, organized, and free of unnecessary hazards. Proper housekeeping reduces slip, trip, and fall risks and sets a visual standard for professionalism._x000a__x000a_Follow the &quot;STOP WORK&quot; Policy. Empower yourself and others to stop any task immediately if it appears unsafe. Support a culture where stopping work for safety is encouraged — not punished."/>
    <s v="Individual Behaviour / Tingkah Laku yang Cuai dan Berbahaya"/>
    <x v="0"/>
    <x v="0"/>
    <x v="0"/>
  </r>
  <r>
    <m/>
    <x v="0"/>
    <m/>
    <m/>
    <d v="2025-10-16T07:42:45"/>
    <x v="109"/>
    <m/>
    <x v="0"/>
    <s v="Instrument Technician"/>
    <s v="Offsite &amp; Utilities"/>
    <s v="Unsafe Act (Dangerous or Unsafe Act that was done by someone) / Perbuatan Bahaya"/>
    <s v="Missing escape hood was found near decanter_x000a_"/>
    <s v="1) Improper Equipment Placement_x000a_The escape hood may not be in its designated location, delaying emergency response during an actual incident._x000a__x000a_2) Unavailability in Emergency_x000a_If another emergency occurs, someone may be left without access to essential respiratory protection._x000a__x000a_3) Contamination Risk_x000a_If the hood was exposed to hazardous substances near the decanter, it might no longer be safe to use without inspection or decontamination._x000a__x000a_4) Audit and Inspection Failures_x000a_Regulatory or internal audits might flag this as a non-conformance, leading to penalties or reputational damage._x000a__x000a_5) Recurring Incidents_x000a_Lack of corrective action might result in repeated misplacement or mishandling of safety equipment."/>
    <s v="Inspect the found escape hood for damage or contamination._x000a__x000a_Return it to its designated location or replace if unfit._x000a__x000a_Review access and storage procedures to prevent recurrence._x000a__x000a_Log the incident and corrective actions taken."/>
    <s v="Individual Behaviour / Tingkah Laku yang Cuai dan Berbahaya"/>
    <x v="0"/>
    <x v="0"/>
    <x v="0"/>
  </r>
  <r>
    <m/>
    <x v="0"/>
    <m/>
    <m/>
    <d v="2025-10-16T07:45:24"/>
    <x v="112"/>
    <m/>
    <x v="0"/>
    <s v="Instrument Technician"/>
    <s v="Ammonia Storage Tank Area"/>
    <s v="Unsafe Act (Dangerous or Unsafe Act that was done by someone) / Perbuatan Bahaya"/>
    <s v="Noticed someone didn’t bring their escape hood."/>
    <s v="If no interventions or corrective actions are implemented, the risk of injury, exposure, or operational failure may increase."/>
    <s v="I spoke to the person and reminded them to always bring their escape hood. I explained why it’s important for safety, and they agreed to correct the issue."/>
    <s v="Individual Behaviour / Tingkah Laku yang Cuai dan Berbahaya"/>
    <x v="0"/>
    <x v="0"/>
    <x v="0"/>
  </r>
  <r>
    <m/>
    <x v="0"/>
    <m/>
    <m/>
    <d v="2025-10-16T07:58:00"/>
    <x v="112"/>
    <m/>
    <x v="0"/>
    <s v="Instrument Technician"/>
    <s v="Offsite &amp; Utilities"/>
    <s v="Unsafe Act (Dangerous or Unsafe Act that was done by someone) / Perbuatan Bahaya"/>
    <s v="Saw someone cleaning sludge without gloves."/>
    <s v="If no interventions or actions are taken, the person could be exposed to harmful chemicals or contaminants in the sludge, which may lead to skin irritation, infections, or other health issues. Additionally, it could result in non-compliance with safety protocols and increase the risk of workplace accidents."/>
    <s v="I calmly approached the person and reminded them of the importance of wearing gloves while handling sludge to protect their health and comply with safety standards. I explained the potential risks of exposure to harmful substances and ensured they understood the proper procedure."/>
    <s v="Individual Behaviour / Tingkah Laku yang Cuai dan Berbahaya"/>
    <x v="0"/>
    <x v="0"/>
    <x v="0"/>
  </r>
  <r>
    <m/>
    <x v="0"/>
    <m/>
    <m/>
    <d v="2025-10-16T09:01:09"/>
    <x v="147"/>
    <m/>
    <x v="0"/>
    <s v="Senior Rotating Technician"/>
    <s v="Offsite &amp; Utilities"/>
    <s v="Unsafe Act (Dangerous or Unsafe Act that was done by someone) / Perbuatan Bahaya"/>
    <s v="Found out personnel carrying hydraulic tools both hands as a common procedure to use hand rail while ascending or diascending staircase."/>
    <s v="If unbalance could fall and injured himself"/>
    <s v="Advise him to carry the tools one by one or get someone to help to carry the tools"/>
    <s v="Individual Behaviour / Tingkah Laku yang Cuai dan Berbahaya"/>
    <x v="0"/>
    <x v="0"/>
    <x v="0"/>
  </r>
  <r>
    <m/>
    <x v="0"/>
    <m/>
    <m/>
    <d v="2025-10-16T09:08:33"/>
    <x v="147"/>
    <m/>
    <x v="0"/>
    <s v="Senior Rotating Technician"/>
    <s v="Offsite &amp; Utilities"/>
    <s v="Unsafe Condition (Dangerous Area that has potential to cause harm or injury to People within the Area) / Keadaan Bahaya"/>
    <s v="Found hammering with mushroom head copper hammer"/>
    <s v="Possible the mushroom head hammer may break and injury to his hand or face etc."/>
    <s v="Advise him to have the mushroom read grind off to normal head."/>
    <s v="Individual Behaviour / Tingkah Laku yang Cuai dan Berbahaya"/>
    <x v="0"/>
    <x v="0"/>
    <x v="0"/>
  </r>
  <r>
    <m/>
    <x v="0"/>
    <m/>
    <m/>
    <d v="2025-10-16T11:46:40"/>
    <x v="48"/>
    <m/>
    <x v="0"/>
    <s v="Workshop Engineer"/>
    <s v="Workshop"/>
    <s v="Unsafe Condition (Dangerous Area that has potential to cause harm or injury to People within the Area) / Keadaan Bahaya"/>
    <s v="Glass shard from the damage notice board was not disposed. Notice board already remove but the glass shards remain"/>
    <s v="May cause injury"/>
    <s v="Already raised to facility management"/>
    <s v="Facility Management / Perawatan Kemudahan dan Aset"/>
    <x v="0"/>
    <x v="0"/>
    <x v="0"/>
  </r>
  <r>
    <m/>
    <x v="0"/>
    <m/>
    <m/>
    <d v="2025-10-16T14:43:25"/>
    <x v="97"/>
    <m/>
    <x v="0"/>
    <s v="Instrument Engineer"/>
    <s v="Urea Plant"/>
    <s v="Unsafe Condition (Dangerous Area that has potential to cause harm or injury to People within the Area) / Keadaan Bahaya"/>
    <s v="No barricades around area where there is major ammonia leak "/>
    <s v="Someone could be passing through the area unknowing about the leak "/>
    <s v="Reported to the safety officer that the place should be barricaded and gas detector should be placed "/>
    <s v="Signage and Barriers / Papan Tanda dan Perbatasan Keselamatan tempat kerja"/>
    <x v="0"/>
    <x v="0"/>
    <x v="0"/>
  </r>
  <r>
    <m/>
    <x v="0"/>
    <m/>
    <m/>
    <d v="2025-10-16T14:50:37"/>
    <x v="97"/>
    <m/>
    <x v="0"/>
    <s v="Instrument Engineer"/>
    <s v="South Building First Floor"/>
    <s v="Safe Act or Positive Practice (An appreciation to be made to that person who shows good examples) / Kelakuan yang Baik"/>
    <s v="Cable for projector was properly taped to the floor to avoid tripping hazard."/>
    <s v="-"/>
    <s v="It was a good action as someone almost fell because of it before."/>
    <s v="Material Arrangement and Housekeeping / Kesesuaian Penyusunan Barang dan Kebersihan Tempat Pekerjaan"/>
    <x v="0"/>
    <x v="0"/>
    <x v="0"/>
  </r>
  <r>
    <m/>
    <x v="0"/>
    <m/>
    <m/>
    <d v="2025-10-16T14:57:38"/>
    <x v="97"/>
    <m/>
    <x v="0"/>
    <s v="Instrument Engineer"/>
    <s v="Ammonia Plant"/>
    <s v="Safe Act or Positive Practice (An appreciation to be made to that person who shows good examples) / Kelakuan yang Baik"/>
    <s v="A worker is seen cutting wires using cutter. The cutter slipped and cut through their hand gloves"/>
    <s v="Luckily the personnel was wearing proper PPE to avoid serious injury"/>
    <s v="Advise to use proper and correct tools when doing the job"/>
    <s v="Personal Protective Equipment / Pemakaian Alat Pelindung Diri"/>
    <x v="0"/>
    <x v="0"/>
    <x v="0"/>
  </r>
  <r>
    <m/>
    <x v="0"/>
    <m/>
    <m/>
    <d v="2025-10-16T16:18:15"/>
    <x v="93"/>
    <m/>
    <x v="0"/>
    <s v="Mechanical Technician "/>
    <s v="Car Park near North Building"/>
    <s v="Unsafe Act (Dangerous or Unsafe Act that was done by someone) / Perbuatan Bahaya"/>
    <s v="Observed personal driving fast at the car park area "/>
    <s v="It could lead to an accident"/>
    <s v="Inform him not to drive exceed speed limit"/>
    <s v="Road Safety / Keselamatan di Trafik dan Jalan Raya"/>
    <x v="0"/>
    <x v="0"/>
    <x v="0"/>
  </r>
  <r>
    <m/>
    <x v="0"/>
    <m/>
    <m/>
    <d v="2025-10-16T16:22:40"/>
    <x v="93"/>
    <m/>
    <x v="0"/>
    <s v="Mechanical Technician "/>
    <s v="Site Office's Staffs Rest Area"/>
    <s v="Unsafe Condition (Dangerous Area that has potential to cause harm or injury to People within the Area) / Keadaan Bahaya"/>
    <s v="Observed bicycle &amp; tricycle not parking at designated park"/>
    <s v="Obstacles "/>
    <s v="Inform them to park at the right place"/>
    <s v="Individual Behaviour / Tingkah Laku yang Cuai dan Berbahaya"/>
    <x v="0"/>
    <x v="0"/>
    <x v="0"/>
  </r>
  <r>
    <m/>
    <x v="0"/>
    <m/>
    <m/>
    <d v="2025-10-16T21:22:40"/>
    <x v="114"/>
    <m/>
    <x v="0"/>
    <s v="Shift Instrument Technician "/>
    <s v="Ammonia Plant"/>
    <s v="Unsafe Act (Dangerous or Unsafe Act that was done by someone) / Perbuatan Bahaya"/>
    <s v="He didn't use ear plug when entering loud noises area"/>
    <s v="It will cause communication difficulties "/>
    <s v="Simply told the personnel to put on his ear plug as he was entering loud noises area."/>
    <s v="Personal Protective Equipment / Pemakaian Alat Pelindung Diri"/>
    <x v="0"/>
    <x v="0"/>
    <x v="0"/>
  </r>
  <r>
    <m/>
    <x v="0"/>
    <m/>
    <m/>
    <d v="2025-10-17T00:40:36"/>
    <x v="122"/>
    <m/>
    <x v="0"/>
    <s v="SENIOR ENGINEER"/>
    <s v="South Building First Floor"/>
    <s v="Unsafe Condition (Dangerous Area that has potential to cause harm or injury to People within the Area) / Keadaan Bahaya"/>
    <s v="Water gets accumulated on the staircase grating plate "/>
    <s v="Can cause fall due to slipping on wet floor."/>
    <s v="Inform the facility management team "/>
    <s v="Facility Management / Perawatan Kemudahan dan Aset"/>
    <x v="0"/>
    <x v="1"/>
    <x v="0"/>
  </r>
  <r>
    <m/>
    <x v="0"/>
    <m/>
    <m/>
    <d v="2025-10-17T00:46:28"/>
    <x v="122"/>
    <m/>
    <x v="0"/>
    <s v="SENIOR ENGINEER"/>
    <s v="South Building First Floor"/>
    <s v="Unsafe Condition (Dangerous Area that has potential to cause harm or injury to People within the Area) / Keadaan Bahaya"/>
    <s v="Solar Light turns off at midnight"/>
    <s v="Possible slip due to insufficient illumination."/>
    <s v="Review the capacity of the solar lights"/>
    <s v="Facility Management / Perawatan Kemudahan dan Aset"/>
    <x v="0"/>
    <x v="1"/>
    <x v="0"/>
  </r>
  <r>
    <m/>
    <x v="0"/>
    <m/>
    <m/>
    <d v="2025-10-17T07:32:55"/>
    <x v="109"/>
    <m/>
    <x v="0"/>
    <s v="Instrument Technician"/>
    <s v="Offsite &amp; Utilities"/>
    <s v="Unsafe Condition (Dangerous Area that has potential to cause harm or injury to People within the Area) / Keadaan Bahaya"/>
    <s v="Improper housekeeping observed following sludge cleaning activity_x000a_"/>
    <s v="Slip, Trip, and Fall Risks: Leftover sludge or tools can create slippery or obstructed walkways._x000a__x000a_Exposure to Harmful Substances: Workers may come into contact with hazardous sludge residues, risking skin burns, respiratory issues, or contamination._x000a__x000a_Contamination of Surrounding Areas: Sludge residue can leak into drainage systems or soil, causing environmental violations._x000a__x000a_Disruption in Workflow: Messy work areas slow down maintenance, inspections, and future tasks._x000a__x000a_Damage to Equipment: Leftover sludge can corrode or clog nearby equipment and pipelines._x000a__x000a_Negative Audit Findings: Housekeeping is a key audit point; poor standards can lead to corrective actions or loss of certifications._x000a__x000a_Poor Workplace Culture: Lack of cleanliness shows neglect, leading to lower morale and reduced accountability."/>
    <s v="Supporting Good Practice especially after activities like sludge cleaning means ensuring that high standards of safety, cleanliness, and accountability are consistently implemented and maintained._x000a__x000a_Ensure proper housekeeping is part of the post-activity checklist. Assign responsible personnel to inspect and clean the area immediately after sludge removal. Document completion with photos or a sign-off sheet."/>
    <s v="Hazardous - Unsafe Environment / Situasi Tempat Kerja yang Berbahaya untuk Alam Sekitar"/>
    <x v="0"/>
    <x v="0"/>
    <x v="0"/>
  </r>
  <r>
    <m/>
    <x v="0"/>
    <m/>
    <m/>
    <d v="2025-10-17T07:39:19"/>
    <x v="52"/>
    <m/>
    <x v="0"/>
    <s v="Technician"/>
    <s v="North Building Ground Floor"/>
    <s v="Unsafe Act (Dangerous or Unsafe Act that was done by someone) / Perbuatan Bahaya"/>
    <s v="Manual lifting heavy material without using impact glove"/>
    <s v="Hand injury"/>
    <s v="Stop work and ask to use glove "/>
    <s v="Individual Behaviour / Tingkah Laku yang Cuai dan Berbahaya"/>
    <x v="0"/>
    <x v="0"/>
    <x v="0"/>
  </r>
  <r>
    <m/>
    <x v="0"/>
    <m/>
    <m/>
    <d v="2025-10-17T07:42:04"/>
    <x v="70"/>
    <m/>
    <x v="0"/>
    <s v="Valve Repair Tech"/>
    <s v="Car Park near North Building"/>
    <s v="Improvement Suggestions / Cadangan untuk diperbaiki"/>
    <s v="Rocky roads"/>
    <s v="Minor to longterm wear on cars- clogged air filter from dust/sand, rocks from back tyres hitting side of the car when moving damaging paint/possibility of car window etc"/>
    <s v="Cement the roads"/>
    <s v="Facility Management / Perawatan Kemudahan dan Aset"/>
    <x v="0"/>
    <x v="0"/>
    <x v="0"/>
  </r>
  <r>
    <m/>
    <x v="0"/>
    <m/>
    <m/>
    <d v="2025-10-17T07:45:47"/>
    <x v="52"/>
    <m/>
    <x v="0"/>
    <s v="Technician"/>
    <s v="North Building Ground Floor"/>
    <s v="Unsafe Condition (Dangerous Area that has potential to cause harm or injury to People within the Area) / Keadaan Bahaya"/>
    <s v="Damage chair"/>
    <s v="Fall down from chair"/>
    <s v="Put away the chair "/>
    <s v="Facility Management / Perawatan Kemudahan dan Aset"/>
    <x v="0"/>
    <x v="0"/>
    <x v="0"/>
  </r>
  <r>
    <m/>
    <x v="0"/>
    <m/>
    <m/>
    <d v="2025-10-17T08:34:08"/>
    <x v="117"/>
    <m/>
    <x v="0"/>
    <s v="Technician "/>
    <s v="Workshop"/>
    <s v="Unsafe Act (Dangerous or Unsafe Act that was done by someone) / Perbuatan Bahaya"/>
    <s v="Not wearing a helmet"/>
    <s v="Something might fall and injured the head"/>
    <s v="Give advice and stop work until helmet is worn"/>
    <s v="Personal Protective Equipment / Pemakaian Alat Pelindung Diri"/>
    <x v="0"/>
    <x v="0"/>
    <x v="0"/>
  </r>
  <r>
    <m/>
    <x v="0"/>
    <m/>
    <m/>
    <d v="2025-10-17T08:36:25"/>
    <x v="117"/>
    <m/>
    <x v="0"/>
    <s v="Technician "/>
    <s v="Cooling Tower Area"/>
    <s v="Unsafe Act (Dangerous or Unsafe Act that was done by someone) / Perbuatan Bahaya"/>
    <s v="Someone not wearing the protective glasses"/>
    <s v="Chemicals might splash and damaged the eyes"/>
    <s v="Advise to wear the glasses"/>
    <s v="Individual Behaviour / Tingkah Laku yang Cuai dan Berbahaya"/>
    <x v="0"/>
    <x v="0"/>
    <x v="0"/>
  </r>
  <r>
    <m/>
    <x v="0"/>
    <m/>
    <m/>
    <d v="2025-10-17T09:03:17"/>
    <x v="118"/>
    <m/>
    <x v="0"/>
    <s v="Instrumentation Technician"/>
    <s v="Offsite &amp; Utilities"/>
    <s v="Unsafe Act (Dangerous or Unsafe Act that was done by someone) / Perbuatan Bahaya"/>
    <s v="Not wearing safety glasses"/>
    <s v="Impaired visibility"/>
    <s v="To wear safety glasses"/>
    <s v="Personal Protective Equipment / Pemakaian Alat Pelindung Diri"/>
    <x v="0"/>
    <x v="0"/>
    <x v="0"/>
  </r>
  <r>
    <m/>
    <x v="0"/>
    <m/>
    <m/>
    <d v="2025-10-17T09:18:25"/>
    <x v="106"/>
    <m/>
    <x v="0"/>
    <s v="Instrument Engineer"/>
    <s v="South Building First Floor"/>
    <s v="Unsafe Act (Dangerous or Unsafe Act that was done by someone) / Perbuatan Bahaya"/>
    <s v="Personnel has their shoelace untied and kept walking."/>
    <s v="Personnel could trip themselves."/>
    <s v="Remind the personnel to tie shoelaces properly."/>
    <s v="Individual Behaviour / Tingkah Laku yang Cuai dan Berbahaya"/>
    <x v="0"/>
    <x v="0"/>
    <x v="0"/>
  </r>
  <r>
    <m/>
    <x v="0"/>
    <m/>
    <m/>
    <d v="2025-10-17T09:36:21"/>
    <x v="72"/>
    <m/>
    <x v="0"/>
    <s v="Workshop technician"/>
    <s v="Workshop"/>
    <s v="Improvement Suggestions / Cadangan untuk diperbaiki"/>
    <s v="Congested working area"/>
    <s v="Possible trip &amp; fall. Injuries."/>
    <s v="Make better housekeeping"/>
    <s v="Material Arrangement and Housekeeping / Kesesuaian Penyusunan Barang dan Kebersihan Tempat Pekerjaan"/>
    <x v="0"/>
    <x v="0"/>
    <x v="0"/>
  </r>
  <r>
    <m/>
    <x v="0"/>
    <m/>
    <m/>
    <d v="2025-10-17T09:41:28"/>
    <x v="48"/>
    <m/>
    <x v="0"/>
    <s v="Workshop Engineer"/>
    <s v="Workshop"/>
    <s v="Safe Act or Positive Practice (An appreciation to be made to that person who shows good examples) / Kelakuan yang Baik"/>
    <s v="I reported for broken glass shards that we left behind after the defective notice board was removed. Not long after, the glass shard was removed"/>
    <s v="If left, may cause injury"/>
    <s v="Reported to Facility management before"/>
    <s v="Facility Management / Perawatan Kemudahan dan Aset"/>
    <x v="0"/>
    <x v="0"/>
    <x v="0"/>
  </r>
  <r>
    <m/>
    <x v="0"/>
    <m/>
    <m/>
    <d v="2025-10-17T09:51:09"/>
    <x v="25"/>
    <m/>
    <x v="0"/>
    <s v="Electrical Supervisor"/>
    <s v="Site Office Ground Floor"/>
    <s v="Improvement Suggestions / Cadangan untuk diperbaiki"/>
    <s v="Water dispanser supply at canteen tapping from urine basin water flashing"/>
    <s v="This water for drinking people, is un healthy  for drink  do to in toilet chance  of virus, bakteri more. Than others area"/>
    <s v="To be shift others place more safe for healthiness"/>
    <s v="Design and Engineering / Tempat Pekerjaan kurang sesuai"/>
    <x v="0"/>
    <x v="1"/>
    <x v="0"/>
  </r>
  <r>
    <m/>
    <x v="0"/>
    <m/>
    <m/>
    <d v="2025-10-17T09:58:53"/>
    <x v="83"/>
    <m/>
    <x v="0"/>
    <s v="Static urea supervisor "/>
    <s v="Product Handling"/>
    <s v="Unsafe Condition (Dangerous Area that has potential to cause harm or injury to People within the Area) / Keadaan Bahaya"/>
    <s v="Urea spillage on floor"/>
    <s v="Area become more slippery slip hazard "/>
    <s v="Inform area owner to make this clean and area owner immediately clean this area "/>
    <s v="Material Arrangement and Housekeeping / Kesesuaian Penyusunan Barang dan Kebersihan Tempat Pekerjaan"/>
    <x v="0"/>
    <x v="0"/>
    <x v="0"/>
  </r>
  <r>
    <m/>
    <x v="0"/>
    <m/>
    <m/>
    <d v="2025-10-17T10:02:43"/>
    <x v="25"/>
    <m/>
    <x v="0"/>
    <s v="Electrical Supervisor"/>
    <s v="Unsure / Kurang Pasti"/>
    <s v="Improvement Suggestions / Cadangan untuk diperbaiki"/>
    <s v="Every month  all staff must make care card 2 "/>
    <s v="Never get information our care card status even done, rejected, inprogress, repeated or duplicate. _x000a_Also no Serial number of care card for  checking status"/>
    <s v="Care card tim to be solve this conditions"/>
    <s v="Proactive Approach / Teguran Positif (Safe Act / Positive Act)"/>
    <x v="0"/>
    <x v="1"/>
    <x v="0"/>
  </r>
  <r>
    <m/>
    <x v="0"/>
    <m/>
    <m/>
    <d v="2025-10-17T10:02:59"/>
    <x v="83"/>
    <m/>
    <x v="0"/>
    <s v="Urea static supervisor "/>
    <s v="Bulk Storage"/>
    <s v="Unsafe Condition (Dangerous Area that has potential to cause harm or injury to People within the Area) / Keadaan Bahaya"/>
    <s v="Urea spillage on floor "/>
    <s v="Slip hazard"/>
    <s v="Place signage and inform area owner to clean urea "/>
    <s v="Material Arrangement and Housekeeping / Kesesuaian Penyusunan Barang dan Kebersihan Tempat Pekerjaan"/>
    <x v="0"/>
    <x v="0"/>
    <x v="0"/>
  </r>
  <r>
    <m/>
    <x v="0"/>
    <m/>
    <m/>
    <d v="2025-10-17T10:06:34"/>
    <x v="83"/>
    <m/>
    <x v="0"/>
    <s v="Urea static supervisor "/>
    <s v="Bulk Storage"/>
    <s v="Unsafe Condition (Dangerous Area that has potential to cause harm or injury to People within the Area) / Keadaan Bahaya"/>
    <s v="Urea bag are stacked on front of entrance door of bulk storage maintenance bay "/>
    <s v="It is blocking the exit door in case of emergency person can stuck "/>
    <s v="To inform area owner to clear this from door "/>
    <s v="Material Arrangement and Housekeeping / Kesesuaian Penyusunan Barang dan Kebersihan Tempat Pekerjaan"/>
    <x v="0"/>
    <x v="0"/>
    <x v="0"/>
  </r>
  <r>
    <m/>
    <x v="0"/>
    <m/>
    <m/>
    <d v="2025-10-17T10:11:09"/>
    <x v="83"/>
    <m/>
    <x v="0"/>
    <s v="Urea static supervisor "/>
    <s v="Urea Plant"/>
    <s v="Unsafe Condition (Dangerous Area that has potential to cause harm or injury to People within the Area) / Keadaan Bahaya"/>
    <s v="Water botels and soft drink cans are lying on floor at urea synthesis "/>
    <s v="Slip hazard "/>
    <s v="Gather trash and put in trash bin"/>
    <s v="Material Arrangement and Housekeeping / Kesesuaian Penyusunan Barang dan Kebersihan Tempat Pekerjaan"/>
    <x v="0"/>
    <x v="0"/>
    <x v="0"/>
  </r>
  <r>
    <m/>
    <x v="0"/>
    <m/>
    <m/>
    <d v="2025-10-17T10:14:36"/>
    <x v="83"/>
    <m/>
    <x v="0"/>
    <s v="Urea static supervisor "/>
    <s v="Urea Plant"/>
    <s v="Safe Act or Positive Practice (An appreciation to be made to that person who shows good examples) / Kelakuan yang Baik"/>
    <s v="Workers are doing maintenance activities at urea granulation with good coordination and safe manner "/>
    <s v="Workers coordination is important while working together "/>
    <s v="I approach to them and apriciate them for their safe working "/>
    <s v="Proactive Approach / Teguran Positif (Safe Act / Positive Act)"/>
    <x v="0"/>
    <x v="0"/>
    <x v="0"/>
  </r>
  <r>
    <m/>
    <x v="0"/>
    <m/>
    <m/>
    <d v="2025-10-17T10:19:38"/>
    <x v="83"/>
    <m/>
    <x v="0"/>
    <s v="Urea static supervisor "/>
    <s v="Urea Plant"/>
    <s v="Unsafe Act (Dangerous or Unsafe Act that was done by someone) / Perbuatan Bahaya"/>
    <s v="Contract Workers are sitting inside plant some of workers was not wearing safety glasses "/>
    <s v="In plant site there is always a chance that some particle can hit "/>
    <s v="I approach to them and remind them to wear safety glasses all the time while you are in side plant "/>
    <s v="Individual Behaviour / Tingkah Laku yang Cuai dan Berbahaya"/>
    <x v="0"/>
    <x v="0"/>
    <x v="0"/>
  </r>
  <r>
    <m/>
    <x v="0"/>
    <m/>
    <m/>
    <d v="2025-10-17T10:25:32"/>
    <x v="83"/>
    <m/>
    <x v="0"/>
    <s v="Urea static supervisor "/>
    <s v="Urea Plant"/>
    <s v="Unsafe Condition (Dangerous Area that has potential to cause harm or injury to People within the Area) / Keadaan Bahaya"/>
    <s v="Workers are working at hight without bericate area "/>
    <s v="Falling object hazard there is always falling object hazard when working on hight "/>
    <s v="Approach to them and remind them to bericate the area so people passing under them can aware "/>
    <s v="Scaffolding and Working at Height / Yang berkaitan dengan Scaffolding dan Bekerja tempat tinggi"/>
    <x v="0"/>
    <x v="0"/>
    <x v="0"/>
  </r>
  <r>
    <m/>
    <x v="0"/>
    <m/>
    <m/>
    <d v="2025-10-17T10:32:14"/>
    <x v="37"/>
    <m/>
    <x v="0"/>
    <s v="Electrical Technician"/>
    <s v="CCR"/>
    <s v="Unsafe Act (Dangerous or Unsafe Act that was done by someone) / Perbuatan Bahaya"/>
    <s v="A personel forgot to wear her helmet when going outside of ccr"/>
    <s v="They might get hit on the head"/>
    <s v="I ask them to check all their ppe before going out to plant"/>
    <s v="Personal Protective Equipment / Pemakaian Alat Pelindung Diri"/>
    <x v="0"/>
    <x v="0"/>
    <x v="0"/>
  </r>
  <r>
    <m/>
    <x v="0"/>
    <m/>
    <m/>
    <d v="2025-10-17T10:43:22"/>
    <x v="37"/>
    <m/>
    <x v="0"/>
    <s v="Electrical Technician"/>
    <s v="Offsite &amp; Utilities"/>
    <s v="Improvement Suggestions / Cadangan untuk diperbaiki"/>
    <s v="Saw a water jug was on top a chemical drum"/>
    <s v="might get contaminated"/>
    <s v="Housekeeping and store in a proper storage"/>
    <s v="Material Arrangement and Housekeeping / Kesesuaian Penyusunan Barang dan Kebersihan Tempat Pekerjaan"/>
    <x v="0"/>
    <x v="0"/>
    <x v="0"/>
  </r>
  <r>
    <m/>
    <x v="0"/>
    <m/>
    <m/>
    <d v="2025-10-17T10:51:23"/>
    <x v="17"/>
    <m/>
    <x v="0"/>
    <s v="Lead"/>
    <s v="Unsure / Kurang Pasti"/>
    <s v="Unsafe Condition (Dangerous Area that has potential to cause harm or injury to People within the Area) / Keadaan Bahaya"/>
    <s v="Grass inside PSS2 is long"/>
    <s v="Snakes can hide inside"/>
    <s v="reported to facility team"/>
    <s v="Facility Management / Perawatan Kemudahan dan Aset"/>
    <x v="0"/>
    <x v="0"/>
    <x v="0"/>
  </r>
  <r>
    <m/>
    <x v="0"/>
    <m/>
    <m/>
    <d v="2025-10-17T10:53:37"/>
    <x v="37"/>
    <m/>
    <x v="0"/>
    <s v="Electrical Technician"/>
    <s v="Ammonia Plant"/>
    <s v="Unsafe Act (Dangerous or Unsafe Act that was done by someone) / Perbuatan Bahaya"/>
    <s v="Saw a personnel lift a portable ladder alone"/>
    <s v="He might slip, trip and the ladder will fall on top of him"/>
    <s v="Stop him and ask him to call his buddy to lift the ladder together"/>
    <s v="Individual Behaviour / Tingkah Laku yang Cuai dan Berbahaya"/>
    <x v="0"/>
    <x v="0"/>
    <x v="0"/>
  </r>
  <r>
    <m/>
    <x v="0"/>
    <m/>
    <m/>
    <d v="2025-10-17T10:59:25"/>
    <x v="37"/>
    <m/>
    <x v="0"/>
    <s v="Electrical Technician"/>
    <s v="Ammonia Plant"/>
    <s v="Unsafe Act (Dangerous or Unsafe Act that was done by someone) / Perbuatan Bahaya"/>
    <s v="A person bring a scaffold platform on his back using bicycle"/>
    <s v="He might fall from his bicycle, or the platform can hit someone"/>
    <s v="I ask him to walk by foot to bring the platform or use a trolley"/>
    <s v="Manual Handling / Cara Mengangkat Benda"/>
    <x v="0"/>
    <x v="0"/>
    <x v="0"/>
  </r>
  <r>
    <m/>
    <x v="0"/>
    <m/>
    <m/>
    <d v="2025-10-17T11:13:03"/>
    <x v="37"/>
    <m/>
    <x v="0"/>
    <s v="Electrical Technician"/>
    <s v="Workshop"/>
    <s v="Safe Act or Positive Practice (An appreciation to be made to that person who shows good examples) / Kelakuan yang Baik"/>
    <s v="A personnel doing housekeeping after doing his work"/>
    <s v="Next person using the workshop might clean up "/>
    <s v="Remind working buddy to always do housekeeping"/>
    <s v="Proactive Approach / Teguran Positif (Safe Act / Positive Act)"/>
    <x v="0"/>
    <x v="0"/>
    <x v="0"/>
  </r>
  <r>
    <m/>
    <x v="0"/>
    <m/>
    <m/>
    <d v="2025-10-17T11:25:54"/>
    <x v="37"/>
    <m/>
    <x v="0"/>
    <s v="Electrical Techinician"/>
    <s v="Offsite &amp; Utilities"/>
    <s v="Unsafe Act (Dangerous or Unsafe Act that was done by someone) / Perbuatan Bahaya"/>
    <s v="A personel going under a suspended load to go the other side"/>
    <s v="A load might fall"/>
    <s v="Put a clear barrier and ask the personel to find alternative way to go to the other side"/>
    <s v="Individual Behaviour / Tingkah Laku yang Cuai dan Berbahaya"/>
    <x v="0"/>
    <x v="0"/>
    <x v="0"/>
  </r>
  <r>
    <m/>
    <x v="0"/>
    <m/>
    <m/>
    <d v="2025-10-17T11:29:01"/>
    <x v="65"/>
    <m/>
    <x v="0"/>
    <s v="Pipe fitter senior technician "/>
    <s v="Workshop"/>
    <s v="Improvement Suggestions / Cadangan untuk diperbaiki"/>
    <s v="scrap metal bin not available in BFI work shop area "/>
    <s v="All scrap material can make slip , trip and falls "/>
    <s v="We request steel scarp bin for work shop"/>
    <s v="Waste Management / Berkaitan dengan Pengurusan Pembuangan Sampah"/>
    <x v="0"/>
    <x v="1"/>
    <x v="0"/>
  </r>
  <r>
    <m/>
    <x v="0"/>
    <m/>
    <m/>
    <d v="2025-10-17T11:38:43"/>
    <x v="40"/>
    <m/>
    <x v="0"/>
    <s v="Electrical Technician"/>
    <s v="Electrical Substation"/>
    <s v="Safe Act or Positive Practice (An appreciation to be made to that person who shows good examples) / Kelakuan yang Baik"/>
    <s v="Seen someone working above the transformer with full ppe and safety harness"/>
    <s v="If they dont wear safety harness,fell down incident can happen"/>
    <s v="Its really good if all worker always follow the safety rule"/>
    <s v="Personal Protective Equipment / Pemakaian Alat Pelindung Diri"/>
    <x v="0"/>
    <x v="0"/>
    <x v="0"/>
  </r>
  <r>
    <m/>
    <x v="0"/>
    <m/>
    <m/>
    <d v="2025-10-17T11:41:24"/>
    <x v="30"/>
    <m/>
    <x v="0"/>
    <s v="Technician"/>
    <s v="Urea Plant"/>
    <s v="Unsafe Act (Dangerous or Unsafe Act that was done by someone) / Perbuatan Bahaya"/>
    <s v="Found cigerattes bud again in urea granulation"/>
    <s v="Break life saving rules"/>
    <s v="Please do tighten the security check before entering plant"/>
    <s v="Individual Behaviour / Tingkah Laku yang Cuai dan Berbahaya"/>
    <x v="0"/>
    <x v="0"/>
    <x v="0"/>
  </r>
  <r>
    <m/>
    <x v="0"/>
    <m/>
    <m/>
    <d v="2025-10-17T11:43:15"/>
    <x v="40"/>
    <m/>
    <x v="0"/>
    <s v="Electrical Technician"/>
    <s v="Urea Plant"/>
    <s v="Unsafe Act (Dangerous or Unsafe Act that was done by someone) / Perbuatan Bahaya"/>
    <s v="Saw one of the contractor did not have escape hood. "/>
    <s v="If there is ammonia gas leak,can be danger for that person"/>
    <s v="Ask him to take his escape hood and remind him to always wear it"/>
    <s v="Individual Behaviour / Tingkah Laku yang Cuai dan Berbahaya"/>
    <x v="0"/>
    <x v="0"/>
    <x v="0"/>
  </r>
  <r>
    <m/>
    <x v="0"/>
    <m/>
    <m/>
    <d v="2025-10-17T11:44:56"/>
    <x v="30"/>
    <m/>
    <x v="0"/>
    <s v="Technician"/>
    <s v="Urea Plant"/>
    <s v="Unsafe Condition (Dangerous Area that has potential to cause harm or injury to People within the Area) / Keadaan Bahaya"/>
    <s v="Blondal Water dispenser is fully covered inside wooden compartment"/>
    <s v="No ventilation which can cause the condition of the asset to damage/short lifespan in the future"/>
    <s v="Please do design the compartment with ventilation as the asset do produce heat."/>
    <s v="Facility Management / Perawatan Kemudahan dan Aset"/>
    <x v="0"/>
    <x v="0"/>
    <x v="0"/>
  </r>
  <r>
    <m/>
    <x v="0"/>
    <m/>
    <m/>
    <d v="2025-10-17T11:50:10"/>
    <x v="40"/>
    <m/>
    <x v="0"/>
    <s v="Electrical Technician"/>
    <s v="Site Office's Contractors Rest Area"/>
    <s v="Unsafe Act (Dangerous or Unsafe Act that was done by someone) / Perbuatan Bahaya"/>
    <s v="Can smell someone smoking in the toilet"/>
    <s v="Not the right place to smoke"/>
    <s v="I could not find the person "/>
    <s v="Individual Behaviour / Tingkah Laku yang Cuai dan Berbahaya"/>
    <x v="0"/>
    <x v="0"/>
    <x v="0"/>
  </r>
  <r>
    <m/>
    <x v="0"/>
    <m/>
    <m/>
    <d v="2025-10-17T11:53:17"/>
    <x v="108"/>
    <m/>
    <x v="0"/>
    <s v="Instrumentation Technician"/>
    <s v="Offsite &amp; Utilities"/>
    <s v="Unsafe Act (Dangerous or Unsafe Act that was done by someone) / Perbuatan Bahaya"/>
    <s v="Opeartion Team if BFi not wearing proper PPe when cleaning the Soil of the turbine at Decanter."/>
    <s v="Very dirty and can cause contamination to skin. "/>
    <s v="told them to wear proper ppe."/>
    <s v="Individual Behaviour / Tingkah Laku yang Cuai dan Berbahaya"/>
    <x v="0"/>
    <x v="0"/>
    <x v="0"/>
  </r>
  <r>
    <m/>
    <x v="0"/>
    <m/>
    <m/>
    <d v="2025-10-17T11:59:09"/>
    <x v="108"/>
    <m/>
    <x v="0"/>
    <s v="Instrumentation Technician"/>
    <s v="Offsite &amp; Utilities"/>
    <s v="Unsafe Act (Dangerous or Unsafe Act that was done by someone) / Perbuatan Bahaya"/>
    <s v="The chain used to carry equipment not properly secure and executed."/>
    <s v="Can caused slip and trip."/>
    <s v="told the people who responsible to do proper house keeping"/>
    <s v="Hazardous - Unsafe Environment / Situasi Tempat Kerja yang Berbahaya untuk Alam Sekitar"/>
    <x v="0"/>
    <x v="0"/>
    <x v="0"/>
  </r>
  <r>
    <m/>
    <x v="0"/>
    <m/>
    <m/>
    <d v="2025-10-18T16:17:55"/>
    <x v="12"/>
    <m/>
    <x v="0"/>
    <s v="Electrical Senior Shift Engineer"/>
    <s v="Electrical Substation"/>
    <s v="Unsafe Condition (Dangerous Area that has potential to cause harm or injury to People within the Area) / Keadaan Bahaya"/>
    <s v="Lighting near door at North side substation was off"/>
    <s v="Trip due to less illumination"/>
    <s v="Change the lighting fixture"/>
    <s v="Facility Management / Perawatan Kemudahan dan Aset"/>
    <x v="0"/>
    <x v="1"/>
    <x v="0"/>
  </r>
  <r>
    <m/>
    <x v="0"/>
    <m/>
    <m/>
    <d v="2025-10-19T12:06:34"/>
    <x v="12"/>
    <m/>
    <x v="0"/>
    <s v="Electrical Sr Shift Engineer"/>
    <s v="Site Office's Staffs Rest Area"/>
    <s v="Improvement Suggestions / Cadangan untuk diperbaiki"/>
    <s v="Too many flies at area for lunch"/>
    <s v="Sick if fly bring bactery to the food"/>
    <s v="Use fly preventation"/>
    <s v="Facility Management / Perawatan Kemudahan dan Aset"/>
    <x v="0"/>
    <x v="1"/>
    <x v="0"/>
  </r>
  <r>
    <m/>
    <x v="0"/>
    <m/>
    <m/>
    <d v="2025-10-19T21:20:11"/>
    <x v="36"/>
    <m/>
    <x v="0"/>
    <s v="Electrical Shift Technician"/>
    <s v="Site Office First Floor"/>
    <s v="Safe Act or Positive Practice (An appreciation to be made to that person who shows good examples) / Kelakuan yang Baik"/>
    <s v="Cleaner asking for permission to enter office room before cleaning"/>
    <s v="safety for cleaner and occupants are protected because there might be sensitive/confidential information in the office."/>
    <s v="praise him"/>
    <s v="Individual Behaviour / Tingkah Laku yang Cuai dan Berbahaya"/>
    <x v="0"/>
    <x v="0"/>
    <x v="0"/>
  </r>
  <r>
    <m/>
    <x v="0"/>
    <m/>
    <m/>
    <d v="2025-10-19T21:22:21"/>
    <x v="25"/>
    <m/>
    <x v="0"/>
    <s v="Electrical Supervisor"/>
    <s v="Car Park near North Building"/>
    <s v="Unsafe Condition (Dangerous Area that has potential to cause harm or injury to People within the Area) / Keadaan Bahaya"/>
    <s v="The stopper block for parking &amp; separator blok cannot seen in the night shift"/>
    <s v="No proper parking "/>
    <s v="Paint the parking stop block &amp; sepator block with type visible at night paint/ reflector paint / cat eye"/>
    <s v="Facility Management / Perawatan Kemudahan dan Aset"/>
    <x v="0"/>
    <x v="1"/>
    <x v="0"/>
  </r>
  <r>
    <m/>
    <x v="0"/>
    <m/>
    <m/>
    <d v="2025-10-19T21:24:19"/>
    <x v="36"/>
    <m/>
    <x v="0"/>
    <s v="Electrical Shift Technician"/>
    <s v="Car Park near North Building"/>
    <s v="Unsafe Act (Dangerous or Unsafe Act that was done by someone) / Perbuatan Bahaya"/>
    <s v="Driver using phone while driving on the way to the main gate."/>
    <s v="Repetitive behaviour that can cause future accident"/>
    <s v="Approach the driver with calm manner to remind them about the danger of his behaviour"/>
    <s v="Individual Behaviour / Tingkah Laku yang Cuai dan Berbahaya"/>
    <x v="0"/>
    <x v="0"/>
    <x v="0"/>
  </r>
  <r>
    <m/>
    <x v="0"/>
    <m/>
    <m/>
    <d v="2025-10-19T21:28:53"/>
    <x v="36"/>
    <m/>
    <x v="0"/>
    <s v="Electrical Shift Technician"/>
    <s v="Urea Plant"/>
    <s v="Unsafe Act (Dangerous or Unsafe Act that was done by someone) / Perbuatan Bahaya"/>
    <s v="someone not holding the handrail while using stairs"/>
    <s v="trip and fall hazard"/>
    <s v="remind them to hold handrail while using the stair"/>
    <s v="Individual Behaviour / Tingkah Laku yang Cuai dan Berbahaya"/>
    <x v="0"/>
    <x v="0"/>
    <x v="0"/>
  </r>
  <r>
    <m/>
    <x v="0"/>
    <m/>
    <m/>
    <d v="2025-10-19T21:33:47"/>
    <x v="36"/>
    <m/>
    <x v="0"/>
    <s v="Electrical Shift Technician"/>
    <s v="Offsite &amp; Utilities"/>
    <s v="Unsafe Condition (Dangerous Area that has potential to cause harm or injury to People within the Area) / Keadaan Bahaya"/>
    <s v="several lighting not light up"/>
    <s v="proper lighting allows to see clearly &amp; to avoid accident such as slips, trips and fall."/>
    <s v="inform to supervisor and raise notification for lighting maintenance"/>
    <s v="Facility Management / Perawatan Kemudahan dan Aset"/>
    <x v="0"/>
    <x v="0"/>
    <x v="0"/>
  </r>
  <r>
    <m/>
    <x v="0"/>
    <m/>
    <m/>
    <d v="2025-10-20T00:00:00"/>
    <x v="5"/>
    <s v="Nurul Ainul Hayat Abdul Majid"/>
    <x v="0"/>
    <s v="Rotating Technician Level 2"/>
    <s v="Ammonia Plant"/>
    <s v="Unsafe Condition (Dangerous Area that has potential to cause harm or injury to People within the Area) / Keadaan Bahaya"/>
    <s v="1031k002 blower going up using monkey ladder passage to go there is beam slight nearby the entry/exist way is lower beam"/>
    <s v="difficulty to entering and exiting and can knock your head "/>
    <s v="modify the beam a bit higher and easily to enter or exit"/>
    <s v="Design and Engineering / Tempat Pekerjaan kurang sesuai"/>
    <x v="0"/>
    <x v="1"/>
    <x v="0"/>
  </r>
  <r>
    <m/>
    <x v="0"/>
    <m/>
    <m/>
    <d v="2025-10-20T06:14:33"/>
    <x v="25"/>
    <m/>
    <x v="0"/>
    <s v="Electrical Supervisor"/>
    <s v="Offsite &amp; Utilities"/>
    <s v="Unsafe Condition (Dangerous Area that has potential to cause harm or injury to People within the Area) / Keadaan Bahaya"/>
    <s v="Lub oil system shelter area STG 1851GM01-11 always  flood during rain do to drain system not properly design"/>
    <s v="-.Can cause slip trip for people have activity at this area. _x000a_-. Operator always manualy drain flood by  manual_x000a_"/>
    <s v="To be modify drains system or install summersible pump"/>
    <s v="Design and Engineering / Tempat Pekerjaan kurang sesuai"/>
    <x v="0"/>
    <x v="1"/>
    <x v="0"/>
  </r>
  <r>
    <m/>
    <x v="0"/>
    <m/>
    <m/>
    <d v="2025-10-20T07:03:06"/>
    <x v="10"/>
    <m/>
    <x v="0"/>
    <s v="static"/>
    <s v="Ammonia Plant"/>
    <s v="Unsafe Act (Dangerous or Unsafe Act that was done by someone) / Perbuatan Bahaya"/>
    <s v="operation operate hand wheel without glove"/>
    <s v="cut or hot surface"/>
    <s v="i intervene him to wear gloves"/>
    <s v="Personal Protective Equipment / Pemakaian Alat Pelindung Diri"/>
    <x v="0"/>
    <x v="0"/>
    <x v="0"/>
  </r>
  <r>
    <m/>
    <x v="0"/>
    <m/>
    <m/>
    <d v="2025-10-20T07:05:33"/>
    <x v="10"/>
    <m/>
    <x v="0"/>
    <s v="static"/>
    <s v="Ammonia Plant"/>
    <s v="Safe Act or Positive Practice (An appreciation to be made to that person who shows good examples) / Kelakuan yang Baik"/>
    <s v="observe my colleague wear full ppe when executing job"/>
    <s v="N/A"/>
    <s v="keep it up"/>
    <s v="Proactive Approach / Teguran Positif (Safe Act / Positive Act)"/>
    <x v="0"/>
    <x v="0"/>
    <x v="0"/>
  </r>
  <r>
    <m/>
    <x v="0"/>
    <m/>
    <m/>
    <d v="2025-10-20T07:36:50"/>
    <x v="105"/>
    <m/>
    <x v="0"/>
    <s v="Inst tech"/>
    <s v="Ammonia Plant"/>
    <s v="Unsafe Condition (Dangerous Area that has potential to cause harm or injury to People within the Area) / Keadaan Bahaya"/>
    <s v="improper housekeeping - this place was the scaffolding storage area during shutdown. next to 1031ANA002"/>
    <s v="unsafe work conditions "/>
    <s v="proper housekeeping "/>
    <s v="Facility Management / Perawatan Kemudahan dan Aset"/>
    <x v="0"/>
    <x v="0"/>
    <x v="0"/>
  </r>
  <r>
    <m/>
    <x v="0"/>
    <m/>
    <m/>
    <d v="2025-10-20T08:01:17"/>
    <x v="105"/>
    <m/>
    <x v="0"/>
    <s v=" Inst tech"/>
    <s v="Ammonia Plant"/>
    <s v="Unsafe Condition (Dangerous Area that has potential to cause harm or injury to People within the Area) / Keadaan Bahaya"/>
    <s v="improper housekeeping next to 1031ANA002 this was previously scaffolding storage area during shutdown "/>
    <s v="trip and fall"/>
    <s v="- "/>
    <s v="Waste Management / Berkaitan dengan Pengurusan Pembuangan Sampah"/>
    <x v="0"/>
    <x v="0"/>
    <x v="0"/>
  </r>
  <r>
    <m/>
    <x v="0"/>
    <m/>
    <m/>
    <d v="2025-10-20T08:05:10"/>
    <x v="105"/>
    <m/>
    <x v="0"/>
    <s v="Inst tech"/>
    <s v="Ammonia Plant"/>
    <s v="Safe Act or Positive Practice (An appreciation to be made to that person who shows good examples) / Kelakuan yang Baik"/>
    <s v="my colleagues wore gloves while working "/>
    <s v="cuts "/>
    <s v="-"/>
    <s v="Personal Protective Equipment / Pemakaian Alat Pelindung Diri"/>
    <x v="0"/>
    <x v="0"/>
    <x v="0"/>
  </r>
  <r>
    <m/>
    <x v="0"/>
    <m/>
    <m/>
    <d v="2025-10-20T08:45:13"/>
    <x v="82"/>
    <m/>
    <x v="0"/>
    <s v="Mechanical Engineer"/>
    <s v="Warehouse"/>
    <s v="Unsafe Condition (Dangerous Area that has potential to cause harm or injury to People within the Area) / Keadaan Bahaya"/>
    <s v="Simeops, end users are doing inspections of the received materials and in close proximity, there are forklifts moving around the area transferring other materials."/>
    <s v="Forklift driver/Passerby might not see each other so there are chances of accidents. Also, the smoke from the exhaust of the forklift will affect the people. "/>
    <s v="Barricade the area where the forklifts are operating."/>
    <s v="Hazardous - Unsafe Environment / Situasi Tempat Kerja yang Berbahaya untuk Alam Sekitar"/>
    <x v="0"/>
    <x v="0"/>
    <x v="0"/>
  </r>
  <r>
    <m/>
    <x v="0"/>
    <m/>
    <m/>
    <d v="2025-10-20T08:47:17"/>
    <x v="105"/>
    <m/>
    <x v="0"/>
    <s v="Inst tech"/>
    <s v="Unsure / Kurang Pasti"/>
    <s v="Safe Act or Positive Practice (An appreciation to be made to that person who shows good examples) / Kelakuan yang Baik"/>
    <s v="worn complte ppe for work "/>
    <s v="-"/>
    <s v="wore complete ppe "/>
    <s v="Personal Protective Equipment / Pemakaian Alat Pelindung Diri"/>
    <x v="0"/>
    <x v="0"/>
    <x v="0"/>
  </r>
  <r>
    <m/>
    <x v="0"/>
    <m/>
    <m/>
    <d v="2025-10-20T08:48:52"/>
    <x v="27"/>
    <m/>
    <x v="0"/>
    <s v="Electrical Engineer"/>
    <s v="Ammonia Plant"/>
    <s v="Safe Act or Positive Practice (An appreciation to be made to that person who shows good examples) / Kelakuan yang Baik"/>
    <s v="The team reported that while they are doing the maintenance on a motor at Compressor House, it is quite an unsafe condition due to slightly insufficient height to reach the motor. "/>
    <s v="The condition is hot during normal operation condition, hence it could be a hazard for any personnel to climb the railings to reach the motor."/>
    <s v="I informed the PS team to include support from scaffolding team to provide platform for safer working condition for the next activity in the same area. I also applauded my team to inform the hazard to me and not proceeded to go beyond and endanger themselves for the sake of completing the job. "/>
    <s v="Proactive Approach / Teguran Positif (Safe Act / Positive Act)"/>
    <x v="0"/>
    <x v="0"/>
    <x v="0"/>
  </r>
  <r>
    <m/>
    <x v="0"/>
    <m/>
    <m/>
    <d v="2025-10-20T08:53:09"/>
    <x v="105"/>
    <m/>
    <x v="0"/>
    <s v="Inst tech"/>
    <s v="Car Park near North Building"/>
    <s v="Unsafe Condition (Dangerous Area that has potential to cause harm or injury to People within the Area) / Keadaan Bahaya"/>
    <s v="algae at parking area"/>
    <s v="slip and fall "/>
    <s v="remove the algae "/>
    <s v="Hazardous - Unsafe Environment / Situasi Tempat Kerja yang Berbahaya untuk Alam Sekitar"/>
    <x v="0"/>
    <x v="0"/>
    <x v="0"/>
  </r>
  <r>
    <m/>
    <x v="0"/>
    <m/>
    <m/>
    <d v="2025-10-20T08:55:22"/>
    <x v="105"/>
    <m/>
    <x v="0"/>
    <s v="Inst tech"/>
    <s v="Car Park in Front of HSSE Office"/>
    <s v="Unsafe Condition (Dangerous Area that has potential to cause harm or injury to People within the Area) / Keadaan Bahaya"/>
    <s v="my colleague almost fell down while walking as the roads was slippery from algae, this slippery road is exactly before the zebra cross "/>
    <s v="slip and fall"/>
    <s v="clean the algae "/>
    <s v="Road Safety / Keselamatan di Trafik dan Jalan Raya"/>
    <x v="0"/>
    <x v="0"/>
    <x v="0"/>
  </r>
  <r>
    <m/>
    <x v="0"/>
    <m/>
    <m/>
    <d v="2025-10-20T09:06:35"/>
    <x v="105"/>
    <m/>
    <x v="0"/>
    <s v="Inst tech"/>
    <s v="Urea Plant"/>
    <s v="Unsafe Act (Dangerous or Unsafe Act that was done by someone) / Perbuatan Bahaya"/>
    <s v="teguran yang tidak berfaedah "/>
    <s v="will lead to catcalling "/>
    <s v="cadangan : more awareness "/>
    <s v="Individual Behaviour / Tingkah Laku yang Cuai dan Berbahaya"/>
    <x v="0"/>
    <x v="0"/>
    <x v="0"/>
  </r>
  <r>
    <m/>
    <x v="0"/>
    <m/>
    <m/>
    <d v="2025-10-20T09:20:14"/>
    <x v="118"/>
    <m/>
    <x v="0"/>
    <s v="Instrument Technician"/>
    <s v="Urea Plant"/>
    <s v="Unsafe Act (Dangerous or Unsafe Act that was done by someone) / Perbuatan Bahaya"/>
    <s v="No gloves during working"/>
    <s v="Cut and slit"/>
    <s v="Intervene"/>
    <s v="Personal Protective Equipment / Pemakaian Alat Pelindung Diri"/>
    <x v="0"/>
    <x v="0"/>
    <x v="0"/>
  </r>
  <r>
    <m/>
    <x v="0"/>
    <m/>
    <m/>
    <d v="2025-10-20T09:22:26"/>
    <x v="118"/>
    <m/>
    <x v="0"/>
    <s v="Instrument Technician"/>
    <s v="Ammonia Plant"/>
    <s v="Unsafe Act (Dangerous or Unsafe Act that was done by someone) / Perbuatan Bahaya"/>
    <s v="No gloves"/>
    <s v="Cut and slit"/>
    <s v="Intervene"/>
    <s v="Personal Protective Equipment / Pemakaian Alat Pelindung Diri"/>
    <x v="0"/>
    <x v="0"/>
    <x v="0"/>
  </r>
  <r>
    <m/>
    <x v="0"/>
    <m/>
    <m/>
    <d v="2025-10-20T09:23:32"/>
    <x v="118"/>
    <m/>
    <x v="0"/>
    <s v="Instrument Technician"/>
    <s v="Ammonia Plant"/>
    <s v="Unsafe Condition (Dangerous Area that has potential to cause harm or injury to People within the Area) / Keadaan Bahaya"/>
    <s v="Ammonia leak"/>
    <s v="Damage to organs"/>
    <s v="Performed gland tightening"/>
    <s v="Hazardous - Unsafe Environment / Situasi Tempat Kerja yang Berbahaya untuk Alam Sekitar"/>
    <x v="0"/>
    <x v="0"/>
    <x v="0"/>
  </r>
  <r>
    <m/>
    <x v="0"/>
    <m/>
    <m/>
    <d v="2025-10-20T09:25:01"/>
    <x v="118"/>
    <m/>
    <x v="0"/>
    <s v="Instrument Technician"/>
    <s v="Urea Plant"/>
    <s v="Unsafe Act (Dangerous or Unsafe Act that was done by someone) / Perbuatan Bahaya"/>
    <s v="No gloves"/>
    <s v="Cut and slit"/>
    <s v="Intervene"/>
    <s v="Personal Protective Equipment / Pemakaian Alat Pelindung Diri"/>
    <x v="0"/>
    <x v="0"/>
    <x v="0"/>
  </r>
  <r>
    <m/>
    <x v="0"/>
    <m/>
    <m/>
    <d v="2025-10-20T09:26:29"/>
    <x v="118"/>
    <m/>
    <x v="0"/>
    <s v="Instrument Technician"/>
    <s v="Urea Plant"/>
    <s v="Unsafe Act (Dangerous or Unsafe Act that was done by someone) / Perbuatan Bahaya"/>
    <s v="No gloves"/>
    <s v="Cut and slit"/>
    <s v="Intervene"/>
    <s v="Personal Protective Equipment / Pemakaian Alat Pelindung Diri"/>
    <x v="0"/>
    <x v="0"/>
    <x v="0"/>
  </r>
  <r>
    <m/>
    <x v="0"/>
    <m/>
    <m/>
    <d v="2025-10-20T09:27:54"/>
    <x v="118"/>
    <m/>
    <x v="0"/>
    <s v="Instrument Technician"/>
    <s v="Urea Plant"/>
    <s v="Unsafe Act (Dangerous or Unsafe Act that was done by someone) / Perbuatan Bahaya"/>
    <s v="No gloves"/>
    <s v="Cut and slit"/>
    <s v="Intervene"/>
    <s v="Personal Protective Equipment / Pemakaian Alat Pelindung Diri"/>
    <x v="0"/>
    <x v="0"/>
    <x v="0"/>
  </r>
  <r>
    <m/>
    <x v="0"/>
    <m/>
    <m/>
    <d v="2025-10-20T10:29:33"/>
    <x v="12"/>
    <m/>
    <x v="0"/>
    <s v="Electrical Sr Shift Engineer"/>
    <s v="Site Office's Contractors Rest Area"/>
    <s v="Improvement Suggestions / Cadangan untuk diperbaiki"/>
    <s v="The second toilet from west side have leak on the toilet spray hose"/>
    <s v="Leak of water"/>
    <s v="Replace the toilet spray "/>
    <s v="Facility Management / Perawatan Kemudahan dan Aset"/>
    <x v="0"/>
    <x v="1"/>
    <x v="0"/>
  </r>
  <r>
    <m/>
    <x v="0"/>
    <m/>
    <m/>
    <d v="2025-10-20T10:29:55"/>
    <x v="50"/>
    <m/>
    <x v="0"/>
    <s v="HVAC TECHNICIAN "/>
    <s v="Offsite &amp; Utilities"/>
    <s v="Safe Act or Positive Practice (An appreciation to be made to that person who shows good examples) / Kelakuan yang Baik"/>
    <s v="One of contractor using full ppe during work on site"/>
    <s v="Can cause injury minor or major"/>
    <s v="Remind each other is important"/>
    <s v="Proactive Approach / Teguran Positif (Safe Act / Positive Act)"/>
    <x v="0"/>
    <x v="0"/>
    <x v="0"/>
  </r>
  <r>
    <m/>
    <x v="0"/>
    <m/>
    <m/>
    <d v="2025-10-20T10:35:31"/>
    <x v="50"/>
    <m/>
    <x v="0"/>
    <s v="HVAC TECHNICIAN"/>
    <s v="Safety Park"/>
    <s v="Safe Act or Positive Practice (An appreciation to be made to that person who shows good examples) / Kelakuan yang Baik"/>
    <s v="FOUND OUT GOOD HOUSEKEEPING FROM HSE TEAM AND CLEANER"/>
    <s v="UNSAFE CONDITION"/>
    <s v="APPROACH AND GIVE HIGH FIVE"/>
    <s v="Proactive Approach / Teguran Positif (Safe Act / Positive Act)"/>
    <x v="0"/>
    <x v="0"/>
    <x v="0"/>
  </r>
  <r>
    <m/>
    <x v="0"/>
    <m/>
    <m/>
    <d v="2025-10-20T10:42:13"/>
    <x v="50"/>
    <m/>
    <x v="0"/>
    <s v="HVAC TECHNICIAN"/>
    <s v="Unsure / Kurang Pasti"/>
    <s v="Unsafe Act (Dangerous or Unsafe Act that was done by someone) / Perbuatan Bahaya"/>
    <s v="USING PHONE WHILE CYCLING AT PARKING AREA"/>
    <s v="HE CAN HIT THE CAR IF LOSS CONTROL AND CAN CAUSE ACCIDENT"/>
    <s v="STOP HIM AND ASK HIM TO STOP USING PHONE EVEN THOUGH IT IS URGENT FROM THE BOSSES "/>
    <s v="Individual Behaviour / Tingkah Laku yang Cuai dan Berbahaya"/>
    <x v="0"/>
    <x v="0"/>
    <x v="0"/>
  </r>
  <r>
    <m/>
    <x v="0"/>
    <m/>
    <m/>
    <d v="2025-10-20T10:49:21"/>
    <x v="50"/>
    <m/>
    <x v="0"/>
    <s v="HVAC TECHNICIAN"/>
    <s v="Unsure / Kurang Pasti"/>
    <s v="Unsafe Condition (Dangerous Area that has potential to cause harm or injury to People within the Area) / Keadaan Bahaya"/>
    <s v="BICYCLE BRAKE NOT WORKING PROPERLY"/>
    <s v="CAN CAUSE ACCIDENT"/>
    <s v="STOP HIM AND ASK HIM TO FIX THE BRAKE"/>
    <s v="Position of People / Keberadaan seseorang ketika bekerja (Line of Fire, Drop Object &amp; Slip, Trip and Fall)"/>
    <x v="0"/>
    <x v="0"/>
    <x v="0"/>
  </r>
  <r>
    <m/>
    <x v="0"/>
    <m/>
    <m/>
    <d v="2025-10-20T10:54:36"/>
    <x v="68"/>
    <m/>
    <x v="0"/>
    <s v="workshop technician"/>
    <s v="North Building Ground Floor"/>
    <s v="Safe Act or Positive Practice (An appreciation to be made to that person who shows good examples) / Kelakuan yang Baik"/>
    <s v="Good brief by supervisor during morning TBT."/>
    <s v="-"/>
    <s v="Congratulate the supervisor."/>
    <s v="Communication / Kurang Perbincangan waktu Bekerja, Kurang Permahaman Arahan atau Kurang Pengetahuan Bahasa Asing"/>
    <x v="0"/>
    <x v="0"/>
    <x v="0"/>
  </r>
  <r>
    <m/>
    <x v="0"/>
    <m/>
    <m/>
    <d v="2025-10-20T10:55:30"/>
    <x v="50"/>
    <m/>
    <x v="0"/>
    <s v="HVAC TECHNICIAN"/>
    <s v="Unsure / Kurang Pasti"/>
    <s v="Unsafe Act (Dangerous or Unsafe Act that was done by someone) / Perbuatan Bahaya"/>
    <s v="NOT USING GLOVES DURING CUTTING "/>
    <s v="CAN CUT HIS FINGER "/>
    <s v="STOP HIM AND ASK TO USE GLOVES BEFORE CONTINUE THE TASK"/>
    <s v="Personal Protective Equipment / Pemakaian Alat Pelindung Diri"/>
    <x v="0"/>
    <x v="0"/>
    <x v="0"/>
  </r>
  <r>
    <m/>
    <x v="0"/>
    <m/>
    <m/>
    <d v="2025-10-20T10:58:13"/>
    <x v="50"/>
    <m/>
    <x v="0"/>
    <s v="HVAC TECHNICIAN"/>
    <s v="Unsure / Kurang Pasti"/>
    <s v="Safe Act or Positive Practice (An appreciation to be made to that person who shows good examples) / Kelakuan yang Baik"/>
    <s v="USING SAFETY GLASSES DURING HOT DAY"/>
    <s v="-"/>
    <s v="GIVE HIM POSITIVE CARD AND RESPECT"/>
    <s v="Personal Protective Equipment / Pemakaian Alat Pelindung Diri"/>
    <x v="0"/>
    <x v="0"/>
    <x v="0"/>
  </r>
  <r>
    <m/>
    <x v="0"/>
    <m/>
    <m/>
    <d v="2025-10-20T10:59:45"/>
    <x v="68"/>
    <m/>
    <x v="0"/>
    <s v="workshop technician"/>
    <s v="North Building Ground Floor"/>
    <s v="Unsafe Condition (Dangerous Area that has potential to cause harm or injury to People within the Area) / Keadaan Bahaya"/>
    <s v="found 1 of power extension outlet have been overloaded with multiple devices and High wattage of electrical appliances."/>
    <s v="short circuit"/>
    <s v="discuss with the owner in regard to the danger. he agreed to fix it."/>
    <s v="Tools, Equipment and Machinery / Berkaitan dengan Alat Kegunaan Pekerjaan dan Mesin sama ada ianya Tidak Sesuai untuk aktivitas tersebut atau sebaliknya"/>
    <x v="0"/>
    <x v="0"/>
    <x v="0"/>
  </r>
  <r>
    <m/>
    <x v="0"/>
    <m/>
    <m/>
    <d v="2025-10-20T11:02:25"/>
    <x v="49"/>
    <m/>
    <x v="0"/>
    <s v="Workshop supervisor"/>
    <s v="Workshop"/>
    <s v="Unsafe Condition (Dangerous Area that has potential to cause harm or injury to People within the Area) / Keadaan Bahaya"/>
    <s v="At work shop no have Scrap  Materials Bin "/>
    <s v="All scrap materials must house keeping at all time , when we working "/>
    <s v="Workshop need Scrap materials Bin "/>
    <s v="Material Arrangement and Housekeeping / Kesesuaian Penyusunan Barang dan Kebersihan Tempat Pekerjaan"/>
    <x v="0"/>
    <x v="0"/>
    <x v="0"/>
  </r>
  <r>
    <m/>
    <x v="0"/>
    <m/>
    <m/>
    <d v="2025-10-20T11:05:05"/>
    <x v="68"/>
    <m/>
    <x v="0"/>
    <s v="workshop technician"/>
    <s v="Workshop"/>
    <s v="Unsafe Act (Dangerous or Unsafe Act that was done by someone) / Perbuatan Bahaya"/>
    <s v="Found a worker used defected hammer. "/>
    <s v="Could be broken and hit others"/>
    <s v="Approached the worker and advised to dispose the hammer due to the potential of it gets broken. New hammer shall be requested from the person incharged immediately."/>
    <s v="Tools, Equipment and Machinery / Berkaitan dengan Alat Kegunaan Pekerjaan dan Mesin sama ada ianya Tidak Sesuai untuk aktivitas tersebut atau sebaliknya"/>
    <x v="0"/>
    <x v="0"/>
    <x v="0"/>
  </r>
  <r>
    <m/>
    <x v="0"/>
    <m/>
    <m/>
    <d v="2025-10-20T11:05:19"/>
    <x v="50"/>
    <m/>
    <x v="0"/>
    <s v="HVAC TECHNICIAN"/>
    <s v="North Building First Floor"/>
    <s v="Unsafe Condition (Dangerous Area that has potential to cause harm or injury to People within the Area) / Keadaan Bahaya"/>
    <s v="NOT HOLDING HAND RAIL WHILE GOING DOWN THE STAIR"/>
    <s v="SLIP TRIP AND FALL "/>
    <s v="STOP HIM AND ASK TO HOLD HANDRAIL AND HE SAY THANK YOU"/>
    <s v="Individual Behaviour / Tingkah Laku yang Cuai dan Berbahaya"/>
    <x v="0"/>
    <x v="0"/>
    <x v="0"/>
  </r>
  <r>
    <m/>
    <x v="0"/>
    <m/>
    <m/>
    <d v="2025-10-20T11:08:52"/>
    <x v="50"/>
    <m/>
    <x v="0"/>
    <s v="HVAC TECHNICIAN"/>
    <s v="North Building First Floor"/>
    <s v="Unsafe Condition (Dangerous Area that has potential to cause harm or injury to People within the Area) / Keadaan Bahaya"/>
    <s v="SHOE LACE IS NOT TIED PROPERLY WHILE GOING UPSTAIRS"/>
    <s v="SLIP TRIP AND FALL"/>
    <s v="STOP HIME IMMEDIATELY AND ASK TO FIX IT BEFORE TRIP HAPPENS"/>
    <s v="Individual Behaviour / Tingkah Laku yang Cuai dan Berbahaya"/>
    <x v="0"/>
    <x v="0"/>
    <x v="0"/>
  </r>
  <r>
    <m/>
    <x v="0"/>
    <m/>
    <m/>
    <d v="2025-10-20T11:10:36"/>
    <x v="68"/>
    <m/>
    <x v="0"/>
    <s v="workshop technician"/>
    <s v="Workshop"/>
    <s v="Unsafe Act (Dangerous or Unsafe Act that was done by someone) / Perbuatan Bahaya"/>
    <s v="A worker tried to remove N2 bottle from cage to the trolley alone"/>
    <s v="damage on property and self injury"/>
    <s v="Stop the worker and advised him to get a buddy system for the N2 bottle transfer."/>
    <s v="Hazardous - Unsafe Environment / Situasi Tempat Kerja yang Berbahaya untuk Alam Sekitar"/>
    <x v="0"/>
    <x v="0"/>
    <x v="0"/>
  </r>
  <r>
    <m/>
    <x v="0"/>
    <m/>
    <m/>
    <d v="2025-10-20T11:13:24"/>
    <x v="50"/>
    <m/>
    <x v="0"/>
    <s v="HVAC TECHINICIAN"/>
    <s v="Car Park near Main Gate 1"/>
    <s v="Unsafe Condition (Dangerous Area that has potential to cause harm or injury to People within the Area) / Keadaan Bahaya"/>
    <s v="PARK TO CLOSED EACH OTHER"/>
    <s v="CAN CAUSE ACCIDENT"/>
    <s v="ASK TO PARK PROPERLY"/>
    <s v="Individual Behaviour / Tingkah Laku yang Cuai dan Berbahaya"/>
    <x v="0"/>
    <x v="0"/>
    <x v="0"/>
  </r>
  <r>
    <m/>
    <x v="0"/>
    <m/>
    <m/>
    <d v="2025-10-20T11:15:47"/>
    <x v="50"/>
    <m/>
    <x v="0"/>
    <s v="HVAC TEACHNICIAN"/>
    <s v="Car Park near Clinic"/>
    <s v="Unsafe Act (Dangerous or Unsafe Act that was done by someone) / Perbuatan Bahaya"/>
    <s v="DRIVING RECKLESS "/>
    <s v="ACCIDENT CAN HAPPEN"/>
    <s v="STOP HIM AND ASK HIM TO DRIVE PROPERLY AND FOLLOW SPEED LIMIT"/>
    <s v="Individual Behaviour / Tingkah Laku yang Cuai dan Berbahaya"/>
    <x v="0"/>
    <x v="0"/>
    <x v="0"/>
  </r>
  <r>
    <m/>
    <x v="0"/>
    <m/>
    <m/>
    <d v="2025-10-20T11:16:53"/>
    <x v="68"/>
    <m/>
    <x v="0"/>
    <s v="workshop technician"/>
    <s v="Workshop"/>
    <s v="Safe Act or Positive Practice (An appreciation to be made to that person who shows good examples) / Kelakuan yang Baik"/>
    <s v="Good houskeeping was done at workshop area."/>
    <s v="-"/>
    <s v="congrats the team and keep up the good work"/>
    <s v="Communication / Kurang Perbincangan waktu Bekerja, Kurang Permahaman Arahan atau Kurang Pengetahuan Bahasa Asing"/>
    <x v="0"/>
    <x v="0"/>
    <x v="0"/>
  </r>
  <r>
    <m/>
    <x v="0"/>
    <m/>
    <m/>
    <d v="2025-10-20T11:19:21"/>
    <x v="50"/>
    <m/>
    <x v="0"/>
    <s v="HVAC TECHNICIAN"/>
    <s v="Contractor's Rest Area"/>
    <s v="Unsafe Condition (Dangerous Area that has potential to cause harm or injury to People within the Area) / Keadaan Bahaya"/>
    <s v="SCATTERED TOOLS ON WALK WAY"/>
    <s v="SLIP TRIP AND FALL"/>
    <s v="ASK TO MAKE IMMEDIATE HOUSEKEEPING AND ASK TO PUT THE TOOLS IN PROPER STORAGE"/>
    <s v="Individual Behaviour / Tingkah Laku yang Cuai dan Berbahaya"/>
    <x v="0"/>
    <x v="0"/>
    <x v="0"/>
  </r>
  <r>
    <m/>
    <x v="0"/>
    <m/>
    <m/>
    <d v="2025-10-20T11:22:29"/>
    <x v="50"/>
    <m/>
    <x v="0"/>
    <s v="HVAC TECHNICIAN"/>
    <s v="Workshop"/>
    <s v="Safe Act or Positive Practice (An appreciation to be made to that person who shows good examples) / Kelakuan yang Baik"/>
    <s v="USING LADDER WITH BUDDY SYSTEM"/>
    <s v="-"/>
    <s v="HE SAY THANK YOU FOR POSITIVE FEEDBACK"/>
    <s v="Proactive Approach / Teguran Positif (Safe Act / Positive Act)"/>
    <x v="0"/>
    <x v="0"/>
    <x v="0"/>
  </r>
  <r>
    <m/>
    <x v="0"/>
    <m/>
    <m/>
    <d v="2025-10-20T11:26:27"/>
    <x v="50"/>
    <m/>
    <x v="0"/>
    <s v="HVAC TECHNICIAN"/>
    <s v="Unsure / Kurang Pasti"/>
    <s v="Safe Act or Positive Practice (An appreciation to be made to that person who shows good examples) / Kelakuan yang Baik"/>
    <s v="MANUAL LIFTING WITH BUDDY SYSTEM EVENTHOUGH NOT TOO HEAVY"/>
    <s v="-"/>
    <s v="GIVE THE POSITIVE CARD AND THEY SAY THANK YOU"/>
    <s v="Proactive Approach / Teguran Positif (Safe Act / Positive Act)"/>
    <x v="0"/>
    <x v="0"/>
    <x v="0"/>
  </r>
  <r>
    <m/>
    <x v="0"/>
    <m/>
    <m/>
    <d v="2025-10-20T11:30:42"/>
    <x v="50"/>
    <m/>
    <x v="0"/>
    <s v="HVAC TECHNICIAN"/>
    <s v="Workshop"/>
    <s v="Safe Act or Positive Practice (An appreciation to be made to that person who shows good examples) / Kelakuan yang Baik"/>
    <s v="USING SAFETY GLASSES WHILE USING WATER PRESSURE"/>
    <s v="-"/>
    <s v="ASK TO USE APPRON IF THEY HAVE"/>
    <s v="Proactive Approach / Teguran Positif (Safe Act / Positive Act)"/>
    <x v="0"/>
    <x v="0"/>
    <x v="0"/>
  </r>
  <r>
    <m/>
    <x v="0"/>
    <m/>
    <m/>
    <d v="2025-10-20T11:33:42"/>
    <x v="50"/>
    <m/>
    <x v="0"/>
    <s v="HVAC TECHNICIAN"/>
    <s v="North Building Ground Floor"/>
    <s v="Safe Act or Positive Practice (An appreciation to be made to that person who shows good examples) / Kelakuan yang Baik"/>
    <s v="USING SAFETYBOOTS WHILE WORKING AT OFFICE"/>
    <s v="-"/>
    <s v="GIVE POSITIVE FEEDBACK "/>
    <s v="Proactive Approach / Teguran Positif (Safe Act / Positive Act)"/>
    <x v="0"/>
    <x v="0"/>
    <x v="0"/>
  </r>
  <r>
    <m/>
    <x v="0"/>
    <m/>
    <m/>
    <d v="2025-10-20T11:37:00"/>
    <x v="12"/>
    <m/>
    <x v="0"/>
    <s v="Electrical Senior Shift Engineer"/>
    <s v="CCR"/>
    <s v="Improvement Suggestions / Cadangan untuk diperbaiki"/>
    <s v="There was a crack in wall near CCR main door  "/>
    <s v="Crack will bigger"/>
    <s v="Rectify the crack"/>
    <s v="Facility Management / Perawatan Kemudahan dan Aset"/>
    <x v="0"/>
    <x v="1"/>
    <x v="0"/>
  </r>
  <r>
    <m/>
    <x v="0"/>
    <m/>
    <m/>
    <d v="2025-10-20T13:21:57"/>
    <x v="12"/>
    <m/>
    <x v="0"/>
    <s v="Electrical Senior Shift Engineer"/>
    <s v="Offsite &amp; Utilities"/>
    <s v="Unsafe Condition (Dangerous Area that has potential to cause harm or injury to People within the Area) / Keadaan Bahaya"/>
    <s v="There was a cable in between in between 1901D001 water mixing vessel and O&amp;U substation detached from cable tray"/>
    <s v="Due to stress at the cable will damage the cable"/>
    <s v="To dressing the cable"/>
    <s v="Design and Engineering / Tempat Pekerjaan kurang sesuai"/>
    <x v="0"/>
    <x v="1"/>
    <x v="0"/>
  </r>
  <r>
    <m/>
    <x v="0"/>
    <m/>
    <m/>
    <d v="2025-10-20T13:28:39"/>
    <x v="12"/>
    <m/>
    <x v="0"/>
    <s v="Electrical Senior Shift Engineer"/>
    <s v="Urea Plant"/>
    <s v="Unsafe Act (Dangerous or Unsafe Act that was done by someone) / Perbuatan Bahaya"/>
    <s v="I see someone climb the monkey ladder without safety harness near North side of main substation"/>
    <s v="The person will fall down"/>
    <s v="Inform him to use safety harness"/>
    <s v="Personal Protective Equipment / Pemakaian Alat Pelindung Diri"/>
    <x v="0"/>
    <x v="1"/>
    <x v="0"/>
  </r>
  <r>
    <m/>
    <x v="0"/>
    <m/>
    <m/>
    <d v="2025-10-20T16:29:49"/>
    <x v="59"/>
    <m/>
    <x v="0"/>
    <s v="Scaffolder"/>
    <s v="Product Handling"/>
    <s v="Unsafe Condition (Dangerous Area that has potential to cause harm or injury to People within the Area) / Keadaan Bahaya"/>
    <s v="I saw truck driver not using seat belt."/>
    <s v="Heavy injury or death after crash"/>
    <s v="I intervened the truck driver to use the seatbelt when driving "/>
    <s v="Individual Behaviour / Tingkah Laku yang Cuai dan Berbahaya"/>
    <x v="0"/>
    <x v="1"/>
    <x v="0"/>
  </r>
  <r>
    <m/>
    <x v="0"/>
    <m/>
    <m/>
    <d v="2025-10-21T07:17:42"/>
    <x v="109"/>
    <m/>
    <x v="0"/>
    <s v="Instrument Technician"/>
    <s v="Offsite &amp; Utilities"/>
    <s v="Unsafe Condition (Dangerous Area that has potential to cause harm or injury to People within the Area) / Keadaan Bahaya"/>
    <s v="The chain used for lifting was found hanging and had not been stored properly."/>
    <s v="Safety Hazards:_x000a__x000a_Trip/Fall Hazard – The hanging chain could pose a trip hazard to personnel walking nearby._x000a__x000a_Struck by Incident – If the chain swings or falls unexpectedly, it could strike someone, causing serious injury._x000a__x000a_Unintentional Operation – Someone could accidentally engage lifting equipment with the chain still in position, leading to uncontrolled movement._x000a__x000a_Mechanical Failure – Continuous exposure to the elements or strain from improper hanging could weaken the chain over time, leading to failure during lifting operations._x000a__x000a_Chain Damage – Improper storage may lead to kinks, corrosion, or wear, reducing the chain’s load-bearing capacity._x000a__x000a_Hoist or Crane Damage – Leaving the chain hanging can place unnecessary stress on hoisting equipment or anchor points._x000a__x000a_Audit Findings – Failure to act may result in negative findings during audits or inspections, affecting the company’s safety rating."/>
    <s v="Inspect chains before and after use._x000a__x000a_Ensure chains are stored off the ground, dry, and in a designated location._x000a__x000a_Tag or remove damaged chains from service immediately._x000a__x000a_Communicate why proper storage is critical (e.g. prevents rust, tripping, or failure under load)."/>
    <s v="Hazardous - Unsafe Environment / Situasi Tempat Kerja yang Berbahaya untuk Alam Sekitar"/>
    <x v="0"/>
    <x v="0"/>
    <x v="0"/>
  </r>
  <r>
    <m/>
    <x v="0"/>
    <m/>
    <m/>
    <d v="2025-10-21T08:43:37"/>
    <x v="27"/>
    <m/>
    <x v="0"/>
    <s v="Electrical Engineer"/>
    <s v="Main Gate 1"/>
    <s v="Unsafe Condition (Dangerous Area that has potential to cause harm or injury to People within the Area) / Keadaan Bahaya"/>
    <s v="I was in a car, waiting to scan out from the premises through a security. I saw a driver coming close to the security hut, and the dog that was previously laying down, woke up and walked to the driver. The dog suddenly barked and tried to bite the driver's leg."/>
    <s v="Injury to the driver. There were already multiple cases of people bitten by the dogs in the area."/>
    <s v="Fortunately, the security intervened and stopped the dog from further attempts. _x000a__x000a_The dog is unpredictable and action may required to control this dangerous behaviour."/>
    <s v="Hazardous - Unsafe Environment / Situasi Tempat Kerja yang Berbahaya untuk Alam Sekitar"/>
    <x v="0"/>
    <x v="0"/>
    <x v="0"/>
  </r>
  <r>
    <m/>
    <x v="0"/>
    <m/>
    <m/>
    <d v="2025-10-21T08:52:50"/>
    <x v="127"/>
    <m/>
    <x v="0"/>
    <s v="Instrument Engineer"/>
    <s v="Ammonia Plant"/>
    <s v="Unsafe Condition (Dangerous Area that has potential to cause harm or injury to People within the Area) / Keadaan Bahaya"/>
    <s v="Personnel did not wear proper PPE i.e full face mask when performing task involving ammonia gas leak"/>
    <s v="Exposure to high levels of ammonia may hurt your skin, eyes, throat, and lungs and cause coughing and burns. Lung damage and death may occur after exposure to very high levels of ammonia."/>
    <s v="stop the work, other colleague provided extra full face mask to be worn and continue to perform the task and must be worn at all times"/>
    <s v="Hazardous - Unsafe Environment / Situasi Tempat Kerja yang Berbahaya untuk Alam Sekitar"/>
    <x v="0"/>
    <x v="0"/>
    <x v="0"/>
  </r>
  <r>
    <m/>
    <x v="0"/>
    <m/>
    <m/>
    <d v="2025-10-21T08:55:40"/>
    <x v="81"/>
    <m/>
    <x v="0"/>
    <s v="Senor static engineer"/>
    <s v="Urea Plant"/>
    <s v="Unsafe Condition (Dangerous Area that has potential to cause harm or injury to People within the Area) / Keadaan Bahaya"/>
    <s v="during scaffolding erection the top rail was approx only  70cm from the floor and there was an opening right next to the scaffolding"/>
    <s v="anyone can easily fall as the scaffolding railing is too low to prevent fall"/>
    <s v="Scaffolders were contacted and they fixed the issue on spot (added another pipe for top railing as space was restricted due to plant structure)"/>
    <s v="Scaffolding and Working at Height / Yang berkaitan dengan Scaffolding dan Bekerja tempat tinggi"/>
    <x v="0"/>
    <x v="1"/>
    <x v="0"/>
  </r>
  <r>
    <m/>
    <x v="0"/>
    <m/>
    <m/>
    <d v="2025-10-21T08:56:35"/>
    <x v="12"/>
    <m/>
    <x v="0"/>
    <s v="Electrical Sr Shift Engineer"/>
    <s v="Car Park near Main Gate 1"/>
    <s v="Unsafe Condition (Dangerous Area that has potential to cause harm or injury to People within the Area) / Keadaan Bahaya"/>
    <s v="The dog roams in the car park area"/>
    <s v="The dog will bite people"/>
    <s v="Remove the dog from BFI premise"/>
    <s v="Hazardous - Unsafe Environment / Situasi Tempat Kerja yang Berbahaya untuk Alam Sekitar"/>
    <x v="0"/>
    <x v="1"/>
    <x v="0"/>
  </r>
  <r>
    <m/>
    <x v="0"/>
    <m/>
    <m/>
    <d v="2025-10-21T08:56:42"/>
    <x v="69"/>
    <m/>
    <x v="0"/>
    <s v="Valve repair technician"/>
    <s v="North Building Ground Floor"/>
    <s v="Unsafe Condition (Dangerous Area that has potential to cause harm or injury to People within the Area) / Keadaan Bahaya"/>
    <s v="During meeting session some people  look arround and sitting on inadequate chair (Broken seat)"/>
    <s v="likeliwhood of fail or sharp edge un cover may lead to an injury"/>
    <s v="It's always practible to short out and segragate not good items. Or label it to awarn another"/>
    <s v="Hazardous - Unsafe Materials / Benda yang Berbahaya"/>
    <x v="0"/>
    <x v="0"/>
    <x v="0"/>
  </r>
  <r>
    <m/>
    <x v="0"/>
    <m/>
    <m/>
    <d v="2025-10-21T08:58:52"/>
    <x v="127"/>
    <m/>
    <x v="0"/>
    <s v="Instrument Engineer"/>
    <s v="Offsite &amp; Utilities"/>
    <s v="Unsafe Condition (Dangerous Area that has potential to cause harm or injury to People within the Area) / Keadaan Bahaya"/>
    <s v="O&amp;U polished tank top part handrail have a big gap - missing middle part of the handrail"/>
    <s v="personnel may fall at height"/>
    <s v="inform to civil department"/>
    <s v="Position of People / Keberadaan seseorang ketika bekerja (Line of Fire, Drop Object &amp; Slip, Trip and Fall)"/>
    <x v="0"/>
    <x v="0"/>
    <x v="0"/>
  </r>
  <r>
    <m/>
    <x v="0"/>
    <m/>
    <m/>
    <d v="2025-10-21T09:03:50"/>
    <x v="81"/>
    <m/>
    <x v="0"/>
    <s v="Senior Static Engineer"/>
    <s v="Urea Plant"/>
    <s v="Unsafe Act (Dangerous or Unsafe Act that was done by someone) / Perbuatan Bahaya"/>
    <s v="During rigging activity of SV1291005, the chainblock was hanged from grating with just a wooden plank (weight of SV is around 800kg)"/>
    <s v="the grating can't bear the load of the SV and can break and fall down"/>
    <s v="Job was stopped immediately, rigging supervisor was called who fixed the rigging arrangement and chainblock was suspended from structure beam"/>
    <s v="Knowledge and Training / Kurang Kemahiran atau Pengetahuan"/>
    <x v="0"/>
    <x v="1"/>
    <x v="0"/>
  </r>
  <r>
    <m/>
    <x v="0"/>
    <m/>
    <m/>
    <d v="2025-10-21T09:04:29"/>
    <x v="81"/>
    <m/>
    <x v="0"/>
    <s v="Senior Static Engineer"/>
    <s v="Urea Plant"/>
    <s v="Unsafe Act (Dangerous or Unsafe Act that was done by someone) / Perbuatan Bahaya"/>
    <s v="During electrical work of replacing receptacle for bolt tension pump at HP scrubber top, the screw driver slipped out of the technician's hand and fell below through the grating floor"/>
    <s v="the screw driver can hit/ injure people working at floor below"/>
    <s v="the screw driver was recovered and a canvas sheet was placed on the grating to prevent falling objects"/>
    <s v="Individual Behaviour / Tingkah Laku yang Cuai dan Berbahaya"/>
    <x v="0"/>
    <x v="1"/>
    <x v="0"/>
  </r>
  <r>
    <m/>
    <x v="0"/>
    <m/>
    <m/>
    <d v="2025-10-21T09:08:09"/>
    <x v="81"/>
    <m/>
    <x v="0"/>
    <s v="Senior Static engineer"/>
    <s v="Urea Plant"/>
    <s v="Unsafe Act (Dangerous or Unsafe Act that was done by someone) / Perbuatan Bahaya"/>
    <s v="During high pressure cleaning activity of plate exchangers, the contractor technician had lifted the facesheild while performing hydrojetting"/>
    <s v="high pressure water jet reflecting from the plates can hit his face/ eyes"/>
    <s v="the job was stopped and issue discussed with the operator. Upon inspecting the facesheild it had  many scratches and poor visibility due to which the operator wasn't using the facesheild. The contractor supervisor was contacted and replaced the facesheild with new ones "/>
    <s v="Individual Behaviour / Tingkah Laku yang Cuai dan Berbahaya"/>
    <x v="0"/>
    <x v="1"/>
    <x v="0"/>
  </r>
  <r>
    <m/>
    <x v="0"/>
    <m/>
    <m/>
    <d v="2025-10-21T09:14:30"/>
    <x v="127"/>
    <m/>
    <x v="0"/>
    <s v="Instrument Engineer"/>
    <s v="Workshop"/>
    <s v="Safe Act or Positive Practice (An appreciation to be made to that person who shows good examples) / Kelakuan yang Baik"/>
    <s v="Using the correct gloves for handling high temperature valves"/>
    <s v="burn injuries to our body "/>
    <s v="ensure all personnel are aware of the risk and hazard for handling high temperature equipment and not to rush in order for the valve to cool down to room temperature"/>
    <s v="Personal Protective Equipment / Pemakaian Alat Pelindung Diri"/>
    <x v="0"/>
    <x v="0"/>
    <x v="0"/>
  </r>
  <r>
    <m/>
    <x v="0"/>
    <m/>
    <m/>
    <d v="2025-10-21T09:16:22"/>
    <x v="90"/>
    <m/>
    <x v="0"/>
    <s v="static supervisor"/>
    <s v="Car Park near Main Gate 1"/>
    <s v="Unsafe Condition (Dangerous Area that has potential to cause harm or injury to People within the Area) / Keadaan Bahaya"/>
    <s v="There are stray dogs"/>
    <s v="endangering people's lives"/>
    <s v="I try not to get close to the surveyor, but I am not safe from the treachery of these stray dogs. The necessary measures must be taken to keep these stray dogs away from the place."/>
    <s v="Hazardous - Unsafe Environment / Situasi Tempat Kerja yang Berbahaya untuk Alam Sekitar"/>
    <x v="0"/>
    <x v="1"/>
    <x v="0"/>
  </r>
  <r>
    <m/>
    <x v="0"/>
    <m/>
    <m/>
    <d v="2025-10-21T09:18:13"/>
    <x v="81"/>
    <m/>
    <x v="0"/>
    <s v="Senior Static Engineer"/>
    <s v="Urea Plant"/>
    <s v="Unsafe Act (Dangerous or Unsafe Act that was done by someone) / Perbuatan Bahaya"/>
    <s v="while hammering spanner to open bolts, the gloves used by the technician were torn and wet"/>
    <s v="the hammer can slip out of his hand and hit other working nearby"/>
    <s v="job was stopped immediately and he changed his gloves with healthy, dry, impact gloves"/>
    <s v="Individual Behaviour / Tingkah Laku yang Cuai dan Berbahaya"/>
    <x v="0"/>
    <x v="1"/>
    <x v="0"/>
  </r>
  <r>
    <m/>
    <x v="0"/>
    <m/>
    <m/>
    <d v="2025-10-21T09:18:39"/>
    <x v="127"/>
    <m/>
    <x v="0"/>
    <s v="Instrument Engineer"/>
    <s v="South Building First Floor"/>
    <s v="Unsafe Condition (Dangerous Area that has potential to cause harm or injury to People within the Area) / Keadaan Bahaya"/>
    <s v="Used or damaged parts are kept inside office"/>
    <s v="hazards including chemical risk like burns or respiratory issued from solvents, physical risks from improper storage like tripping hazards"/>
    <s v="all used/damaged spare parts are sent to waste disposal in their respective categories for proper waste management"/>
    <s v="Material Arrangement and Housekeeping / Kesesuaian Penyusunan Barang dan Kebersihan Tempat Pekerjaan"/>
    <x v="0"/>
    <x v="0"/>
    <x v="0"/>
  </r>
  <r>
    <m/>
    <x v="0"/>
    <m/>
    <m/>
    <d v="2025-10-21T09:26:29"/>
    <x v="38"/>
    <m/>
    <x v="0"/>
    <s v="Technician"/>
    <s v="Car Park near North Building"/>
    <s v="Unsafe Condition (Dangerous Area that has potential to cause harm or injury to People within the Area) / Keadaan Bahaya"/>
    <s v="Stray Dogs are seen throughout parking vicinity"/>
    <s v="Getting bitten and chased by dogs"/>
    <s v="Stay away, dont give foods to dogs"/>
    <s v="Welfare / Kebajikan Pekerjaan dari segi Tempat Rehat, Penyediaan Air Minum dan Sebagainya."/>
    <x v="0"/>
    <x v="0"/>
    <x v="0"/>
  </r>
  <r>
    <m/>
    <x v="0"/>
    <m/>
    <m/>
    <d v="2025-10-21T09:38:04"/>
    <x v="81"/>
    <m/>
    <x v="0"/>
    <s v="Senior Static Engineer"/>
    <s v="Urea Plant"/>
    <s v="Unsafe Condition (Dangerous Area that has potential to cause harm or injury to People within the Area) / Keadaan Bahaya"/>
    <s v="During work on HP equipment, the electric operated bolt tensioner pump was left uncovered and connected to the power supply while the job was stopped and it was raining"/>
    <s v="the equipment can get damaged/ short circuited and may damage other electrical components in the DB"/>
    <s v="the pump was covered with canvas sheet, job supervisor counselled and the receptacle switch was disconnected"/>
    <s v="Individual Behaviour / Tingkah Laku yang Cuai dan Berbahaya"/>
    <x v="0"/>
    <x v="1"/>
    <x v="0"/>
  </r>
  <r>
    <m/>
    <x v="0"/>
    <m/>
    <m/>
    <d v="2025-10-21T09:41:19"/>
    <x v="81"/>
    <m/>
    <x v="0"/>
    <s v="Senior Engineer Urea Static"/>
    <s v="Urea Plant"/>
    <s v="Unsafe Act (Dangerous or Unsafe Act that was done by someone) / Perbuatan Bahaya"/>
    <s v="During granulation washing shutdown, inspection of Granulator nozzles was being performed and people were entering and exiting different chambers (confined space) of the vessel with no entry/ exit control as no hole watcher/ SBM was at site"/>
    <s v="Confined space entry needs to be controlled or it can lead to serious injury"/>
    <s v="Care card has been raised for HSSE to do further investigation "/>
    <s v="Knowledge and Training / Kurang Kemahiran atau Pengetahuan"/>
    <x v="0"/>
    <x v="1"/>
    <x v="0"/>
  </r>
  <r>
    <m/>
    <x v="0"/>
    <m/>
    <m/>
    <d v="2025-10-21T10:13:56"/>
    <x v="149"/>
    <m/>
    <x v="0"/>
    <s v="Welder "/>
    <s v="Workshop"/>
    <s v="Safe Act or Positive Practice (An appreciation to be made to that person who shows good examples) / Kelakuan yang Baik"/>
    <s v="Machinery team mobile Equipment to new workshop"/>
    <s v="Falling object, line of fire "/>
    <s v="They have Lifting team to do this task ,"/>
    <s v="Proactive Approach / Teguran Positif (Safe Act / Positive Act)"/>
    <x v="0"/>
    <x v="0"/>
    <x v="0"/>
  </r>
  <r>
    <m/>
    <x v="0"/>
    <m/>
    <m/>
    <d v="2025-10-21T10:16:36"/>
    <x v="83"/>
    <m/>
    <x v="0"/>
    <s v="Urea static supervisor "/>
    <s v="Urea Plant"/>
    <s v="Safe Act or Positive Practice (An appreciation to be made to that person who shows good examples) / Kelakuan yang Baik"/>
    <s v="Contract Workers doings floor cleaning and they have cover the work area properly and bericate also done and they are using proper PPE "/>
    <s v="Slip and trip hazard"/>
    <s v="I approach to them and apriciate them for their safe working "/>
    <s v="Proactive Approach / Teguran Positif (Safe Act / Positive Act)"/>
    <x v="0"/>
    <x v="0"/>
    <x v="0"/>
  </r>
  <r>
    <m/>
    <x v="0"/>
    <m/>
    <m/>
    <d v="2025-10-21T10:19:18"/>
    <x v="49"/>
    <m/>
    <x v="0"/>
    <s v="Workshop supervisor "/>
    <s v="Workshop"/>
    <s v="Safe Act or Positive Practice (An appreciation to be made to that person who shows good examples) / Kelakuan yang Baik"/>
    <s v="Subcontractors team do remove old roof sheet and replace new roof sheet "/>
    <s v="Working at high, Falling objects, "/>
    <s v="All workers must ware safety harness at all time when working, and have land yard cross the roof , "/>
    <s v="Scaffolding and Working at Height / Yang berkaitan dengan Scaffolding dan Bekerja tempat tinggi"/>
    <x v="0"/>
    <x v="0"/>
    <x v="0"/>
  </r>
  <r>
    <m/>
    <x v="0"/>
    <m/>
    <m/>
    <d v="2025-10-21T10:19:54"/>
    <x v="19"/>
    <m/>
    <x v="0"/>
    <s v="Senior Electrical Engineer"/>
    <s v="Site Office's Staffs Rest Area"/>
    <s v="Unsafe Condition (Dangerous Area that has potential to cause harm or injury to People within the Area) / Keadaan Bahaya"/>
    <s v="The bicycle always park in the walkways "/>
    <s v="someone can get hurts"/>
    <s v="as i can i move any on the walkway"/>
    <s v="Individual Behaviour / Tingkah Laku yang Cuai dan Berbahaya"/>
    <x v="0"/>
    <x v="1"/>
    <x v="0"/>
  </r>
  <r>
    <m/>
    <x v="0"/>
    <m/>
    <m/>
    <d v="2025-10-21T10:24:14"/>
    <x v="50"/>
    <m/>
    <x v="0"/>
    <s v="HVAC TECHNICIAN"/>
    <s v="Unsure / Kurang Pasti"/>
    <s v="Unsafe Condition (Dangerous Area that has potential to cause harm or injury to People within the Area) / Keadaan Bahaya"/>
    <s v="There are dogs frequently roaming within this area. These dogs have bitten contractors and unknown visitors multiple times, but no preventive or corrective action has been taken by the responsible parties. The presence of these aggressive dogs creates a serious safety risk for personnel, contractors, and visitors."/>
    <s v="Physical injury (dog bites)_x000a__x0009_•_x0009_Infection or disease (e.g., rabies)_x000a__x0009_•_x0009_Fear and distraction affecting worker performance_x000a__x0009_•_x0009_Possible legal or liability issues for site management"/>
    <s v="_x0009_1._x0009_Immediately remove or restrain the dogs from the worksite area._x000a__x0009_2._x0009_Report incident to the site management and local authorities for further action._x000a__x0009_3._x0009_Install warning signage indicating “Beware of Dogs.”_x000a__x0009_4._x0009_Conduct regular safety patrols or inspections to ensure the area remains safe._x000a__x0009_5._x0009_Provide first aid awareness and emergency contact procedures for dog bite incidents."/>
    <s v="Hazardous - Unsafe Environment / Situasi Tempat Kerja yang Berbahaya untuk Alam Sekitar"/>
    <x v="0"/>
    <x v="0"/>
    <x v="0"/>
  </r>
  <r>
    <m/>
    <x v="0"/>
    <m/>
    <m/>
    <d v="2025-10-21T10:27:52"/>
    <x v="19"/>
    <m/>
    <x v="0"/>
    <s v="Senior Electrical Engineer"/>
    <s v="Ammonia Plant"/>
    <s v="Unsafe Act (Dangerous or Unsafe Act that was done by someone) / Perbuatan Bahaya"/>
    <s v="some of the sub-contractor's not having the escape mask"/>
    <s v="someone get hurt"/>
    <s v="stop the one who doesn't have the mask and let him bring it"/>
    <s v="Individual Behaviour / Tingkah Laku yang Cuai dan Berbahaya"/>
    <x v="0"/>
    <x v="1"/>
    <x v="0"/>
  </r>
  <r>
    <m/>
    <x v="0"/>
    <m/>
    <m/>
    <d v="2025-10-21T10:28:20"/>
    <x v="19"/>
    <m/>
    <x v="0"/>
    <s v="Senior Electrical Engineer"/>
    <s v="Offsite &amp; Utilities"/>
    <s v="Unsafe Condition (Dangerous Area that has potential to cause harm or injury to People within the Area) / Keadaan Bahaya"/>
    <s v="Some of the chimerical barrels leaking"/>
    <s v="environments and human hurts"/>
    <s v="inform the safety to take nessesary actions"/>
    <s v="Hazardous - Unsafe Materials / Benda yang Berbahaya"/>
    <x v="0"/>
    <x v="1"/>
    <x v="0"/>
  </r>
  <r>
    <m/>
    <x v="0"/>
    <m/>
    <m/>
    <d v="2025-10-21T10:28:40"/>
    <x v="50"/>
    <m/>
    <x v="0"/>
    <s v="HVAC TECHNICIAN"/>
    <s v="Unsure / Kurang Pasti"/>
    <s v="Safe Act or Positive Practice (An appreciation to be made to that person who shows good examples) / Kelakuan yang Baik"/>
    <s v="Truck driver give way and follow speed limit"/>
    <s v="-"/>
    <s v="say thank you and he say thanks for positive care card"/>
    <s v="Proactive Approach / Teguran Positif (Safe Act / Positive Act)"/>
    <x v="0"/>
    <x v="0"/>
    <x v="0"/>
  </r>
  <r>
    <m/>
    <x v="0"/>
    <m/>
    <m/>
    <d v="2025-10-21T10:31:23"/>
    <x v="50"/>
    <m/>
    <x v="0"/>
    <s v="HVAC TECHNICIAN"/>
    <s v="Unsure / Kurang Pasti"/>
    <s v="Unsafe Condition (Dangerous Area that has potential to cause harm or injury to People within the Area) / Keadaan Bahaya"/>
    <s v="There are dogs frequently roaming within this area. These dogs have bitten contractors and unknown visitors multiple times, but no preventive or corrective action has been taken by the responsible parties. The presence of these aggressive dogs creates a serious safety risk for personnel, contractors, and visitors."/>
    <s v="•_x0009_Physical injury (dog bites)_x000a_•_x0009_Infection or disease (e.g., rabies)_x000a_•_x0009_Fear and distraction affecting worker performance_x000a_•_x0009_Possible legal or liability issues for site management"/>
    <s v="1._x0009_Immediately remove or restrain the dogs from the worksite area._x000a_2._x0009_Report incident to the site management and local authorities for further action._x000a_3._x0009_Install warning signage indicating “Beware of Dogs.”_x000a_4._x0009_Conduct regular safety patrols or inspections to ensure the area remains safe._x000a_5._x0009_Provide first aid awareness and emergency contact procedures for dog bite incidents."/>
    <s v="Hazardous - Unsafe Environment / Situasi Tempat Kerja yang Berbahaya untuk Alam Sekitar"/>
    <x v="0"/>
    <x v="0"/>
    <x v="0"/>
  </r>
  <r>
    <m/>
    <x v="0"/>
    <m/>
    <m/>
    <d v="2025-10-21T10:35:09"/>
    <x v="58"/>
    <m/>
    <x v="0"/>
    <s v="Senior Scaffolder "/>
    <s v="Offsite &amp; Utilities"/>
    <s v="Safe Act or Positive Practice (An appreciation to be made to that person who shows good examples) / Kelakuan yang Baik"/>
    <s v="I had been seen our third party contractor doing erection scaffolding with properly install barrier for worksite erection area."/>
    <s v="To avoiding not authorized personnel to entering erection scaffolding area,where hazard always present during scaffolding erection such as falling object,tripping or slip."/>
    <s v="Always Cascade during early morning toolbox talk meeting before start any activities on site,to keep on reminder for workers."/>
    <s v="Signage and Barriers / Papan Tanda dan Perbatasan Keselamatan tempat kerja"/>
    <x v="0"/>
    <x v="0"/>
    <x v="0"/>
  </r>
  <r>
    <m/>
    <x v="0"/>
    <m/>
    <m/>
    <d v="2025-10-21T10:35:17"/>
    <x v="19"/>
    <m/>
    <x v="0"/>
    <s v="Senior Electrical Engineer"/>
    <s v="South Building Ground Floor"/>
    <s v="Unsafe Condition (Dangerous Area that has potential to cause harm or injury to People within the Area) / Keadaan Bahaya"/>
    <s v="some of the lighting does not work"/>
    <s v="someone get hurts"/>
    <s v="informing the facilities"/>
    <s v="Facility Management / Perawatan Kemudahan dan Aset"/>
    <x v="0"/>
    <x v="1"/>
    <x v="0"/>
  </r>
  <r>
    <m/>
    <x v="0"/>
    <m/>
    <m/>
    <d v="2025-10-21T10:35:44"/>
    <x v="51"/>
    <m/>
    <x v="0"/>
    <s v="DE technician "/>
    <s v="Workshop"/>
    <s v="Safe Act or Positive Practice (An appreciation to be made to that person who shows good examples) / Kelakuan yang Baik"/>
    <s v="I saw the person using the correct PPE while performing the grinding activity."/>
    <s v="Flying partical"/>
    <s v="I said well done to him"/>
    <s v="Personal Protective Equipment / Pemakaian Alat Pelindung Diri"/>
    <x v="0"/>
    <x v="0"/>
    <x v="0"/>
  </r>
  <r>
    <m/>
    <x v="0"/>
    <m/>
    <m/>
    <d v="2025-10-21T10:37:37"/>
    <x v="19"/>
    <m/>
    <x v="0"/>
    <s v="Senior Electrical Engineer"/>
    <s v="Electrical Substation"/>
    <s v="Unsafe Condition (Dangerous Area that has potential to cause harm or injury to People within the Area) / Keadaan Bahaya"/>
    <s v="some of the scaffolding material been storied in a wake way for electrical major equipment "/>
    <s v="will effect our working routine"/>
    <s v="communicating with the scaffolding team to replace the remaining material from the walk way"/>
    <s v="Scaffolding and Working at Height / Yang berkaitan dengan Scaffolding dan Bekerja tempat tinggi"/>
    <x v="0"/>
    <x v="1"/>
    <x v="0"/>
  </r>
  <r>
    <m/>
    <x v="0"/>
    <m/>
    <m/>
    <d v="2025-10-21T10:38:48"/>
    <x v="50"/>
    <m/>
    <x v="0"/>
    <s v="HVAC TECHNICIAN"/>
    <s v="CCR"/>
    <s v="Unsafe Act (Dangerous or Unsafe Act that was done by someone) / Perbuatan Bahaya"/>
    <s v="INTERVENE ONE OF STAFF USING EMERGENCY DOOR AT CCR AND THE DOOR KEEP OPEN NOT CLOSED PROPERLY"/>
    <s v="IF BLAST HAPPEN IT CAN IMPACT CCR PEOPLE AND IF THERES AMMONIA LEAK,THE FUMES CAN ENTER THE ROOM"/>
    <s v="STOP HIM AND WARN HIM"/>
    <s v="Individual Behaviour / Tingkah Laku yang Cuai dan Berbahaya"/>
    <x v="0"/>
    <x v="0"/>
    <x v="0"/>
  </r>
  <r>
    <m/>
    <x v="0"/>
    <m/>
    <m/>
    <d v="2025-10-21T10:41:39"/>
    <x v="19"/>
    <m/>
    <x v="0"/>
    <s v="Senior Electrical Engineer"/>
    <s v="Ammonia Plant"/>
    <s v="Unsafe Act (Dangerous or Unsafe Act that was done by someone) / Perbuatan Bahaya"/>
    <s v="working on hights and not having the harness"/>
    <s v="someone get hurts"/>
    <s v="let him down and having the harness"/>
    <s v="Individual Behaviour / Tingkah Laku yang Cuai dan Berbahaya"/>
    <x v="0"/>
    <x v="1"/>
    <x v="0"/>
  </r>
  <r>
    <m/>
    <x v="0"/>
    <m/>
    <m/>
    <d v="2025-10-21T10:44:48"/>
    <x v="51"/>
    <m/>
    <x v="0"/>
    <s v="DE technician "/>
    <s v="Car Park near North Building"/>
    <s v="Safe Act or Positive Practice (An appreciation to be made to that person who shows good examples) / Kelakuan yang Baik"/>
    <s v="Slow down the car when you want to park while backing up"/>
    <s v="can hit another car"/>
    <s v="Back off slowly and take a safe space."/>
    <s v="Road Safety / Keselamatan di Trafik dan Jalan Raya"/>
    <x v="0"/>
    <x v="0"/>
    <x v="0"/>
  </r>
  <r>
    <m/>
    <x v="0"/>
    <m/>
    <m/>
    <d v="2025-10-21T10:47:22"/>
    <x v="19"/>
    <m/>
    <x v="0"/>
    <s v="Senior Electrical Engineer"/>
    <s v="Urea Plant"/>
    <s v="Safe Act or Positive Practice (An appreciation to be made to that person who shows good examples) / Kelakuan yang Baik"/>
    <s v="group of Sub-contractors having all correct PPE's"/>
    <s v="nothing"/>
    <s v="appreciating them"/>
    <s v="Position of People / Keberadaan seseorang ketika bekerja (Line of Fire, Drop Object &amp; Slip, Trip and Fall)"/>
    <x v="0"/>
    <x v="1"/>
    <x v="0"/>
  </r>
  <r>
    <m/>
    <x v="0"/>
    <m/>
    <m/>
    <d v="2025-10-21T10:48:38"/>
    <x v="62"/>
    <m/>
    <x v="0"/>
    <s v="Insulation Technician"/>
    <s v="Ammonia Plant"/>
    <s v="Safe Act or Positive Practice (An appreciation to be made to that person who shows good examples) / Kelakuan yang Baik"/>
    <s v="Using barricade and put signage during lifting activitiy"/>
    <s v="NA"/>
    <s v="Good teamwork"/>
    <s v="Signage and Barriers / Papan Tanda dan Perbatasan Keselamatan tempat kerja"/>
    <x v="0"/>
    <x v="0"/>
    <x v="0"/>
  </r>
  <r>
    <m/>
    <x v="0"/>
    <m/>
    <m/>
    <d v="2025-10-21T10:50:31"/>
    <x v="62"/>
    <m/>
    <x v="0"/>
    <s v="Insulation Technician"/>
    <s v="Urea Plant"/>
    <s v="Unsafe Act (Dangerous or Unsafe Act that was done by someone) / Perbuatan Bahaya"/>
    <s v="Loose grating"/>
    <s v="Grating loose can cause trip and uneven surface"/>
    <s v="Inform supervisor and he will delegate the task to workshop team"/>
    <s v="Position of People / Keberadaan seseorang ketika bekerja (Line of Fire, Drop Object &amp; Slip, Trip and Fall)"/>
    <x v="0"/>
    <x v="0"/>
    <x v="0"/>
  </r>
  <r>
    <m/>
    <x v="0"/>
    <m/>
    <m/>
    <d v="2025-10-21T10:51:18"/>
    <x v="58"/>
    <m/>
    <x v="0"/>
    <s v="Senior Scaffolder "/>
    <s v="Ammonia Plant"/>
    <s v="Safe Act or Positive Practice (An appreciation to be made to that person who shows good examples) / Kelakuan yang Baik"/>
    <s v="Properly housekeeping and arrangements of scaffolding materials at temporary storage area."/>
    <s v="To avoiding of Messy and Scattered scaffolding storage area."/>
    <s v="To keeping on this attitude &amp; situation in good practice always reminder our team regarding properly housekeeping and arrangements of materials all the time whenever before,during &amp; after activities on site."/>
    <s v="Material Arrangement and Housekeeping / Kesesuaian Penyusunan Barang dan Kebersihan Tempat Pekerjaan"/>
    <x v="0"/>
    <x v="0"/>
    <x v="0"/>
  </r>
  <r>
    <m/>
    <x v="0"/>
    <m/>
    <m/>
    <d v="2025-10-21T10:51:21"/>
    <x v="19"/>
    <m/>
    <x v="0"/>
    <s v="Senior Electrical Engineer"/>
    <s v="Urea Plant"/>
    <s v="Unsafe Condition (Dangerous Area that has potential to cause harm or injury to People within the Area) / Keadaan Bahaya"/>
    <s v="falling objects "/>
    <s v="someone get hurts"/>
    <s v="informing safety "/>
    <s v="Hazardous - Unsafe Materials / Benda yang Berbahaya"/>
    <x v="0"/>
    <x v="1"/>
    <x v="0"/>
  </r>
  <r>
    <m/>
    <x v="0"/>
    <m/>
    <m/>
    <d v="2025-10-21T10:57:30"/>
    <x v="19"/>
    <m/>
    <x v="0"/>
    <s v="Senior Electrical Engineer"/>
    <s v="Ammonia Plant"/>
    <s v="Unsafe Condition (Dangerous Area that has potential to cause harm or injury to People within the Area) / Keadaan Bahaya"/>
    <s v="Housekeeping remaining  of bolts and nuts around CO2 cooler "/>
    <s v="falling objects"/>
    <s v="informing safety"/>
    <s v="Tools, Equipment and Machinery / Berkaitan dengan Alat Kegunaan Pekerjaan dan Mesin sama ada ianya Tidak Sesuai untuk aktivitas tersebut atau sebaliknya"/>
    <x v="0"/>
    <x v="1"/>
    <x v="0"/>
  </r>
  <r>
    <m/>
    <x v="0"/>
    <m/>
    <m/>
    <d v="2025-10-21T10:59:46"/>
    <x v="149"/>
    <m/>
    <x v="0"/>
    <s v="Technician"/>
    <s v="Warehouse"/>
    <s v="Unsafe Act (Dangerous or Unsafe Act that was done by someone) / Perbuatan Bahaya"/>
    <s v="Wearing crocs"/>
    <s v="Injuries"/>
    <s v="Approach the person to wear boots "/>
    <s v="Personal Protective Equipment / Pemakaian Alat Pelindung Diri"/>
    <x v="0"/>
    <x v="0"/>
    <x v="0"/>
  </r>
  <r>
    <m/>
    <x v="0"/>
    <m/>
    <m/>
    <d v="2025-10-21T11:02:32"/>
    <x v="19"/>
    <m/>
    <x v="0"/>
    <s v="Senior Electrical Engineer"/>
    <s v="Urea Plant"/>
    <s v="Unsafe Condition (Dangerous Area that has potential to cause harm or injury to People within the Area) / Keadaan Bahaya"/>
    <s v="Housekeeping  "/>
    <s v="environments "/>
    <s v="informing safety"/>
    <s v="Hazardous - Unsafe Materials / Benda yang Berbahaya"/>
    <x v="0"/>
    <x v="1"/>
    <x v="0"/>
  </r>
  <r>
    <m/>
    <x v="0"/>
    <m/>
    <m/>
    <d v="2025-10-21T11:02:39"/>
    <x v="45"/>
    <m/>
    <x v="0"/>
    <s v="Civil Lead "/>
    <s v="BFI SPARK Ground Floor (Outside Lift Area)"/>
    <s v="Unsafe Act (Dangerous or Unsafe Act that was done by someone) / Perbuatan Bahaya"/>
    <s v="A staff going up the staircase without holding the handrail."/>
    <s v="The person can be tip and fall on the staircase which can create injury to him."/>
    <s v="Discussion made with the person, and he agreed to hold the handrail while using the staircase."/>
    <s v="Individual Behaviour / Tingkah Laku yang Cuai dan Berbahaya"/>
    <x v="0"/>
    <x v="0"/>
    <x v="0"/>
  </r>
  <r>
    <m/>
    <x v="0"/>
    <m/>
    <m/>
    <d v="2025-10-21T11:06:08"/>
    <x v="19"/>
    <m/>
    <x v="0"/>
    <s v="Senior Electrical Engineer"/>
    <s v="Unsure / Kurang Pasti"/>
    <s v="Safe Act or Positive Practice (An appreciation to be made to that person who shows good examples) / Kelakuan yang Baik"/>
    <s v="Dispensers been every where on site which makes every one keeps drinking and avoid dehydration"/>
    <s v="keep drinking"/>
    <s v="not o be dehydrated"/>
    <s v="Position of People / Keberadaan seseorang ketika bekerja (Line of Fire, Drop Object &amp; Slip, Trip and Fall)"/>
    <x v="0"/>
    <x v="1"/>
    <x v="0"/>
  </r>
  <r>
    <m/>
    <x v="0"/>
    <m/>
    <m/>
    <d v="2025-10-21T11:09:49"/>
    <x v="19"/>
    <m/>
    <x v="0"/>
    <s v="Senior Electrical Engineer"/>
    <s v="Urea Plant"/>
    <s v="Unsafe Act (Dangerous or Unsafe Act that was done by someone) / Perbuatan Bahaya"/>
    <s v="Using electrical equipment not having electrical inspection tag"/>
    <s v="someone get hurts "/>
    <s v="the tools been out of services and called electrical for inspection "/>
    <s v="Tools, Equipment and Machinery / Berkaitan dengan Alat Kegunaan Pekerjaan dan Mesin sama ada ianya Tidak Sesuai untuk aktivitas tersebut atau sebaliknya"/>
    <x v="0"/>
    <x v="1"/>
    <x v="0"/>
  </r>
  <r>
    <m/>
    <x v="0"/>
    <m/>
    <m/>
    <d v="2025-10-21T11:10:31"/>
    <x v="45"/>
    <m/>
    <x v="0"/>
    <s v="Civil Lead"/>
    <s v="BFI SPARK Level 1 Staircase (Outside)"/>
    <s v="Unsafe Act (Dangerous or Unsafe Act that was done by someone) / Perbuatan Bahaya"/>
    <s v="A contractor carry out renovations at an office without using dust mask."/>
    <s v="The person can be sick due to inhaling dust from the renovation works."/>
    <s v="A discussion made and he agreed to use dust mask."/>
    <s v="Individual Behaviour / Tingkah Laku yang Cuai dan Berbahaya"/>
    <x v="0"/>
    <x v="0"/>
    <x v="0"/>
  </r>
  <r>
    <m/>
    <x v="0"/>
    <m/>
    <m/>
    <d v="2025-10-21T11:13:23"/>
    <x v="19"/>
    <m/>
    <x v="0"/>
    <s v="Senior Electrical Engineer"/>
    <s v="Urea Plant"/>
    <s v="Unsafe Condition (Dangerous Area that has potential to cause harm or injury to People within the Area) / Keadaan Bahaya"/>
    <s v="Scaffolding having expired tag"/>
    <s v="unsafe condition"/>
    <s v="informing to re-inspect "/>
    <s v="Scaffolding and Working at Height / Yang berkaitan dengan Scaffolding dan Bekerja tempat tinggi"/>
    <x v="0"/>
    <x v="1"/>
    <x v="0"/>
  </r>
  <r>
    <m/>
    <x v="0"/>
    <m/>
    <m/>
    <d v="2025-10-21T11:14:38"/>
    <x v="70"/>
    <m/>
    <x v="0"/>
    <s v="Valve Repair Tech"/>
    <s v="Main Gate 1"/>
    <s v="Unsafe Condition (Dangerous Area that has potential to cause harm or injury to People within the Area) / Keadaan Bahaya"/>
    <s v="White dog biting people"/>
    <s v="people getting bitten"/>
    <s v="Lilama people can help"/>
    <s v="Hazardous - Unsafe Environment / Situasi Tempat Kerja yang Berbahaya untuk Alam Sekitar"/>
    <x v="0"/>
    <x v="0"/>
    <x v="0"/>
  </r>
  <r>
    <m/>
    <x v="0"/>
    <m/>
    <m/>
    <d v="2025-10-21T11:16:40"/>
    <x v="19"/>
    <m/>
    <x v="0"/>
    <s v="Senior Electrical Engineer"/>
    <s v="Ammonia Plant"/>
    <s v="Unsafe Condition (Dangerous Area that has potential to cause harm or injury to People within the Area) / Keadaan Bahaya"/>
    <s v="Subcontractor found with damage gloves"/>
    <s v="someone get huts"/>
    <s v="stopped the activities and asking to replace the damaged gloves "/>
    <s v="Personal Protective Equipment / Pemakaian Alat Pelindung Diri"/>
    <x v="0"/>
    <x v="1"/>
    <x v="0"/>
  </r>
  <r>
    <m/>
    <x v="0"/>
    <m/>
    <m/>
    <d v="2025-10-21T11:19:21"/>
    <x v="19"/>
    <m/>
    <x v="0"/>
    <s v="Senior Electrical Engineer"/>
    <s v="Offsite &amp; Utilities"/>
    <s v="Unsafe Condition (Dangerous Area that has potential to cause harm or injury to People within the Area) / Keadaan Bahaya"/>
    <s v="having oil and greasing barrels without drip tray "/>
    <s v="Environmental issue"/>
    <s v="informing safety "/>
    <s v="Hazardous - Unsafe Environment / Situasi Tempat Kerja yang Berbahaya untuk Alam Sekitar"/>
    <x v="0"/>
    <x v="1"/>
    <x v="0"/>
  </r>
  <r>
    <m/>
    <x v="0"/>
    <m/>
    <m/>
    <d v="2025-10-21T11:20:00"/>
    <x v="69"/>
    <m/>
    <x v="0"/>
    <s v="Valve repair techn."/>
    <s v="Workshop"/>
    <s v="Unsafe Act (Dangerous or Unsafe Act that was done by someone) / Perbuatan Bahaya"/>
    <s v="Sub con employee, start to polishing floor at insulation area. creating a clouds of dust all arround"/>
    <s v="Dust is harmfull for breathing system can lead to sikness or breath trouble to another sensitive"/>
    <s v="Instruct them use blower so the dust will flow away"/>
    <s v="Personal Protective Equipment / Pemakaian Alat Pelindung Diri"/>
    <x v="0"/>
    <x v="0"/>
    <x v="0"/>
  </r>
  <r>
    <m/>
    <x v="0"/>
    <m/>
    <m/>
    <d v="2025-10-21T11:22:50"/>
    <x v="19"/>
    <m/>
    <x v="0"/>
    <s v="Senior Electrical Engineer"/>
    <s v="Urea Plant"/>
    <s v="Unsafe Condition (Dangerous Area that has potential to cause harm or injury to People within the Area) / Keadaan Bahaya"/>
    <s v="trailing hose crossing the walk way with out any warning tap"/>
    <s v="tripping hazard "/>
    <s v="informing safety "/>
    <s v="Material Arrangement and Housekeeping / Kesesuaian Penyusunan Barang dan Kebersihan Tempat Pekerjaan"/>
    <x v="0"/>
    <x v="1"/>
    <x v="0"/>
  </r>
  <r>
    <m/>
    <x v="0"/>
    <m/>
    <m/>
    <d v="2025-10-21T11:27:55"/>
    <x v="19"/>
    <m/>
    <x v="0"/>
    <s v="Senior Electrical Engineer"/>
    <s v="Unsure / Kurang Pasti"/>
    <s v="Unsafe Act (Dangerous or Unsafe Act that was done by someone) / Perbuatan Bahaya"/>
    <s v="mixing the wasting objects not in the right place as we do have waste segregation"/>
    <s v="effects environments  "/>
    <s v="informing safety "/>
    <s v="Hazardous - Unsafe Environment / Situasi Tempat Kerja yang Berbahaya untuk Alam Sekitar"/>
    <x v="0"/>
    <x v="1"/>
    <x v="0"/>
  </r>
  <r>
    <m/>
    <x v="0"/>
    <m/>
    <m/>
    <d v="2025-10-21T11:28:18"/>
    <x v="70"/>
    <m/>
    <x v="0"/>
    <s v="Valve Repair tech"/>
    <s v="Car Park near North Building"/>
    <s v="Improvement Suggestions / Cadangan untuk diperbaiki"/>
    <s v="Road with stones"/>
    <s v="Paint and body: Small rocks can chip or scratch the cars paint body, overtime can lead to rust to the car._x000a_Windshield: Cars that is moving can spin and flung small rocks to other cars and cause cracks to the windows._x000a_Tires: Small rocks can get stuck in your tire treads which cause noise and uneven tread wear."/>
    <s v="Please cement the parking lot"/>
    <s v="Facility Management / Perawatan Kemudahan dan Aset"/>
    <x v="0"/>
    <x v="0"/>
    <x v="0"/>
  </r>
  <r>
    <m/>
    <x v="0"/>
    <m/>
    <m/>
    <d v="2025-10-21T12:50:52"/>
    <x v="19"/>
    <m/>
    <x v="0"/>
    <s v="Senior Electrical Engineer"/>
    <s v="Electrical Substation"/>
    <s v="Unsafe Condition (Dangerous Area that has potential to cause harm or injury to People within the Area) / Keadaan Bahaya"/>
    <s v="Grass to long around PSS1"/>
    <s v="place to hide snakes "/>
    <s v="informing facilities "/>
    <s v="Tools, Equipment and Machinery / Berkaitan dengan Alat Kegunaan Pekerjaan dan Mesin sama ada ianya Tidak Sesuai untuk aktivitas tersebut atau sebaliknya"/>
    <x v="0"/>
    <x v="1"/>
    <x v="0"/>
  </r>
  <r>
    <m/>
    <x v="0"/>
    <m/>
    <m/>
    <d v="2025-10-21T12:54:09"/>
    <x v="19"/>
    <m/>
    <x v="0"/>
    <s v="Senior Electrical Engineer"/>
    <s v="Unsure / Kurang Pasti"/>
    <s v="Unsafe Condition (Dangerous Area that has potential to cause harm or injury to People within the Area) / Keadaan Bahaya"/>
    <s v="Glass too long around PSS2"/>
    <s v="place to hide snakes"/>
    <s v="informing facilities "/>
    <s v="Tools, Equipment and Machinery / Berkaitan dengan Alat Kegunaan Pekerjaan dan Mesin sama ada ianya Tidak Sesuai untuk aktivitas tersebut atau sebaliknya"/>
    <x v="0"/>
    <x v="1"/>
    <x v="0"/>
  </r>
  <r>
    <m/>
    <x v="0"/>
    <m/>
    <m/>
    <d v="2025-10-21T12:55:24"/>
    <x v="19"/>
    <m/>
    <x v="0"/>
    <s v="Senior Electrical Engineer"/>
    <s v="SCM Building's Car Park Area"/>
    <s v="Unsafe Condition (Dangerous Area that has potential to cause harm or injury to People within the Area) / Keadaan Bahaya"/>
    <s v="long grass around PSS3"/>
    <s v="place to hide snakes"/>
    <s v="informing facilities "/>
    <s v="Tools, Equipment and Machinery / Berkaitan dengan Alat Kegunaan Pekerjaan dan Mesin sama ada ianya Tidak Sesuai untuk aktivitas tersebut atau sebaliknya"/>
    <x v="0"/>
    <x v="1"/>
    <x v="0"/>
  </r>
  <r>
    <m/>
    <x v="0"/>
    <m/>
    <m/>
    <d v="2025-10-21T12:57:07"/>
    <x v="19"/>
    <m/>
    <x v="0"/>
    <s v="Senior Electrical Engineer"/>
    <s v="Unsure / Kurang Pasti"/>
    <s v="Unsafe Condition (Dangerous Area that has potential to cause harm or injury to People within the Area) / Keadaan Bahaya"/>
    <s v="at the safety park now they install a steel roof without adding lighting protection"/>
    <s v="can be hit by lighting "/>
    <s v="informing BFI safety "/>
    <s v="Facility Management / Perawatan Kemudahan dan Aset"/>
    <x v="0"/>
    <x v="1"/>
    <x v="0"/>
  </r>
  <r>
    <m/>
    <x v="0"/>
    <m/>
    <m/>
    <d v="2025-10-21T13:26:56"/>
    <x v="41"/>
    <m/>
    <x v="0"/>
    <s v="Electrical Technician"/>
    <s v="CCR"/>
    <s v="Safe Act or Positive Practice (An appreciation to be made to that person who shows good examples) / Kelakuan yang Baik"/>
    <s v="Saw a personnel making a good approach about interventing another personnel to wear their safety helmet before entering the plant"/>
    <s v="_"/>
    <s v="Its good that everyone is reminding and interventing each other for safety"/>
    <s v="Proactive Approach / Teguran Positif (Safe Act / Positive Act)"/>
    <x v="0"/>
    <x v="0"/>
    <x v="0"/>
  </r>
  <r>
    <m/>
    <x v="0"/>
    <m/>
    <m/>
    <d v="2025-10-21T13:30:40"/>
    <x v="35"/>
    <m/>
    <x v="0"/>
    <s v="Electrical Technician"/>
    <s v="BCR - Bagging Control Room"/>
    <s v="Improvement Suggestions / Cadangan untuk diperbaiki"/>
    <s v="There are piled of damaged tyre and cones at the bicycle rack infront of Bagging control room."/>
    <s v="Not a designated area to dispose damaged item which can lead to more people to throw items at the place."/>
    <s v="Suggestion to pepare a designated area to dispose the damaged items"/>
    <s v="Material Arrangement and Housekeeping / Kesesuaian Penyusunan Barang dan Kebersihan Tempat Pekerjaan"/>
    <x v="0"/>
    <x v="0"/>
    <x v="0"/>
  </r>
  <r>
    <m/>
    <x v="0"/>
    <m/>
    <m/>
    <d v="2025-10-21T13:33:34"/>
    <x v="23"/>
    <m/>
    <x v="0"/>
    <s v="electical supervisor"/>
    <s v="Bulk Storage"/>
    <s v="Unsafe Condition (Dangerous Area that has potential to cause harm or injury to People within the Area) / Keadaan Bahaya"/>
    <s v="There are scrap urea bags at the end of the urea store, obstructing access to the lighting fixtures for maintenance._x000a_"/>
    <s v="This area has become poorly lit and the inability to carry out maintenance there leads to a lack of clear vision, which may cause collisions and slipping."/>
    <s v="The shift supervisor was informed to remove the bags from the place to enable maintenance work."/>
    <s v="Material Arrangement and Housekeeping / Kesesuaian Penyusunan Barang dan Kebersihan Tempat Pekerjaan"/>
    <x v="0"/>
    <x v="0"/>
    <x v="0"/>
  </r>
  <r>
    <m/>
    <x v="0"/>
    <m/>
    <m/>
    <d v="2025-10-21T13:36:08"/>
    <x v="35"/>
    <m/>
    <x v="0"/>
    <s v="Electrical Technician"/>
    <s v="Product Handling"/>
    <s v="Unsafe Condition (Dangerous Area that has potential to cause harm or injury to People within the Area) / Keadaan Bahaya"/>
    <s v="A moveable ladder has been placed near the motor panel, where it almost hitting the stop button. "/>
    <s v="The motor will stop and this will affecting the bagging process."/>
    <s v="By moving the ladder to the more spaceous area"/>
    <s v="Material Arrangement and Housekeeping / Kesesuaian Penyusunan Barang dan Kebersihan Tempat Pekerjaan"/>
    <x v="0"/>
    <x v="0"/>
    <x v="0"/>
  </r>
  <r>
    <m/>
    <x v="0"/>
    <m/>
    <m/>
    <d v="2025-10-21T13:39:25"/>
    <x v="39"/>
    <m/>
    <x v="0"/>
    <s v="Electrical Technician"/>
    <s v="Site Office First Floor"/>
    <s v="Safe Act or Positive Practice (An appreciation to be made to that person who shows good examples) / Kelakuan yang Baik"/>
    <s v="My team work safely for this month"/>
    <s v="Less motivation or increase in carelessness in safety"/>
    <s v="I congratulate my team and advice to keep on safe"/>
    <s v="Proactive Approach / Teguran Positif (Safe Act / Positive Act)"/>
    <x v="0"/>
    <x v="0"/>
    <x v="0"/>
  </r>
  <r>
    <m/>
    <x v="0"/>
    <m/>
    <m/>
    <d v="2025-10-21T13:43:28"/>
    <x v="39"/>
    <m/>
    <x v="0"/>
    <s v="Electrical Technician"/>
    <s v="Site Office Ground Floor"/>
    <s v="Safe Act or Positive Practice (An appreciation to be made to that person who shows good examples) / Kelakuan yang Baik"/>
    <s v="A personnel always sweep the room every time he came to work "/>
    <s v="Room getting dirty and unhygienic"/>
    <s v="I told him i appreciate it"/>
    <s v="Proactive Approach / Teguran Positif (Safe Act / Positive Act)"/>
    <x v="0"/>
    <x v="0"/>
    <x v="0"/>
  </r>
  <r>
    <m/>
    <x v="0"/>
    <m/>
    <m/>
    <d v="2025-10-21T13:46:51"/>
    <x v="35"/>
    <m/>
    <x v="0"/>
    <s v="Electrical Technician"/>
    <s v="Urea Plant"/>
    <s v="Unsafe Act (Dangerous or Unsafe Act that was done by someone) / Perbuatan Bahaya"/>
    <s v="The personnel was using the spotlight instead a designated 24V inspection lighting while inside the confined space area."/>
    <s v="The might be hazardous gases that can cause explosion due using lighting that can cause heat."/>
    <s v="Already inform the supervisor to come collect the 24V inspection lighting at the electrical team."/>
    <s v="Individual Behaviour / Tingkah Laku yang Cuai dan Berbahaya"/>
    <x v="0"/>
    <x v="0"/>
    <x v="0"/>
  </r>
  <r>
    <m/>
    <x v="0"/>
    <m/>
    <m/>
    <d v="2025-10-21T13:51:42"/>
    <x v="35"/>
    <m/>
    <x v="0"/>
    <s v="Electrical Technician"/>
    <s v="Ammonia Plant"/>
    <s v="Safe Act or Positive Practice (An appreciation to be made to that person who shows good examples) / Kelakuan yang Baik"/>
    <s v="Banksman alerting everyone to clear the road using the airhorn for forklift to passby."/>
    <s v="People might get hit from behind because they are not alert."/>
    <s v="The banksman did a good job for using tools to alert people about incoming forklift."/>
    <s v="Proactive Approach / Teguran Positif (Safe Act / Positive Act)"/>
    <x v="0"/>
    <x v="0"/>
    <x v="0"/>
  </r>
  <r>
    <m/>
    <x v="0"/>
    <m/>
    <m/>
    <d v="2025-10-21T13:57:12"/>
    <x v="35"/>
    <m/>
    <x v="0"/>
    <s v="Electrical Technician"/>
    <s v="Ammonia Plant"/>
    <s v="Unsafe Act (Dangerous or Unsafe Act that was done by someone) / Perbuatan Bahaya"/>
    <s v="People crossing the road without looking their surrounding."/>
    <s v="They might get hit by incoming vehicles/bicycle"/>
    <s v="I have to be alert while cycling and ready my slef with brake. And remind the personnel to not crossing the road without checking the surrounding first."/>
    <s v="Individual Behaviour / Tingkah Laku yang Cuai dan Berbahaya"/>
    <x v="0"/>
    <x v="0"/>
    <x v="0"/>
  </r>
  <r>
    <m/>
    <x v="0"/>
    <m/>
    <m/>
    <d v="2025-10-21T14:03:49"/>
    <x v="35"/>
    <m/>
    <x v="0"/>
    <s v="Electrical Technician"/>
    <s v="Product Handling"/>
    <s v="Improvement Suggestions / Cadangan untuk diperbaiki"/>
    <s v="Found cigratte butts at one of the vibrating screen machine."/>
    <s v="People gonna keep going to the same area to smoke when it not a designated smoking area."/>
    <s v="Already inform the finding to the concerned parties."/>
    <s v="Individual Behaviour / Tingkah Laku yang Cuai dan Berbahaya"/>
    <x v="0"/>
    <x v="0"/>
    <x v="0"/>
  </r>
  <r>
    <m/>
    <x v="0"/>
    <m/>
    <m/>
    <d v="2025-10-21T14:09:03"/>
    <x v="35"/>
    <m/>
    <x v="0"/>
    <s v="Electrical Technician"/>
    <s v="Product Handling"/>
    <s v="Unsafe Act (Dangerous or Unsafe Act that was done by someone) / Perbuatan Bahaya"/>
    <s v="This personnel not wearing his safety glasses at the area requiring safety glasses."/>
    <s v="Urea dust might get into his eyes which can cause irritation."/>
    <s v="Already stop the person and tell him to wear his safety glasses."/>
    <s v="Individual Behaviour / Tingkah Laku yang Cuai dan Berbahaya"/>
    <x v="0"/>
    <x v="0"/>
    <x v="0"/>
  </r>
  <r>
    <m/>
    <x v="0"/>
    <m/>
    <m/>
    <d v="2025-10-21T15:31:34"/>
    <x v="41"/>
    <m/>
    <x v="0"/>
    <s v="Electrical Technician"/>
    <s v="Offsite &amp; Utilities"/>
    <s v="Safe Act or Positive Practice (An appreciation to be made to that person who shows good examples) / Kelakuan yang Baik"/>
    <s v="A personnel was seen to interventing another personnel to wear his gloves and safety helmet while doing his task"/>
    <s v="-"/>
    <s v="The personnel doing the intervention reminded  the other who was dealing with an electrical motor to wear safety gloves in case of any electrocution or hurt while dealing sharp tools"/>
    <s v="Proactive Approach / Teguran Positif (Safe Act / Positive Act)"/>
    <x v="0"/>
    <x v="0"/>
    <x v="0"/>
  </r>
  <r>
    <m/>
    <x v="0"/>
    <m/>
    <m/>
    <d v="2025-10-21T15:36:37"/>
    <x v="41"/>
    <m/>
    <x v="0"/>
    <s v="Electrical Technician"/>
    <s v="Car Park near Main Gate 1"/>
    <s v="Unsafe Condition (Dangerous Area that has potential to cause harm or injury to People within the Area) / Keadaan Bahaya"/>
    <s v="A contractor was bitten by a stray dog"/>
    <s v="An alternative should be done quickly regarding the stray dog for example send them away to another place. Few cases were already heard regarding workers getting bitten by them stray dogs"/>
    <s v="Send those stray dogs to another place thats actually suited their habitat and safe for them  while keeping our employees safe."/>
    <s v="Hazardous - Unsafe Materials / Benda yang Berbahaya"/>
    <x v="0"/>
    <x v="0"/>
    <x v="0"/>
  </r>
  <r>
    <m/>
    <x v="0"/>
    <m/>
    <m/>
    <d v="2025-10-21T16:07:24"/>
    <x v="18"/>
    <m/>
    <x v="0"/>
    <s v="Elec. lead Engineer"/>
    <s v="Car Park near Main Gate 1"/>
    <s v="Unsafe Condition (Dangerous Area that has potential to cause harm or injury to People within the Area) / Keadaan Bahaya"/>
    <s v="I saw a dog roaming near Gate 1 earlier. It looked like a stray and was hanging around the carpark area, especially near the contractor access point. I didn’t approach it, but it seemed a bit territorial — barking at passing vehicles and a few workers. "/>
    <s v="If no interventions or actions are taken, several things could go wrong. First, the dog may become more aggressive over time, increasing the risk of attacks or bites to workers, visitors. A bite could lead to serious medical complications, including infections or rabies  which can be life-threatening if not treated immediately._x000a__x000a_Secondly, the presence of a stray animal can cause panic or distraction, which might lead to accidents, especially in areas with moving vehicles or machinery. Lastly, if the situation is ignored, it may attract more stray animals, creating an ongoing safety hazard at the site.&quot;"/>
    <s v="To address the problem, I immediately reported the presence of the stray dog to site security and management to ensure they were aware and could take appropriate action. I made sure to communicate clearly and calmly, explaining the potential risks involved without causing panic._x000a__x000a_In supporting good practice, I reminded my coworkers not to approach or feed the dog, and encouraged everyone to stay alert and report any sightings immediately. I also suggested that the management consider arranging for animal control or a professional to safely capture and relocate the dog to prevent any further incidents._x000a__x000a_For the issue I highlighted, I recommend establishing a clear protocol for dealing with stray animals on site, including regular inspections and quick reporting channels, to ensure safety for all workers and visitors.&quot;"/>
    <s v="Hazardous - Unsafe Environment / Situasi Tempat Kerja yang Berbahaya untuk Alam Sekitar"/>
    <x v="0"/>
    <x v="1"/>
    <x v="0"/>
  </r>
  <r>
    <m/>
    <x v="0"/>
    <m/>
    <m/>
    <d v="2025-10-21T16:09:15"/>
    <x v="39"/>
    <m/>
    <x v="0"/>
    <s v="Electrical Technician"/>
    <s v="Electrical Substation"/>
    <s v="Safe Act or Positive Practice (An appreciation to be made to that person who shows good examples) / Kelakuan yang Baik"/>
    <s v="My team do housekeeping in Main substation"/>
    <s v="can cause trip and fall"/>
    <s v="I help do the housekeeping"/>
    <s v="Material Arrangement and Housekeeping / Kesesuaian Penyusunan Barang dan Kebersihan Tempat Pekerjaan"/>
    <x v="0"/>
    <x v="0"/>
    <x v="0"/>
  </r>
  <r>
    <m/>
    <x v="0"/>
    <m/>
    <m/>
    <d v="2025-10-21T16:12:35"/>
    <x v="39"/>
    <m/>
    <x v="0"/>
    <s v="Electrical Technician"/>
    <s v="Site Office First Floor"/>
    <s v="Safe Act or Positive Practice (An appreciation to be made to that person who shows good examples) / Kelakuan yang Baik"/>
    <s v="My team work safely in this month"/>
    <s v="To keep the motivation"/>
    <s v="i appreciate everyone for working safely"/>
    <s v="Proactive Approach / Teguran Positif (Safe Act / Positive Act)"/>
    <x v="0"/>
    <x v="0"/>
    <x v="0"/>
  </r>
  <r>
    <m/>
    <x v="0"/>
    <m/>
    <m/>
    <d v="2025-10-21T16:16:11"/>
    <x v="39"/>
    <m/>
    <x v="0"/>
    <s v="Electrical Technician"/>
    <s v="South Building First Floor"/>
    <s v="Safe Act or Positive Practice (An appreciation to be made to that person who shows good examples) / Kelakuan yang Baik"/>
    <s v="My Team works safely this month"/>
    <s v="can get careless in the next month"/>
    <s v="i appreciate their proactive in safety"/>
    <s v="Proactive Approach / Teguran Positif (Safe Act / Positive Act)"/>
    <x v="0"/>
    <x v="0"/>
    <x v="0"/>
  </r>
  <r>
    <m/>
    <x v="0"/>
    <m/>
    <m/>
    <d v="2025-10-21T16:18:46"/>
    <x v="39"/>
    <m/>
    <x v="0"/>
    <s v="Electrical Technician"/>
    <s v="Electrical Substation"/>
    <s v="Safe Act or Positive Practice (An appreciation to be made to that person who shows good examples) / Kelakuan yang Baik"/>
    <s v="My team do housekeeping in Main substation"/>
    <s v="Trip and fall"/>
    <s v="I help do the housekeeping"/>
    <s v="Proactive Approach / Teguran Positif (Safe Act / Positive Act)"/>
    <x v="0"/>
    <x v="0"/>
    <x v="0"/>
  </r>
  <r>
    <m/>
    <x v="0"/>
    <m/>
    <m/>
    <d v="2025-10-21T17:22:05"/>
    <x v="36"/>
    <m/>
    <x v="0"/>
    <s v="Electrical Shift Technician"/>
    <s v="Site Office's Contractors Rest Area"/>
    <s v="Unsafe Act (Dangerous or Unsafe Act that was done by someone) / Perbuatan Bahaya"/>
    <s v="Park bicycle at non designated area"/>
    <s v="obstruction to pedestrians"/>
    <s v="place the bicycle to designated bicycle parking area and remind the owner"/>
    <s v="Individual Behaviour / Tingkah Laku yang Cuai dan Berbahaya"/>
    <x v="0"/>
    <x v="0"/>
    <x v="0"/>
  </r>
  <r>
    <m/>
    <x v="0"/>
    <m/>
    <m/>
    <d v="2025-10-21T17:25:29"/>
    <x v="36"/>
    <m/>
    <x v="0"/>
    <s v="Electrical Shift Technician"/>
    <s v="Urea Plant"/>
    <s v="Unsafe Condition (Dangerous Area that has potential to cause harm or injury to People within the Area) / Keadaan Bahaya"/>
    <s v="Ride bicycle with no functional/broken brake"/>
    <s v="can cause accident due to collisions and can cause rider to lose control"/>
    <s v="remind the owner to fix the brake and about the danger."/>
    <s v="Hazardous - Unsafe Materials / Benda yang Berbahaya"/>
    <x v="0"/>
    <x v="0"/>
    <x v="0"/>
  </r>
  <r>
    <m/>
    <x v="0"/>
    <m/>
    <m/>
    <d v="2025-10-21T17:29:30"/>
    <x v="36"/>
    <m/>
    <x v="0"/>
    <s v="Electrical Shift Technician"/>
    <s v="Offsite &amp; Utilities"/>
    <s v="Safe Act or Positive Practice (An appreciation to be made to that person who shows good examples) / Kelakuan yang Baik"/>
    <s v="using rain coat while working in the rain"/>
    <s v="can cause hypothermia due to low body temperature and can cause illness"/>
    <s v="praise him and remind him how important to use raincoat when raining"/>
    <s v="Personal Protective Equipment / Pemakaian Alat Pelindung Diri"/>
    <x v="0"/>
    <x v="0"/>
    <x v="0"/>
  </r>
  <r>
    <m/>
    <x v="0"/>
    <m/>
    <m/>
    <d v="2025-10-21T18:20:23"/>
    <x v="100"/>
    <m/>
    <x v="0"/>
    <s v="Senior Instrument Engineer"/>
    <s v="North Building Ground Floor"/>
    <s v="Safe Act or Positive Practice (An appreciation to be made to that person who shows good examples) / Kelakuan yang Baik"/>
    <s v="Found 3 bicycles lying on ground creating unsafe condition for anyone who wants to use these bicycles, put the bicycles back on their stand and place them in an orderly manner"/>
    <s v=" "/>
    <s v="Pickup the bicycles and put them on stand "/>
    <s v="Proactive Approach / Teguran Positif (Safe Act / Positive Act)"/>
    <x v="0"/>
    <x v="1"/>
    <x v="0"/>
  </r>
  <r>
    <m/>
    <x v="0"/>
    <m/>
    <m/>
    <d v="2025-10-21T19:52:57"/>
    <x v="42"/>
    <m/>
    <x v="0"/>
    <s v="Electrical Technician "/>
    <s v="Unsure / Kurang Pasti"/>
    <s v="Unsafe Act (Dangerous or Unsafe Act that was done by someone) / Perbuatan Bahaya"/>
    <s v="Saw someone not using safetyharnes while working at height."/>
    <s v="That person might be fall.and injured "/>
    <s v="Asked to stop his work, get down and ask that person to use safety harness and explain  what will happen  if not using harness "/>
    <s v="Individual Behaviour / Tingkah Laku yang Cuai dan Berbahaya"/>
    <x v="0"/>
    <x v="0"/>
    <x v="0"/>
  </r>
  <r>
    <m/>
    <x v="0"/>
    <m/>
    <m/>
    <d v="2025-10-21T20:12:51"/>
    <x v="42"/>
    <m/>
    <x v="0"/>
    <s v="Electrical Technician "/>
    <s v="Ammonia Plant"/>
    <s v="Unsafe Condition (Dangerous Area that has potential to cause harm or injury to People within the Area) / Keadaan Bahaya"/>
    <s v="A person coverall is damage"/>
    <s v="Damage  coverall will not protect the body "/>
    <s v="Ask the person to request a new coverall to hsse"/>
    <s v="Personal Protective Equipment / Pemakaian Alat Pelindung Diri"/>
    <x v="0"/>
    <x v="0"/>
    <x v="0"/>
  </r>
  <r>
    <m/>
    <x v="0"/>
    <m/>
    <m/>
    <d v="2025-10-21T20:13:17"/>
    <x v="42"/>
    <m/>
    <x v="0"/>
    <s v="Electrical Technician "/>
    <s v="Workshop"/>
    <s v="Unsafe Condition (Dangerous Area that has potential to cause harm or injury to People within the Area) / Keadaan Bahaya"/>
    <s v="Saw a person working in awkward  position "/>
    <s v="Can injured the body."/>
    <s v="Approach that person,  and ask to stop work and remind him to correct his position  or posture ,and he agreed "/>
    <s v="Individual Behaviour / Tingkah Laku yang Cuai dan Berbahaya"/>
    <x v="0"/>
    <x v="0"/>
    <x v="0"/>
  </r>
  <r>
    <m/>
    <x v="0"/>
    <m/>
    <m/>
    <d v="2025-10-21T20:19:41"/>
    <x v="12"/>
    <m/>
    <x v="0"/>
    <s v="Electrical Sr Shift Engineer"/>
    <s v="Site Office Ground Floor"/>
    <s v="Improvement Suggestions / Cadangan untuk diperbaiki"/>
    <s v="The fire signal activated on Fire alarm  Panel 1631XB95-EP1. It was mentioned that signal coming from detector but no actual event"/>
    <s v="False signal and can make people confuse"/>
    <s v="Replace or rectify the detector at pantry"/>
    <s v="Facility Management / Perawatan Kemudahan dan Aset"/>
    <x v="0"/>
    <x v="1"/>
    <x v="0"/>
  </r>
  <r>
    <m/>
    <x v="0"/>
    <m/>
    <m/>
    <d v="2025-10-21T20:22:06"/>
    <x v="42"/>
    <m/>
    <x v="0"/>
    <s v="Electrical Technician "/>
    <s v="Unsure / Kurang Pasti"/>
    <s v="Safe Act or Positive Practice (An appreciation to be made to that person who shows good examples) / Kelakuan yang Baik"/>
    <s v="A person remind about  workings under the hot weather,  and remind  to always  drink water"/>
    <s v="."/>
    <s v="Thanks to that person for a good reminder "/>
    <s v="Proactive Approach / Teguran Positif (Safe Act / Positive Act)"/>
    <x v="0"/>
    <x v="0"/>
    <x v="0"/>
  </r>
  <r>
    <m/>
    <x v="0"/>
    <m/>
    <m/>
    <d v="2025-10-21T20:26:03"/>
    <x v="42"/>
    <m/>
    <x v="0"/>
    <s v="Electrical Technician "/>
    <s v="Car Park near North Building"/>
    <s v="Unsafe Condition (Dangerous Area that has potential to cause harm or injury to People within the Area) / Keadaan Bahaya"/>
    <s v="Saw a person parked badly "/>
    <s v="Hard to park or get out , The next person might struggle to fit into their space or open their door"/>
    <s v="I approach  him ,tell &amp; help him to correct his parked. He agreed "/>
    <s v="Individual Behaviour / Tingkah Laku yang Cuai dan Berbahaya"/>
    <x v="0"/>
    <x v="0"/>
    <x v="0"/>
  </r>
  <r>
    <m/>
    <x v="0"/>
    <m/>
    <m/>
    <d v="2025-10-21T20:26:16"/>
    <x v="12"/>
    <m/>
    <x v="0"/>
    <s v="Electrical Sr Shift Engineer"/>
    <s v="Electrical Substation"/>
    <s v="Improvement Suggestions / Cadangan untuk diperbaiki"/>
    <s v="Fire Alarm Panels 1631XB11-EP1 keep sounding alarm repeatedly due to earth fault"/>
    <s v="The fire alarm panel didn't function properly due to earth fault"/>
    <s v="To check and rectify the earth fault"/>
    <s v="Fire Protection / Perlindungan Kebakaran"/>
    <x v="0"/>
    <x v="1"/>
    <x v="0"/>
  </r>
  <r>
    <m/>
    <x v="0"/>
    <m/>
    <m/>
    <d v="2025-10-21T20:30:57"/>
    <x v="12"/>
    <m/>
    <x v="0"/>
    <s v="Electrical Sr Shift Engineer"/>
    <s v="Electrical Substation"/>
    <s v="Safe Act or Positive Practice (An appreciation to be made to that person who shows good examples) / Kelakuan yang Baik"/>
    <s v="Alam Makmur Contractor and BPC was working to lifting cable drum to near Ring main unit, Main Substation. All contractors used complete PPE and follow the correct procedure. "/>
    <s v="Cable drum may fall down"/>
    <s v="They followed the procedure and inform them to continue the good practice"/>
    <s v="Individual Behaviour / Tingkah Laku yang Cuai dan Berbahaya"/>
    <x v="0"/>
    <x v="1"/>
    <x v="0"/>
  </r>
  <r>
    <m/>
    <x v="0"/>
    <m/>
    <m/>
    <d v="2025-10-21T20:34:41"/>
    <x v="42"/>
    <m/>
    <x v="0"/>
    <s v="Electrical Technician "/>
    <s v="Unsure / Kurang Pasti"/>
    <s v="Improvement Suggestions / Cadangan untuk diperbaiki"/>
    <s v="Saw person using biru water bottle insted using tumbler bottle."/>
    <s v="Not eco-friendly ,contributes to plastic waste if not recycled properly."/>
    <s v="Approach the person,  and suggest using the tumbler bottle .Convenient ,Easy to find, use, and refill anywhere"/>
    <s v="Waste Management / Berkaitan dengan Pengurusan Pembuangan Sampah"/>
    <x v="0"/>
    <x v="0"/>
    <x v="0"/>
  </r>
  <r>
    <m/>
    <x v="0"/>
    <m/>
    <m/>
    <d v="2025-10-21T20:37:13"/>
    <x v="12"/>
    <m/>
    <x v="0"/>
    <s v="Electrical Sr Shift Engineer"/>
    <s v="Electrical Substation"/>
    <s v="Unsafe Act (Dangerous or Unsafe Act that was done by someone) / Perbuatan Bahaya"/>
    <s v="Contractor's mini excavator started the excavation without reflective sticker. The work was stopped by HSSE."/>
    <s v="If they continue work until dark, the mini excavator can't be shown. "/>
    <s v="Inform Contractor to apply the reflective sticker "/>
    <s v="Tools, Equipment and Machinery / Berkaitan dengan Alat Kegunaan Pekerjaan dan Mesin sama ada ianya Tidak Sesuai untuk aktivitas tersebut atau sebaliknya"/>
    <x v="0"/>
    <x v="1"/>
    <x v="0"/>
  </r>
  <r>
    <m/>
    <x v="0"/>
    <m/>
    <m/>
    <d v="2025-10-22T00:00:00"/>
    <x v="148"/>
    <m/>
    <x v="0"/>
    <s v="Rotating technician level 1"/>
    <s v="Offsite &amp; Utilities"/>
    <s v="Unsafe Condition (Dangerous Area that has potential to cause harm or injury to People within the Area) / Keadaan Bahaya"/>
    <s v="Slippery near ammonia water pump"/>
    <s v="Slip and injury "/>
    <s v="Tell to operation team to clean_x000a_(Already clean after next day)"/>
    <s v="Proactive Approach / Teguran Positif (Safe Act / Positive Act)"/>
    <x v="0"/>
    <x v="0"/>
    <x v="0"/>
  </r>
  <r>
    <m/>
    <x v="0"/>
    <m/>
    <m/>
    <d v="2025-10-22T07:21:00"/>
    <x v="109"/>
    <m/>
    <x v="0"/>
    <s v="Instrument Technician"/>
    <s v="Offsite &amp; Utilities"/>
    <s v="Unsafe Act (Dangerous or Unsafe Act that was done by someone) / Perbuatan Bahaya"/>
    <s v="Observed someone forget to bring escape hood"/>
    <s v="In case of emergencies (e.g., gas leaks, fires, or chemical releases), the individual won't be able to breathe safely or escape quickly._x000a__x000a_Exposure to toxic gases, smoke, or oxygen-deficient atmospheres can lead to Asphyxiation, chemical inhalation injuries, unconsciousness or death._x000a__x000a_Without an escape hood, a person may panic or hesitate during evacuation, putting themselves and others at greater risk. Rescuers may be forced to assist them, compromising their own safety._x000a__x000a_Entering a controlled area without required PPE is typically a serious safety violation. This could result in disciplinary action, shutdowns, or review of work permits._x000a__x000a_If such behavior goes unchecked, others may also neglect PPE or safety procedures, leading to a culture of complacency. This erodes trust in safety systems and increases overall workplace risk."/>
    <s v="By consistently wearing and using your own PPE, following procedures, and intervening when needed, you help make safe behaviors visible and normal. Research shows leadership and supervisory behaviors significantly influence compliance. _x000a__x000a_Make sure everyone understands why the escape hood (and other PPE) is required, when it must be used, how to use it, and what the hazards are if it’s not used. Regular refreshers keep it top of mind. _x000a__x000a_Ensure equipment is available, appropriate and maintained. Good practice isn’t just about telling people what to do—it also means making it easy and practical. That means correct size, correct type, maintained, accessible. _x000a__x000a_Encourage a culture of safety and mutual support_x000a_Create an environment where it's OK and expected to remind each other, to question missing equipment, and to stop work, if necessary, without fear. Peer reminders and positive reinforcement help. _x000a__x000a_Simple things like signage, storage stations with the equipment ready, checklists, and reminders at point‑of‑entry help reduce “I forgot” mistakes. _x000a__x000a_Make safe behaviors visible and rewarded_x000a_Recognize and acknowledge safe actions. The more people see safe behaviors being noticed, the more it becomes part of the workflow. Avoid shaming or blaming; focus on positive reinforcement."/>
    <s v="Individual Behaviour / Tingkah Laku yang Cuai dan Berbahaya"/>
    <x v="0"/>
    <x v="0"/>
    <x v="0"/>
  </r>
  <r>
    <m/>
    <x v="0"/>
    <m/>
    <m/>
    <d v="2025-10-22T09:37:37"/>
    <x v="119"/>
    <m/>
    <x v="0"/>
    <s v="Technician"/>
    <s v="Boiler Area"/>
    <s v="Unsafe Act (Dangerous or Unsafe Act that was done by someone) / Perbuatan Bahaya"/>
    <s v="A colleague not using safety googles"/>
    <s v="Might injure eye, exposed to chemicals or unwanted debris cause by environment"/>
    <s v="To reach out to remind him to wear every now and then"/>
    <s v="Personal Protective Equipment / Pemakaian Alat Pelindung Diri"/>
    <x v="0"/>
    <x v="0"/>
    <x v="0"/>
  </r>
  <r>
    <m/>
    <x v="0"/>
    <m/>
    <m/>
    <d v="2025-10-22T09:41:10"/>
    <x v="119"/>
    <m/>
    <x v="0"/>
    <s v="Technician"/>
    <s v="Main Gate 1"/>
    <s v="Unsafe Condition (Dangerous Area that has potential to cause harm or injury to People within the Area) / Keadaan Bahaya"/>
    <s v="A dog bit a contractor"/>
    <s v="Bites might lead to infection such as rabies, might be infecting people and not safe for the environment "/>
    <s v="To remind the security to not allow dogs to enter and inform safety"/>
    <s v="Hazardous - Unsafe Environment / Situasi Tempat Kerja yang Berbahaya untuk Alam Sekitar"/>
    <x v="0"/>
    <x v="0"/>
    <x v="0"/>
  </r>
  <r>
    <m/>
    <x v="0"/>
    <m/>
    <m/>
    <d v="2025-10-22T09:43:49"/>
    <x v="119"/>
    <m/>
    <x v="0"/>
    <s v="Technician "/>
    <s v="Offsite &amp; Utilities"/>
    <s v="Unsafe Condition (Dangerous Area that has potential to cause harm or injury to People within the Area) / Keadaan Bahaya"/>
    <s v="Gap railing top of the demin water tank"/>
    <s v="Fall and accident, death"/>
    <s v="Reach out to operation and safety, and also care card"/>
    <s v="Design and Engineering / Tempat Pekerjaan kurang sesuai"/>
    <x v="0"/>
    <x v="0"/>
    <x v="0"/>
  </r>
  <r>
    <m/>
    <x v="0"/>
    <m/>
    <m/>
    <d v="2025-10-22T10:02:35"/>
    <x v="101"/>
    <m/>
    <x v="0"/>
    <s v="Engineering"/>
    <s v="Main Gate 1"/>
    <s v="Unsafe Condition (Dangerous Area that has potential to cause harm or injury to People within the Area) / Keadaan Bahaya"/>
    <s v="Stray dogs around BFI entrance"/>
    <s v="Dog biting"/>
    <s v="Report to HSE"/>
    <s v="Welfare / Kebajikan Pekerjaan dari segi Tempat Rehat, Penyediaan Air Minum dan Sebagainya."/>
    <x v="0"/>
    <x v="0"/>
    <x v="0"/>
  </r>
  <r>
    <m/>
    <x v="0"/>
    <m/>
    <m/>
    <d v="2025-10-22T10:06:35"/>
    <x v="101"/>
    <m/>
    <x v="0"/>
    <s v="Engineer"/>
    <s v="CCR"/>
    <s v="Unsafe Act (Dangerous or Unsafe Act that was done by someone) / Perbuatan Bahaya"/>
    <s v="Colleague holding door at CCR for other people entry"/>
    <s v="Unauthorized access to restricted area"/>
    <s v="Intervene to ask the other employee to scan their card on door access"/>
    <s v="Individual Behaviour / Tingkah Laku yang Cuai dan Berbahaya"/>
    <x v="0"/>
    <x v="0"/>
    <x v="0"/>
  </r>
  <r>
    <m/>
    <x v="0"/>
    <m/>
    <m/>
    <d v="2025-10-22T10:06:53"/>
    <x v="101"/>
    <m/>
    <x v="0"/>
    <s v="Engineer"/>
    <s v="Unsure / Kurang Pasti"/>
    <s v="Improvement Suggestions / Cadangan untuk diperbaiki"/>
    <s v="Requested for PPE Coveralls for more than 4 weeks, not received yet"/>
    <s v="Insufficient PPEs, wearing torn unsafe PPEs"/>
    <s v="Follow up on HSSE department on the request. Usual answer no stock. Need to improve PPE stock management"/>
    <s v="Personal Protective Equipment / Pemakaian Alat Pelindung Diri"/>
    <x v="0"/>
    <x v="0"/>
    <x v="0"/>
  </r>
  <r>
    <m/>
    <x v="0"/>
    <m/>
    <m/>
    <d v="2025-10-22T10:32:41"/>
    <x v="140"/>
    <m/>
    <x v="0"/>
    <s v="Rotating Supervisor"/>
    <s v="Ammonia Plant"/>
    <s v="Unsafe Condition (Dangerous Area that has potential to cause harm or injury to People within the Area) / Keadaan Bahaya"/>
    <s v="slippery area (algae presence on the floor) at 1091U200 , unsafe condition to perform any jobs"/>
    <s v="slip/trip hazards"/>
    <s v="suggestion to perform cleaning on the floor &amp; remove the algae"/>
    <s v="Material Arrangement and Housekeeping / Kesesuaian Penyusunan Barang dan Kebersihan Tempat Pekerjaan"/>
    <x v="0"/>
    <x v="0"/>
    <x v="0"/>
  </r>
  <r>
    <m/>
    <x v="0"/>
    <m/>
    <m/>
    <d v="2025-10-22T10:35:18"/>
    <x v="140"/>
    <m/>
    <x v="0"/>
    <s v="Rotating Supervisor"/>
    <s v="Ammonia Plant"/>
    <s v="Unsafe Condition (Dangerous Area that has potential to cause harm or injury to People within the Area) / Keadaan Bahaya"/>
    <s v="scaffolding material touching the pump 1051P006"/>
    <s v="in case the pump requires emergency maintenance, scaffolding material can cause obstruction"/>
    <s v="suggestion to adjust /remove the scaffolding material"/>
    <s v="Scaffolding and Working at Height / Yang berkaitan dengan Scaffolding dan Bekerja tempat tinggi"/>
    <x v="0"/>
    <x v="0"/>
    <x v="0"/>
  </r>
  <r>
    <m/>
    <x v="0"/>
    <m/>
    <m/>
    <d v="2025-10-22T10:38:19"/>
    <x v="136"/>
    <m/>
    <x v="0"/>
    <s v="Rotating Engineer"/>
    <s v="Car Park near Main Gate 1"/>
    <s v="Unsafe Condition (Dangerous Area that has potential to cause harm or injury to People within the Area) / Keadaan Bahaya"/>
    <s v="Stray dogs around the car park area"/>
    <s v="personnel injury due to bitten by dogs"/>
    <s v="suggestion to responsible team to remove the stray dogs from BFI premises"/>
    <s v="Supervision / Kurang Pemantauan atau Perhatian dari atasan"/>
    <x v="0"/>
    <x v="0"/>
    <x v="0"/>
  </r>
  <r>
    <m/>
    <x v="0"/>
    <m/>
    <m/>
    <d v="2025-10-22T11:18:47"/>
    <x v="49"/>
    <m/>
    <x v="0"/>
    <s v="Workshop supervisor"/>
    <s v="Offsite &amp; Utilities"/>
    <s v="Safe Act or Positive Practice (An appreciation to be made to that person who shows good examples) / Kelakuan yang Baik"/>
    <s v="Subcontractor doing task to install grating cover drain pitch"/>
    <s v="They working near Main road , Have a lot of car moving "/>
    <s v="They used Hard barrier around working area and signed for show they working that area."/>
    <s v="Proactive Approach / Teguran Positif (Safe Act / Positive Act)"/>
    <x v="0"/>
    <x v="0"/>
    <x v="0"/>
  </r>
  <r>
    <m/>
    <x v="0"/>
    <m/>
    <m/>
    <d v="2025-10-22T13:51:20"/>
    <x v="93"/>
    <m/>
    <x v="0"/>
    <s v="Mechanical Technician "/>
    <s v="Car Park near North Building"/>
    <s v="Unsafe Act (Dangerous or Unsafe Act that was done by someone) / Perbuatan Bahaya"/>
    <s v="Observed personal forgot to scan out from site"/>
    <s v="Lose tracking incase of emergency"/>
    <s v="Intervened him to scan out &amp; he agreed."/>
    <s v="Individual Behaviour / Tingkah Laku yang Cuai dan Berbahaya"/>
    <x v="0"/>
    <x v="0"/>
    <x v="0"/>
  </r>
  <r>
    <m/>
    <x v="0"/>
    <m/>
    <m/>
    <d v="2025-10-22T13:53:05"/>
    <x v="69"/>
    <m/>
    <x v="0"/>
    <s v="Valve repair Technician"/>
    <s v="Workshop"/>
    <s v="Improvement Suggestions / Cadangan untuk diperbaiki"/>
    <s v="The main gate of workshop was repaired. It's a big sliding door now can move freelly but no have end stop."/>
    <s v="If any one operate the door without attention, it may fail off fron the rail. if that happen it can lead to damage or serious injuries."/>
    <s v="The advise is to improve the support and install stopper. to avoid misconduct or inappropriate motion out from the guide rail."/>
    <s v="Facility Management / Perawatan Kemudahan dan Aset"/>
    <x v="0"/>
    <x v="0"/>
    <x v="0"/>
  </r>
  <r>
    <m/>
    <x v="0"/>
    <m/>
    <m/>
    <d v="2025-10-22T14:03:04"/>
    <x v="93"/>
    <m/>
    <x v="0"/>
    <s v="Mechanical Technician "/>
    <s v="Ammonia Plant"/>
    <s v="Safe Act or Positive Practice (An appreciation to be made to that person who shows good examples) / Kelakuan yang Baik"/>
    <s v="Observed maintenance team when removal &amp; installation burner with proper PPE"/>
    <s v="NA"/>
    <s v="Keep up the good work"/>
    <s v="Personal Protective Equipment / Pemakaian Alat Pelindung Diri"/>
    <x v="0"/>
    <x v="0"/>
    <x v="0"/>
  </r>
  <r>
    <m/>
    <x v="0"/>
    <m/>
    <m/>
    <d v="2025-10-22T14:08:07"/>
    <x v="93"/>
    <m/>
    <x v="0"/>
    <s v="Mechanical Technician "/>
    <s v="Ammonia Plant"/>
    <s v="Unsafe Act (Dangerous or Unsafe Act that was done by someone) / Perbuatan Bahaya"/>
    <s v="Obeserved personal not holding stair handrail due to both hands full with tools"/>
    <s v="Slip, Trip &amp; Fall"/>
    <s v="Stop him and help to carry the tools"/>
    <s v="Position of People / Keberadaan seseorang ketika bekerja (Line of Fire, Drop Object &amp; Slip, Trip and Fall)"/>
    <x v="0"/>
    <x v="0"/>
    <x v="0"/>
  </r>
  <r>
    <m/>
    <x v="0"/>
    <m/>
    <m/>
    <d v="2025-10-22T14:12:58"/>
    <x v="93"/>
    <m/>
    <x v="0"/>
    <s v="Mechanical Technician "/>
    <s v="Ammonia Plant"/>
    <s v="Unsafe Act (Dangerous or Unsafe Act that was done by someone) / Perbuatan Bahaya"/>
    <s v="Observed personal not wearing chin strap while climbing monkey ladder"/>
    <s v="Dropped object"/>
    <s v="Informed him to secure your helmet whenever climbing the monkey ladder"/>
    <s v="Position of People / Keberadaan seseorang ketika bekerja (Line of Fire, Drop Object &amp; Slip, Trip and Fall)"/>
    <x v="0"/>
    <x v="0"/>
    <x v="0"/>
  </r>
  <r>
    <m/>
    <x v="0"/>
    <m/>
    <m/>
    <d v="2025-10-22T14:18:47"/>
    <x v="93"/>
    <m/>
    <x v="0"/>
    <s v="Mechanical Technician "/>
    <s v="Ammonia Plant"/>
    <s v="Unsafe Act (Dangerous or Unsafe Act that was done by someone) / Perbuatan Bahaya"/>
    <s v="Observed personal using wrong tools "/>
    <s v="Damage to the tools"/>
    <s v="Suggest him the right tools"/>
    <s v="Tools, Equipment and Machinery / Berkaitan dengan Alat Kegunaan Pekerjaan dan Mesin sama ada ianya Tidak Sesuai untuk aktivitas tersebut atau sebaliknya"/>
    <x v="0"/>
    <x v="0"/>
    <x v="0"/>
  </r>
  <r>
    <m/>
    <x v="0"/>
    <m/>
    <m/>
    <d v="2025-10-22T15:51:08"/>
    <x v="30"/>
    <m/>
    <x v="0"/>
    <s v="Technician"/>
    <s v="Urea Plant"/>
    <s v="Unsafe Act (Dangerous or Unsafe Act that was done by someone) / Perbuatan Bahaya"/>
    <s v="Found cigerrate buds on the floor 10 of granulation"/>
    <s v="Breaking life saving rules of bfi"/>
    <s v="Please do tighten the security on the plant gate"/>
    <s v="Individual Behaviour / Tingkah Laku yang Cuai dan Berbahaya"/>
    <x v="0"/>
    <x v="0"/>
    <x v="0"/>
  </r>
  <r>
    <m/>
    <x v="0"/>
    <m/>
    <m/>
    <d v="2025-10-22T15:53:28"/>
    <x v="30"/>
    <m/>
    <x v="0"/>
    <s v="Technician"/>
    <s v="Compressor Unit Area"/>
    <s v="Safe Act or Positive Practice (An appreciation to be made to that person who shows good examples) / Kelakuan yang Baik"/>
    <s v="Put barrier and signange by 3rd party before start their floor cleaning task"/>
    <s v="Slip and trip"/>
    <s v="Good safety practice"/>
    <s v="Signage and Barriers / Papan Tanda dan Perbatasan Keselamatan tempat kerja"/>
    <x v="0"/>
    <x v="0"/>
    <x v="0"/>
  </r>
  <r>
    <m/>
    <x v="0"/>
    <m/>
    <m/>
    <d v="2025-10-22T16:07:45"/>
    <x v="85"/>
    <m/>
    <x v="0"/>
    <s v="Static technician "/>
    <s v="Jetty Head"/>
    <s v="Unsafe Condition (Dangerous Area that has potential to cause harm or injury to People within the Area) / Keadaan Bahaya"/>
    <s v="No hand rail front of CCR very unsafe "/>
    <s v="Slip trip fall"/>
    <s v="Please install hand rail and safe this location "/>
    <s v="Design and Engineering / Tempat Pekerjaan kurang sesuai"/>
    <x v="0"/>
    <x v="0"/>
    <x v="0"/>
  </r>
  <r>
    <m/>
    <x v="0"/>
    <m/>
    <m/>
    <d v="2025-10-22T16:12:55"/>
    <x v="85"/>
    <m/>
    <x v="0"/>
    <s v="Static technician "/>
    <s v="Urea Plant"/>
    <s v="Improvement Suggestions / Cadangan untuk diperbaiki"/>
    <s v="Urea granulation please install ventilation "/>
    <s v="High humidity "/>
    <s v="Install ventilation and industrial fan"/>
    <s v="Design and Engineering / Tempat Pekerjaan kurang sesuai"/>
    <x v="0"/>
    <x v="0"/>
    <x v="0"/>
  </r>
  <r>
    <m/>
    <x v="0"/>
    <m/>
    <m/>
    <d v="2025-10-22T19:20:11"/>
    <x v="12"/>
    <m/>
    <x v="0"/>
    <s v="Electrical Sr Shift Engineer"/>
    <s v="Site Office's Staffs Rest Area"/>
    <s v="Improvement Suggestions / Cadangan untuk diperbaiki"/>
    <s v="One of lighting fixture at site office rest area was not function"/>
    <s v="The area was too dark"/>
    <s v="Replace the lighting"/>
    <s v="Facility Management / Perawatan Kemudahan dan Aset"/>
    <x v="0"/>
    <x v="1"/>
    <x v="0"/>
  </r>
  <r>
    <m/>
    <x v="0"/>
    <m/>
    <m/>
    <d v="2025-10-23T00:00:00"/>
    <x v="11"/>
    <s v="Muhammad Zulhelmi Hj Ismawi"/>
    <x v="0"/>
    <s v="Tech"/>
    <s v="SYERA's Rest Area"/>
    <s v="Unsafe Condition (Dangerous Area that has potential to cause harm or injury to People within the Area) / Keadaan Bahaya"/>
    <s v="Messy rest area, need to organize"/>
    <s v="Slip trip and fall"/>
    <s v="Approach them to do housekeeping and organize things better. They accept my approach kindly."/>
    <s v="Communication / Kurang Perbincangan waktu Bekerja, Kurang Permahaman Arahan atau Kurang Pengetahuan Bahasa Asing"/>
    <x v="0"/>
    <x v="0"/>
    <x v="0"/>
  </r>
  <r>
    <m/>
    <x v="0"/>
    <m/>
    <m/>
    <d v="2025-10-23T00:00:00"/>
    <x v="51"/>
    <m/>
    <x v="0"/>
    <s v="DE technician "/>
    <s v="Car Park near North Building"/>
    <s v="Safe Act or Positive Practice (An appreciation to be made to that person who shows good examples) / Kelakuan yang Baik"/>
    <s v="Good maintenance on repair the all parking area"/>
    <s v="It can damage the car and cause a flat tire. If the road is damaged"/>
    <s v="perform routine maintenance and repairs"/>
    <s v="Facility Management / Perawatan Kemudahan dan Aset"/>
    <x v="0"/>
    <x v="0"/>
    <x v="0"/>
  </r>
  <r>
    <m/>
    <x v="0"/>
    <m/>
    <m/>
    <d v="2025-10-23T07:19:07"/>
    <x v="109"/>
    <m/>
    <x v="0"/>
    <s v="Instrument Technician"/>
    <s v="Offsite &amp; Utilities"/>
    <s v="Unsafe Condition (Dangerous Area that has potential to cause harm or injury to People within the Area) / Keadaan Bahaya"/>
    <s v="The hose was not properly secured on site at Decanter."/>
    <s v="Tripping Hazard:_x000a_Unsecured hoses lying across walkways or work areas can cause personnel to trip and fall, potentially leading to sprains, fractures, or other injuries._x000a__x000a_Slips and Falls:_x000a_If the hose leaks or bursts, water can spread across walking surfaces, increasing the risk of slips._x000a__x000a_Entanglement:_x000a_Workers or moving machinery (e.g., trolleys, forklifts) could get entangled, causing injury or equipment damage._x000a__x000a_Equipment Damage:_x000a_A hose that moves or drags on rough surfaces may wear out quickly, leading to leaks, bursts, or loss of water pressure._x000a__x000a_Work Delays:_x000a_Water leaks or damaged hoses may interrupt cleaning, mixing, or other site operations that rely on water supply._x000a__x000a_Uncontrolled Water Flow:_x000a_If the hose disconnects or bursts, it can cause flooding or water waste in the work area._x000a__x000a_Water Damage:_x000a_Uncontrolled discharge can damage electrical equipment, materials, or unfinished structures._x000a__x000a_Soil Erosion or Contamination:_x000a_Continuous leaking water can erode soil or spread contaminants if the water contains any chemicals."/>
    <s v="Always secure hoses properly using clips, hangers, or designated routes._x000a__x000a_Show others the correct way to position hoses — away from walkways, access routes, and electrical areas._x000a__x000a_Take immediate action when you notice something unsafe rather than waiting for someone else to fix it._x000a__x000a_Communicate during toolbox talks or briefings about the importance of hose management for safety._x000a__x000a_Share lessons learned from near-misses or incidents so others understand the consequences of poor practice._x000a__x000a_Use hose reels, brackets, or supports to keep hoses tidy and off the ground._x000a__x000a_Plan safe routing of hoses during setup to avoid crossing walkways._x000a__x000a_Conduct routine inspections to check that hoses remain secured throughout the day._x000a__x000a_Reinforce positive behavior by recognizing workers or teams who consistently follow good practices._x000a__x000a_Support colleagues who raise safety concerns — avoid blame, focus on improvement._x000a__x000a_Promote a continuous improvement mindset where everyone contributes to safer, tidier, and more efficient site operations."/>
    <s v="Hazardous - Unsafe Environment / Situasi Tempat Kerja yang Berbahaya untuk Alam Sekitar"/>
    <x v="0"/>
    <x v="0"/>
    <x v="0"/>
  </r>
  <r>
    <m/>
    <x v="0"/>
    <m/>
    <m/>
    <d v="2025-10-23T10:06:34"/>
    <x v="10"/>
    <m/>
    <x v="0"/>
    <s v="static"/>
    <s v="Ammonia Plant"/>
    <s v="Unsafe Act (Dangerous or Unsafe Act that was done by someone) / Perbuatan Bahaya"/>
    <s v="seen operation operate valve without glove"/>
    <s v="injuries while operating valve"/>
    <s v="i tell him the consequences of not using glove when workinh"/>
    <s v="Personal Protective Equipment / Pemakaian Alat Pelindung Diri"/>
    <x v="0"/>
    <x v="0"/>
    <x v="0"/>
  </r>
  <r>
    <m/>
    <x v="0"/>
    <m/>
    <m/>
    <d v="2025-10-23T10:08:51"/>
    <x v="10"/>
    <m/>
    <x v="0"/>
    <s v="static"/>
    <s v="North Building First Floor"/>
    <s v="Unsafe Act (Dangerous or Unsafe Act that was done by someone) / Perbuatan Bahaya"/>
    <s v="seen someone go down stair playing phone"/>
    <s v="slip, trip n fall"/>
    <s v="tell him to stop playing phone"/>
    <s v="Individual Behaviour / Tingkah Laku yang Cuai dan Berbahaya"/>
    <x v="0"/>
    <x v="0"/>
    <x v="0"/>
  </r>
  <r>
    <m/>
    <x v="0"/>
    <m/>
    <m/>
    <d v="2025-10-23T10:10:30"/>
    <x v="10"/>
    <m/>
    <x v="0"/>
    <s v="static"/>
    <s v="Ammonia Plant"/>
    <s v="Safe Act or Positive Practice (An appreciation to be made to that person who shows good examples) / Kelakuan yang Baik"/>
    <s v="seen colleague using full ppe when working "/>
    <s v="N/A"/>
    <s v="commend him"/>
    <s v="Proactive Approach / Teguran Positif (Safe Act / Positive Act)"/>
    <x v="0"/>
    <x v="0"/>
    <x v="0"/>
  </r>
  <r>
    <m/>
    <x v="0"/>
    <m/>
    <m/>
    <d v="2025-10-23T10:13:07"/>
    <x v="10"/>
    <m/>
    <x v="0"/>
    <s v="static"/>
    <s v="Car Park near North Building"/>
    <s v="Unsafe Act (Dangerous or Unsafe Act that was done by someone) / Perbuatan Bahaya"/>
    <s v="see someone drive fast"/>
    <s v="hit passerby incase the driver not concentrate"/>
    <s v="tell him to drive slower"/>
    <s v="Individual Behaviour / Tingkah Laku yang Cuai dan Berbahaya"/>
    <x v="0"/>
    <x v="0"/>
    <x v="0"/>
  </r>
  <r>
    <m/>
    <x v="0"/>
    <m/>
    <m/>
    <d v="2025-10-23T10:15:12"/>
    <x v="10"/>
    <m/>
    <x v="0"/>
    <s v="static"/>
    <s v="Ammonia Plant"/>
    <s v="Unsafe Act (Dangerous or Unsafe Act that was done by someone) / Perbuatan Bahaya"/>
    <s v="seen one of the bfi inspection team roll up sleeve while riding bike"/>
    <s v="might cause injuries incase fall off bike"/>
    <s v="tell him to roll down his sleeve"/>
    <s v="Individual Behaviour / Tingkah Laku yang Cuai dan Berbahaya"/>
    <x v="0"/>
    <x v="0"/>
    <x v="0"/>
  </r>
  <r>
    <m/>
    <x v="0"/>
    <m/>
    <m/>
    <d v="2025-10-23T11:11:09"/>
    <x v="120"/>
    <m/>
    <x v="0"/>
    <s v="Senior Engineer Instrument"/>
    <s v="Car Park near Main Gate 1"/>
    <s v="Unsafe Condition (Dangerous Area that has potential to cause harm or injury to People within the Area) / Keadaan Bahaya"/>
    <s v="There are some stray dogs near main gate parking."/>
    <s v="Dogs can bite to anyone which can cause serious issues."/>
    <s v="Dogs must be removed from the site"/>
    <s v="Facility Management / Perawatan Kemudahan dan Aset"/>
    <x v="0"/>
    <x v="1"/>
    <x v="0"/>
  </r>
  <r>
    <m/>
    <x v="0"/>
    <m/>
    <m/>
    <d v="2025-10-23T11:15:42"/>
    <x v="120"/>
    <m/>
    <x v="0"/>
    <s v="Senior Engineer Instrument"/>
    <s v="South Building First Floor"/>
    <s v="Improvement Suggestions / Cadangan untuk diperbaiki"/>
    <s v="South Building 1st floor offices have no smoke detector."/>
    <s v="Fire can catch the office without detection."/>
    <s v="Install smoke detector so that in case of fire, it can be detected earlier."/>
    <s v="Fire Protection / Perlindungan Kebakaran"/>
    <x v="0"/>
    <x v="1"/>
    <x v="0"/>
  </r>
  <r>
    <m/>
    <x v="0"/>
    <m/>
    <m/>
    <d v="2025-10-23T14:15:19"/>
    <x v="11"/>
    <m/>
    <x v="0"/>
    <s v="Technician"/>
    <s v="Main Gate 1"/>
    <s v="Unsafe Condition (Dangerous Area that has potential to cause harm or injury to People within the Area) / Keadaan Bahaya"/>
    <s v="Wild dog"/>
    <s v="Can injured people, cause accidents due to panic"/>
    <s v="Suggested to remove the dog completely. "/>
    <s v="Hazardous - Unsafe Environment / Situasi Tempat Kerja yang Berbahaya untuk Alam Sekitar"/>
    <x v="0"/>
    <x v="0"/>
    <x v="0"/>
  </r>
  <r>
    <m/>
    <x v="0"/>
    <m/>
    <m/>
    <d v="2025-10-23T14:17:52"/>
    <x v="11"/>
    <m/>
    <x v="0"/>
    <s v="Technician"/>
    <s v="Car Park near North Building"/>
    <s v="Unsafe Condition (Dangerous Area that has potential to cause harm or injury to People within the Area) / Keadaan Bahaya"/>
    <s v="Algae at the parking area"/>
    <s v="Slippery, trip and fall. Especially during rain, the algae become wet and slippery"/>
    <s v="Suggesting to remove the algae, almost all area at the parking area have algae"/>
    <s v="Hazardous - Unsafe Environment / Situasi Tempat Kerja yang Berbahaya untuk Alam Sekitar"/>
    <x v="0"/>
    <x v="0"/>
    <x v="0"/>
  </r>
  <r>
    <m/>
    <x v="0"/>
    <m/>
    <m/>
    <d v="2025-10-23T14:21:46"/>
    <x v="57"/>
    <m/>
    <x v="0"/>
    <s v="Senior scaffolder"/>
    <s v="Urea Plant"/>
    <s v="Safe Act or Positive Practice (An appreciation to be made to that person who shows good examples) / Kelakuan yang Baik"/>
    <s v="People working at height with proper PPE &amp; Full body harness"/>
    <s v="Good Practice"/>
    <s v="Good job"/>
    <s v="Personal Protective Equipment / Pemakaian Alat Pelindung Diri"/>
    <x v="0"/>
    <x v="0"/>
    <x v="0"/>
  </r>
  <r>
    <m/>
    <x v="0"/>
    <m/>
    <m/>
    <d v="2025-10-24T00:00:00"/>
    <x v="10"/>
    <m/>
    <x v="0"/>
    <s v="static"/>
    <s v="Ammonia Plant"/>
    <s v="Safe Act or Positive Practice (An appreciation to be made to that person who shows good examples) / Kelakuan yang Baik"/>
    <s v="co worker follow ptw suggestion to wear extra ppe doing job involve back flow of heat at reformer burner"/>
    <s v="N/A"/>
    <s v="commend him"/>
    <s v="Personal Protective Equipment / Pemakaian Alat Pelindung Diri"/>
    <x v="0"/>
    <x v="0"/>
    <x v="0"/>
  </r>
  <r>
    <m/>
    <x v="0"/>
    <m/>
    <m/>
    <d v="2025-10-24T07:16:24"/>
    <x v="109"/>
    <m/>
    <x v="0"/>
    <s v="Instrument Technician"/>
    <s v="Car Park near North Building"/>
    <s v="Unsafe Condition (Dangerous Area that has potential to cause harm or injury to People within the Area) / Keadaan Bahaya"/>
    <s v="Slippery parking area"/>
    <s v="Trip, slips and falls: People walking to or from their vehicles can easily slip, resulting in injuries such as fractures, sprains, or head trauma."/>
    <s v="Regular Inspection and Maintenance: Conduct routine inspections (daily or weekly) to identify slippery spots, oil spills, or drainage issues. Schedule regular cleaning to remove oil, moss, or algae buildup._x000a__x000a_Ensure drainage systems are not clogged so water doesn’t pool._x000a__x000a_Apply anti-slip coatings, mats, or textured paint on slippery surfaces._x000a__x000a_Use grit, sand, or salt in cold or wet weather._x000a__x000a_Install warning signs (e.g., “Slippery When Wet” or “Caution: Drive Slowly”)._x000a__x000a_Review the effectiveness of interventions regularly. Gather feedback from users or staff to identify new risks or areas for improvement."/>
    <s v="Hazardous - Unsafe Environment / Situasi Tempat Kerja yang Berbahaya untuk Alam Sekitar"/>
    <x v="0"/>
    <x v="0"/>
    <x v="0"/>
  </r>
  <r>
    <m/>
    <x v="0"/>
    <m/>
    <m/>
    <d v="2025-10-24T07:29:11"/>
    <x v="87"/>
    <m/>
    <x v="0"/>
    <s v="Technician"/>
    <s v="Car Park near Main Gate 1"/>
    <s v="Unsafe Condition (Dangerous Area that has potential to cause harm or injury to People within the Area) / Keadaan Bahaya"/>
    <s v="Recently there has an accident of do attack to the contractor where the stray dogs always around here and unexpected aggresive behavior can cause harm to the people surrounding "/>
    <s v="Aggressive behavior of these stray dogs can cause harm and danger to people as it already occur few times. Need to be removed them for safer environment "/>
    <s v="Raise the care cards and soemone already inform the HSSE teams for this matter"/>
    <s v="Hazardous - Unsafe Environment / Situasi Tempat Kerja yang Berbahaya untuk Alam Sekitar"/>
    <x v="0"/>
    <x v="0"/>
    <x v="0"/>
  </r>
  <r>
    <m/>
    <x v="0"/>
    <m/>
    <m/>
    <d v="2025-10-24T07:38:55"/>
    <x v="112"/>
    <m/>
    <x v="0"/>
    <s v="INSTRUMENTATION TECHNICIAN"/>
    <s v="Urea Plant"/>
    <s v="Unsafe Act (Dangerous or Unsafe Act that was done by someone) / Perbuatan Bahaya"/>
    <s v="observed that some individuals did not bring their escape hoods"/>
    <s v="Individuals without escape hoods may be exposed to smoke, toxic gases, or oxygen-deficient environments during an emergency._x000a_Failure to enforce safety protocols can lead to violations of safety regulations or company policies."/>
    <s v="I approached the individuals in a professional and non-confrontational manner to inquire about the whereabouts of their escape hoods. The individuals explained that their escape hoods were left in the tricycle or hanging on their bicycles. I took the opportunity to explain the potential safety risks associated with not having an escape hood readily available during an emergency and emphasized the importance of adhering to safety protocols. I also encouraged them to view the incident as a learning opportunity and to prioritize preparedness for future drills or actual emergencies."/>
    <s v="Individual Behaviour / Tingkah Laku yang Cuai dan Berbahaya"/>
    <x v="0"/>
    <x v="0"/>
    <x v="0"/>
  </r>
  <r>
    <m/>
    <x v="0"/>
    <m/>
    <m/>
    <d v="2025-10-24T19:22:45"/>
    <x v="114"/>
    <m/>
    <x v="0"/>
    <s v="Shift Instrument Technician"/>
    <s v="Offsite &amp; Utilities"/>
    <s v="Safe Act or Positive Practice (An appreciation to be made to that person who shows good examples) / Kelakuan yang Baik"/>
    <s v="Wearing safety gloves when doing their task"/>
    <s v="Finger pinch point could happen"/>
    <s v="Told the personnel that it os good practise whenever working on some tasks with hand gloves"/>
    <s v="Proactive Approach / Teguran Positif (Safe Act / Positive Act)"/>
    <x v="0"/>
    <x v="0"/>
    <x v="0"/>
  </r>
  <r>
    <m/>
    <x v="0"/>
    <m/>
    <m/>
    <d v="2025-10-24T20:58:32"/>
    <x v="121"/>
    <m/>
    <x v="0"/>
    <s v="Shift Instrument Supervisor"/>
    <s v="Unsure / Kurang Pasti"/>
    <s v="Improvement Suggestions / Cadangan untuk diperbaiki"/>
    <s v="I realized that I really need to have first aid training or course"/>
    <s v="If no action or intervention is taken, the condition can worsen, cause permanent damage, or even lead to death."/>
    <s v="I provided immediate assistance and followed the proper first aid step to control the situation._x000a__x000a_I stayed calm, checked their condition, and approached with care and reassurance before giving help._x000a__x000a_I follow safety procedures, encourage other to learn first aid, and report incidents correctly._x000a__x000a_I suggest arranging first aid training for all staff to improve emergency response and safety awareness."/>
    <s v="Knowledge and Training / Kurang Kemahiran atau Pengetahuan"/>
    <x v="0"/>
    <x v="0"/>
    <x v="0"/>
  </r>
  <r>
    <m/>
    <x v="0"/>
    <m/>
    <m/>
    <d v="2025-10-24T21:31:43"/>
    <x v="114"/>
    <m/>
    <x v="0"/>
    <s v="Shift Instrument Technician "/>
    <s v="CCR"/>
    <s v="Unsafe Act (Dangerous or Unsafe Act that was done by someone) / Perbuatan Bahaya"/>
    <s v="Saw one personnel didnt wear his safety glass when he went out from CCR area"/>
    <s v="Dust could flew into his eyes"/>
    <s v="Simply approached the person and tell him to put his safety glass before he's on his way"/>
    <s v="Personal Protective Equipment / Pemakaian Alat Pelindung Diri"/>
    <x v="0"/>
    <x v="0"/>
    <x v="0"/>
  </r>
  <r>
    <m/>
    <x v="0"/>
    <m/>
    <m/>
    <d v="2025-10-24T21:33:55"/>
    <x v="121"/>
    <m/>
    <x v="0"/>
    <s v="Shift Instrument Supervisor"/>
    <s v="Site Office Ground Floor"/>
    <s v="Improvement Suggestions / Cadangan untuk diperbaiki"/>
    <s v="I observed that the toilet lacks a shower for shift personnel at site office for them to take bathe after finishing their shift hour."/>
    <s v="Without a shower for shift personnel, hygiene and health risks increase, discomfort and dissatisfaction mat arise, and germs or body odor could spread."/>
    <s v="I reported the lack of a shower to the supervisor and suggested providing proper facilities for shift personnel. I approached the supervisor politely, explaining the impact on hygiene and staff well-being. I support good practices by encouraging regular hygiene and adequate facilities to ensure staff health and comfort. Therefore, I recommend installing a shower in the staff toilet so shift personnel can bathe after their shift at the site office building. "/>
    <s v="Facility Management / Perawatan Kemudahan dan Aset"/>
    <x v="0"/>
    <x v="0"/>
    <x v="0"/>
  </r>
  <r>
    <m/>
    <x v="0"/>
    <m/>
    <m/>
    <d v="2025-10-24T21:35:07"/>
    <x v="121"/>
    <m/>
    <x v="0"/>
    <s v="Shift Instrument Supervisor"/>
    <s v="Site Office First Floor"/>
    <s v="Unsafe Condition (Dangerous Area that has potential to cause harm or injury to People within the Area) / Keadaan Bahaya"/>
    <s v="I observed that the staircase on the ground floor of the site offices becomes very slippery after the rain stops."/>
    <s v="Without interventions, the slippery staircase could cause accident, injuries to staff or visitors, and create an unsafe work environment."/>
    <s v="I reported the slippery staircase on the ground floor of the site office to the supervisor and suggested placing anti-slip mates or warning signs. I approached the supervisor politely, explaining the safety practices by identifying hazards and recommending preventive measures to reduce the risk of accidents."/>
    <s v="Hazardous - Unsafe Environment / Situasi Tempat Kerja yang Berbahaya untuk Alam Sekitar"/>
    <x v="0"/>
    <x v="0"/>
    <x v="0"/>
  </r>
  <r>
    <m/>
    <x v="0"/>
    <m/>
    <m/>
    <d v="2025-10-24T21:49:14"/>
    <x v="121"/>
    <m/>
    <x v="0"/>
    <s v="Shift Instrument Supervisor"/>
    <s v="Site Office First Floor"/>
    <s v="Improvement Suggestions / Cadangan untuk diperbaiki"/>
    <s v="I observed that the bicycles at the site office often become rusty because there is no roof to be install, so it gets wet whenever it rains and the dry repeatedly. causing them to look old and worn."/>
    <s v="If no action is taken. the bicycles mat becomes increasingly rusty, reduce in usability, incur higher maintenance or replacement costs, and pose safety risks to users."/>
    <s v="I suggested installing a roof at bicycle area to protect them from rain. I approached the facilities supervisor politely, explaining that repeated wetting and drying causes rust and reduces the bicycles lifespan. I support good practice by recommending preventive measures to maintain equipment in good condition. therefore, I suggest installing a roof or shelter at the bicycles are to keep them dry and prolong their usability. "/>
    <s v="Facility Management / Perawatan Kemudahan dan Aset"/>
    <x v="0"/>
    <x v="0"/>
    <x v="0"/>
  </r>
  <r>
    <m/>
    <x v="0"/>
    <m/>
    <m/>
    <d v="2025-10-25T08:29:17"/>
    <x v="33"/>
    <m/>
    <x v="0"/>
    <s v="Electrical Technician"/>
    <s v="Site Office First Floor"/>
    <s v="Safe Act or Positive Practice (An appreciation to be made to that person who shows good examples) / Kelakuan yang Baik"/>
    <s v="The cleaner doing house keeping activities with nice smiles "/>
    <s v=" "/>
    <s v="Greeting them with smile and say keep up the good works"/>
    <s v="Proactive Approach / Teguran Positif (Safe Act / Positive Act)"/>
    <x v="0"/>
    <x v="0"/>
    <x v="0"/>
  </r>
  <r>
    <m/>
    <x v="0"/>
    <m/>
    <m/>
    <d v="2025-10-25T18:48:01"/>
    <x v="111"/>
    <m/>
    <x v="0"/>
    <s v="Shift Instrument Supervisor"/>
    <s v="Bulk Storage"/>
    <s v="Unsafe Condition (Dangerous Area that has potential to cause harm or injury to People within the Area) / Keadaan Bahaya"/>
    <s v="Roadside of Bulk hall without fence "/>
    <s v="People who cross the road may fall down to the trench"/>
    <s v="Provide fence along the road side of bulk hall"/>
    <s v="Design and Engineering / Tempat Pekerjaan kurang sesuai"/>
    <x v="0"/>
    <x v="1"/>
    <x v="0"/>
  </r>
  <r>
    <m/>
    <x v="0"/>
    <m/>
    <m/>
    <d v="2025-10-26T06:45:50"/>
    <x v="14"/>
    <m/>
    <x v="0"/>
    <s v="Shift Electrical Technician"/>
    <s v="Offsite &amp; Utilities"/>
    <s v="Unsafe Act (Dangerous or Unsafe Act that was done by someone) / Perbuatan Bahaya"/>
    <s v="Power socket was reported no supply, upon checking. The power tools plug was not assembled properly."/>
    <s v="Power supply trip for that area. Burned Tools"/>
    <s v="After confirming the power tools faulty condition. Immediately removed the tools from site area and inform the contractor to get it check again properly."/>
    <s v="Tools, Equipment and Machinery / Berkaitan dengan Alat Kegunaan Pekerjaan dan Mesin sama ada ianya Tidak Sesuai untuk aktivitas tersebut atau sebaliknya"/>
    <x v="0"/>
    <x v="0"/>
    <x v="0"/>
  </r>
  <r>
    <m/>
    <x v="0"/>
    <m/>
    <m/>
    <d v="2025-10-26T08:12:56"/>
    <x v="15"/>
    <m/>
    <x v="0"/>
    <s v="Shift Technician"/>
    <s v="Ammonia Plant"/>
    <s v="Unsafe Condition (Dangerous Area that has potential to cause harm or injury to People within the Area) / Keadaan Bahaya"/>
    <s v="Lifting activity no barricade using lifting machinery."/>
    <s v="Someone may enter the lifting area or red zone area."/>
    <s v="Inform the lifting team to stop the work safely and to put on a proper barricade before resuming the activity."/>
    <s v="Individual Behaviour / Tingkah Laku yang Cuai dan Berbahaya"/>
    <x v="0"/>
    <x v="0"/>
    <x v="0"/>
  </r>
  <r>
    <m/>
    <x v="0"/>
    <m/>
    <m/>
    <d v="2025-10-26T08:21:22"/>
    <x v="15"/>
    <m/>
    <x v="0"/>
    <s v="Technician"/>
    <s v="Ammonia Plant"/>
    <s v="Unsafe Condition (Dangerous Area that has potential to cause harm or injury to People within the Area) / Keadaan Bahaya"/>
    <s v="A waning label &quot;Authorize person only&quot; was put in the middle way of monkey ladder, causing obstruction during climbing the monkey ladder."/>
    <s v="Obstruction can cause people to lose grip while climbing the monkey ladder."/>
    <s v="The warning label should be relocate to a safer location and not anywhere climbing path of the monkey ladder."/>
    <s v="Signage and Barriers / Papan Tanda dan Perbatasan Keselamatan tempat kerja"/>
    <x v="0"/>
    <x v="0"/>
    <x v="0"/>
  </r>
  <r>
    <m/>
    <x v="0"/>
    <m/>
    <m/>
    <d v="2025-10-26T08:30:48"/>
    <x v="15"/>
    <m/>
    <x v="0"/>
    <s v="Technician"/>
    <s v="Ammonia Plant"/>
    <s v="Unsafe Act (Dangerous or Unsafe Act that was done by someone) / Perbuatan Bahaya"/>
    <s v="A contractor(A) using a water jet for cleaning a pipe and another contractor(B) was holding the pipe. The water jet was aimed near the hand of contractor(B). At the same time contactor(B) was not wearing glove."/>
    <s v="Hand injury or bleeding since the water jet pressure they using are high pressure and needle type stream."/>
    <s v="Intervene to stop the activity/work, advice them to use proper ppe and reconsider a safe method to clean the pipe using proper tools or equipment/method and not by holding by hand close to the jet stream."/>
    <s v="Individual Behaviour / Tingkah Laku yang Cuai dan Berbahaya"/>
    <x v="0"/>
    <x v="0"/>
    <x v="0"/>
  </r>
  <r>
    <m/>
    <x v="0"/>
    <m/>
    <m/>
    <d v="2025-10-26T08:40:43"/>
    <x v="15"/>
    <m/>
    <x v="0"/>
    <s v="Technician"/>
    <s v="Ammonia Plant"/>
    <s v="Unsafe Condition (Dangerous Area that has potential to cause harm or injury to People within the Area) / Keadaan Bahaya"/>
    <s v="A contractor was cleaning the area using water jet close  to electrical socket. The jet water stream was pointed at the socket."/>
    <s v="Fire may break out due to short short circuit or people may get electrocuted."/>
    <s v="Intervene and advice to cover the electrical socket before resuming the cleaning and point away from the socket"/>
    <s v="Individual Behaviour / Tingkah Laku yang Cuai dan Berbahaya"/>
    <x v="0"/>
    <x v="0"/>
    <x v="0"/>
  </r>
  <r>
    <m/>
    <x v="0"/>
    <m/>
    <m/>
    <d v="2025-10-26T08:47:40"/>
    <x v="15"/>
    <m/>
    <x v="0"/>
    <s v="Technicain"/>
    <s v="Offsite &amp; Utilities"/>
    <s v="Unsafe Act (Dangerous or Unsafe Act that was done by someone) / Perbuatan Bahaya"/>
    <s v="A personnel was not using glove during performing a job on site (tightening using spanner)   "/>
    <s v="Hand slip during handling the tool may cause serious injury if not wearing ppe(glove)"/>
    <s v="Approach the person and advice him to wear the glove while performing the task for a better grip and impact shock resistance incase of hand slipping. "/>
    <s v="Supervision / Kurang Pemantauan atau Perhatian dari atasan"/>
    <x v="0"/>
    <x v="0"/>
    <x v="0"/>
  </r>
  <r>
    <m/>
    <x v="0"/>
    <m/>
    <m/>
    <d v="2025-10-27T07:41:56"/>
    <x v="112"/>
    <m/>
    <x v="0"/>
    <s v="INSTRUMENTATION TECHNICIAN"/>
    <s v="Ammonia Plant"/>
    <s v="Unsafe Act (Dangerous or Unsafe Act that was done by someone) / Perbuatan Bahaya"/>
    <s v="Someone was seen standing on an insulation pipe."/>
    <s v="Slip or fall injuries: Insulation pipes are not designed to support weight — the person could lose balance and fall, causing injury._x000a__x000a_Pipe damage leading to leaks: Standing on the pipe can crush or crack it, causing leaks (especially if it carries steam, chemicals, or chilled water)._x000a__x000a_Burns or frostbite: If the insulation fails, hot or cold surfaces inside the pipe could injure personnel."/>
    <s v="Approached the person calmly and advised them to step down from the insulation pipe. Explained the safety risk and reminded them to use proper access routes. The person complied and explained that they stood on the insulation pipe due to limited access to perform their work."/>
    <s v="Design and Engineering / Tempat Pekerjaan kurang sesuai"/>
    <x v="0"/>
    <x v="0"/>
    <x v="0"/>
  </r>
  <r>
    <m/>
    <x v="0"/>
    <m/>
    <m/>
    <d v="2025-10-27T08:12:28"/>
    <x v="80"/>
    <m/>
    <x v="0"/>
    <s v="Mechanical lead "/>
    <s v="Urea Plant"/>
    <s v="Unsafe Condition (Dangerous Area that has potential to cause harm or injury to People within the Area) / Keadaan Bahaya"/>
    <s v="During utilizing the passenger lift it was stopped with a message&quot; PLC failure&quot; and stopped responding and didn't allow anyone to go out or continue going up or down."/>
    <s v="Panic, trapped inside a confined space if the fault still persistent "/>
    <s v="following the new instruction that is written at one side and communicated with lift authority owner whom advised to switch off the entire panel then switch it on, a"/>
    <s v="Hazardous - Unsafe Environment / Situasi Tempat Kerja yang Berbahaya untuk Alam Sekitar"/>
    <x v="0"/>
    <x v="0"/>
    <x v="0"/>
  </r>
  <r>
    <m/>
    <x v="0"/>
    <m/>
    <m/>
    <d v="2025-10-27T10:44:41"/>
    <x v="133"/>
    <m/>
    <x v="0"/>
    <s v="Urea rotating lead "/>
    <s v="Car Park near Main Gate 1"/>
    <s v="Unsafe Condition (Dangerous Area that has potential to cause harm or injury to People within the Area) / Keadaan Bahaya"/>
    <s v="Dogs chasing people "/>
    <s v="Dogs might bite people and got infected by rabies "/>
    <s v="Raised this care card , requesting to clear area from dogs "/>
    <s v="Hazardous - Unsafe Environment / Situasi Tempat Kerja yang Berbahaya untuk Alam Sekitar"/>
    <x v="0"/>
    <x v="0"/>
    <x v="0"/>
  </r>
  <r>
    <m/>
    <x v="0"/>
    <m/>
    <m/>
    <d v="2025-10-27T11:27:18"/>
    <x v="131"/>
    <m/>
    <x v="0"/>
    <s v="Mechanical Manager "/>
    <s v="Car Park near North Building"/>
    <s v="Unsafe Condition (Dangerous Area that has potential to cause harm or injury to People within the Area) / Keadaan Bahaya"/>
    <s v="Stray dogs"/>
    <s v="Attack employees "/>
    <s v="HSSE informed "/>
    <s v="Hazardous - Unsafe Environment / Situasi Tempat Kerja yang Berbahaya untuk Alam Sekitar"/>
    <x v="0"/>
    <x v="0"/>
    <x v="0"/>
  </r>
  <r>
    <m/>
    <x v="0"/>
    <m/>
    <m/>
    <d v="2025-10-27T11:39:04"/>
    <x v="131"/>
    <m/>
    <x v="0"/>
    <s v="Mechanical Manager "/>
    <s v="Product Handling"/>
    <s v="Unsafe Act (Dangerous or Unsafe Act that was done by someone) / Perbuatan Bahaya"/>
    <s v="Damaged shot at truck loading area due to uncontrolled move of the truck during product transfer "/>
    <s v="Damaged already happened to the shoot which it’s a repeated matter "/>
    <s v="Communicate with Operation as there is updated SOP should be followed  "/>
    <s v="Knowledge and Training / Kurang Kemahiran atau Pengetahuan"/>
    <x v="0"/>
    <x v="0"/>
    <x v="0"/>
  </r>
  <r>
    <m/>
    <x v="0"/>
    <m/>
    <m/>
    <d v="2025-10-27T12:37:20"/>
    <x v="41"/>
    <m/>
    <x v="0"/>
    <s v="Electrical Technician"/>
    <s v="CCR"/>
    <s v="Improvement Suggestions / Cadangan untuk diperbaiki"/>
    <s v="At CCR battery room, found out that eye washers provided there were all expired. "/>
    <s v="The eye washers need to be replaced with new ones"/>
    <s v="-"/>
    <s v="Hazardous - Unsafe Materials / Benda yang Berbahaya"/>
    <x v="0"/>
    <x v="0"/>
    <x v="0"/>
  </r>
  <r>
    <m/>
    <x v="0"/>
    <m/>
    <m/>
    <d v="2025-10-27T14:08:37"/>
    <x v="99"/>
    <m/>
    <x v="0"/>
    <s v="Instrumentation "/>
    <s v="Offsite &amp; Utilities"/>
    <s v="Safe Act or Positive Practice (An appreciation to be made to that person who shows good examples) / Kelakuan yang Baik"/>
    <s v="Proper Lifting Technique"/>
    <s v="Prevents strains and long-term back injuries."/>
    <s v="If the load is too heavy, ask for help or use mechanical lifting aids."/>
    <s v="Manual Handling / Cara Mengangkat Benda"/>
    <x v="0"/>
    <x v="0"/>
    <x v="0"/>
  </r>
  <r>
    <m/>
    <x v="0"/>
    <m/>
    <m/>
    <d v="2025-10-27T14:22:37"/>
    <x v="99"/>
    <m/>
    <x v="0"/>
    <s v="Instrumentation"/>
    <s v="Ammonia Plant"/>
    <s v="Safe Act or Positive Practice (An appreciation to be made to that person who shows good examples) / Kelakuan yang Baik"/>
    <s v="Housekeeping and Organization"/>
    <s v="Good housekeeping reduces slips, trips, and falls"/>
    <s v="Recognize the area/team in the safety bulletin to promote continued good housekeeping practices."/>
    <s v="Proactive Approach / Teguran Positif (Safe Act / Positive Act)"/>
    <x v="0"/>
    <x v="0"/>
    <x v="0"/>
  </r>
  <r>
    <m/>
    <x v="0"/>
    <m/>
    <m/>
    <d v="2025-10-27T14:28:48"/>
    <x v="99"/>
    <m/>
    <x v="0"/>
    <s v="Instrumentation"/>
    <s v="Compressor Unit Area"/>
    <s v="Safe Act or Positive Practice (An appreciation to be made to that person who shows good examples) / Kelakuan yang Baik"/>
    <s v="Wearing Personal Protective Equipment (PPE)"/>
    <s v="without continued reinforcement, workers may become complacent and skip using PPE"/>
    <s v="Continue monitoring PPE condition and ensure new employees receive the same positive example."/>
    <s v="Proactive Approach / Teguran Positif (Safe Act / Positive Act)"/>
    <x v="0"/>
    <x v="0"/>
    <x v="0"/>
  </r>
  <r>
    <m/>
    <x v="0"/>
    <m/>
    <m/>
    <d v="2025-10-27T14:31:57"/>
    <x v="99"/>
    <m/>
    <x v="0"/>
    <s v="Instrumentation"/>
    <s v="Car Park near North Building"/>
    <s v="Unsafe Condition (Dangerous Area that has potential to cause harm or injury to People within the Area) / Keadaan Bahaya"/>
    <s v="Stray Dog Inside Workplace Area"/>
    <s v="If no action is taken, someone could be bitten or injured. The stray animal could also return regularly, increasing risk of incidents and spreading disease."/>
    <s v="Reminding colleagues not to approach or feed the stray dog and to report any sightings immediately."/>
    <s v="Hazardous - Unsafe Environment / Situasi Tempat Kerja yang Berbahaya untuk Alam Sekitar"/>
    <x v="0"/>
    <x v="0"/>
    <x v="0"/>
  </r>
  <r>
    <m/>
    <x v="0"/>
    <m/>
    <m/>
    <d v="2025-10-27T15:51:46"/>
    <x v="22"/>
    <m/>
    <x v="0"/>
    <s v="Electrical Supervisor"/>
    <s v="Ammonia Plant"/>
    <s v="Unsafe Condition (Dangerous Area that has potential to cause harm or injury to People within the Area) / Keadaan Bahaya"/>
    <s v="An oil spill was discovered close to the 85 lube oil area; although absorbent material was utilized, it was insufficient to completely absorb the oil on the floor."/>
    <s v="Oil makes surfaces extremely slippery, increasing the risk of falls and injuries. If the spill reaches drains, it can contaminate rivers, beach, or groundwater, harming aquatic life and ecosystems."/>
    <s v="To remove the oil, action must be taken as soon as possible before it rains, using spill containment kits and absorbent materials."/>
    <s v="Hazardous - Unsafe Environment / Situasi Tempat Kerja yang Berbahaya untuk Alam Sekitar"/>
    <x v="0"/>
    <x v="1"/>
    <x v="0"/>
  </r>
  <r>
    <m/>
    <x v="0"/>
    <m/>
    <m/>
    <d v="2025-10-27T16:19:47"/>
    <x v="142"/>
    <m/>
    <x v="0"/>
    <s v="Senior Supervisor"/>
    <s v="Cooling Tower Area"/>
    <s v="Unsafe Condition (Dangerous Area that has potential to cause harm or injury to People within the Area) / Keadaan Bahaya"/>
    <s v="Ammonia Cooling Water Pump a lot of water leaking on packing side."/>
    <s v="Area on Slippery surface"/>
    <s v="Need to do the gland packing tightening &amp; water jack cleaning.  "/>
    <s v="Hazardous - Unsafe Environment / Situasi Tempat Kerja yang Berbahaya untuk Alam Sekitar"/>
    <x v="0"/>
    <x v="0"/>
    <x v="0"/>
  </r>
  <r>
    <m/>
    <x v="0"/>
    <m/>
    <m/>
    <d v="2025-10-27T17:44:02"/>
    <x v="12"/>
    <m/>
    <x v="0"/>
    <s v="Electrical Sr Shift Engineer"/>
    <s v="Ammonia Plant"/>
    <s v="Unsafe Condition (Dangerous Area that has potential to cause harm or injury to People within the Area) / Keadaan Bahaya"/>
    <s v="There was scaffolding materials without proper barrier and signage"/>
    <s v="People can crash with scaffolding pipe due to no signage or barrier"/>
    <s v="Put signage and barrier"/>
    <s v="Hazardous - Unsafe Environment / Situasi Tempat Kerja yang Berbahaya untuk Alam Sekitar"/>
    <x v="0"/>
    <x v="1"/>
    <x v="0"/>
  </r>
  <r>
    <m/>
    <x v="0"/>
    <m/>
    <m/>
    <d v="2025-10-28T07:07:39"/>
    <x v="49"/>
    <m/>
    <x v="0"/>
    <s v="Maintenance workshop supervisor"/>
    <s v="Workshop"/>
    <s v="Safe Act or Positive Practice (An appreciation to be made to that person who shows good examples) / Kelakuan yang Baik"/>
    <s v="Sub contractor , working at hight install lighting"/>
    <s v="They can falling object from high "/>
    <s v="They ware full body safety harness , and hook up at all time , when working at high"/>
    <s v="Scaffolding and Working at Height / Yang berkaitan dengan Scaffolding dan Bekerja tempat tinggi"/>
    <x v="0"/>
    <x v="0"/>
    <x v="0"/>
  </r>
  <r>
    <m/>
    <x v="0"/>
    <m/>
    <m/>
    <d v="2025-10-28T07:18:05"/>
    <x v="109"/>
    <m/>
    <x v="0"/>
    <s v="Instrument Technician"/>
    <s v="Offsite &amp; Utilities"/>
    <s v="Unsafe Condition (Dangerous Area that has potential to cause harm or injury to People within the Area) / Keadaan Bahaya"/>
    <s v=" Overflow water was noted from the cooling water pump area. No safety signage or barricade was present to warn personnel."/>
    <s v="Slip, trip, and fall incidents:_x000a_Water on the floor creates a slippery surface. Personnel walking nearby could fall and sustain injuries such as sprains, fractures, or head trauma._x000a__x000a_Electrical shock or electrocution:_x000a_If water reaches electrical panels, motors, or cables, it could cause short circuits or energize nearby equipment, leading to electrical accidents._x000a__x000a_Contact with hot or contaminated water:_x000a_If the cooling water contains chemicals, debris, or is at a high temperature, it could cause burns or chemical exposure to workers._x000a__x000a_Uncontrolled access:_x000a_Without barricades or signage, workers unaware of the hazard may enter the area and be exposed to risk._x000a__x000a_Equipment damage:_x000a_Continuous water overflow can damage the pump motor, bearings, or electrical components, resulting in costly repairs or downtime._x000a__x000a_Reduced cooling efficiency:_x000a_Loss of cooling water could lead to overheating of connected systems, possibly causing shutdowns or equipment failure._x000a__x000a_Corrosion or degradation:_x000a_Persistent standing water accelerates corrosion of nearby metallic structures, floors, and pipe supports."/>
    <s v="Stop the source of overflow — if safe to do so, isolate or shut down the cooling water pump until the leak/overflow is controlled._x000a__x000a_Barricade the area — use caution tape, cones, or temporary fencing to restrict access._x000a__x000a_Post warning signage — place “Caution: Wet Floor” or “Do Not Enter – Maintenance Work” signs._x000a__x000a_Clean up standing water using absorbent materials, mops, or a wet vacuum to prevent slips._x000a__x000a_Report the hazard to your supervisor or safety department for tracking and further action._x000a__x000a__x000a_To avoid recurrence and strengthen safety culture:_x000a_Install permanent barricades or guard rails if the area is frequently exposed to water._x000a__x000a_Provide permanent, clear signage indicating “Cooling Water Area – Wet Floor Hazard.”_x000a__x000a_Review and update Standard Operating Procedures (SOPs) for pump operation and maintenance to include overflow checks._x000a__x000a_Conduct training or toolbox talks on hazard identification and prompt reporting._x000a__x000a_Implement regular inspections as part of preventive maintenance to detect early signs of leaks or overflow._x000a__x000a_Include the area in safety audits or housekeeping checks to ensure ongoing compliance."/>
    <s v="Hazardous - Unsafe Environment / Situasi Tempat Kerja yang Berbahaya untuk Alam Sekitar"/>
    <x v="0"/>
    <x v="0"/>
    <x v="0"/>
  </r>
  <r>
    <m/>
    <x v="0"/>
    <m/>
    <m/>
    <d v="2025-10-28T08:20:45"/>
    <x v="130"/>
    <m/>
    <x v="0"/>
    <s v="Lead Instrumentation Engineer"/>
    <s v="Urea Plant"/>
    <s v="Unsafe Act (Dangerous or Unsafe Act that was done by someone) / Perbuatan Bahaya"/>
    <s v="Personnel was standing very close to the moving conveyor."/>
    <s v="Personnel could have got injured by the moving conveyor."/>
    <s v="Intervened and asked to stay at a distance"/>
    <s v="Position of People / Keberadaan seseorang ketika bekerja (Line of Fire, Drop Object &amp; Slip, Trip and Fall)"/>
    <x v="0"/>
    <x v="0"/>
    <x v="0"/>
  </r>
  <r>
    <m/>
    <x v="0"/>
    <m/>
    <m/>
    <d v="2025-10-28T08:27:59"/>
    <x v="118"/>
    <m/>
    <x v="0"/>
    <s v="Instrument Technician"/>
    <s v="Ammonia Plant"/>
    <s v="Unsafe Condition (Dangerous Area that has potential to cause harm or injury to People within the Area) / Keadaan Bahaya"/>
    <s v="Ammonia leak"/>
    <s v="Ammonia exposure"/>
    <s v="Inform and cascade information"/>
    <s v="Hazardous - Unsafe Environment / Situasi Tempat Kerja yang Berbahaya untuk Alam Sekitar"/>
    <x v="0"/>
    <x v="0"/>
    <x v="0"/>
  </r>
  <r>
    <m/>
    <x v="0"/>
    <m/>
    <m/>
    <d v="2025-10-28T08:37:49"/>
    <x v="141"/>
    <n v="12000048"/>
    <x v="0"/>
    <s v="Rotating Supervisor"/>
    <s v="Urea Plant"/>
    <s v="Safe Act or Positive Practice (An appreciation to be made to that person who shows good examples) / Kelakuan yang Baik"/>
    <s v="Using wrong tools during maintenance"/>
    <s v="led to accident and equipment damage"/>
    <s v="To emphasis the importance to use proper tools during work execution."/>
    <s v="Proactive Approach / Teguran Positif (Safe Act / Positive Act)"/>
    <x v="0"/>
    <x v="0"/>
    <x v="0"/>
  </r>
  <r>
    <m/>
    <x v="0"/>
    <m/>
    <m/>
    <d v="2025-10-28T08:42:21"/>
    <x v="141"/>
    <n v="12000048"/>
    <x v="0"/>
    <s v="Rotating Supervisor"/>
    <s v="North Building Ground Floor"/>
    <s v="Improvement Suggestions / Cadangan untuk diperbaiki"/>
    <s v="Damage bicycle left over without any maintenance "/>
    <s v="Congested area due to unuse bicycle park and the area become messy "/>
    <s v="To dispose unuse bicycle "/>
    <s v="Material Arrangement and Housekeeping / Kesesuaian Penyusunan Barang dan Kebersihan Tempat Pekerjaan"/>
    <x v="0"/>
    <x v="0"/>
    <x v="0"/>
  </r>
  <r>
    <m/>
    <x v="0"/>
    <m/>
    <m/>
    <d v="2025-10-28T08:52:28"/>
    <x v="118"/>
    <m/>
    <x v="0"/>
    <s v="Instrument Technician"/>
    <s v="CCR"/>
    <s v="Improvement Suggestions / Cadangan untuk diperbaiki"/>
    <s v="Damage bicycles"/>
    <s v="No space for parking"/>
    <s v="Removed damage bicycles"/>
    <s v="Proactive Approach / Teguran Positif (Safe Act / Positive Act)"/>
    <x v="0"/>
    <x v="0"/>
    <x v="0"/>
  </r>
  <r>
    <m/>
    <x v="0"/>
    <m/>
    <m/>
    <d v="2025-10-28T08:54:33"/>
    <x v="118"/>
    <m/>
    <x v="0"/>
    <s v="Instrument Technician"/>
    <s v="Car Park near North Building"/>
    <s v="Unsafe Condition (Dangerous Area that has potential to cause harm or injury to People within the Area) / Keadaan Bahaya"/>
    <s v="Algae buildup"/>
    <s v="Slip and trip"/>
    <s v="Avoid the path"/>
    <s v="Proactive Approach / Teguran Positif (Safe Act / Positive Act)"/>
    <x v="0"/>
    <x v="0"/>
    <x v="0"/>
  </r>
  <r>
    <m/>
    <x v="0"/>
    <m/>
    <m/>
    <d v="2025-10-28T08:55:55"/>
    <x v="118"/>
    <m/>
    <x v="0"/>
    <s v="Instrument Technician"/>
    <s v="Urea Plant"/>
    <s v="Unsafe Condition (Dangerous Area that has potential to cause harm or injury to People within the Area) / Keadaan Bahaya"/>
    <s v="Slippery grating"/>
    <s v="Slip,trip and fall"/>
    <s v="Avoid area and inform operations"/>
    <s v="Hazardous - Unsafe Environment / Situasi Tempat Kerja yang Berbahaya untuk Alam Sekitar"/>
    <x v="0"/>
    <x v="0"/>
    <x v="0"/>
  </r>
  <r>
    <m/>
    <x v="0"/>
    <m/>
    <m/>
    <d v="2025-10-28T08:57:13"/>
    <x v="118"/>
    <m/>
    <x v="0"/>
    <s v="Instrument Technician"/>
    <s v="Workshop"/>
    <s v="Unsafe Condition (Dangerous Area that has potential to cause harm or injury to People within the Area) / Keadaan Bahaya"/>
    <s v="Materials everywhere,no housekeeping"/>
    <s v="Obstructions and biological hazard"/>
    <s v="Inform safety and personnel"/>
    <s v="Material Arrangement and Housekeeping / Kesesuaian Penyusunan Barang dan Kebersihan Tempat Pekerjaan"/>
    <x v="0"/>
    <x v="0"/>
    <x v="0"/>
  </r>
  <r>
    <m/>
    <x v="0"/>
    <m/>
    <m/>
    <d v="2025-10-28T08:59:25"/>
    <x v="118"/>
    <m/>
    <x v="0"/>
    <s v="Instrument Technician"/>
    <s v="Trailer Parking Area"/>
    <s v="Improvement Suggestions / Cadangan untuk diperbaiki"/>
    <s v="Stray dogs entering the plant"/>
    <s v="Undisposed food,attracting more dogs"/>
    <s v="Throw rubbish and disposed them at a nearby rubbish"/>
    <s v="Waste Management / Berkaitan dengan Pengurusan Pembuangan Sampah"/>
    <x v="0"/>
    <x v="0"/>
    <x v="0"/>
  </r>
  <r>
    <m/>
    <x v="0"/>
    <m/>
    <m/>
    <d v="2025-10-28T09:01:30"/>
    <x v="118"/>
    <m/>
    <x v="0"/>
    <s v="Instrument Technician"/>
    <s v="Offsite &amp; Utilities"/>
    <s v="Safe Act or Positive Practice (An appreciation to be made to that person who shows good examples) / Kelakuan yang Baik"/>
    <s v="Personnel wearing ppe at limemilk"/>
    <s v="Intervene to appreciate "/>
    <s v="Telling to keep up the good work"/>
    <s v="Proactive Approach / Teguran Positif (Safe Act / Positive Act)"/>
    <x v="0"/>
    <x v="0"/>
    <x v="0"/>
  </r>
  <r>
    <m/>
    <x v="0"/>
    <m/>
    <m/>
    <d v="2025-10-28T09:09:29"/>
    <x v="105"/>
    <m/>
    <x v="0"/>
    <s v="Inst tech"/>
    <s v="Site Office's Staffs Rest Area"/>
    <s v="Improvement Suggestions / Cadangan untuk diperbaiki"/>
    <s v="cat droppings "/>
    <s v="people will accidentally stepped on it, my colleagues have encountered this several times "/>
    <s v="-"/>
    <s v="Supervision / Kurang Pemantauan atau Perhatian dari atasan"/>
    <x v="0"/>
    <x v="0"/>
    <x v="0"/>
  </r>
  <r>
    <m/>
    <x v="0"/>
    <m/>
    <m/>
    <d v="2025-10-28T09:16:29"/>
    <x v="105"/>
    <m/>
    <x v="0"/>
    <s v="inst tech "/>
    <s v="CCR"/>
    <s v="Improvement Suggestions / Cadangan untuk diperbaiki"/>
    <s v="food containers were scattered all over the floor, most likely from the rubbish. "/>
    <s v="dirty area"/>
    <s v="-"/>
    <s v="Supervision / Kurang Pemantauan atau Perhatian dari atasan"/>
    <x v="0"/>
    <x v="0"/>
    <x v="0"/>
  </r>
  <r>
    <m/>
    <x v="0"/>
    <m/>
    <m/>
    <d v="2025-10-28T09:19:49"/>
    <x v="105"/>
    <m/>
    <x v="0"/>
    <s v="inst tech"/>
    <s v="South Building First Floor"/>
    <s v="Safe Act or Positive Practice (An appreciation to be made to that person who shows good examples) / Kelakuan yang Baik"/>
    <s v="air conditioner is not cold "/>
    <s v="-"/>
    <s v="technician came and did their preventive maintenance by servicing the aircond "/>
    <s v="Welfare / Kebajikan Pekerjaan dari segi Tempat Rehat, Penyediaan Air Minum dan Sebagainya."/>
    <x v="0"/>
    <x v="0"/>
    <x v="0"/>
  </r>
  <r>
    <m/>
    <x v="0"/>
    <m/>
    <m/>
    <d v="2025-10-28T09:29:37"/>
    <x v="105"/>
    <m/>
    <x v="0"/>
    <s v="inst tech "/>
    <s v="South Building First Floor"/>
    <s v="Safe Act or Positive Practice (An appreciation to be made to that person who shows good examples) / Kelakuan yang Baik"/>
    <s v="cleaner has been doing an excellent job at cleaning our offices and toilet "/>
    <s v="unclean rest area"/>
    <s v="-"/>
    <s v="Welfare / Kebajikan Pekerjaan dari segi Tempat Rehat, Penyediaan Air Minum dan Sebagainya."/>
    <x v="0"/>
    <x v="0"/>
    <x v="0"/>
  </r>
  <r>
    <m/>
    <x v="0"/>
    <m/>
    <m/>
    <d v="2025-10-28T09:31:46"/>
    <x v="105"/>
    <m/>
    <x v="0"/>
    <s v="inst tech "/>
    <s v="South Building First Floor"/>
    <s v="Unsafe Condition (Dangerous Area that has potential to cause harm or injury to People within the Area) / Keadaan Bahaya"/>
    <s v="a colleague has been coughing non stop "/>
    <s v="unfit to work "/>
    <s v="="/>
    <s v="Proactive Approach / Teguran Positif (Safe Act / Positive Act)"/>
    <x v="0"/>
    <x v="0"/>
    <x v="0"/>
  </r>
  <r>
    <m/>
    <x v="0"/>
    <m/>
    <m/>
    <d v="2025-10-28T09:34:00"/>
    <x v="105"/>
    <m/>
    <x v="0"/>
    <s v="inst tech "/>
    <s v="Car Park in Front of HSSE Office"/>
    <s v="Unsafe Act (Dangerous or Unsafe Act that was done by someone) / Perbuatan Bahaya"/>
    <s v="contractor was bitten by a dog"/>
    <s v="rabbies "/>
    <s v="remove stray dogs from the area"/>
    <s v="Hazardous - Unsafe Environment / Situasi Tempat Kerja yang Berbahaya untuk Alam Sekitar"/>
    <x v="0"/>
    <x v="0"/>
    <x v="0"/>
  </r>
  <r>
    <m/>
    <x v="0"/>
    <m/>
    <m/>
    <d v="2025-10-28T09:36:30"/>
    <x v="105"/>
    <m/>
    <x v="0"/>
    <s v="inst tech "/>
    <s v="Ammonia Plant"/>
    <s v="Unsafe Condition (Dangerous Area that has potential to cause harm or injury to People within the Area) / Keadaan Bahaya"/>
    <s v="ramp in between unit 1021 and 1851 under compressor house is not safe. we almost fell from our bicycles numerous times on the ramp"/>
    <s v="injuries, fall "/>
    <s v="ramp needs to be widen "/>
    <s v="Design and Engineering / Tempat Pekerjaan kurang sesuai"/>
    <x v="0"/>
    <x v="0"/>
    <x v="0"/>
  </r>
  <r>
    <m/>
    <x v="0"/>
    <m/>
    <m/>
    <d v="2025-10-28T09:51:43"/>
    <x v="105"/>
    <m/>
    <x v="0"/>
    <s v="inst tech "/>
    <s v="Car Park near Main Gate 1"/>
    <s v="Unsafe Condition (Dangerous Area that has potential to cause harm or injury to People within the Area) / Keadaan Bahaya"/>
    <s v="algae on the floor"/>
    <s v="slip and fall "/>
    <s v="clean and remove the algae"/>
    <s v="Hazardous - Unsafe Environment / Situasi Tempat Kerja yang Berbahaya untuk Alam Sekitar"/>
    <x v="0"/>
    <x v="0"/>
    <x v="0"/>
  </r>
  <r>
    <m/>
    <x v="0"/>
    <m/>
    <m/>
    <d v="2025-10-28T09:53:32"/>
    <x v="105"/>
    <m/>
    <x v="0"/>
    <s v="inst tech"/>
    <s v="Ammonia Plant"/>
    <s v="Safe Act or Positive Practice (An appreciation to be made to that person who shows good examples) / Kelakuan yang Baik"/>
    <s v="colleague wearing gloves "/>
    <s v="injuries"/>
    <s v="-"/>
    <s v="Personal Protective Equipment / Pemakaian Alat Pelindung Diri"/>
    <x v="0"/>
    <x v="0"/>
    <x v="0"/>
  </r>
  <r>
    <m/>
    <x v="0"/>
    <m/>
    <m/>
    <d v="2025-10-28T10:17:07"/>
    <x v="57"/>
    <m/>
    <x v="0"/>
    <s v="Senior Scaffolder"/>
    <s v="Product Handling"/>
    <s v="Improvement Suggestions / Cadangan untuk diperbaiki"/>
    <s v="Top Floor of Urea Bagging need to make a gate for lifting material to any platform for future use "/>
    <s v="As of now it is difficult to do lifting on the area when to lay down the materials to platform"/>
    <s v="Its better to change the handrail to gate so it can open &amp; close . so its easy to laydown material when doing lifting on that area"/>
    <s v="Design and Engineering / Tempat Pekerjaan kurang sesuai"/>
    <x v="0"/>
    <x v="0"/>
    <x v="0"/>
  </r>
  <r>
    <m/>
    <x v="0"/>
    <m/>
    <m/>
    <d v="2025-10-28T10:21:13"/>
    <x v="57"/>
    <m/>
    <x v="0"/>
    <s v="Senior Scaffolder"/>
    <s v="Product Handling"/>
    <s v="Safe Act or Positive Practice (An appreciation to be made to that person who shows good examples) / Kelakuan yang Baik"/>
    <s v="Good teamwork &amp; Communication "/>
    <s v="It can goes wrong &amp; incident happen if there's no proper communication and plan "/>
    <s v="Good job &amp; keep it up when doing lifting or any activity . communication is important"/>
    <s v="Communication / Kurang Perbincangan waktu Bekerja, Kurang Permahaman Arahan atau Kurang Pengetahuan Bahasa Asing"/>
    <x v="0"/>
    <x v="0"/>
    <x v="0"/>
  </r>
  <r>
    <m/>
    <x v="0"/>
    <m/>
    <m/>
    <d v="2025-10-28T10:22:35"/>
    <x v="110"/>
    <m/>
    <x v="0"/>
    <s v="Instrument Technician"/>
    <s v="Ammonia Plant"/>
    <s v="Unsafe Condition (Dangerous Area that has potential to cause harm or injury to People within the Area) / Keadaan Bahaya"/>
    <s v="workers waterjetting the floor to remove algae barricaded the area using a thin, used tape, which was difficult to see and poorly secured."/>
    <s v="others might not notice the barrier and can run into it accidentally entering the area which can cause slip,trip and fall hazard."/>
    <s v="informed the workers that the barrier was not visible and not effective as people still entering the area. told him to get a proper barrier instead or atleast ask for a new hazard tape from the safety team."/>
    <s v="Signage and Barriers / Papan Tanda dan Perbatasan Keselamatan tempat kerja"/>
    <x v="0"/>
    <x v="0"/>
    <x v="0"/>
  </r>
  <r>
    <m/>
    <x v="0"/>
    <m/>
    <m/>
    <d v="2025-10-28T10:23:42"/>
    <x v="57"/>
    <m/>
    <x v="0"/>
    <s v="Senior Scaffolder"/>
    <s v="Main Gate 1"/>
    <s v="Unsafe Condition (Dangerous Area that has potential to cause harm or injury to People within the Area) / Keadaan Bahaya"/>
    <s v="Dog barking &amp; disturb people"/>
    <s v="it can cause harm if the dog bite people who walking along the road "/>
    <s v="the dog must be catch &amp; thrown away from work area . "/>
    <s v="Hazardous - Unsafe Environment / Situasi Tempat Kerja yang Berbahaya untuk Alam Sekitar"/>
    <x v="0"/>
    <x v="0"/>
    <x v="0"/>
  </r>
  <r>
    <m/>
    <x v="0"/>
    <m/>
    <m/>
    <d v="2025-10-28T10:33:36"/>
    <x v="148"/>
    <m/>
    <x v="0"/>
    <s v="Sorry Rotating technician "/>
    <s v="Workshop"/>
    <s v="Improvement Suggestions / Cadangan untuk diperbaiki"/>
    <s v="Outher sheathing cable in front on mechanical workshop (need to throw on proper place)"/>
    <s v="Not good housekeeping "/>
    <s v="Rise care card"/>
    <s v="Material Arrangement and Housekeeping / Kesesuaian Penyusunan Barang dan Kebersihan Tempat Pekerjaan"/>
    <x v="0"/>
    <x v="0"/>
    <x v="0"/>
  </r>
  <r>
    <m/>
    <x v="0"/>
    <m/>
    <m/>
    <d v="2025-10-28T10:34:12"/>
    <x v="43"/>
    <m/>
    <x v="0"/>
    <s v="Workshop manager "/>
    <s v="Offsite &amp; Utilities"/>
    <s v="Unsafe Act (Dangerous or Unsafe Act that was done by someone) / Perbuatan Bahaya"/>
    <s v="Observing a bicycle at O&amp;U without pedals. "/>
    <s v="Slipping hazard and uncontrolled cycling. "/>
    <s v="Inform the person and ask him to move this bicycle out from the plant, unless gets repaired and certified. "/>
    <s v="Individual Behaviour / Tingkah Laku yang Cuai dan Berbahaya"/>
    <x v="0"/>
    <x v="0"/>
    <x v="0"/>
  </r>
  <r>
    <m/>
    <x v="0"/>
    <m/>
    <m/>
    <d v="2025-10-28T10:47:19"/>
    <x v="123"/>
    <m/>
    <x v="0"/>
    <s v="Instrument Supervisor"/>
    <s v="Car Park near North Building"/>
    <s v="Unsafe Act (Dangerous or Unsafe Act that was done by someone) / Perbuatan Bahaya"/>
    <s v="While in the parking area, I observed an individual driving at an unsafe speed, exceeding the designated speed limit."/>
    <s v="it can cause a collision risk, injury or fatality for pedestrians and property damage."/>
    <s v="I approached the individual and informed them about the unsafe driving behavior. I advised them to comply with the posted speed limit for the safety of all personnel in the area._x000a_Additionally, I reported the incident to the security personnel for further monitoring and preventive measures._x000a_"/>
    <s v="Individual Behaviour / Tingkah Laku yang Cuai dan Berbahaya"/>
    <x v="0"/>
    <x v="0"/>
    <x v="0"/>
  </r>
  <r>
    <m/>
    <x v="0"/>
    <m/>
    <m/>
    <d v="2025-10-28T10:55:56"/>
    <x v="108"/>
    <m/>
    <x v="0"/>
    <s v="Instrumentation Technician"/>
    <s v="Offsite &amp; Utilities"/>
    <s v="Safe Act or Positive Practice (An appreciation to be made to that person who shows good examples) / Kelakuan yang Baik"/>
    <s v="Doing toolbox talk every day before start working / opening permit is a must practical. "/>
    <s v="If there is no toolbox talk, the person tends to not understand what the work about, what must be done and not."/>
    <s v="Do the toolbox talk with team and to always remind them about the safety."/>
    <s v="Communication / Kurang Perbincangan waktu Bekerja, Kurang Permahaman Arahan atau Kurang Pengetahuan Bahasa Asing"/>
    <x v="0"/>
    <x v="0"/>
    <x v="0"/>
  </r>
  <r>
    <m/>
    <x v="0"/>
    <m/>
    <m/>
    <d v="2025-10-28T11:11:39"/>
    <x v="123"/>
    <m/>
    <x v="0"/>
    <s v="Instrument Supervisor"/>
    <s v="South Building First Floor"/>
    <s v="Unsafe Act (Dangerous or Unsafe Act that was done by someone) / Perbuatan Bahaya"/>
    <s v="I observed personnel ascending the staircase without holding the handrail."/>
    <s v="The individual could slip or trip, leading to a fall. Possible injuries such as sprains, fractures, or head trauma. And increased risk of a serious incident if carrying items or distracted._x000a_"/>
    <s v="I immediately intervened and advised the personnel to hold the handrail while ascending or descending the staircase. This is to prevent potential slips, trips, or falls and ensure safe behavior."/>
    <s v="Individual Behaviour / Tingkah Laku yang Cuai dan Berbahaya"/>
    <x v="0"/>
    <x v="0"/>
    <x v="0"/>
  </r>
  <r>
    <m/>
    <x v="0"/>
    <m/>
    <m/>
    <d v="2025-10-28T11:12:20"/>
    <x v="123"/>
    <m/>
    <x v="0"/>
    <s v="Instrument Supervisor"/>
    <s v="Urea Plant"/>
    <s v="Unsafe Condition (Dangerous Area that has potential to cause harm or injury to People within the Area) / Keadaan Bahaya"/>
    <s v="I found that the chemical waste bin’s top cover was damaged. "/>
    <s v="This broken cover exposed the chemical waste inside and could allow rainwater to accumulate in the bin."/>
    <s v="I immediately informed the safety personnel regarding the finding so that corrective action can be taken to repair or replace the damaged cover."/>
    <s v="Waste Management / Berkaitan dengan Pengurusan Pembuangan Sampah"/>
    <x v="0"/>
    <x v="0"/>
    <x v="0"/>
  </r>
  <r>
    <m/>
    <x v="0"/>
    <m/>
    <m/>
    <d v="2025-10-28T11:20:24"/>
    <x v="110"/>
    <m/>
    <x v="0"/>
    <s v="Instrument Technician"/>
    <s v="Urea Plant"/>
    <s v="Improvement Suggestions / Cadangan untuk diperbaiki"/>
    <s v="Noticed a waste management trash bin lid was damaged "/>
    <s v="the damaged lid can cause rainwater to collect inside it and contaminated the waste"/>
    <s v="moved it to a sheltered area and inform it to the safety team ."/>
    <s v="Waste Management / Berkaitan dengan Pengurusan Pembuangan Sampah"/>
    <x v="0"/>
    <x v="0"/>
    <x v="0"/>
  </r>
  <r>
    <m/>
    <x v="0"/>
    <m/>
    <m/>
    <d v="2025-10-28T11:21:13"/>
    <x v="110"/>
    <m/>
    <x v="0"/>
    <s v="Instrument Technician"/>
    <s v="Site Office's Contractors Rest Area"/>
    <s v="Unsafe Condition (Dangerous Area that has potential to cause harm or injury to People within the Area) / Keadaan Bahaya"/>
    <s v="Uncovered drainage system by the road and pathway."/>
    <s v="people walking and cycling could accidentally step and fall into it, even for other vehicle could fall into the drainage."/>
    <s v="adding barricades, hazard tape, and installing proper cover can prevent all this from happening."/>
    <s v="Road Safety / Keselamatan di Trafik dan Jalan Raya"/>
    <x v="0"/>
    <x v="0"/>
    <x v="0"/>
  </r>
  <r>
    <m/>
    <x v="0"/>
    <m/>
    <m/>
    <d v="2025-10-28T11:25:49"/>
    <x v="123"/>
    <m/>
    <x v="0"/>
    <s v="Instrument Supervisor"/>
    <s v="Ammonia Plant"/>
    <s v="Improvement Suggestions / Cadangan untuk diperbaiki"/>
    <s v="I observed that the barrier tape installed onsite was not clearly visible because the tape had curled and degraded due to repetitive use."/>
    <s v="this can lead to personnel may unknowingly enter a restricted or hazardous area, leading to potential injuries. Increased risk of accidents due to lack of clear demarcation of danger zones. And non-compliance with site safety standards, which could result in regulatory issues._x000a_"/>
    <s v="I informed the personnel in charge and advised them to replace the old barrier tape with a new one to ensure proper visibility and maintain the integrity of the restricted area."/>
    <s v="Signage and Barriers / Papan Tanda dan Perbatasan Keselamatan tempat kerja"/>
    <x v="0"/>
    <x v="0"/>
    <x v="0"/>
  </r>
  <r>
    <m/>
    <x v="0"/>
    <m/>
    <m/>
    <d v="2025-10-28T11:34:09"/>
    <x v="110"/>
    <m/>
    <x v="0"/>
    <s v="Instrument Technician"/>
    <s v="Site Office Ground Floor"/>
    <s v="Improvement Suggestions / Cadangan untuk diperbaiki"/>
    <s v="wild dogs and cats roaming at the carpark and site office, animal waste scattered around the site."/>
    <s v="wild dogs can become aggressive and bite workers, bad hygiene and unpleasant odors which effect the comfortability especially around the rest area. "/>
    <s v="let safety team know by reporting any sighting of stray animals and for them to call animal control services to catch and relocate the animals. "/>
    <s v="Hazardous - Unsafe Environment / Situasi Tempat Kerja yang Berbahaya untuk Alam Sekitar"/>
    <x v="0"/>
    <x v="0"/>
    <x v="0"/>
  </r>
  <r>
    <m/>
    <x v="0"/>
    <m/>
    <m/>
    <d v="2025-10-28T12:41:10"/>
    <x v="25"/>
    <m/>
    <x v="0"/>
    <s v="Electrical Supervisor"/>
    <s v="Site Office's Staffs Rest Area"/>
    <s v="Unsafe Condition (Dangerous Area that has potential to cause harm or injury to People within the Area) / Keadaan Bahaya"/>
    <s v="So many fly found at shift in house dining during lunch time "/>
    <s v="Unhealthy condition &amp; create illness by fly"/>
    <s v="Change food with type not create fly came or modify dining area to close type"/>
    <s v="Hazardous - Unsafe Environment / Situasi Tempat Kerja yang Berbahaya untuk Alam Sekitar"/>
    <x v="0"/>
    <x v="1"/>
    <x v="0"/>
  </r>
  <r>
    <m/>
    <x v="0"/>
    <m/>
    <m/>
    <d v="2025-10-28T12:43:15"/>
    <x v="12"/>
    <m/>
    <x v="0"/>
    <s v="Electrical Sr. Shift Engineer"/>
    <s v="Site Office's Staffs Rest Area"/>
    <s v="Unsafe Condition (Dangerous Area that has potential to cause harm or injury to People within the Area) / Keadaan Bahaya"/>
    <s v="Too many flies during eating the food"/>
    <s v="The food will not hygene"/>
    <s v="Install fly trap or fly prevention"/>
    <s v="Welfare / Kebajikan Pekerjaan dari segi Tempat Rehat, Penyediaan Air Minum dan Sebagainya."/>
    <x v="0"/>
    <x v="1"/>
    <x v="0"/>
  </r>
  <r>
    <m/>
    <x v="0"/>
    <m/>
    <m/>
    <d v="2025-10-28T12:52:07"/>
    <x v="56"/>
    <m/>
    <x v="0"/>
    <s v="Rigger"/>
    <s v="Car Park near North Building"/>
    <s v="Improvement Suggestions / Cadangan untuk diperbaiki"/>
    <s v="The road is uneven and many potholes"/>
    <s v="car suspension can be damaged and when rain comes the road can become soft and slippery "/>
    <s v="I suggest the parking area to be put asphalt and roof."/>
    <s v="Road Safety / Keselamatan di Trafik dan Jalan Raya"/>
    <x v="0"/>
    <x v="0"/>
    <x v="0"/>
  </r>
  <r>
    <m/>
    <x v="0"/>
    <m/>
    <m/>
    <d v="2025-10-28T13:18:00"/>
    <x v="110"/>
    <m/>
    <x v="0"/>
    <s v="Instrument Technician"/>
    <s v="Site Office's Staffs Rest Area"/>
    <s v="Unsafe Condition (Dangerous Area that has potential to cause harm or injury to People within the Area) / Keadaan Bahaya"/>
    <s v="Tile tenting at the site office staff rest area near the Surau."/>
    <s v="can cause the tile to break and also unsafe to walk on."/>
    <s v="tell the other workers to not walk on that area since the tile is lifted and unstable which can cause tripping or damage to the floor"/>
    <s v="Welfare / Kebajikan Pekerjaan dari segi Tempat Rehat, Penyediaan Air Minum dan Sebagainya."/>
    <x v="0"/>
    <x v="0"/>
    <x v="0"/>
  </r>
  <r>
    <m/>
    <x v="0"/>
    <m/>
    <m/>
    <d v="2025-10-28T17:10:48"/>
    <x v="110"/>
    <m/>
    <x v="0"/>
    <s v="Instrument Technician"/>
    <s v="Site Office's Pantry"/>
    <s v="Unsafe Condition (Dangerous Area that has potential to cause harm or injury to People within the Area) / Keadaan Bahaya"/>
    <s v="noticed that the flooring in the pantry area was uneven, with bumps which can cause tripping hazard especially during people taking their food"/>
    <s v="People could trip or stumble on the uneven flooring, which could lead to slip.trip and fall"/>
    <s v="inform them about the flooring situation and what are the hazard that can happen, since this is a repetitive issue, maybe can put atleast floor tape so that other people can see it clearly and avoid the area"/>
    <s v="Welfare / Kebajikan Pekerjaan dari segi Tempat Rehat, Penyediaan Air Minum dan Sebagainya."/>
    <x v="0"/>
    <x v="0"/>
    <x v="0"/>
  </r>
  <r>
    <m/>
    <x v="0"/>
    <m/>
    <m/>
    <d v="2025-10-28T17:30:26"/>
    <x v="110"/>
    <m/>
    <x v="0"/>
    <s v="Instrument Technician"/>
    <s v="Site Office's Staffs Rest Area"/>
    <s v="Improvement Suggestions / Cadangan untuk diperbaiki"/>
    <s v="observed a lot of houseflies in the rest area, particularly during peak lunch hours that created a highly unhygienic atmosphere for employees,"/>
    <s v="Caused health risk, discomfort and hygiene problem"/>
    <s v="Recommend to install fly traps around the eating area"/>
    <s v="Welfare / Kebajikan Pekerjaan dari segi Tempat Rehat, Penyediaan Air Minum dan Sebagainya."/>
    <x v="0"/>
    <x v="0"/>
    <x v="0"/>
  </r>
  <r>
    <m/>
    <x v="0"/>
    <m/>
    <m/>
    <d v="2025-10-28T17:43:43"/>
    <x v="110"/>
    <m/>
    <x v="0"/>
    <s v="Instrument Technician"/>
    <s v="Ammonia Plant"/>
    <s v="Unsafe Act (Dangerous or Unsafe Act that was done by someone) / Perbuatan Bahaya"/>
    <s v="someone not wearing their safety glass when working"/>
    <s v="if something happened it can cause serious eye injuries especially when working with chemical and debris"/>
    <s v="Approached and told him to wear his safety glass at all times and why it is important to wear safety glass and the hazard that can caused eye injuries. and if he had any problem with his PPE, he could ask for a new one from the safety team"/>
    <s v="Individual Behaviour / Tingkah Laku yang Cuai dan Berbahaya"/>
    <x v="0"/>
    <x v="0"/>
    <x v="0"/>
  </r>
  <r>
    <m/>
    <x v="0"/>
    <m/>
    <m/>
    <d v="2025-10-29T00:00:00"/>
    <x v="119"/>
    <m/>
    <x v="0"/>
    <s v="Technician"/>
    <s v="Ammonia Plant"/>
    <s v="Unsafe Act (Dangerous or Unsafe Act that was done by someone) / Perbuatan Bahaya"/>
    <s v="Working not wearing gloves"/>
    <s v="Hand injury, finger lost, hand lost"/>
    <s v="Remind to use glove while working in the plant"/>
    <s v="Personal Protective Equipment / Pemakaian Alat Pelindung Diri"/>
    <x v="0"/>
    <x v="0"/>
    <x v="0"/>
  </r>
  <r>
    <m/>
    <x v="0"/>
    <m/>
    <m/>
    <d v="2025-10-29T00:00:00"/>
    <x v="115"/>
    <m/>
    <x v="0"/>
    <s v="Instrumentation Engineer"/>
    <s v="Car Park near Clinic"/>
    <s v="Unsafe Act (Dangerous or Unsafe Act that was done by someone) / Perbuatan Bahaya"/>
    <s v="Some personnel ride on moving car in an open bonnet"/>
    <s v="injury if fell from the moving car"/>
    <s v="informed security as seen from far"/>
    <s v="Individual Behaviour / Tingkah Laku yang Cuai dan Berbahaya"/>
    <x v="0"/>
    <x v="0"/>
    <x v="0"/>
  </r>
  <r>
    <m/>
    <x v="0"/>
    <m/>
    <m/>
    <d v="2025-10-29T09:31:49"/>
    <x v="57"/>
    <m/>
    <x v="0"/>
    <s v="Senior Scaffolder"/>
    <s v="Urea Plant"/>
    <s v="Unsafe Act (Dangerous or Unsafe Act that was done by someone) / Perbuatan Bahaya"/>
    <s v="I saw people not wearing safety glass while walking on site"/>
    <s v="it can cause eyes injuries "/>
    <s v="I told him to use safety glass because it is mandatory ppe &amp; it can prevent him from dust or any thing can injured him"/>
    <s v="Personal Protective Equipment / Pemakaian Alat Pelindung Diri"/>
    <x v="0"/>
    <x v="0"/>
    <x v="0"/>
  </r>
  <r>
    <m/>
    <x v="0"/>
    <m/>
    <m/>
    <d v="2025-10-29T12:07:15"/>
    <x v="30"/>
    <m/>
    <x v="0"/>
    <s v="Technician"/>
    <s v="Urea Plant"/>
    <s v="Safe Act or Positive Practice (An appreciation to be made to that person who shows good examples) / Kelakuan yang Baik"/>
    <s v="Personnel use handrail when decend staircase"/>
    <s v="Slip or fall"/>
    <s v="Good safety practice "/>
    <s v="Position of People / Keberadaan seseorang ketika bekerja (Line of Fire, Drop Object &amp; Slip, Trip and Fall)"/>
    <x v="0"/>
    <x v="0"/>
    <x v="0"/>
  </r>
  <r>
    <m/>
    <x v="0"/>
    <m/>
    <m/>
    <d v="2025-10-29T12:10:13"/>
    <x v="30"/>
    <m/>
    <x v="0"/>
    <s v="Technician"/>
    <s v="Urea Plant"/>
    <s v="Safe Act or Positive Practice (An appreciation to be made to that person who shows good examples) / Kelakuan yang Baik"/>
    <s v="Personnel use earplug in area with loud noise"/>
    <s v="Ear damage"/>
    <s v="Use earplug to prevent from loss hearing"/>
    <s v="Personal Protective Equipment / Pemakaian Alat Pelindung Diri"/>
    <x v="0"/>
    <x v="0"/>
    <x v="0"/>
  </r>
  <r>
    <m/>
    <x v="0"/>
    <m/>
    <m/>
    <d v="2025-10-29T12:44:39"/>
    <x v="49"/>
    <m/>
    <x v="0"/>
    <s v="Maintenance workshop supervisor"/>
    <s v="Offsite &amp; Utilities"/>
    <s v="Safe Act or Positive Practice (An appreciation to be made to that person who shows good examples) / Kelakuan yang Baik"/>
    <s v="Subcontractor  pump transfer  Chemical from IBC tank to Tank by hoses "/>
    <s v="Hoses lays on ground , the hose can broken  "/>
    <s v="Subcontractor used steel cover hoses for protect hose leaking"/>
    <s v="Proactive Approach / Teguran Positif (Safe Act / Positive Act)"/>
    <x v="0"/>
    <x v="0"/>
    <x v="0"/>
  </r>
  <r>
    <m/>
    <x v="0"/>
    <m/>
    <m/>
    <d v="2025-10-29T14:02:29"/>
    <x v="37"/>
    <m/>
    <x v="0"/>
    <s v="Electrical Technician"/>
    <s v="Offsite &amp; Utilities"/>
    <s v="Unsafe Act (Dangerous or Unsafe Act that was done by someone) / Perbuatan Bahaya"/>
    <s v="A personel working with shoelace untied"/>
    <s v="She may slip trip and fall"/>
    <s v="Ask her to tie her shoelace before continue working/walking"/>
    <s v="Individual Behaviour / Tingkah Laku yang Cuai dan Berbahaya"/>
    <x v="0"/>
    <x v="0"/>
    <x v="0"/>
  </r>
  <r>
    <m/>
    <x v="0"/>
    <m/>
    <m/>
    <d v="2025-10-29T17:17:50"/>
    <x v="114"/>
    <m/>
    <x v="0"/>
    <s v="Shift Instrument Technician "/>
    <s v="Ammonia Plant"/>
    <s v="Safe Act or Positive Practice (An appreciation to be made to that person who shows good examples) / Kelakuan yang Baik"/>
    <s v="Upon arriving at the noise area, he immediately put on his earplugs."/>
    <s v="Difficulties in communication "/>
    <s v="Gives a thumbs-up to that personnel."/>
    <s v="Proactive Approach / Teguran Positif (Safe Act / Positive Act)"/>
    <x v="0"/>
    <x v="0"/>
    <x v="0"/>
  </r>
  <r>
    <m/>
    <x v="0"/>
    <m/>
    <m/>
    <d v="2025-10-30T00:00:00"/>
    <x v="44"/>
    <m/>
    <x v="0"/>
    <s v="Workshop lead engineer"/>
    <s v="South Building Ground Floor"/>
    <s v="Safe Act or Positive Practice (An appreciation to be made to that person who shows good examples) / Kelakuan yang Baik"/>
    <s v="new building for operation team which closer to CCR"/>
    <s v="better response"/>
    <s v="Raising this carecard"/>
    <s v="Communication / Kurang Perbincangan waktu Bekerja, Kurang Permahaman Arahan atau Kurang Pengetahuan Bahasa Asing"/>
    <x v="0"/>
    <x v="1"/>
    <x v="0"/>
  </r>
  <r>
    <m/>
    <x v="0"/>
    <m/>
    <m/>
    <d v="2025-10-30T08:18:30"/>
    <x v="108"/>
    <m/>
    <x v="0"/>
    <s v="Instrumentation Technician"/>
    <s v="Offsite &amp; Utilities"/>
    <s v="Unsafe Condition (Dangerous Area that has potential to cause harm or injury to People within the Area) / Keadaan Bahaya"/>
    <s v="Hose was found not properly stored and secure at the right place."/>
    <s v="It can cause trip and fall."/>
    <s v="Told the operation team to do housekeeping."/>
    <s v="Hazardous - Unsafe Environment / Situasi Tempat Kerja yang Berbahaya untuk Alam Sekitar"/>
    <x v="0"/>
    <x v="0"/>
    <x v="0"/>
  </r>
  <r>
    <m/>
    <x v="0"/>
    <m/>
    <m/>
    <d v="2025-10-30T08:24:40"/>
    <x v="27"/>
    <m/>
    <x v="0"/>
    <s v="Electrical Engineer"/>
    <s v="South Building First Floor"/>
    <s v="Unsafe Act (Dangerous or Unsafe Act that was done by someone) / Perbuatan Bahaya"/>
    <s v="Loose shoelace"/>
    <s v="The person can trip when walking"/>
    <s v="I informed the person about the loose shoelace and she immediately stopped and tied up her shoelace"/>
    <s v="Individual Behaviour / Tingkah Laku yang Cuai dan Berbahaya"/>
    <x v="0"/>
    <x v="0"/>
    <x v="0"/>
  </r>
  <r>
    <m/>
    <x v="0"/>
    <m/>
    <m/>
    <d v="2025-10-30T10:20:03"/>
    <x v="114"/>
    <m/>
    <x v="0"/>
    <s v="Shift Instrument Technician "/>
    <s v="Unsure / Kurang Pasti"/>
    <s v="Safe Act or Positive Practice (An appreciation to be made to that person who shows good examples) / Kelakuan yang Baik"/>
    <s v="Grass cutting activity carried out when we were on our way to Site Office Rest area. Then the personnel who do the activity gives signal to stop the activity as soon as he saw us waiting for their signal."/>
    <s v="Flying debris to nearby personnels."/>
    <s v="Give a thank gesture to them."/>
    <s v="Proactive Approach / Teguran Positif (Safe Act / Positive Act)"/>
    <x v="0"/>
    <x v="0"/>
    <x v="0"/>
  </r>
  <r>
    <m/>
    <x v="0"/>
    <m/>
    <m/>
    <d v="2025-10-30T13:09:26"/>
    <x v="38"/>
    <m/>
    <x v="0"/>
    <s v="Technician"/>
    <s v="Site Office First Floor"/>
    <s v="Safe Act or Positive Practice (An appreciation to be made to that person who shows good examples) / Kelakuan yang Baik"/>
    <s v="Someone mistakenly worn a colleagues' safety boots "/>
    <s v="The size of the safety boots are not matched so the colleague of mine had to wear a bigger size boots that was left behind"/>
    <s v="Helped searched for the person that mistakenly took the safety boots and asked if the colleague is okay."/>
    <s v="Personal Protective Equipment / Pemakaian Alat Pelindung Diri"/>
    <x v="0"/>
    <x v="0"/>
    <x v="0"/>
  </r>
  <r>
    <m/>
    <x v="0"/>
    <m/>
    <m/>
    <d v="2025-10-30T16:06:05"/>
    <x v="31"/>
    <m/>
    <x v="0"/>
    <s v="Electrical Technician"/>
    <s v="Workshop"/>
    <s v="Improvement Suggestions / Cadangan untuk diperbaiki"/>
    <s v="The waste disposal is too far from the workshop, and there is no designated bin for domestic waste, such as cotton rags, cable ties, and other small miscellaneous items._x000a_"/>
    <s v="The workshop area will accumulate a lot of waste or rubbish on the floor because the waste disposal bin is either too far away or insufficient in number."/>
    <s v="I suggest placing enough waste disposal bins throughout the workshop to help keep the area cleaner and more organized. This will make it easier for workers to dispose of waste promptly and maintain a tidy environment."/>
    <s v="Waste Management / Berkaitan dengan Pengurusan Pembuangan Sampah"/>
    <x v="0"/>
    <x v="0"/>
    <x v="0"/>
  </r>
  <r>
    <m/>
    <x v="0"/>
    <m/>
    <m/>
    <d v="2025-10-30T22:52:50"/>
    <x v="12"/>
    <m/>
    <x v="0"/>
    <s v="Electrical Senior Shift Engineer"/>
    <s v="Ammonia Plant"/>
    <s v="Improvement Suggestions / Cadangan untuk diperbaiki"/>
    <s v="Suggestion for HSSE to conduct emergency drill for all personnel inside plant frequently"/>
    <s v="To improve awareness of all persons inside plan, checking the emergency system, such as counting person at site/muster point, etc"/>
    <s v="To make regular emergency drill frequently, such as one per year or etc"/>
    <s v="Supervision / Kurang Pemantauan atau Perhatian dari atasan"/>
    <x v="0"/>
    <x v="1"/>
    <x v="0"/>
  </r>
  <r>
    <m/>
    <x v="0"/>
    <m/>
    <m/>
    <d v="2025-10-31T00:00:00"/>
    <x v="14"/>
    <s v="Faris Buhari"/>
    <x v="0"/>
    <s v="Electrical Technician Shift"/>
    <s v="Unsure / Kurang Pasti"/>
    <s v="Improvement Suggestions / Cadangan untuk diperbaiki"/>
    <s v="HSSE Safety Alert information was not shared with the BRE Technician's Emails"/>
    <s v="Expose to any safety alert area during that day, for example; Radiographic Test"/>
    <s v="Inform the lead engineer and the safety duty on that day"/>
    <s v="Communication / Kurang Perbincangan waktu Bekerja, Kurang Permahaman Arahan atau Kurang Pengetahuan Bahasa Asing"/>
    <x v="0"/>
    <x v="0"/>
    <x v="0"/>
  </r>
  <r>
    <m/>
    <x v="0"/>
    <m/>
    <m/>
    <d v="2025-10-31T06:48:57"/>
    <x v="123"/>
    <m/>
    <x v="0"/>
    <s v="Instrument Supervisor"/>
    <s v="Site Office First Floor"/>
    <s v="Safe Act or Positive Practice (An appreciation to be made to that person who shows good examples) / Kelakuan yang Baik"/>
    <s v="A personnel member were observed practicing good housekeeping in the office by keeping their work area clean, organized, and free from clutter. Items were properly stored, walkways were clear, and waste was disposed of appropriately."/>
    <s v="Poor housekeeping may obstruct emergency exits or access to safety equipment. The individual could slip or trip, leading to a fall. And also reduced efficiency and morale in the workplace._x000a__x000a_"/>
    <s v="I acknowledged and appreciated the personnel’s effort, encouraging them to continue maintaining a safe and tidy workspace. This behavior sets a positive example for others."/>
    <s v="Material Arrangement and Housekeeping / Kesesuaian Penyusunan Barang dan Kebersihan Tempat Pekerjaan"/>
    <x v="0"/>
    <x v="0"/>
    <x v="0"/>
  </r>
  <r>
    <m/>
    <x v="0"/>
    <m/>
    <m/>
    <d v="2025-10-31T07:56:52"/>
    <x v="118"/>
    <m/>
    <x v="0"/>
    <s v="Instrument Technician"/>
    <s v="Site Office Ground Floor"/>
    <s v="Improvement Suggestions / Cadangan untuk diperbaiki"/>
    <s v="Cat poop"/>
    <s v="The smell of cat poop"/>
    <s v="Daily cleaning"/>
    <s v="Proactive Approach / Teguran Positif (Safe Act / Positive Act)"/>
    <x v="0"/>
    <x v="0"/>
    <x v="0"/>
  </r>
  <r>
    <m/>
    <x v="0"/>
    <m/>
    <m/>
    <d v="2025-10-31T07:58:50"/>
    <x v="118"/>
    <m/>
    <x v="0"/>
    <s v="Instrument Technician"/>
    <s v="Main Gate 1"/>
    <s v="Unsafe Condition (Dangerous Area that has potential to cause harm or injury to People within the Area) / Keadaan Bahaya"/>
    <s v="Stray dogs"/>
    <s v="Stray dogs biting people"/>
    <s v="Removal of dogs"/>
    <s v="Proactive Approach / Teguran Positif (Safe Act / Positive Act)"/>
    <x v="0"/>
    <x v="0"/>
    <x v="0"/>
  </r>
  <r>
    <m/>
    <x v="0"/>
    <m/>
    <m/>
    <d v="2025-10-31T08:00:14"/>
    <x v="118"/>
    <m/>
    <x v="0"/>
    <s v="Instrument Technician"/>
    <s v="Workshop"/>
    <s v="Safe Act or Positive Practice (An appreciation to be made to that person who shows good examples) / Kelakuan yang Baik"/>
    <s v="Personnel wearing proper ppe"/>
    <s v="Accidents"/>
    <s v="Appreciate"/>
    <s v="Proactive Approach / Teguran Positif (Safe Act / Positive Act)"/>
    <x v="0"/>
    <x v="0"/>
    <x v="0"/>
  </r>
  <r>
    <m/>
    <x v="0"/>
    <m/>
    <m/>
    <d v="2025-10-31T08:01:25"/>
    <x v="118"/>
    <m/>
    <x v="0"/>
    <s v="Instrument Technician"/>
    <s v="Site Office Ground Floor"/>
    <s v="Improvement Suggestions / Cadangan untuk diperbaiki"/>
    <s v="Cats poop"/>
    <s v="Step on cats poop"/>
    <s v="Removal of cat poop"/>
    <s v="Individual Behaviour / Tingkah Laku yang Cuai dan Berbahaya"/>
    <x v="0"/>
    <x v="0"/>
    <x v="0"/>
  </r>
  <r>
    <m/>
    <x v="0"/>
    <m/>
    <m/>
    <d v="2025-10-31T08:02:51"/>
    <x v="118"/>
    <m/>
    <x v="0"/>
    <s v="Instrument Technician"/>
    <s v="Site Office Ground Floor"/>
    <s v="Improvement Suggestions / Cadangan untuk diperbaiki"/>
    <s v="Cats poop"/>
    <s v="Stepping on cats poop"/>
    <s v="Removal of cats poop"/>
    <s v="Proactive Approach / Teguran Positif (Safe Act / Positive Act)"/>
    <x v="0"/>
    <x v="0"/>
    <x v="0"/>
  </r>
  <r>
    <m/>
    <x v="0"/>
    <m/>
    <m/>
    <d v="2025-10-31T08:04:05"/>
    <x v="118"/>
    <m/>
    <x v="0"/>
    <s v="Instrument Technician"/>
    <s v="Site Office Ground Floor"/>
    <s v="Improvement Suggestions / Cadangan untuk diperbaiki"/>
    <s v="Cats poop"/>
    <s v="Stepping on cats poop"/>
    <s v="Removal of cats poop"/>
    <s v="Proactive Approach / Teguran Positif (Safe Act / Positive Act)"/>
    <x v="0"/>
    <x v="0"/>
    <x v="0"/>
  </r>
  <r>
    <m/>
    <x v="0"/>
    <m/>
    <m/>
    <d v="2025-10-31T08:05:08"/>
    <x v="118"/>
    <m/>
    <x v="0"/>
    <s v="Instrument Technician"/>
    <s v="Site Office Ground Floor"/>
    <s v="Improvement Suggestions / Cadangan untuk diperbaiki"/>
    <s v="Cats poop"/>
    <s v="Stepping on cats poop"/>
    <s v="Removal of cats poop"/>
    <s v="Proactive Approach / Teguran Positif (Safe Act / Positive Act)"/>
    <x v="0"/>
    <x v="0"/>
    <x v="0"/>
  </r>
  <r>
    <m/>
    <x v="0"/>
    <m/>
    <m/>
    <d v="2025-10-31T09:14:44"/>
    <x v="138"/>
    <m/>
    <x v="0"/>
    <s v="Rotating Engineer"/>
    <s v="Ammonia Plant"/>
    <s v="Improvement Suggestions / Cadangan untuk diperbaiki"/>
    <s v="Monkey ladder at the Flaring tower require additional safety precaution"/>
    <s v="Personnel may fall down due exhaustion as the monkey ladder at flare consider to be high"/>
    <s v="Install fall arrest system to hook personnel in a case of fall down. Furthermore system does not require personnel to hook every single step climbing the ladder."/>
    <s v="Design and Engineering / Tempat Pekerjaan kurang sesuai"/>
    <x v="0"/>
    <x v="0"/>
    <x v="0"/>
  </r>
  <r>
    <m/>
    <x v="0"/>
    <m/>
    <m/>
    <d v="2025-10-31T09:26:26"/>
    <x v="138"/>
    <m/>
    <x v="0"/>
    <s v="Rotating Engineer"/>
    <s v="Urea Plant"/>
    <s v="Unsafe Condition (Dangerous Area that has potential to cause harm or injury to People within the Area) / Keadaan Bahaya"/>
    <s v="Permit released without preparing the equipment. When maintenance to perform, the equipment still pressurize and not yet drained."/>
    <s v="Maintenance personnel may exposed to pressurize vessel if equipment to be open. Fortunately maintenance personnel performing isolation check prior to job start, even though the medium only water."/>
    <s v="Operation need to ensure that the equipment is ready for handover prior to release of the permit. Else site operator to standby for equipment handover at dedication location."/>
    <s v="Communication / Kurang Perbincangan waktu Bekerja, Kurang Permahaman Arahan atau Kurang Pengetahuan Bahasa Asing"/>
    <x v="0"/>
    <x v="0"/>
    <x v="0"/>
  </r>
  <r>
    <m/>
    <x v="0"/>
    <m/>
    <m/>
    <d v="2025-10-31T09:49:39"/>
    <x v="67"/>
    <m/>
    <x v="0"/>
    <s v="Fabricator Lv2 "/>
    <s v="Unsure / Kurang Pasti"/>
    <s v="Unsafe Condition (Dangerous Area that has potential to cause harm or injury to People within the Area) / Keadaan Bahaya"/>
    <s v="Stray Dog still exist"/>
    <s v="A lot of people has already became the victim of dog bite"/>
    <s v="Don't disturb or feed the dog"/>
    <s v="Proactive Approach / Teguran Positif (Safe Act / Positive Act)"/>
    <x v="0"/>
    <x v="0"/>
    <x v="0"/>
  </r>
  <r>
    <m/>
    <x v="0"/>
    <m/>
    <m/>
    <d v="2025-10-31T09:53:47"/>
    <x v="67"/>
    <m/>
    <x v="0"/>
    <s v="Fabricator Lv2 "/>
    <s v="Workshop"/>
    <s v="Improvement Suggestions / Cadangan untuk diperbaiki"/>
    <s v="No proper ventilation installed inside workshop.A lot of dust still coming inside which can damaged our machinery inside."/>
    <s v="Asset damage "/>
    <s v="We have installed a temporary canvas for now"/>
    <s v="Facility Management / Perawatan Kemudahan dan Aset"/>
    <x v="0"/>
    <x v="0"/>
    <x v="0"/>
  </r>
  <r>
    <m/>
    <x v="0"/>
    <m/>
    <m/>
    <d v="2025-10-31T10:04:57"/>
    <x v="137"/>
    <m/>
    <x v="0"/>
    <s v="Senior Rotating Engineer Urea"/>
    <s v="Urea Plant"/>
    <s v="Safe Act or Positive Practice (An appreciation to be made to that person who shows good examples) / Kelakuan yang Baik"/>
    <s v="During working at site, it was observed that Urea Rotating technician was wearing full PPE's, which is a safe and proactive approach for safety of the employee."/>
    <s v="Personnel can be injured if they are not wearing proper PPE's."/>
    <s v="Appreciated their good practice and advised them to continue every time when they perform any maintenance activity at site."/>
    <s v="Individual Behaviour / Tingkah Laku yang Cuai dan Berbahaya"/>
    <x v="0"/>
    <x v="1"/>
    <x v="0"/>
  </r>
  <r>
    <m/>
    <x v="0"/>
    <m/>
    <m/>
    <d v="2025-10-31T10:10:37"/>
    <x v="137"/>
    <m/>
    <x v="0"/>
    <s v="Senior Engineer Rotating Urea"/>
    <s v="Urea Plant"/>
    <s v="Safe Act or Positive Practice (An appreciation to be made to that person who shows good examples) / Kelakuan yang Baik"/>
    <s v="Before starting the maintenance activities at site, it was observed that maintenance technician comply PTW requirements, which is a safe and proactive approach for safety of the employees and the organization."/>
    <s v="Personnel can be injured, and assets can be damaged"/>
    <s v="I appreciated their good practice and advised them to continue every time when they perform any maintenance activity at site."/>
    <s v="Proactive Approach / Teguran Positif (Safe Act / Positive Act)"/>
    <x v="0"/>
    <x v="1"/>
    <x v="0"/>
  </r>
  <r>
    <m/>
    <x v="0"/>
    <m/>
    <m/>
    <d v="2025-10-31T10:19:29"/>
    <x v="153"/>
    <m/>
    <x v="0"/>
    <s v="Rotating Technician "/>
    <s v="Urea Plant"/>
    <s v="Safe Act or Positive Practice (An appreciation to be made to that person who shows good examples) / Kelakuan yang Baik"/>
    <s v="Water jetting activity "/>
    <s v="The team barricade the area during water jetting activity. This action is good for everyone awareness "/>
    <s v="Positive act need to be consistent "/>
    <s v="Signage and Barriers / Papan Tanda dan Perbatasan Keselamatan tempat kerja"/>
    <x v="0"/>
    <x v="0"/>
    <x v="0"/>
  </r>
  <r>
    <m/>
    <x v="0"/>
    <m/>
    <m/>
    <d v="2025-10-31T10:23:31"/>
    <x v="85"/>
    <m/>
    <x v="0"/>
    <s v="Static technicians "/>
    <s v="Unsure / Kurang Pasti"/>
    <s v="Unsafe Condition (Dangerous Area that has potential to cause harm or injury to People within the Area) / Keadaan Bahaya"/>
    <s v="Drainage leaking and came outside "/>
    <s v="All waste water coming out"/>
    <s v="Weekly two time cleaning required "/>
    <s v="Waste Management / Berkaitan dengan Pengurusan Pembuangan Sampah"/>
    <x v="0"/>
    <x v="0"/>
    <x v="0"/>
  </r>
  <r>
    <m/>
    <x v="0"/>
    <m/>
    <m/>
    <d v="2025-10-31T11:19:49"/>
    <x v="124"/>
    <m/>
    <x v="0"/>
    <s v="Instrument Technician"/>
    <s v="Electrical Substation"/>
    <s v="Unsafe Condition (Dangerous Area that has potential to cause harm or injury to People within the Area) / Keadaan Bahaya"/>
    <s v="Sharp edges at stair to 2nd floor"/>
    <s v="Cut on hand"/>
    <s v="Install safety rubber for protection"/>
    <s v="Hazardous - Unsafe Materials / Benda yang Berbahaya"/>
    <x v="0"/>
    <x v="0"/>
    <x v="0"/>
  </r>
  <r>
    <m/>
    <x v="0"/>
    <m/>
    <m/>
    <d v="2025-10-31T11:28:48"/>
    <x v="124"/>
    <m/>
    <x v="0"/>
    <s v="Instrument Technician"/>
    <s v="South Building Ground Floor"/>
    <s v="Unsafe Condition (Dangerous Area that has potential to cause harm or injury to People within the Area) / Keadaan Bahaya"/>
    <s v="Grinding and cutiing with power tools activity for new rest or smoking area "/>
    <s v="Cause spark near NG pipe"/>
    <s v="Carefull during grinding reduce spark"/>
    <s v="Hazardous - Unsafe Environment / Situasi Tempat Kerja yang Berbahaya untuk Alam Sekitar"/>
    <x v="0"/>
    <x v="0"/>
    <x v="0"/>
  </r>
  <r>
    <m/>
    <x v="0"/>
    <m/>
    <m/>
    <d v="2025-10-31T11:44:26"/>
    <x v="124"/>
    <m/>
    <x v="0"/>
    <s v="Instrument Technician"/>
    <s v="Unsure / Kurang Pasti"/>
    <s v="Improvement Suggestions / Cadangan untuk diperbaiki"/>
    <s v="Road need to install speed hump"/>
    <s v="Car speeding"/>
    <s v="Reduced car speed"/>
    <s v="Road Safety / Keselamatan di Trafik dan Jalan Raya"/>
    <x v="0"/>
    <x v="0"/>
    <x v="0"/>
  </r>
  <r>
    <m/>
    <x v="0"/>
    <m/>
    <m/>
    <d v="2025-10-31T14:48:00"/>
    <x v="145"/>
    <m/>
    <x v="0"/>
    <s v="Sr. Rotating Mechanical Technician."/>
    <s v="Urea Plant"/>
    <s v="Unsafe Condition (Dangerous Area that has potential to cause harm or injury to People within the Area) / Keadaan Bahaya"/>
    <s v="Near1201T101 using portable hydro jetting machine for Cleaning  exchanger  tube with out barricade  the  area and another  side of exchanger  without  cover    tube."/>
    <s v="Slippery, Eye injury "/>
    <s v="Informed  them barricade  area and exchanger  another  side  by tarpaulin and provide  sign board."/>
    <s v="Hazardous - Unsafe Materials / Benda yang Berbahaya"/>
    <x v="0"/>
    <x v="1"/>
    <x v="0"/>
  </r>
  <r>
    <m/>
    <x v="0"/>
    <m/>
    <m/>
    <d v="2025-10-31T18:27:39"/>
    <x v="14"/>
    <m/>
    <x v="0"/>
    <s v="Electrical Shift Technician"/>
    <s v="Main Gate 1"/>
    <s v="Unsafe Condition (Dangerous Area that has potential to cause harm or injury to People within the Area) / Keadaan Bahaya"/>
    <s v="Stray dogs on the middle of the road, suddenly barking aggressively towards incoming car"/>
    <s v="Accident can happen due to sudden surprise"/>
    <s v="Inform the security over there to make report"/>
    <s v="Road Safety / Keselamatan di Trafik dan Jalan Raya"/>
    <x v="0"/>
    <x v="0"/>
    <x v="0"/>
  </r>
  <r>
    <m/>
    <x v="0"/>
    <m/>
    <m/>
    <d v="2025-10-31T18:30:58"/>
    <x v="14"/>
    <m/>
    <x v="0"/>
    <s v="Electrical Shift Technician"/>
    <s v="Car Park near North Building"/>
    <s v="Unsafe Condition (Dangerous Area that has potential to cause harm or injury to People within the Area) / Keadaan Bahaya"/>
    <s v="Stray dogs chasing the working personnel"/>
    <s v="Rabies infection"/>
    <s v="Need to take strict action towards the stray dogs"/>
    <s v="Welfare / Kebajikan Pekerjaan dari segi Tempat Rehat, Penyediaan Air Minum dan Sebagainya."/>
    <x v="0"/>
    <x v="0"/>
    <x v="0"/>
  </r>
  <r>
    <m/>
    <x v="0"/>
    <m/>
    <m/>
    <d v="2025-10-31T21:43:05"/>
    <x v="114"/>
    <m/>
    <x v="0"/>
    <s v="Shift Instrument Technician "/>
    <s v="Site Office First Floor"/>
    <s v="Safe Act or Positive Practice (An appreciation to be made to that person who shows good examples) / Kelakuan yang Baik"/>
    <s v="Housekeeping office"/>
    <s v="Unpleasant sight"/>
    <s v="Appreciate for the action taken"/>
    <s v="Proactive Approach / Teguran Positif (Safe Act / Positive Act)"/>
    <x v="0"/>
    <x v="0"/>
    <x v="0"/>
  </r>
  <r>
    <m/>
    <x v="0"/>
    <m/>
    <m/>
    <d v="2025-11-01T07:21:33"/>
    <x v="14"/>
    <m/>
    <x v="0"/>
    <s v="Electrical Technician Shift"/>
    <s v="Laboratory"/>
    <s v="Unsafe Condition (Dangerous Area that has potential to cause harm or injury to People within the Area) / Keadaan Bahaya"/>
    <s v="Stray kittens at laboratory storage area"/>
    <s v="Risk of contamination"/>
    <s v="Inform the safety on duty"/>
    <s v="Welfare / Kebajikan Pekerjaan dari segi Tempat Rehat, Penyediaan Air Minum dan Sebagainya."/>
    <x v="0"/>
    <x v="0"/>
    <x v="0"/>
  </r>
  <r>
    <m/>
    <x v="0"/>
    <m/>
    <m/>
    <d v="2025-11-01T20:30:19"/>
    <x v="0"/>
    <m/>
    <x v="0"/>
    <s v="Instrument Technician"/>
    <s v="Site Office Ground Floor"/>
    <s v="Unsafe Condition (Dangerous Area that has potential to cause harm or injury to People within the Area) / Keadaan Bahaya"/>
    <s v="the vehicle entry is not quite visible during the night."/>
    <s v="Vehicle might stuck due to the uneven ground or pothole."/>
    <s v="i suggest fill up the pothole or direct the spotlight to the vehicle entry."/>
    <s v="Hazardous - Unsafe Environment / Situasi Tempat Kerja yang Berbahaya untuk Alam Sekitar"/>
    <x v="0"/>
    <x v="0"/>
    <x v="0"/>
  </r>
  <r>
    <m/>
    <x v="0"/>
    <m/>
    <m/>
    <d v="2025-11-01T20:36:15"/>
    <x v="121"/>
    <m/>
    <x v="0"/>
    <s v="Shift Instrument Supervisor"/>
    <s v="Offsite &amp; Utilities"/>
    <s v="Unsafe Act (Dangerous or Unsafe Act that was done by someone) / Perbuatan Bahaya"/>
    <s v="I observed that the group of grass cutting machine being used operated on petrol. As per our plant safety regulations, only diesel fueled equipment is allowed to be used inside the plant due to the fire and explosion associated with patrol."/>
    <s v="If no action is taken, it can lead to fire, injury, equipment damage, production loss, and safe non-compliance."/>
    <s v="I reported the issue to safety officer for clarification and informed the contractor to stop using the patrol machine until approval is confirmed. I always ensure all activities comply with plant safety rules and permit requirement. I suggest using only Manual tools - Such as sickles, shears or hand cutter (no ignition sources) or Pneumatic (air-driven) tools - powered by instrument air or carrying out the grass cutting work outside the plant area to maintain a safe working environment."/>
    <s v="Hazardous - Unsafe Materials / Benda yang Berbahaya"/>
    <x v="0"/>
    <x v="0"/>
    <x v="0"/>
  </r>
  <r>
    <m/>
    <x v="0"/>
    <m/>
    <m/>
    <d v="2025-11-01T21:02:23"/>
    <x v="150"/>
    <m/>
    <x v="0"/>
    <s v="Mechanical rotating"/>
    <s v="Workshop"/>
    <s v="Unsafe Act (Dangerous or Unsafe Act that was done by someone) / Perbuatan Bahaya"/>
    <s v="Not using safety helmet during lifting equipment"/>
    <s v="Can hit own head during lifting"/>
    <s v="Make sure the worker using safety helmet"/>
    <s v="Individual Behaviour / Tingkah Laku yang Cuai dan Berbahaya"/>
    <x v="0"/>
    <x v="0"/>
    <x v="0"/>
  </r>
  <r>
    <m/>
    <x v="0"/>
    <m/>
    <m/>
    <d v="2025-11-01T21:05:20"/>
    <x v="150"/>
    <m/>
    <x v="0"/>
    <s v="Mechanical rotating"/>
    <s v="Ammonia Plant"/>
    <s v="Unsafe Condition (Dangerous Area that has potential to cause harm or injury to People within the Area) / Keadaan Bahaya"/>
    <s v="Worker dehydrated due to hot weather"/>
    <s v="Hit strock or fatigue"/>
    <s v="Give the worker reminder to bring water bottles on site"/>
    <s v="Individual Behaviour / Tingkah Laku yang Cuai dan Berbahaya"/>
    <x v="0"/>
    <x v="0"/>
    <x v="0"/>
  </r>
  <r>
    <m/>
    <x v="0"/>
    <m/>
    <m/>
    <d v="2025-11-01T21:17:43"/>
    <x v="0"/>
    <m/>
    <x v="0"/>
    <s v="Instrument Shift Technician"/>
    <s v="Ammonia Plant"/>
    <s v="Unsafe Condition (Dangerous Area that has potential to cause harm or injury to People within the Area) / Keadaan Bahaya"/>
    <s v="The Ground/Walkway around the booster compressor are slippery due to algae growing."/>
    <s v="People might slip, trip and fall. causing injury(lets hope not)"/>
    <s v="I suggest to do some cleaning on the area."/>
    <s v="Hazardous - Unsafe Environment / Situasi Tempat Kerja yang Berbahaya untuk Alam Sekitar"/>
    <x v="0"/>
    <x v="0"/>
    <x v="0"/>
  </r>
  <r>
    <m/>
    <x v="0"/>
    <m/>
    <m/>
    <d v="2025-11-01T21:20:22"/>
    <x v="0"/>
    <m/>
    <x v="0"/>
    <s v="Instrument Shift Technician"/>
    <s v="Site Office First Floor"/>
    <s v="Unsafe Condition (Dangerous Area that has potential to cause harm or injury to People within the Area) / Keadaan Bahaya"/>
    <s v="During the rainy season the Stairs are slippery."/>
    <s v="even though there are handrails to hold, it is still slippery. people might slip, trip and fall that might causing injuries."/>
    <s v="I suggest to paint the Stairs with some rough materials to get the Grip. or maybe put some Grip tapes, even though it might rip in times."/>
    <s v="Facility Management / Perawatan Kemudahan dan Aset"/>
    <x v="0"/>
    <x v="0"/>
    <x v="0"/>
  </r>
  <r>
    <m/>
    <x v="0"/>
    <m/>
    <m/>
    <d v="2025-11-01T21:21:29"/>
    <x v="121"/>
    <m/>
    <x v="0"/>
    <s v="Shift Instrument supervisor"/>
    <s v="Site Office First Floor"/>
    <s v="Safe Act or Positive Practice (An appreciation to be made to that person who shows good examples) / Kelakuan yang Baik"/>
    <s v="Today, I would like to praise one of my technicians for helping me with cleaning, clearing faulty spare parts, arranging, and doing housekeeping inside the office, as the space is too narrow."/>
    <s v="If no intervention or action is taken, the office will remain cluttered and cramped, leading to safety hazards, reduced efficiency, and an uncomfortable working environment."/>
    <s v="I discussed the issue with my technician and encouraged teamwork to clean and organize the office. I appreciated his effort to promote good housekeeping practices and suggested maintaining regular cleaning and proper arrangement to keep the workspace safe and efficient. "/>
    <s v="Material Arrangement and Housekeeping / Kesesuaian Penyusunan Barang dan Kebersihan Tempat Pekerjaan"/>
    <x v="0"/>
    <x v="0"/>
    <x v="0"/>
  </r>
  <r>
    <m/>
    <x v="0"/>
    <m/>
    <m/>
    <d v="2025-11-01T21:22:27"/>
    <x v="121"/>
    <m/>
    <x v="0"/>
    <s v="Shift Instrument Supervisor"/>
    <s v="Site Office's Pantry"/>
    <s v="Improvement Suggestions / Cadangan untuk diperbaiki"/>
    <s v="I noticed that one of the fridges in the site office pantry was very messy inside, with items not properly organized."/>
    <s v="If no action is taken, the messy fridge can lead to spoil the food, unpleasant odors, hygiene issues, and potential health risks for anyone using it."/>
    <s v="I organized and cleaned the fridge myself and advised staff to properly store and label their items. I approached the team politely, explaining the importance of hygiene and order. To support good practices, I encourage regular cleaning and proper arrangement of items. I suggest implementing a schedule to maintain the fridge's cleanliness and prevent clutter."/>
    <s v="Material Arrangement and Housekeeping / Kesesuaian Penyusunan Barang dan Kebersihan Tempat Pekerjaan"/>
    <x v="0"/>
    <x v="0"/>
    <x v="0"/>
  </r>
  <r>
    <m/>
    <x v="0"/>
    <m/>
    <m/>
    <d v="2025-11-01T21:23:38"/>
    <x v="114"/>
    <m/>
    <x v="0"/>
    <s v="Shift Instrument Technician "/>
    <s v="CCR"/>
    <s v="Unsafe Act (Dangerous or Unsafe Act that was done by someone) / Perbuatan Bahaya"/>
    <s v="Found one personnel didn't wear his safety glass when he went out from the CCR"/>
    <s v="Dust could get into his eyes"/>
    <s v="Approach the personnel and remind him to put his safety glass as soon as he walked out of the CCR area."/>
    <s v="Personal Protective Equipment / Pemakaian Alat Pelindung Diri"/>
    <x v="0"/>
    <x v="0"/>
    <x v="0"/>
  </r>
  <r>
    <m/>
    <x v="0"/>
    <m/>
    <m/>
    <d v="2025-11-01T21:25:37"/>
    <x v="0"/>
    <m/>
    <x v="0"/>
    <s v="Instrument Shift Technician"/>
    <s v="Site Office Ground Floor"/>
    <s v="Improvement Suggestions / Cadangan untuk diperbaiki"/>
    <s v="The Male toilet always not available during the weekend. (unable to flush)"/>
    <s v="The cleaner might not able to clean the toilet due to the clogging."/>
    <s v="the cleaner only can put a signage, the toilet is not available."/>
    <s v="Facility Management / Perawatan Kemudahan dan Aset"/>
    <x v="0"/>
    <x v="0"/>
    <x v="0"/>
  </r>
  <r>
    <m/>
    <x v="0"/>
    <m/>
    <m/>
    <d v="2025-11-01T21:49:42"/>
    <x v="0"/>
    <m/>
    <x v="0"/>
    <s v="Instrument Shift Technician"/>
    <s v="Site Office First Floor"/>
    <s v="Improvement Suggestions / Cadangan untuk diperbaiki"/>
    <s v="Air Conditioner are due for full service. last full service was done in early March 2025"/>
    <s v="There might be leaks in the room if the air conditioner drainage is clogged. "/>
    <s v="sometimes clean the filter by ourselves. "/>
    <s v="Facility Management / Perawatan Kemudahan dan Aset"/>
    <x v="0"/>
    <x v="0"/>
    <x v="0"/>
  </r>
  <r>
    <m/>
    <x v="0"/>
    <m/>
    <m/>
    <d v="2025-11-01T21:54:47"/>
    <x v="0"/>
    <m/>
    <x v="0"/>
    <s v="Instrument Shift Technician"/>
    <s v="Site Office First Floor"/>
    <s v="Safe Act or Positive Practice (An appreciation to be made to that person who shows good examples) / Kelakuan yang Baik"/>
    <s v="Our Office is clean and in proper room arrangement(Housekeeping)."/>
    <s v="people might accidently hurt their toes and trip."/>
    <s v="appreciate my colleague for proper housekeeping."/>
    <s v="Proactive Approach / Teguran Positif (Safe Act / Positive Act)"/>
    <x v="0"/>
    <x v="0"/>
    <x v="0"/>
  </r>
  <r>
    <m/>
    <x v="0"/>
    <m/>
    <m/>
    <d v="2025-11-01T21:59:15"/>
    <x v="0"/>
    <m/>
    <x v="0"/>
    <s v="Instrument Shift Technician"/>
    <s v="Site Office's Staffs Rest Area"/>
    <s v="Unsafe Condition (Dangerous Area that has potential to cause harm or injury to People within the Area) / Keadaan Bahaya"/>
    <s v="Pest are seen in the area. especially fly during the lunch hour."/>
    <s v="people might have food poisoning. "/>
    <s v="all I have to do is ask the Caterers to takeaway my food and eat in the office."/>
    <s v="Welfare / Kebajikan Pekerjaan dari segi Tempat Rehat, Penyediaan Air Minum dan Sebagainya."/>
    <x v="0"/>
    <x v="0"/>
    <x v="0"/>
  </r>
  <r>
    <m/>
    <x v="0"/>
    <m/>
    <m/>
    <d v="2025-11-01T22:03:48"/>
    <x v="0"/>
    <m/>
    <x v="0"/>
    <s v="Instrument Shift Technician"/>
    <s v="Urea Plant"/>
    <s v="Safe Act or Positive Practice (An appreciation to be made to that person who shows good examples) / Kelakuan yang Baik"/>
    <s v="my supervisor intervened me to wear chinstrap and gloves before climb the monkey ladder."/>
    <s v="my helmet might fall down. my hand might slip and causing injury to my hand."/>
    <s v="appreciated my supervisor for the intervention. self reflect and remind each others before doing the work."/>
    <s v="Proactive Approach / Teguran Positif (Safe Act / Positive Act)"/>
    <x v="0"/>
    <x v="0"/>
    <x v="0"/>
  </r>
  <r>
    <m/>
    <x v="0"/>
    <m/>
    <m/>
    <d v="2025-11-02T09:44:53"/>
    <x v="88"/>
    <m/>
    <x v="0"/>
    <s v="Static Ammonia Lead Engineer"/>
    <s v="Ammonia Plant"/>
    <s v="Improvement Suggestions / Cadangan untuk diperbaiki"/>
    <s v="I observed during daily activities technicians not entitled to proper fatigue management, this because break in activities"/>
    <s v="May fatigue get the technicians to have more stress and lead to incident "/>
    <s v="I asked planning to postpone PM activities to next week to avoid fatigue and not focusing well during activities"/>
    <s v="Proactive Approach / Teguran Positif (Safe Act / Positive Act)"/>
    <x v="0"/>
    <x v="1"/>
    <x v="0"/>
  </r>
  <r>
    <m/>
    <x v="0"/>
    <m/>
    <m/>
    <d v="2025-11-02T10:11:52"/>
    <x v="88"/>
    <m/>
    <x v="0"/>
    <s v="Static Ammonia Lead Engineer"/>
    <s v="Ammonia Plant"/>
    <s v="Improvement Suggestions / Cadangan untuk diperbaiki"/>
    <s v="Bicycles used by Manpower onsite, need frequent inspection specifically the brakes to avoid any incident onsite"/>
    <s v="May incident happen if there are fauly parts in Bicycles"/>
    <s v="I issue this carecard to let HSSE check the Bicycles more frequent"/>
    <s v="Proactive Approach / Teguran Positif (Safe Act / Positive Act)"/>
    <x v="0"/>
    <x v="1"/>
    <x v="0"/>
  </r>
  <r>
    <m/>
    <x v="0"/>
    <m/>
    <m/>
    <d v="2025-11-02T11:15:11"/>
    <x v="88"/>
    <m/>
    <x v="0"/>
    <s v="Static Ammonia Lead Engineer"/>
    <s v="Warehouse"/>
    <s v="Unsafe Act (Dangerous or Unsafe Act that was done by someone) / Perbuatan Bahaya"/>
    <s v="During inspection of spareparts in warehouse some staff not wearing gloves"/>
    <s v="May sharp edges of metallic parts injure the staff"/>
    <s v="I asked my team to wear the gloves during the material/ spare parts inspection"/>
    <s v="Hazardous - Unsafe Materials / Benda yang Berbahaya"/>
    <x v="0"/>
    <x v="1"/>
    <x v="0"/>
  </r>
  <r>
    <m/>
    <x v="0"/>
    <m/>
    <m/>
    <d v="2025-11-02T11:22:35"/>
    <x v="88"/>
    <m/>
    <x v="0"/>
    <s v="Static Ammonia Lead Engineer"/>
    <s v="Car Park near Main Gate 1"/>
    <s v="Improvement Suggestions / Cadangan untuk diperbaiki"/>
    <s v="Many Dogs at the parking area"/>
    <s v="May attach some of BFI staff/ contractors"/>
    <s v="I informed the HSSE team to arrange for getting them out"/>
    <s v="Hazardous - Unsafe Environment / Situasi Tempat Kerja yang Berbahaya untuk Alam Sekitar"/>
    <x v="0"/>
    <x v="1"/>
    <x v="0"/>
  </r>
  <r>
    <m/>
    <x v="0"/>
    <m/>
    <m/>
    <d v="2025-11-02T13:49:41"/>
    <x v="25"/>
    <m/>
    <x v="0"/>
    <s v="Electrical Supervisor"/>
    <s v="BFI SPARK Office"/>
    <s v="Unsafe Act (Dangerous or Unsafe Act that was done by someone) / Perbuatan Bahaya"/>
    <s v="So many car driver drive more than 30 KM/ hours between spark office to BFI  site office "/>
    <s v="Can create incident"/>
    <s v="Speed monitor must reactive back onservice &amp; if possible install speed camera to monitor driver at this area"/>
    <s v="Individual Behaviour / Tingkah Laku yang Cuai dan Berbahaya"/>
    <x v="0"/>
    <x v="1"/>
    <x v="0"/>
  </r>
  <r>
    <m/>
    <x v="0"/>
    <m/>
    <m/>
    <d v="2025-11-03T00:00:00"/>
    <x v="95"/>
    <s v="galant perdana putra"/>
    <x v="0"/>
    <s v="sr instrument engineer"/>
    <s v="Ammonia Storage Tank Area"/>
    <s v="Unsafe Condition (Dangerous Area that has potential to cause harm or injury to People within the Area) / Keadaan Bahaya"/>
    <s v="the printer panel at ammonia truck loading is using wooden panel which is not industrial standard. Also, the incoming power cable and ethernet cable is not from cable gland, currently through side panel door which is reduce the ingress protection of the panel. "/>
    <s v="equipment damage"/>
    <s v="inform the project team to fix the issue"/>
    <s v="Design and Engineering / Tempat Pekerjaan kurang sesuai"/>
    <x v="0"/>
    <x v="0"/>
    <x v="0"/>
  </r>
  <r>
    <m/>
    <x v="0"/>
    <m/>
    <m/>
    <d v="2025-11-03T00:00:00"/>
    <x v="33"/>
    <s v="SAHARIN BIN ROTAN"/>
    <x v="0"/>
    <s v="Electrical technician "/>
    <s v="Workshop"/>
    <s v="Safe Act or Positive Practice (An appreciation to be made to that person who shows good examples) / Kelakuan yang Baik"/>
    <s v="My colleague using proper tools when doing the maintenance job"/>
    <s v=" "/>
    <s v="Keep up the good work etiquette "/>
    <s v="Proactive Approach / Teguran Positif (Safe Act / Positive Act)"/>
    <x v="0"/>
    <x v="0"/>
    <x v="0"/>
  </r>
  <r>
    <m/>
    <x v="0"/>
    <m/>
    <m/>
    <d v="2025-11-03T00:00:00"/>
    <x v="31"/>
    <m/>
    <x v="0"/>
    <s v="Electrical Technician "/>
    <s v="Boiler Area"/>
    <s v="Unsafe Condition (Dangerous Area that has potential to cause harm or injury to People within the Area) / Keadaan Bahaya"/>
    <s v="Scaffolding installed near the boiler, directly below the pipeline walkway, has insufficient head clearance. There are no warning signs or labels (e.g., “Watch Your Head”) in place."/>
    <s v="Increased risk of accidents and risk of head injury from contact with low scaffolding, especially for personnel moving quickly or riding bicycles through the area."/>
    <s v="Temporarily warning tape installed around the low-clearance area to alert workers and prevent accidental contact. Suggesting to install visible warning signage (“Low Headroom” or “Watch Your Head”) in the affected area."/>
    <s v="Signage and Barriers / Papan Tanda dan Perbatasan Keselamatan tempat kerja"/>
    <x v="0"/>
    <x v="0"/>
    <x v="0"/>
  </r>
  <r>
    <m/>
    <x v="0"/>
    <m/>
    <m/>
    <d v="2025-11-03T00:00:00"/>
    <x v="46"/>
    <m/>
    <x v="0"/>
    <s v="senior piping engineer"/>
    <s v="Car Park near North Building"/>
    <s v="Unsafe Condition (Dangerous Area that has potential to cause harm or injury to People within the Area) / Keadaan Bahaya"/>
    <s v="water accumulation"/>
    <s v="people can fall due to water accumulation"/>
    <s v="raise concern to HSSE"/>
    <s v="Facility Management / Perawatan Kemudahan dan Aset"/>
    <x v="0"/>
    <x v="1"/>
    <x v="0"/>
  </r>
  <r>
    <m/>
    <x v="0"/>
    <m/>
    <m/>
    <d v="2025-11-03T00:00:00"/>
    <x v="37"/>
    <m/>
    <x v="0"/>
    <s v="Electrical Technician"/>
    <s v="Electrical Substation"/>
    <s v="Improvement Suggestions / Cadangan untuk diperbaiki"/>
    <s v="Emergency exit light at sub 3 (1430EL14-E01) is not working"/>
    <s v="Incase of emergency and no power, we couldnt see the exit"/>
    <s v="Replace with a new light"/>
    <s v="Facility Management / Perawatan Kemudahan dan Aset"/>
    <x v="0"/>
    <x v="0"/>
    <x v="0"/>
  </r>
  <r>
    <m/>
    <x v="0"/>
    <m/>
    <m/>
    <d v="2025-11-03T00:00:00"/>
    <x v="37"/>
    <m/>
    <x v="0"/>
    <s v="Electrical Technician"/>
    <s v="Electrical Substation"/>
    <s v="Improvement Suggestions / Cadangan untuk diperbaiki"/>
    <s v="Emergency exit light (1430EL15-E01) at sub 3 is not working"/>
    <s v="Incase of emergency and no power, we cannot see the exit"/>
    <s v="Replace the light with a new one"/>
    <s v="Facility Management / Perawatan Kemudahan dan Aset"/>
    <x v="0"/>
    <x v="0"/>
    <x v="0"/>
  </r>
  <r>
    <m/>
    <x v="0"/>
    <m/>
    <m/>
    <d v="2025-11-03T07:42:56"/>
    <x v="95"/>
    <m/>
    <x v="0"/>
    <s v="sr. inst eng"/>
    <s v="Main Gate 1"/>
    <s v="Unsafe Act (Dangerous or Unsafe Act that was done by someone) / Perbuatan Bahaya"/>
    <s v="someone was phoning while driving"/>
    <s v="accident may happen"/>
    <s v="remind the person not to repeat the mistake"/>
    <s v="Individual Behaviour / Tingkah Laku yang Cuai dan Berbahaya"/>
    <x v="0"/>
    <x v="0"/>
    <x v="0"/>
  </r>
  <r>
    <m/>
    <x v="0"/>
    <m/>
    <m/>
    <d v="2025-11-03T08:12:55"/>
    <x v="82"/>
    <m/>
    <x v="0"/>
    <s v="Mechanical Static Engineer"/>
    <s v="Car Park near North Building"/>
    <s v="Unsafe Act (Dangerous or Unsafe Act that was done by someone) / Perbuatan Bahaya"/>
    <s v="Some cars are speeding at the parking area"/>
    <s v="Might not aware someone is crossing and forced to brake abruptly. Or hit the passerby."/>
    <s v="Memo to drive responsibly."/>
    <s v="Road Safety / Keselamatan di Trafik dan Jalan Raya"/>
    <x v="0"/>
    <x v="0"/>
    <x v="0"/>
  </r>
  <r>
    <m/>
    <x v="0"/>
    <m/>
    <m/>
    <d v="2025-11-04T00:00:00"/>
    <x v="101"/>
    <s v="Mohammad 'Arif bin Sahari"/>
    <x v="0"/>
    <s v="Engineer"/>
    <s v="Car Park near North Building"/>
    <s v="Safe Act or Positive Practice (An appreciation to be made to that person who shows good examples) / Kelakuan yang Baik"/>
    <s v="It was raining heavy at carpark, and my colleague seemed to forget his umbrella walking to office."/>
    <s v="Wet clothes, cold. May get common cold. Unhealthy"/>
    <s v="Offered to join in my umbrella to go to office. He's thankful for being kept dry"/>
    <s v="Proactive Approach / Teguran Positif (Safe Act / Positive Act)"/>
    <x v="0"/>
    <x v="0"/>
    <x v="0"/>
  </r>
  <r>
    <m/>
    <x v="0"/>
    <m/>
    <m/>
    <d v="2025-11-04T00:00:00"/>
    <x v="101"/>
    <m/>
    <x v="0"/>
    <s v="Enginer"/>
    <s v="Unsure / Kurang Pasti"/>
    <s v="Unsafe Condition (Dangerous Area that has potential to cause harm or injury to People within the Area) / Keadaan Bahaya"/>
    <s v="The BRE IT department has deployed &quot;NinjaOne Remote&quot; management tool on our laptops, which allows remote screen access and background monitoring without user notification."/>
    <s v="Silent screen/desktop capture &amp; loss of privacy."/>
    <s v="Explained to BRE IT department on the capability of the software they're installing. Ignored and proceed with installation."/>
    <s v="Welfare / Kebajikan Pekerjaan dari segi Tempat Rehat, Penyediaan Air Minum dan Sebagainya."/>
    <x v="0"/>
    <x v="0"/>
    <x v="0"/>
  </r>
  <r>
    <m/>
    <x v="0"/>
    <m/>
    <m/>
    <d v="2025-11-04T00:00:00"/>
    <x v="101"/>
    <m/>
    <x v="0"/>
    <s v="Engineer"/>
    <s v="Unsure / Kurang Pasti"/>
    <s v="Unsafe Condition (Dangerous Area that has potential to cause harm or injury to People within the Area) / Keadaan Bahaya"/>
    <s v="BRE management are utilizing WhatsApp for main communication. Whole organization group also in WhatsApp"/>
    <s v="Increase likelihood of information breach, due to using non-administrated software. Unlike Microsoft Teams. Any personnel can also be invited to the group."/>
    <s v="Raise this issue to BRE IT department. Highlighting the key to utilize Microsoft Teams instead of WhatsApp"/>
    <s v="Communication / Kurang Perbincangan waktu Bekerja, Kurang Permahaman Arahan atau Kurang Pengetahuan Bahasa Asing"/>
    <x v="0"/>
    <x v="0"/>
    <x v="0"/>
  </r>
  <r>
    <m/>
    <x v="0"/>
    <m/>
    <m/>
    <d v="2025-11-04T00:00:00"/>
    <x v="149"/>
    <m/>
    <x v="0"/>
    <s v="Welder "/>
    <s v="Workshop"/>
    <s v="Safe Act or Positive Practice (An appreciation to be made to that person who shows good examples) / Kelakuan yang Baik"/>
    <s v="MSL workshop are good house keeping "/>
    <s v="In work shop it no good house keeping can get slip trip, can get firer"/>
    <s v="We are house keeping all materials no used , and keep working area are free from materials "/>
    <s v="Material Arrangement and Housekeeping / Kesesuaian Penyusunan Barang dan Kebersihan Tempat Pekerjaan"/>
    <x v="0"/>
    <x v="0"/>
    <x v="0"/>
  </r>
  <r>
    <m/>
    <x v="0"/>
    <m/>
    <m/>
    <d v="2025-11-04T00:00:00"/>
    <x v="38"/>
    <m/>
    <x v="0"/>
    <s v="Technician "/>
    <s v="Workshop"/>
    <s v="Improvement Suggestions / Cadangan untuk diperbaiki"/>
    <s v="Upon cleaning workshop area, noticed a lot of rubbish were not properly disposed of. Insufficient waste bin around workshop area. "/>
    <s v="Because less waste bin available and if available, is some distance away from the workshop area, some people may just throw rubbish on the ground or piled up in an area."/>
    <s v="Always do housekeeping before, during, after break and after job is done. Disposed any rubbish that i have seen."/>
    <s v="Waste Management / Berkaitan dengan Pengurusan Pembuangan Sampah"/>
    <x v="0"/>
    <x v="0"/>
    <x v="0"/>
  </r>
  <r>
    <m/>
    <x v="0"/>
    <m/>
    <m/>
    <d v="2025-11-04T00:00:00"/>
    <x v="33"/>
    <m/>
    <x v="0"/>
    <s v="Electrical Technician"/>
    <s v="Offsite &amp; Utilities"/>
    <s v="Safe Act or Positive Practice (An appreciation to be made to that person who shows good examples) / Kelakuan yang Baik"/>
    <s v="My colleague remind me to keep hydrated during maintenance activities due to activity was carried out in open area."/>
    <s v="It may cause heat stroke during the activity and health issue."/>
    <s v="Remind each other to take turn to rest and keep hydrated."/>
    <s v="Proactive Approach / Teguran Positif (Safe Act / Positive Act)"/>
    <x v="0"/>
    <x v="0"/>
    <x v="0"/>
  </r>
  <r>
    <m/>
    <x v="0"/>
    <m/>
    <m/>
    <d v="2025-11-04T00:00:00"/>
    <x v="110"/>
    <m/>
    <x v="0"/>
    <s v="Instrument Technician"/>
    <s v="Site Office's Contractors Rest Area"/>
    <s v="Improvement Suggestions / Cadangan untuk diperbaiki"/>
    <s v="Clogged restroom sink at the site office contractor rest area "/>
    <s v="Can lead to overflowing and spilling onto the floor which can cause it to became wet and slippery"/>
    <s v="Closed the faucet and put a warning sign to prevent people from using it. inform the janitor staff about it so that a maintenance plan can be arrange to unclog the sink"/>
    <s v="Welfare / Kebajikan Pekerjaan dari segi Tempat Rehat, Penyediaan Air Minum dan Sebagainya."/>
    <x v="0"/>
    <x v="0"/>
    <x v="0"/>
  </r>
  <r>
    <m/>
    <x v="0"/>
    <m/>
    <m/>
    <d v="2025-11-04T00:00:00"/>
    <x v="110"/>
    <m/>
    <x v="0"/>
    <s v="Instrument Technician"/>
    <s v="Urea Plant"/>
    <s v="Unsafe Act (Dangerous or Unsafe Act that was done by someone) / Perbuatan Bahaya"/>
    <s v="Someone is not wearing their safety gloves while performing their tasks in the field"/>
    <s v="hand injuries such as cut, puncture from sharp object, skin irritation from handling direct contact with oil, grease or chemical"/>
    <s v="approached and tell him on why he should be wearing safety glove to prevent any unwanted hazard. ensuring that he have his safety gloves with him, if not than he can go to the safety team to ask for 1 before continuing his task"/>
    <s v="Individual Behaviour / Tingkah Laku yang Cuai dan Berbahaya"/>
    <x v="0"/>
    <x v="0"/>
    <x v="0"/>
  </r>
  <r>
    <m/>
    <x v="0"/>
    <m/>
    <m/>
    <d v="2025-11-04T00:00:00"/>
    <x v="110"/>
    <m/>
    <x v="0"/>
    <s v="Instrument Technician"/>
    <s v="Ammonia Plant"/>
    <s v="Unsafe Act (Dangerous or Unsafe Act that was done by someone) / Perbuatan Bahaya"/>
    <s v="wearing safety boots with worn out soles"/>
    <s v="can cause lose grip especially on oily or wet surfaces"/>
    <s v="approached the worker and point out their safety boots  sole were already worn out and suggested to ask safety for replacement."/>
    <s v="Personal Protective Equipment / Pemakaian Alat Pelindung Diri"/>
    <x v="0"/>
    <x v="0"/>
    <x v="0"/>
  </r>
  <r>
    <m/>
    <x v="0"/>
    <m/>
    <m/>
    <d v="2025-11-04T00:00:00"/>
    <x v="110"/>
    <m/>
    <x v="0"/>
    <s v="Instrument Technician"/>
    <s v="Car Park near North Building"/>
    <s v="Unsafe Act (Dangerous or Unsafe Act that was done by someone) / Perbuatan Bahaya"/>
    <s v="Someone driving over the posted speed limit within the car park area"/>
    <s v="driver could hit other employee, vehicles, or structures within the car park. Also it sets a bad example and encourages other drivers to ignore safety standards."/>
    <s v="Reported the observation to the security so that a reminder could be issued to all employees about safe driving practices"/>
    <s v="Individual Behaviour / Tingkah Laku yang Cuai dan Berbahaya"/>
    <x v="0"/>
    <x v="0"/>
    <x v="0"/>
  </r>
  <r>
    <m/>
    <x v="0"/>
    <m/>
    <m/>
    <d v="2025-11-04T00:00:00"/>
    <x v="46"/>
    <m/>
    <x v="0"/>
    <s v="Piping Senior Engineer"/>
    <s v="Unsure / Kurang Pasti"/>
    <s v="Unsafe Act (Dangerous or Unsafe Act that was done by someone) / Perbuatan Bahaya"/>
    <s v="people driving too fast"/>
    <s v="shall be fine system or speed limit control system"/>
    <s v="raise concern verbally "/>
    <s v="Road Safety / Keselamatan di Trafik dan Jalan Raya"/>
    <x v="0"/>
    <x v="1"/>
    <x v="0"/>
  </r>
  <r>
    <m/>
    <x v="0"/>
    <m/>
    <m/>
    <d v="2025-11-04T00:00:00"/>
    <x v="46"/>
    <m/>
    <x v="0"/>
    <s v="senior piping engineer"/>
    <s v="(TSF1) West Field"/>
    <s v="Unsafe Condition (Dangerous Area that has potential to cause harm or injury to People within the Area) / Keadaan Bahaya"/>
    <s v="insulation workshop water leaking"/>
    <s v="can cause electrical hazard"/>
    <s v="raise concern to facility management"/>
    <s v="Facility Management / Perawatan Kemudahan dan Aset"/>
    <x v="0"/>
    <x v="1"/>
    <x v="0"/>
  </r>
  <r>
    <m/>
    <x v="0"/>
    <m/>
    <m/>
    <d v="2025-11-04T00:00:00"/>
    <x v="119"/>
    <m/>
    <x v="0"/>
    <s v="Instrument Technician"/>
    <s v="Plant Entry Gate"/>
    <s v="Unsafe Act (Dangerous or Unsafe Act that was done by someone) / Perbuatan Bahaya"/>
    <s v="Saw someone without safety glass"/>
    <s v="Eye injury, blind"/>
    <s v="Remind to wear next time"/>
    <s v="Personal Protective Equipment / Pemakaian Alat Pelindung Diri"/>
    <x v="0"/>
    <x v="0"/>
    <x v="0"/>
  </r>
  <r>
    <m/>
    <x v="0"/>
    <m/>
    <m/>
    <d v="2025-11-04T00:00:00"/>
    <x v="123"/>
    <m/>
    <x v="0"/>
    <s v="Instrument Supervisor"/>
    <s v="Site Office First Floor"/>
    <s v="Improvement Suggestions / Cadangan untuk diperbaiki"/>
    <s v="The staircase becomes slippery during rainy days, posing a significant safety hazard to personnel using it."/>
    <s v="High risk of slips and falls, especially during wet conditions. Potential injuries such as sprains, fractures, or head trauma. Liability issues for the company if an incident occurs. And reduced confidence in workplace safety among personnel."/>
    <s v="The issue was identified and reported. A proposal was made to install anti-slip tape on the staircase to improve traction and reduce the risk of slipping."/>
    <s v="Facility Management / Perawatan Kemudahan dan Aset"/>
    <x v="0"/>
    <x v="0"/>
    <x v="0"/>
  </r>
  <r>
    <m/>
    <x v="0"/>
    <m/>
    <m/>
    <d v="2025-11-04T00:00:00"/>
    <x v="123"/>
    <m/>
    <x v="0"/>
    <s v="Instrumentation Supervisor"/>
    <s v="Site Office's Pantry"/>
    <s v="Unsafe Act (Dangerous or Unsafe Act that was done by someone) / Perbuatan Bahaya"/>
    <s v="An unauthorized personnel member was observed taking food and drinks that were specifically provided for assigned workers only."/>
    <s v="Depletion of resources meant for assigned workers, potentially affecting their well-being and performance."/>
    <s v="I approached and informed the individual that the food and drinks were designated for specific personnel."/>
    <s v="Welfare / Kebajikan Pekerjaan dari segi Tempat Rehat, Penyediaan Air Minum dan Sebagainya."/>
    <x v="0"/>
    <x v="0"/>
    <x v="0"/>
  </r>
  <r>
    <m/>
    <x v="0"/>
    <m/>
    <m/>
    <d v="2025-11-04T00:00:00"/>
    <x v="117"/>
    <s v="Nur Muhammad "/>
    <x v="0"/>
    <s v="Technician "/>
    <s v="Ammonia Plant"/>
    <s v="Unsafe Act (Dangerous or Unsafe Act that was done by someone) / Perbuatan Bahaya"/>
    <s v="Someone not wearing safety glasses"/>
    <s v="Chemicals splash"/>
    <s v="Stop and intervene to ask wear the safety glasses"/>
    <s v="Individual Behaviour / Tingkah Laku yang Cuai dan Berbahaya"/>
    <x v="0"/>
    <x v="0"/>
    <x v="0"/>
  </r>
  <r>
    <m/>
    <x v="0"/>
    <m/>
    <m/>
    <d v="2025-11-04T00:00:00"/>
    <x v="117"/>
    <s v="Nur Muhammad "/>
    <x v="0"/>
    <s v="Technician "/>
    <s v="Urea Plant"/>
    <s v="Unsafe Act (Dangerous or Unsafe Act that was done by someone) / Perbuatan Bahaya"/>
    <s v="Someone not wearing safety glasses"/>
    <s v="Chemical splash and injured the eyes"/>
    <s v="Intervene and ask to wear safety glasses"/>
    <s v="Individual Behaviour / Tingkah Laku yang Cuai dan Berbahaya"/>
    <x v="0"/>
    <x v="0"/>
    <x v="0"/>
  </r>
  <r>
    <m/>
    <x v="0"/>
    <m/>
    <m/>
    <d v="2025-11-04T00:00:00"/>
    <x v="117"/>
    <s v="Nur Muhammad "/>
    <x v="0"/>
    <s v="Technician "/>
    <s v="Offsite &amp; Utilities"/>
    <s v="Unsafe Act (Dangerous or Unsafe Act that was done by someone) / Perbuatan Bahaya"/>
    <s v="Someone not wearing safety glasses"/>
    <s v="Chemical splash and injured the eyes "/>
    <s v="Intervene and ask to wear safety glasses "/>
    <s v="Individual Behaviour / Tingkah Laku yang Cuai dan Berbahaya"/>
    <x v="0"/>
    <x v="0"/>
    <x v="0"/>
  </r>
  <r>
    <m/>
    <x v="0"/>
    <m/>
    <m/>
    <d v="2025-11-04T00:00:00"/>
    <x v="117"/>
    <s v="Nur Muhammad "/>
    <x v="0"/>
    <s v="Technician "/>
    <s v="Offsite &amp; Utilities"/>
    <s v="Unsafe Act (Dangerous or Unsafe Act that was done by someone) / Perbuatan Bahaya"/>
    <s v="Someone not wearing gloves when working "/>
    <s v="Injured the hand"/>
    <s v="Intervene and ask to wear the gloves while working "/>
    <s v="Individual Behaviour / Tingkah Laku yang Cuai dan Berbahaya"/>
    <x v="0"/>
    <x v="0"/>
    <x v="0"/>
  </r>
  <r>
    <m/>
    <x v="0"/>
    <m/>
    <m/>
    <d v="2025-11-04T00:00:00"/>
    <x v="117"/>
    <s v="Nur Muhammad "/>
    <x v="0"/>
    <s v="Technician "/>
    <s v="Main Gate 1"/>
    <s v="Unsafe Condition (Dangerous Area that has potential to cause harm or injury to People within the Area) / Keadaan Bahaya"/>
    <s v="Dog barking at the parking area"/>
    <s v="Dog might bite someone "/>
    <s v="Inform to the relevant person"/>
    <s v="Hazardous - Unsafe Environment / Situasi Tempat Kerja yang Berbahaya untuk Alam Sekitar"/>
    <x v="0"/>
    <x v="0"/>
    <x v="0"/>
  </r>
  <r>
    <m/>
    <x v="0"/>
    <m/>
    <m/>
    <d v="2025-11-04T00:00:00"/>
    <x v="117"/>
    <s v="Nur Muhammad "/>
    <x v="0"/>
    <s v="Technician "/>
    <s v="Offsite &amp; Utilities"/>
    <s v="Unsafe Condition (Dangerous Area that has potential to cause harm or injury to People within the Area) / Keadaan Bahaya"/>
    <s v="Missing middle railing on top of one if the tank"/>
    <s v="Someone might fall and die"/>
    <s v="Inform to the relevant party"/>
    <s v="Design and Engineering / Tempat Pekerjaan kurang sesuai"/>
    <x v="0"/>
    <x v="0"/>
    <x v="0"/>
  </r>
  <r>
    <m/>
    <x v="0"/>
    <m/>
    <m/>
    <d v="2025-11-04T00:00:00"/>
    <x v="117"/>
    <s v="Nur Muhammad "/>
    <x v="0"/>
    <s v="Technician "/>
    <s v="Offsite &amp; Utilities"/>
    <s v="Safe Act or Positive Practice (An appreciation to be made to that person who shows good examples) / Kelakuan yang Baik"/>
    <s v="Someone intervene another who is working not wearing gloves "/>
    <s v="Injured the hand "/>
    <s v="Support the person who is intervening "/>
    <s v="Proactive Approach / Teguran Positif (Safe Act / Positive Act)"/>
    <x v="0"/>
    <x v="0"/>
    <x v="0"/>
  </r>
  <r>
    <m/>
    <x v="0"/>
    <m/>
    <m/>
    <d v="2025-11-04T00:00:00"/>
    <x v="117"/>
    <s v="Nur Muhammad "/>
    <x v="0"/>
    <s v="Technician "/>
    <s v="Workshop"/>
    <s v="Unsafe Act (Dangerous or Unsafe Act that was done by someone) / Perbuatan Bahaya"/>
    <s v="Someone not wearing safety glasses "/>
    <s v="Injured the eye"/>
    <s v="Intervene and stop work and ask to wear glasses "/>
    <s v="Individual Behaviour / Tingkah Laku yang Cuai dan Berbahaya"/>
    <x v="0"/>
    <x v="0"/>
    <x v="0"/>
  </r>
  <r>
    <m/>
    <x v="0"/>
    <m/>
    <m/>
    <d v="2025-11-04T00:00:00"/>
    <x v="11"/>
    <m/>
    <x v="0"/>
    <s v="Tech"/>
    <s v="Plant Entry Gate"/>
    <s v="Unsafe Act (Dangerous or Unsafe Act that was done by someone) / Perbuatan Bahaya"/>
    <s v="Incomplete ppes"/>
    <s v="Injuries"/>
    <s v="Approach the personel and remind them to wear full PPE. The personel accept my approach kindly"/>
    <s v="Individual Behaviour / Tingkah Laku yang Cuai dan Berbahaya"/>
    <x v="0"/>
    <x v="0"/>
    <x v="0"/>
  </r>
  <r>
    <m/>
    <x v="0"/>
    <m/>
    <m/>
    <d v="2025-11-05T00:00:00"/>
    <x v="141"/>
    <n v="12000048"/>
    <x v="0"/>
    <s v="Rotating Supervisor"/>
    <s v="Ammonia Plant"/>
    <s v="Unsafe Act (Dangerous or Unsafe Act that was done by someone) / Perbuatan Bahaya"/>
    <s v="Wearing damage safety shoe."/>
    <s v="Possible of slipping hazards due to damage shoe"/>
    <s v="Inform worker to replace new shoe"/>
    <s v="Proactive Approach / Teguran Positif (Safe Act / Positive Act)"/>
    <x v="0"/>
    <x v="0"/>
    <x v="0"/>
  </r>
  <r>
    <m/>
    <x v="0"/>
    <m/>
    <m/>
    <d v="2025-11-05T00:00:00"/>
    <x v="141"/>
    <n v="12000048"/>
    <x v="0"/>
    <s v="Rotating Supervisor"/>
    <s v="Urea Plant"/>
    <s v="Unsafe Act (Dangerous or Unsafe Act that was done by someone) / Perbuatan Bahaya"/>
    <s v="Urea contractor nor wearing helmet and sleeping during standby at Urea Granulation area"/>
    <s v="Possibility of falling object and hitting sharp edge near the resting area."/>
    <s v="To remain them to wear safety helmet inside the plant area and not to sleep ."/>
    <s v="Personal Protective Equipment / Pemakaian Alat Pelindung Diri"/>
    <x v="0"/>
    <x v="0"/>
    <x v="0"/>
  </r>
  <r>
    <m/>
    <x v="0"/>
    <m/>
    <m/>
    <d v="2025-11-05T00:00:00"/>
    <x v="23"/>
    <m/>
    <x v="0"/>
    <s v="Electrical Supervisor"/>
    <s v="Electrical Substation"/>
    <s v="Unsafe Condition (Dangerous Area that has potential to cause harm or injury to People within the Area) / Keadaan Bahaya"/>
    <s v="Stored high-pressure air hoses located beside the substation, on the ground "/>
    <s v="Trip and Fall Hazard Hoses on the ground along an access route can obstruct movement, causing personnel to trip or fall, leading to injury"/>
    <s v="The station supervisor was informed of the situation to take the necessary action"/>
    <s v="Material Arrangement and Housekeeping / Kesesuaian Penyusunan Barang dan Kebersihan Tempat Pekerjaan"/>
    <x v="0"/>
    <x v="0"/>
    <x v="0"/>
  </r>
  <r>
    <m/>
    <x v="0"/>
    <m/>
    <m/>
    <d v="2025-11-05T00:00:00"/>
    <x v="23"/>
    <m/>
    <x v="0"/>
    <s v="Electrical Supervisor"/>
    <s v="Nitrogen Area"/>
    <s v="Unsafe Condition (Dangerous Area that has potential to cause harm or injury to People within the Area) / Keadaan Bahaya"/>
    <s v="&quot;Next to the nitrogen unit, there are some damaged and broken wooden pallets placed under the lighting pole "/>
    <s v="Trip and Fall Hazard Broken and uneven pallets on the ground can cause personnel to trip or fall, leading to injury olso Damaged wood can attract  or rodents, creating hygiene and maintenance problems in the area."/>
    <s v="The operations was informed of the need to remove this waste"/>
    <s v="Material Arrangement and Housekeeping / Kesesuaian Penyusunan Barang dan Kebersihan Tempat Pekerjaan"/>
    <x v="0"/>
    <x v="0"/>
    <x v="0"/>
  </r>
  <r>
    <m/>
    <x v="0"/>
    <m/>
    <m/>
    <d v="2025-11-05T00:00:00"/>
    <x v="60"/>
    <m/>
    <x v="0"/>
    <s v="Painting/Insulation Senior Technician "/>
    <s v="Workshop"/>
    <s v="Safe Act or Positive Practice (An appreciation to be made to that person who shows good examples) / Kelakuan yang Baik"/>
    <s v="Painter power brush man-lift body prior to touch up painting. Painter comply with PPE for power brush such as face shield, gloves in other word full PPE."/>
    <s v="Possible of injury to eyes, cuts to hand and inhale dust from power tools."/>
    <s v="Trlling him to keep up the good job and correct PPE usage."/>
    <s v="Proactive Approach / Teguran Positif (Safe Act / Positive Act)"/>
    <x v="0"/>
    <x v="1"/>
    <x v="0"/>
  </r>
  <r>
    <m/>
    <x v="0"/>
    <m/>
    <m/>
    <d v="2025-11-05T00:00:00"/>
    <x v="49"/>
    <s v="Suebsak Mahintarathep"/>
    <x v="0"/>
    <s v="workshop supervisor"/>
    <s v="Offsite &amp; Utilities"/>
    <s v="Safe Act or Positive Practice (An appreciation to be made to that person who shows good examples) / Kelakuan yang Baik"/>
    <s v="Sub contractor install roof structure"/>
    <s v="working at height, can falling object"/>
    <s v="workers ware safety harness at all time when they working at height."/>
    <s v="Scaffolding and Working at Height / Yang berkaitan dengan Scaffolding dan Bekerja tempat tinggi"/>
    <x v="0"/>
    <x v="0"/>
    <x v="0"/>
  </r>
  <r>
    <m/>
    <x v="0"/>
    <m/>
    <m/>
    <d v="2025-11-05T00:00:00"/>
    <x v="123"/>
    <s v="Mohammad Fadzli bin Mohd Padil"/>
    <x v="0"/>
    <s v="Instrumentation Supervisor"/>
    <s v="Ammonia Plant"/>
    <s v="Unsafe Condition (Dangerous Area that has potential to cause harm or injury to People within the Area) / Keadaan Bahaya"/>
    <s v="A worker was observed not wearing safety glasses while working in an area where eye protection is required."/>
    <s v="Exposure to flying debris, dust, or chemical splashes could result in serious eye injuries._x000a_"/>
    <s v="I approached the worker and reminded him of the importance of wearing safety glasses to protect against potential eye injuries. He was advised to wear the appropriate PPE immediately."/>
    <s v="Personal Protective Equipment / Pemakaian Alat Pelindung Diri"/>
    <x v="0"/>
    <x v="0"/>
    <x v="0"/>
  </r>
  <r>
    <m/>
    <x v="0"/>
    <m/>
    <m/>
    <d v="2025-11-05T00:00:00"/>
    <x v="144"/>
    <s v="MUHAMMAD ASADULLAH RIZVI "/>
    <x v="0"/>
    <s v="Sr rotating technician "/>
    <s v="Urea Plant"/>
    <s v="Unsafe Act (Dangerous or Unsafe Act that was done by someone) / Perbuatan Bahaya"/>
    <s v="1291P012 during lefting the pump open the gariting  and open hloe conditions but rigger didn't use safety harness  after my froce they are used harness "/>
    <s v="If the some one slipped so the falling people  in the hole "/>
    <s v="Using safty harness and hard baricate "/>
    <s v="Knowledge and Training / Kurang Kemahiran atau Pengetahuan"/>
    <x v="0"/>
    <x v="0"/>
    <x v="0"/>
  </r>
  <r>
    <m/>
    <x v="0"/>
    <m/>
    <m/>
    <d v="2025-11-05T00:00:00"/>
    <x v="115"/>
    <m/>
    <x v="0"/>
    <s v="Instrument Engineer"/>
    <s v="Product Handling"/>
    <s v="Improvement Suggestions / Cadangan untuk diperbaiki"/>
    <s v="Frequent incidents on truck loading causing chute damage. truck moving away from truck loading bay while chute still intact, causes damage to the chute. Wather needs to be appoint to check/give green light whenever all chute free from the container. "/>
    <s v="Permanent damage to the chute system/structure."/>
    <s v="-"/>
    <s v="Knowledge and Training / Kurang Kemahiran atau Pengetahuan"/>
    <x v="0"/>
    <x v="0"/>
    <x v="0"/>
  </r>
  <r>
    <m/>
    <x v="0"/>
    <m/>
    <m/>
    <d v="2025-11-05T00:00:00"/>
    <x v="94"/>
    <m/>
    <x v="0"/>
    <s v="Instrument manager "/>
    <s v="(TSF1) West Field"/>
    <s v="Improvement Suggestions / Cadangan untuk diperbaiki"/>
    <s v="Grass cutting required "/>
    <s v="Injuries "/>
    <s v="Reported the issue "/>
    <s v="Welfare / Kebajikan Pekerjaan dari segi Tempat Rehat, Penyediaan Air Minum dan Sebagainya."/>
    <x v="0"/>
    <x v="0"/>
    <x v="0"/>
  </r>
  <r>
    <m/>
    <x v="0"/>
    <m/>
    <m/>
    <d v="2025-11-06T00:00:00"/>
    <x v="49"/>
    <s v="Suebsak Mahintarathep"/>
    <x v="0"/>
    <s v="Maintenance workshop supervisor"/>
    <s v="Urea Plant"/>
    <s v="Unsafe Act (Dangerous or Unsafe Act that was done by someone) / Perbuatan Bahaya"/>
    <s v="At  Urea Synthesis have 2 teams working , 1 team working above  other 1 team"/>
    <s v="Team working above can take materials falling to below team"/>
    <s v="I inform the above team used fire banket cover grating for protect falling object materials"/>
    <s v="Communication / Kurang Perbincangan waktu Bekerja, Kurang Permahaman Arahan atau Kurang Pengetahuan Bahasa Asing"/>
    <x v="0"/>
    <x v="0"/>
    <x v="0"/>
  </r>
  <r>
    <m/>
    <x v="0"/>
    <m/>
    <m/>
    <d v="2025-11-06T00:00:00"/>
    <x v="22"/>
    <s v="Asnawi Bin Kariman"/>
    <x v="0"/>
    <s v="Electrical Supervisor"/>
    <s v="Ammonia Plant"/>
    <s v="Unsafe Condition (Dangerous Area that has potential to cause harm or injury to People within the Area) / Keadaan Bahaya"/>
    <s v="I pointed up the potentially hazardous circumstances with the oil spill last week. I discovered the same state today, with the oil wiped away by the rain and yet visible on the floor (area 85). I found the identical situation today in a nearby of the 05 Simelane area. One drum of oil was stored between 1051P001A and B on a pallet, and the oil spilled over the floor. The two empty oil drums are kept close to the 09 area behind the compressor in another location. "/>
    <s v="Even though the amount of oil spilled on the floor is minimal, it still needs to be treated carefully because it can contaminate the surrounding area. If we don't take this seriously, we will end up with one liter of oil per month that ends up in rivers and the ocean._x000a_The empty drums should be kept outside of the running plan at the place of destination."/>
    <s v="The consent person who deals with oil must provide information on what is actually happening to the environment and instruction on how to deal with spills of oil."/>
    <s v="Hazardous - Unsafe Environment / Situasi Tempat Kerja yang Berbahaya untuk Alam Sekitar"/>
    <x v="0"/>
    <x v="1"/>
    <x v="0"/>
  </r>
  <r>
    <m/>
    <x v="0"/>
    <m/>
    <m/>
    <d v="2025-11-06T00:00:00"/>
    <x v="7"/>
    <s v="Suherman bin masri"/>
    <x v="0"/>
    <s v="Electrical Supervisor "/>
    <s v="Electrical Substation"/>
    <s v="Unsafe Condition (Dangerous Area that has potential to cause harm or injury to People within the Area) / Keadaan Bahaya"/>
    <s v="Exit light on substation container 2 not light up. "/>
    <s v="In case of emergency and normal power blackout we can't find out exit door"/>
    <s v="I for superior to raise job notification"/>
    <s v="Facility Management / Perawatan Kemudahan dan Aset"/>
    <x v="0"/>
    <x v="0"/>
    <x v="0"/>
  </r>
  <r>
    <m/>
    <x v="0"/>
    <m/>
    <m/>
    <d v="2025-11-06T00:00:00"/>
    <x v="114"/>
    <s v="Muhd Nur Khairul Ikram Bin Muhd Warith "/>
    <x v="0"/>
    <s v="Shift Instrument Technician "/>
    <s v="Plant Entry Gate"/>
    <s v="Unsafe Act (Dangerous or Unsafe Act that was done by someone) / Perbuatan Bahaya"/>
    <s v="One personnel forgot to wear his safety glass after he's entering the gate."/>
    <s v="Dust could get into his eyes."/>
    <s v="Remind him to put his safety glass as soon as he entered the plant."/>
    <s v="Personal Protective Equipment / Pemakaian Alat Pelindung Diri"/>
    <x v="0"/>
    <x v="0"/>
    <x v="0"/>
  </r>
  <r>
    <m/>
    <x v="0"/>
    <m/>
    <m/>
    <d v="2025-11-06T00:00:00"/>
    <x v="145"/>
    <s v="Gupteshwar Mehta "/>
    <x v="0"/>
    <s v="Sr. ROTATING MECHANICAL TECHNICIAN "/>
    <s v="Urea Plant"/>
    <s v="Unsafe Condition (Dangerous Area that has potential to cause harm or injury to People within the Area) / Keadaan Bahaya"/>
    <s v="Operation  release  and sign on the EPIC without stopping the equipment."/>
    <s v="MissCommunication and electricity  hazards "/>
    <s v="Inform  and advise  them always release the EPIC  after stopping the equipment."/>
    <s v="Hazardous - Unsafe Environment / Situasi Tempat Kerja yang Berbahaya untuk Alam Sekitar"/>
    <x v="0"/>
    <x v="1"/>
    <x v="0"/>
  </r>
  <r>
    <m/>
    <x v="0"/>
    <m/>
    <m/>
    <d v="2025-11-06T00:00:00"/>
    <x v="43"/>
    <s v="Ahmed Abdelrahman Mohammed Morsy "/>
    <x v="0"/>
    <s v="Workshop manager "/>
    <s v="Unsure / Kurang Pasti"/>
    <s v="Unsafe Act (Dangerous or Unsafe Act that was done by someone) / Perbuatan Bahaya"/>
    <s v="At the smoking designated area, there was a work being done by the contractor who was using power tool, grinding machine 125mm), the technician was operating the machine without its protecting cover. "/>
    <s v="Unsafe act, which may cause injury to the user and even increase the potential of flying objects. "/>
    <s v="Stopped the work, informed their supervisor to avoid recurring. "/>
    <s v="Supervision / Kurang Pemantauan atau Perhatian dari atasan"/>
    <x v="0"/>
    <x v="0"/>
    <x v="0"/>
  </r>
  <r>
    <m/>
    <x v="0"/>
    <m/>
    <m/>
    <d v="2025-11-06T00:00:00"/>
    <x v="11"/>
    <m/>
    <x v="0"/>
    <s v="Tech"/>
    <s v="Car Park near North Building"/>
    <s v="Unsafe Condition (Dangerous Area that has potential to cause harm or injury to People within the Area) / Keadaan Bahaya"/>
    <s v="Algae at parking lot"/>
    <s v="Slip trip and fall"/>
    <s v="Need to remove the algae completely. Dangerous during rain and after rain. Very slippery"/>
    <s v="Hazardous - Unsafe Environment / Situasi Tempat Kerja yang Berbahaya untuk Alam Sekitar"/>
    <x v="0"/>
    <x v="0"/>
    <x v="0"/>
  </r>
  <r>
    <m/>
    <x v="0"/>
    <m/>
    <m/>
    <d v="2025-11-06T00:00:00"/>
    <x v="108"/>
    <m/>
    <x v="0"/>
    <s v="Instrumentation Technician O&amp;U"/>
    <s v="Unsure / Kurang Pasti"/>
    <s v="Improvement Suggestions / Cadangan untuk diperbaiki"/>
    <s v="People tend to not use the chin strap of the safety helmet."/>
    <s v="There will be risks of injury especially to the head. It can fly off during a slip trip or fall."/>
    <s v="To always fasten and use chin strap when using safety helmet."/>
    <s v="Personal Protective Equipment / Pemakaian Alat Pelindung Diri"/>
    <x v="0"/>
    <x v="0"/>
    <x v="0"/>
  </r>
  <r>
    <m/>
    <x v="0"/>
    <m/>
    <m/>
    <d v="2025-11-06T00:00:00"/>
    <x v="70"/>
    <m/>
    <x v="0"/>
    <s v="Valve Repair Tech"/>
    <s v="Workshop"/>
    <s v="Unsafe Act (Dangerous or Unsafe Act that was done by someone) / Perbuatan Bahaya"/>
    <s v="Going up ladder without 3 point contact"/>
    <s v="Falling off over 3 meters down to the ground "/>
    <s v="Asked them to climb up using the 3 point contact "/>
    <s v="Individual Behaviour / Tingkah Laku yang Cuai dan Berbahaya"/>
    <x v="0"/>
    <x v="0"/>
    <x v="0"/>
  </r>
  <r>
    <m/>
    <x v="0"/>
    <m/>
    <m/>
    <d v="2025-11-06T00:00:00"/>
    <x v="10"/>
    <m/>
    <x v="0"/>
    <s v="static"/>
    <s v="Ammonia Plant"/>
    <s v="Safe Act or Positive Practice (An appreciation to be made to that person who shows good examples) / Kelakuan yang Baik"/>
    <s v="co worker use proper ppe when dealing with jobs involving hot surfaces"/>
    <s v="N/A"/>
    <s v="commended my co worker"/>
    <s v="Proactive Approach / Teguran Positif (Safe Act / Positive Act)"/>
    <x v="0"/>
    <x v="0"/>
    <x v="0"/>
  </r>
  <r>
    <m/>
    <x v="0"/>
    <m/>
    <m/>
    <d v="2025-11-07T00:00:00"/>
    <x v="114"/>
    <s v="Muhd Nur Khairul Ikram Bin Muhd Warith "/>
    <x v="0"/>
    <s v="Shift Instrument Technician "/>
    <s v="Ammonia Plant"/>
    <s v="Safe Act or Positive Practice (An appreciation to be made to that person who shows good examples) / Kelakuan yang Baik"/>
    <s v="Working at high temperature area. My colleague asked help from fire fighter team to lend their Ice vest before carry out the task."/>
    <s v="Could cause heat exhaustion"/>
    <s v="Appreciate the safe practice "/>
    <s v="Proactive Approach / Teguran Positif (Safe Act / Positive Act)"/>
    <x v="0"/>
    <x v="0"/>
    <x v="0"/>
  </r>
  <r>
    <m/>
    <x v="0"/>
    <m/>
    <m/>
    <d v="2025-11-07T00:00:00"/>
    <x v="115"/>
    <m/>
    <x v="0"/>
    <s v="Instrument Engineer"/>
    <s v="Plant Entry Gate"/>
    <s v="Unsafe Act (Dangerous or Unsafe Act that was done by someone) / Perbuatan Bahaya"/>
    <s v="Seen personnel carrying broom while cycling. "/>
    <s v="might hit cars if driver didnt see the item been carried. "/>
    <s v="Informed the personnel"/>
    <s v="Hazardous - Unsafe Environment / Situasi Tempat Kerja yang Berbahaya untuk Alam Sekitar"/>
    <x v="0"/>
    <x v="0"/>
    <x v="0"/>
  </r>
  <r>
    <m/>
    <x v="0"/>
    <m/>
    <m/>
    <d v="2025-11-07T00:00:00"/>
    <x v="100"/>
    <m/>
    <x v="0"/>
    <s v="Senior Instrument Engineer"/>
    <s v="Ammonia Plant"/>
    <s v="Safe Act or Positive Practice (An appreciation to be made to that person who shows good examples) / Kelakuan yang Baik"/>
    <s v="During the job of flame scanner installation, instrument team followed all safety protocols and were fully compliant with PPE and PTW requirements. "/>
    <s v=" "/>
    <s v="Appreciate the supervisor and technicians for following all safety rules and arranging Firefighting team for the job. Job was completed with adherence to safety protocols. "/>
    <s v="Proactive Approach / Teguran Positif (Safe Act / Positive Act)"/>
    <x v="0"/>
    <x v="1"/>
    <x v="0"/>
  </r>
  <r>
    <m/>
    <x v="0"/>
    <m/>
    <m/>
    <d v="2025-11-07T00:00:00"/>
    <x v="0"/>
    <m/>
    <x v="0"/>
    <s v="Instrument Shift Technician"/>
    <s v="Offsite &amp; Utilities"/>
    <s v="Safe Act or Positive Practice (An appreciation to be made to that person who shows good examples) / Kelakuan yang Baik"/>
    <s v="My Supervisor remind me to wear gloves before climbing the monkey ladder."/>
    <s v="My hand might got cut due to the sharp edges."/>
    <s v="make sure the gloves in good condition. wear the gloves before climbing the monkey ladder."/>
    <s v="Proactive Approach / Teguran Positif (Safe Act / Positive Act)"/>
    <x v="0"/>
    <x v="0"/>
    <x v="0"/>
  </r>
  <r>
    <m/>
    <x v="0"/>
    <m/>
    <m/>
    <d v="2025-11-07T00:00:00"/>
    <x v="124"/>
    <m/>
    <x v="0"/>
    <s v="Instrument Technician"/>
    <s v="Contractor's Rest Area"/>
    <s v="Unsafe Condition (Dangerous Area that has potential to cause harm or injury to People within the Area) / Keadaan Bahaya"/>
    <s v="Broken chair"/>
    <s v="Fall"/>
    <s v="Replace the platic chair"/>
    <s v="Facility Management / Perawatan Kemudahan dan Aset"/>
    <x v="0"/>
    <x v="0"/>
    <x v="0"/>
  </r>
  <r>
    <m/>
    <x v="0"/>
    <m/>
    <m/>
    <d v="2025-11-07T00:00:00"/>
    <x v="148"/>
    <m/>
    <x v="0"/>
    <s v="Rotating technician level 1"/>
    <s v="Workshop"/>
    <s v="Improvement Suggestions / Cadangan untuk diperbaiki"/>
    <s v="Empty obserbent pads on drum near mechanical workshop "/>
    <s v="Rise care card"/>
    <s v="Need to fill up"/>
    <s v="Hazardous - Unsafe Environment / Situasi Tempat Kerja yang Berbahaya untuk Alam Sekitar"/>
    <x v="0"/>
    <x v="0"/>
    <x v="0"/>
  </r>
  <r>
    <m/>
    <x v="0"/>
    <m/>
    <m/>
    <d v="2025-11-08T00:00:00"/>
    <x v="124"/>
    <s v="Shahminan bin chamsudin"/>
    <x v="0"/>
    <s v="Instrument Technician"/>
    <s v="Contractor's Rest Area"/>
    <s v="Unsafe Condition (Dangerous Area that has potential to cause harm or injury to People within the Area) / Keadaan Bahaya"/>
    <s v="Tile damage"/>
    <s v="Trip and fall"/>
    <s v="sign warning"/>
    <s v="Facility Management / Perawatan Kemudahan dan Aset"/>
    <x v="0"/>
    <x v="0"/>
    <x v="0"/>
  </r>
  <r>
    <m/>
    <x v="0"/>
    <m/>
    <m/>
    <d v="2025-11-08T00:00:00"/>
    <x v="124"/>
    <s v="Shahminan bin chamsudin"/>
    <x v="0"/>
    <s v="Instrument tecnician"/>
    <s v="Contractor's Rest Area"/>
    <s v="Unsafe Condition (Dangerous Area that has potential to cause harm or injury to People within the Area) / Keadaan Bahaya"/>
    <s v="Flammable liquid container(thinner) found near surau"/>
    <s v="Cause fire"/>
    <s v="Keep at proper storage"/>
    <s v="Material Arrangement and Housekeeping / Kesesuaian Penyusunan Barang dan Kebersihan Tempat Pekerjaan"/>
    <x v="0"/>
    <x v="0"/>
    <x v="0"/>
  </r>
  <r>
    <m/>
    <x v="0"/>
    <m/>
    <m/>
    <d v="2025-11-08T00:00:00"/>
    <x v="100"/>
    <m/>
    <x v="0"/>
    <s v="Senior Instrument Engineer"/>
    <s v="South Building First Floor"/>
    <s v="Unsafe Condition (Dangerous Area that has potential to cause harm or injury to People within the Area) / Keadaan Bahaya"/>
    <s v="The Air Con in the pantry on the first floor had a lot of water spillage causing the floor and the walls to become wet "/>
    <s v="Someone can slip and fall "/>
    <s v="Immediately turned off the AC and informed the cleaning staff to clean the water spill. "/>
    <s v="Position of People / Keberadaan seseorang ketika bekerja (Line of Fire, Drop Object &amp; Slip, Trip and Fall)"/>
    <x v="0"/>
    <x v="1"/>
    <x v="0"/>
  </r>
  <r>
    <m/>
    <x v="0"/>
    <m/>
    <m/>
    <d v="2025-11-09T00:00:00"/>
    <x v="109"/>
    <m/>
    <x v="0"/>
    <s v="Instrument Technician"/>
    <s v="Ammonia Plant"/>
    <s v="Unsafe Condition (Dangerous Area that has potential to cause harm or injury to People within the Area) / Keadaan Bahaya"/>
    <s v="Slippery floor at Nitrogen Compressor area"/>
    <s v="1. Slip, Trip, and Fall Injuries_x000a__x000a_Could result in sprains, fractures, back injuries, or head injuries._x000a__x000a_2. Contact With Hazardous Equipment_x000a__x000a_A slip could cause a person to fall toward the nitrogen compressor, rotating equipment, valves, or piping._x000a__x000a_3. Contamination or Product Loss_x000a__x000a_If the fall involves tools, materials, or equipment being dropped, it may damage compressor components, can cause operational interruption, lead to unplanned downtime and increased maintenance cost._x000a__x000a_4. Increased Risk During Emergencies_x000a__x000a_In an emergency evacuation, slippery flooring can delay or hinder personnel escape, increasing overall risk._x000a__x000a_5. Worsening of the Hazard Over Time_x000a__x000a_Continued exposure to moisture, oil, or cleaning will further reduce friction. The slippery area may expand, increasing the exposure risk for more personnel. Paint deterioration may also make future repairs more extensive and costly."/>
    <s v="Recommended Actions_x000a__x000a_Replace the current floor paint with a certified anti-slip industrial-grade coating suitable for compressor areas._x000a__x000a_Conduct a surface preparation and re-painting job following manufacturer and safety specifications._x000a__x000a_Apply temporary anti-slip mats or abrasive strips._x000a__x000a_Implement a routine inspection schedule to monitor floor conditions._x000a__x000a_Review and update material selection standards to prevent recurrence in other plant areas."/>
    <s v="Hazardous - Unsafe Environment / Situasi Tempat Kerja yang Berbahaya untuk Alam Sekitar"/>
    <x v="0"/>
    <x v="0"/>
    <x v="0"/>
  </r>
  <r>
    <m/>
    <x v="0"/>
    <m/>
    <m/>
    <d v="2025-11-10T00:00:00"/>
    <x v="87"/>
    <s v="Abdul Khaliq Haji Adinin"/>
    <x v="0"/>
    <s v="Static Technician"/>
    <s v="Jetty Modules Area"/>
    <s v="Unsafe Condition (Dangerous Area that has potential to cause harm or injury to People within the Area) / Keadaan Bahaya"/>
    <s v="During ongoing to jetty head area, few of the modules floor plate is seen having a gap, this might be lead to more damaged the plate and the vehicle in future which can lead to severe incidents"/>
    <s v="Since the modules are above water, any loosen plate gap can cause damaged much more faster as vehicle daily using the pathway, which may lead to incidents "/>
    <s v="Raise the care cards and hope civil team or relevant department will take a look on this matter"/>
    <s v="Hazardous - Unsafe Environment / Situasi Tempat Kerja yang Berbahaya untuk Alam Sekitar"/>
    <x v="0"/>
    <x v="0"/>
    <x v="0"/>
  </r>
  <r>
    <m/>
    <x v="0"/>
    <m/>
    <m/>
    <d v="2025-11-10T00:00:00"/>
    <x v="23"/>
    <s v="osama mahmoud abdelazim"/>
    <x v="0"/>
    <s v="Electrical Supervisor"/>
    <s v="Bulk Storage"/>
    <s v="Unsafe Condition (Dangerous Area that has potential to cause harm or injury to People within the Area) / Keadaan Bahaya"/>
    <s v="During routine inspection, a transparent curtain was observed on belt conveyor 170H006, that was touching the Rope Switch."/>
    <s v="If anyone passes through this area and moves the curtain, the switch may activate and stop belt conveyor"/>
    <s v="The operations supervisor was informed that the curtain's position must be adjusted so that it does not touch Rob Switch as soon as possible._x000a_"/>
    <s v="Tools, Equipment and Machinery / Berkaitan dengan Alat Kegunaan Pekerjaan dan Mesin sama ada ianya Tidak Sesuai untuk aktivitas tersebut atau sebaliknya"/>
    <x v="0"/>
    <x v="0"/>
    <x v="0"/>
  </r>
  <r>
    <m/>
    <x v="0"/>
    <m/>
    <m/>
    <d v="2025-11-10T00:00:00"/>
    <x v="90"/>
    <s v="Ayman Sayed"/>
    <x v="0"/>
    <s v="STATIC SUPERVISOR"/>
    <s v="(TSF1) West Field"/>
    <s v="Unsafe Condition (Dangerous Area that has potential to cause harm or injury to People within the Area) / Keadaan Bahaya"/>
    <s v="Tools container roof have leak"/>
    <s v="Damage of tools and slipping hazard"/>
    <s v="Took action and raised to the relevant party for repair"/>
    <s v="Facility Management / Perawatan Kemudahan dan Aset"/>
    <x v="0"/>
    <x v="1"/>
    <x v="0"/>
  </r>
  <r>
    <m/>
    <x v="0"/>
    <m/>
    <m/>
    <d v="2025-11-10T00:00:00"/>
    <x v="80"/>
    <s v="Mohamed Othman abdelhamed"/>
    <x v="0"/>
    <s v="Mech.lead"/>
    <s v="Urea Plant"/>
    <s v="Improvement Suggestions / Cadangan untuk diperbaiki"/>
    <s v="Excess grease off elevator rack"/>
    <s v="Contamination"/>
    <s v="Communicated with lift owner to take note"/>
    <s v="Waste Management / Berkaitan dengan Pengurusan Pembuangan Sampah"/>
    <x v="0"/>
    <x v="0"/>
    <x v="0"/>
  </r>
  <r>
    <m/>
    <x v="0"/>
    <m/>
    <m/>
    <d v="2025-11-10T00:00:00"/>
    <x v="52"/>
    <m/>
    <x v="0"/>
    <s v="Technician"/>
    <s v="Workshop"/>
    <s v="Unsafe Act (Dangerous or Unsafe Act that was done by someone) / Perbuatan Bahaya"/>
    <s v="Not wearing glove during overhaul equipment"/>
    <s v="Finger injuries"/>
    <s v="Ask to use glove when perform work"/>
    <s v="Individual Behaviour / Tingkah Laku yang Cuai dan Berbahaya"/>
    <x v="0"/>
    <x v="0"/>
    <x v="0"/>
  </r>
  <r>
    <m/>
    <x v="0"/>
    <m/>
    <m/>
    <d v="2025-11-10T00:00:00"/>
    <x v="124"/>
    <m/>
    <x v="0"/>
    <s v="Instrument Technician"/>
    <s v="Site Office Ground Floor"/>
    <s v="Unsafe Condition (Dangerous Area that has potential to cause harm or injury to People within the Area) / Keadaan Bahaya"/>
    <s v="Aircond unit almost fell due too wall damaged"/>
    <s v="Falling object"/>
    <s v="Need repair"/>
    <s v="Facility Management / Perawatan Kemudahan dan Aset"/>
    <x v="0"/>
    <x v="0"/>
    <x v="0"/>
  </r>
  <r>
    <m/>
    <x v="0"/>
    <m/>
    <m/>
    <d v="2025-11-10T00:00:00"/>
    <x v="46"/>
    <m/>
    <x v="0"/>
    <s v="piping senior eng"/>
    <s v="(TSF2) East Field"/>
    <s v="Unsafe Condition (Dangerous Area that has potential to cause harm or injury to People within the Area) / Keadaan Bahaya"/>
    <s v="snake observed"/>
    <s v="could be bite"/>
    <s v="its disappeared after few mins"/>
    <s v="Road Safety / Keselamatan di Trafik dan Jalan Raya"/>
    <x v="0"/>
    <x v="1"/>
    <x v="0"/>
  </r>
  <r>
    <m/>
    <x v="0"/>
    <m/>
    <m/>
    <d v="2025-11-10T00:00:00"/>
    <x v="112"/>
    <m/>
    <x v="0"/>
    <s v="INSTRUMENT TECHINICIAN"/>
    <s v="Ammonia Plant"/>
    <s v="Unsafe Act (Dangerous or Unsafe Act that was done by someone) / Perbuatan Bahaya"/>
    <s v="It was observed that an employee did not use gloves while carrying out work activities"/>
    <s v="Increased risk of injury, such as cuts, burns, chemical exposure, or infections._x000a__x000a_Potential for long-term health hazards if exposure is repeated or severe."/>
    <s v="I approached the employee respectfully, explained the safety risks of not wearing gloves, reminded them of company safety policies, and ensured they used the proper PPE to prevent injuries."/>
    <s v="Individual Behaviour / Tingkah Laku yang Cuai dan Berbahaya"/>
    <x v="0"/>
    <x v="0"/>
    <x v="0"/>
  </r>
  <r>
    <m/>
    <x v="0"/>
    <m/>
    <m/>
    <d v="2025-11-10T00:00:00"/>
    <x v="108"/>
    <m/>
    <x v="0"/>
    <s v="Instrumentation Technician (O&amp;U)"/>
    <s v="Ammonia Plant"/>
    <s v="Unsafe Act (Dangerous or Unsafe Act that was done by someone) / Perbuatan Bahaya"/>
    <s v="Operation team tend to climb the monkey ladder to isolate the valve. He was not wearing harness."/>
    <s v="He can fall and injured."/>
    <s v="Told him to stop the work and wear harness."/>
    <s v="Personal Protective Equipment / Pemakaian Alat Pelindung Diri"/>
    <x v="0"/>
    <x v="0"/>
    <x v="0"/>
  </r>
  <r>
    <m/>
    <x v="0"/>
    <m/>
    <m/>
    <d v="2025-11-10T00:00:00"/>
    <x v="108"/>
    <m/>
    <x v="0"/>
    <s v="Instrumentation Technician (O&amp;U)"/>
    <s v="Offsite &amp; Utilities"/>
    <s v="Improvement Suggestions / Cadangan untuk diperbaiki"/>
    <s v="Using rubber (green glove) when handling the chemical that contain acid "/>
    <s v="Can affect the skin to be dry, irritated, and inflamed."/>
    <s v="to make sure proper PPE are using during the operations, to prepare the rubber glove always."/>
    <s v="Personal Protective Equipment / Pemakaian Alat Pelindung Diri"/>
    <x v="0"/>
    <x v="0"/>
    <x v="0"/>
  </r>
  <r>
    <m/>
    <x v="0"/>
    <m/>
    <m/>
    <d v="2025-11-10T00:00:00"/>
    <x v="9"/>
    <m/>
    <x v="0"/>
    <s v="Instrument Engineer"/>
    <s v="Car Park near Clinic"/>
    <s v="Improvement Suggestions / Cadangan untuk diperbaiki"/>
    <s v="there was construction work ongoing at the car park near the safety park"/>
    <s v="it has disturbed with my concentration with doing my work in office"/>
    <s v="next time, please inform beforehand"/>
    <s v="Communication / Kurang Perbincangan waktu Bekerja, Kurang Permahaman Arahan atau Kurang Pengetahuan Bahasa Asing"/>
    <x v="0"/>
    <x v="0"/>
    <x v="0"/>
  </r>
  <r>
    <m/>
    <x v="0"/>
    <m/>
    <m/>
    <d v="2025-11-10T00:00:00"/>
    <x v="5"/>
    <m/>
    <x v="0"/>
    <s v="Technician "/>
    <s v="Main Gate 1"/>
    <s v="Unsafe Act (Dangerous or Unsafe Act that was done by someone) / Perbuatan Bahaya"/>
    <s v="Dog chasing people "/>
    <s v="Rabies "/>
    <s v="No dogs allowed"/>
    <s v="Individual Behaviour / Tingkah Laku yang Cuai dan Berbahaya"/>
    <x v="0"/>
    <x v="1"/>
    <x v="0"/>
  </r>
  <r>
    <m/>
    <x v="0"/>
    <m/>
    <m/>
    <d v="2025-11-10T00:00:00"/>
    <x v="79"/>
    <m/>
    <x v="0"/>
    <s v="Static Technician "/>
    <s v="Car Park near North Building"/>
    <s v="Unsafe Act (Dangerous or Unsafe Act that was done by someone) / Perbuatan Bahaya"/>
    <s v="I observed a vehicle speeding near the North Building parking area, in close proximity to pedestrians walking toward the plant gate, which poses a potential safety risk."/>
    <s v="pedestrian injury "/>
    <s v="To approach the driver and remind to not driving fast in this area because there are pedestrians walking to the plate gate."/>
    <s v="Individual Behaviour / Tingkah Laku yang Cuai dan Berbahaya"/>
    <x v="0"/>
    <x v="0"/>
    <x v="0"/>
  </r>
  <r>
    <m/>
    <x v="0"/>
    <m/>
    <m/>
    <d v="2025-11-11T00:00:00"/>
    <x v="92"/>
    <m/>
    <x v="0"/>
    <s v="Senior static technician"/>
    <s v="North Building Ground Floor"/>
    <s v="Unsafe Condition (Dangerous Area that has potential to cause harm or injury to People within the Area) / Keadaan Bahaya"/>
    <s v="Office door required transperent glass for during in out people. "/>
    <s v="Someone stay behind door and other side open so can get hit. _x000a_Person going to be injured"/>
    <s v="Middle of door required transperent glass. "/>
    <s v="Facility Management / Perawatan Kemudahan dan Aset"/>
    <x v="0"/>
    <x v="0"/>
    <x v="0"/>
  </r>
  <r>
    <m/>
    <x v="0"/>
    <m/>
    <m/>
    <d v="2025-11-11T00:00:00"/>
    <x v="106"/>
    <m/>
    <x v="0"/>
    <s v="Instrument Engineer"/>
    <s v="Safety Park"/>
    <s v="Unsafe Condition (Dangerous Area that has potential to cause harm or injury to People within the Area) / Keadaan Bahaya"/>
    <s v="Loud noise and high vibration caused by road paving works"/>
    <s v="No notification of the expected loud noise"/>
    <s v="Recommend to measure the noise level if its really acceptable"/>
    <s v="Facility Management / Perawatan Kemudahan dan Aset"/>
    <x v="0"/>
    <x v="0"/>
    <x v="0"/>
  </r>
  <r>
    <m/>
    <x v="0"/>
    <m/>
    <m/>
    <d v="2025-11-11T00:00:00"/>
    <x v="149"/>
    <m/>
    <x v="0"/>
    <s v="Rotating technician"/>
    <s v="North Building Ground Floor"/>
    <s v="Unsafe Act (Dangerous or Unsafe Act that was done by someone) / Perbuatan Bahaya"/>
    <s v="Not parking bicycle properly and blocking pathway"/>
    <s v="In case of emergency the path is blocked"/>
    <s v="Intervene and to relocate his bicycle"/>
    <s v="Individual Behaviour / Tingkah Laku yang Cuai dan Berbahaya"/>
    <x v="0"/>
    <x v="0"/>
    <x v="0"/>
  </r>
  <r>
    <m/>
    <x v="0"/>
    <m/>
    <m/>
    <d v="2025-11-11T00:00:00"/>
    <x v="124"/>
    <m/>
    <x v="0"/>
    <s v="Instrument Technician"/>
    <s v="Offsite &amp; Utilities"/>
    <s v="Improvement Suggestions / Cadangan untuk diperbaiki"/>
    <s v="Cats inside plant"/>
    <s v="Danger to all rotating equipment might tripping the system"/>
    <s v="Clear all the cats"/>
    <s v="Proactive Approach / Teguran Positif (Safe Act / Positive Act)"/>
    <x v="0"/>
    <x v="0"/>
    <x v="0"/>
  </r>
  <r>
    <m/>
    <x v="0"/>
    <m/>
    <m/>
    <d v="2025-11-11T00:00:00"/>
    <x v="124"/>
    <m/>
    <x v="0"/>
    <s v="Imstrument technician"/>
    <s v="Ammonia Plant"/>
    <s v="Unsafe Condition (Dangerous Area that has potential to cause harm or injury to People within the Area) / Keadaan Bahaya"/>
    <s v="Grating lock need to be secure"/>
    <s v="Falling"/>
    <s v="Check and lock properly"/>
    <s v="Position of People / Keberadaan seseorang ketika bekerja (Line of Fire, Drop Object &amp; Slip, Trip and Fall)"/>
    <x v="0"/>
    <x v="0"/>
    <x v="0"/>
  </r>
  <r>
    <m/>
    <x v="0"/>
    <m/>
    <m/>
    <d v="2025-11-11T00:00:00"/>
    <x v="112"/>
    <m/>
    <x v="0"/>
    <s v="Instrument Technician "/>
    <s v="Urea Plant"/>
    <s v="Safe Act or Positive Practice (An appreciation to be made to that person who shows good examples) / Kelakuan yang Baik"/>
    <s v="It was observed that an employee collected rubbish and correctly placed it in the designated bin"/>
    <s v="Accumulated rubbish can create slip, trip, or fire hazards._x000a__x000a_Sharp or hazardous items not disposed of properly can cause injuries._x000a__x000a_Improper disposal can lead to pollution or contamination of the workplace or surrounding environment._x000a__x000a_May violate environmental regulations."/>
    <s v="I approached the employee in a friendly manner, thanked them for keeping the area clean, and encouraged continued proper waste disposal in the designated bin."/>
    <s v="Proactive Approach / Teguran Positif (Safe Act / Positive Act)"/>
    <x v="0"/>
    <x v="0"/>
    <x v="0"/>
  </r>
  <r>
    <m/>
    <x v="0"/>
    <m/>
    <m/>
    <d v="2025-11-12T00:00:00"/>
    <x v="122"/>
    <s v="NIKHIL VETKAR"/>
    <x v="0"/>
    <s v="SENIOR ENGINEER"/>
    <s v="North Building First Floor"/>
    <s v="Unsafe Act (Dangerous or Unsafe Act that was done by someone) / Perbuatan Bahaya"/>
    <s v="An Employee was ascending the Staircase browsing his mobile without holding the handrail."/>
    <s v="Employee may slip and fall from the Staircase"/>
    <s v="I approached the employee and highlighted the serious safety risks associated with using a phone while  ascending or descending the stairs."/>
    <s v="Individual Behaviour / Tingkah Laku yang Cuai dan Berbahaya"/>
    <x v="0"/>
    <x v="1"/>
    <x v="0"/>
  </r>
  <r>
    <m/>
    <x v="0"/>
    <m/>
    <m/>
    <d v="2025-11-12T00:00:00"/>
    <x v="123"/>
    <m/>
    <x v="0"/>
    <s v="Instrumentation Supervisor"/>
    <s v="Car Park near North Building"/>
    <s v="Improvement Suggestions / Cadangan untuk diperbaiki"/>
    <s v="The designated car park was closed without advance notification, requiring a detour to another parking area. This caused delays and affected arrival time."/>
    <s v="Delays in reaching work areas, potentially impacting operational schedules and emergency response readiness."/>
    <s v="The issue was reported to on-site security personnel. Security was instructed to guide incoming workers to park their vehicles directly in front of the HSSE office to ensure safe and organized parking during the closure."/>
    <s v="Communication / Kurang Perbincangan waktu Bekerja, Kurang Permahaman Arahan atau Kurang Pengetahuan Bahasa Asing"/>
    <x v="0"/>
    <x v="0"/>
    <x v="0"/>
  </r>
  <r>
    <m/>
    <x v="0"/>
    <m/>
    <m/>
    <d v="2025-11-12T00:00:00"/>
    <x v="106"/>
    <m/>
    <x v="0"/>
    <s v="Instrument Engineer"/>
    <s v="Unsure / Kurang Pasti"/>
    <s v="Improvement Suggestions / Cadangan untuk diperbaiki"/>
    <s v="Major parking closure without prior notifications to everyone"/>
    <s v="Logistic arrangement and timely arrival"/>
    <s v="Recommend notifying everyone at least a day before."/>
    <s v="Communication / Kurang Perbincangan waktu Bekerja, Kurang Permahaman Arahan atau Kurang Pengetahuan Bahasa Asing"/>
    <x v="0"/>
    <x v="0"/>
    <x v="0"/>
  </r>
  <r>
    <m/>
    <x v="0"/>
    <m/>
    <m/>
    <d v="2025-11-12T00:00:00"/>
    <x v="124"/>
    <m/>
    <x v="0"/>
    <s v="Instrument Technician"/>
    <s v="Car Park near North Building"/>
    <s v="Unsafe Act (Dangerous or Unsafe Act that was done by someone) / Perbuatan Bahaya"/>
    <s v="Dog attack"/>
    <s v="Injurues dog bitten"/>
    <s v="Dog to be clear from entering all facilities"/>
    <s v="Hazardous - Unsafe Environment / Situasi Tempat Kerja yang Berbahaya untuk Alam Sekitar"/>
    <x v="0"/>
    <x v="0"/>
    <x v="0"/>
  </r>
  <r>
    <m/>
    <x v="0"/>
    <m/>
    <m/>
    <d v="2025-11-12T00:00:00"/>
    <x v="124"/>
    <m/>
    <x v="0"/>
    <s v="Instrument Technician"/>
    <s v="Offsite &amp; Utilities"/>
    <s v="Unsafe Condition (Dangerous Area that has potential to cause harm or injury to People within the Area) / Keadaan Bahaya"/>
    <s v="Scaffoldimg not properly secure"/>
    <s v="Fall and trip..head injuries"/>
    <s v="Properly storage and house keeping"/>
    <s v="Material Arrangement and Housekeeping / Kesesuaian Penyusunan Barang dan Kebersihan Tempat Pekerjaan"/>
    <x v="0"/>
    <x v="0"/>
    <x v="0"/>
  </r>
  <r>
    <m/>
    <x v="0"/>
    <m/>
    <m/>
    <d v="2025-11-12T00:00:00"/>
    <x v="46"/>
    <m/>
    <x v="0"/>
    <s v="piping senior eng"/>
    <s v="Car Park near Main Gate 1"/>
    <s v="Unsafe Condition (Dangerous Area that has potential to cause harm or injury to People within the Area) / Keadaan Bahaya"/>
    <s v="dog chasing"/>
    <s v="beat the employees"/>
    <s v="raise concern to HSSE and seciruty"/>
    <s v="Individual Behaviour / Tingkah Laku yang Cuai dan Berbahaya"/>
    <x v="0"/>
    <x v="1"/>
    <x v="0"/>
  </r>
  <r>
    <m/>
    <x v="0"/>
    <m/>
    <m/>
    <d v="2025-11-12T00:00:00"/>
    <x v="46"/>
    <m/>
    <x v="0"/>
    <s v="senior piping eng"/>
    <s v="Workshop"/>
    <s v="Unsafe Condition (Dangerous Area that has potential to cause harm or injury to People within the Area) / Keadaan Bahaya"/>
    <s v="water accumulation due to leak while heavy rain"/>
    <s v="electrical hazardous, slippery surface"/>
    <s v="raise concern to facility management"/>
    <s v="Facility Management / Perawatan Kemudahan dan Aset"/>
    <x v="0"/>
    <x v="1"/>
    <x v="0"/>
  </r>
  <r>
    <m/>
    <x v="0"/>
    <m/>
    <m/>
    <d v="2025-11-12T00:00:00"/>
    <x v="75"/>
    <m/>
    <x v="0"/>
    <s v="lead mechanical engineer "/>
    <s v="North Building First Floor"/>
    <s v="Unsafe Condition (Dangerous Area that has potential to cause harm or injury to People within the Area) / Keadaan Bahaya"/>
    <s v="Very high vibration in the office location due to repair for car parking via heavy machine  "/>
    <s v="unsafe for person and healthy "/>
    <s v="Informed safety team ."/>
    <s v="Facility Management / Perawatan Kemudahan dan Aset"/>
    <x v="0"/>
    <x v="1"/>
    <x v="0"/>
  </r>
  <r>
    <m/>
    <x v="0"/>
    <m/>
    <m/>
    <d v="2025-11-12T00:00:00"/>
    <x v="143"/>
    <m/>
    <x v="0"/>
    <s v="Sr. Rotating mechanical technician "/>
    <s v="Urea Plant"/>
    <s v="Unsafe Condition (Dangerous Area that has potential to cause harm or injury to People within the Area) / Keadaan Bahaya"/>
    <s v="Clean floor without barricade area using by portable hydro jet machine "/>
    <s v="Always barricade during using hydro jet machine "/>
    <s v="Informed them barricade area and provide sign board "/>
    <s v="Individual Behaviour / Tingkah Laku yang Cuai dan Berbahaya"/>
    <x v="0"/>
    <x v="0"/>
    <x v="0"/>
  </r>
  <r>
    <m/>
    <x v="0"/>
    <m/>
    <m/>
    <d v="2025-11-12T00:00:00"/>
    <x v="115"/>
    <m/>
    <x v="0"/>
    <s v="Instrument Engineer"/>
    <s v="Car Park near Clinic"/>
    <s v="Unsafe Condition (Dangerous Area that has potential to cause harm or injury to People within the Area) / Keadaan Bahaya"/>
    <s v="Excessive vibrations cause by nearby roller/constructions"/>
    <s v="may cause harmful effects; mentally or health"/>
    <s v="N/A"/>
    <s v="Hazardous - Unsafe Environment / Situasi Tempat Kerja yang Berbahaya untuk Alam Sekitar"/>
    <x v="0"/>
    <x v="0"/>
    <x v="0"/>
  </r>
  <r>
    <m/>
    <x v="0"/>
    <m/>
    <m/>
    <d v="2025-11-12T00:00:00"/>
    <x v="80"/>
    <m/>
    <x v="0"/>
    <s v="mech.Lead"/>
    <s v="Urea Plant"/>
    <s v="Improvement Suggestions / Cadangan untuk diperbaiki"/>
    <s v="The Urea left is stopped due to error of PLC fault"/>
    <s v="Misunderstanding and staying in the left or waiting it without response"/>
    <s v="Communicated with asset owner to suggest the user of the left to pick it again from last destination and bring it to ground level to avail it to all users"/>
    <s v="Supervision / Kurang Pemantauan atau Perhatian dari atasan"/>
    <x v="0"/>
    <x v="0"/>
    <x v="0"/>
  </r>
  <r>
    <m/>
    <x v="0"/>
    <m/>
    <m/>
    <d v="2025-11-12T00:00:00"/>
    <x v="147"/>
    <m/>
    <x v="0"/>
    <s v="Senior Rotating Technician"/>
    <s v="Offsite &amp; Utilities"/>
    <s v="Unsafe Act (Dangerous or Unsafe Act that was done by someone) / Perbuatan Bahaya"/>
    <s v="Found personel carrying both hands oil jelly can while using staircase to upstair of cooling tower for PM without follow the procedure to hold hand rail while using staircase. "/>
    <s v="If miss step could slip, trip and fall that lead to injury to himself. "/>
    <s v="Stopped him and advise to carry one hand and the other hand to hold the hand rail and get buddy to help him. "/>
    <s v="Individual Behaviour / Tingkah Laku yang Cuai dan Berbahaya"/>
    <x v="0"/>
    <x v="0"/>
    <x v="0"/>
  </r>
  <r>
    <m/>
    <x v="0"/>
    <m/>
    <m/>
    <d v="2025-11-12T00:00:00"/>
    <x v="147"/>
    <m/>
    <x v="0"/>
    <s v="Senior Rotating Technician"/>
    <s v="Offsite &amp; Utilities"/>
    <s v="Unsafe Act (Dangerous or Unsafe Act that was done by someone) / Perbuatan Bahaya"/>
    <s v="Found personnel not using correct ppe/hand glove while installing coupling after heating by torch"/>
    <s v="Might burn his hand on the hot coupling. "/>
    <s v="Intervene him and advise to use correct handglove suitable for the activity, and he agreed to follow. "/>
    <s v="Individual Behaviour / Tingkah Laku yang Cuai dan Berbahaya"/>
    <x v="0"/>
    <x v="0"/>
    <x v="0"/>
  </r>
  <r>
    <m/>
    <x v="0"/>
    <m/>
    <m/>
    <d v="2025-11-12T00:00:00"/>
    <x v="133"/>
    <m/>
    <x v="0"/>
    <s v="Urea rotating lead "/>
    <s v="North Building First Floor"/>
    <s v="Unsafe Condition (Dangerous Area that has potential to cause harm or injury to People within the Area) / Keadaan Bahaya"/>
    <s v="Handle for the main door of 1st floor NB found broken "/>
    <s v="Door can't be used , limiting the access "/>
    <s v="Reported to security team "/>
    <s v="Facility Management / Perawatan Kemudahan dan Aset"/>
    <x v="0"/>
    <x v="0"/>
    <x v="0"/>
  </r>
  <r>
    <m/>
    <x v="0"/>
    <m/>
    <m/>
    <d v="2025-11-12T00:00:00"/>
    <x v="146"/>
    <m/>
    <x v="0"/>
    <s v="Senior Rotating Technician "/>
    <s v="Offsite &amp; Utilities"/>
    <s v="Unsafe Act (Dangerous or Unsafe Act that was done by someone) / Perbuatan Bahaya"/>
    <s v="Someone was not use the correct glove when handling hot object during activity "/>
    <s v="Might cause injury or burn"/>
    <s v="Intervene for correction "/>
    <s v="Personal Protective Equipment / Pemakaian Alat Pelindung Diri"/>
    <x v="0"/>
    <x v="1"/>
    <x v="0"/>
  </r>
  <r>
    <m/>
    <x v="0"/>
    <m/>
    <m/>
    <d v="2025-11-12T00:00:00"/>
    <x v="146"/>
    <m/>
    <x v="0"/>
    <s v="Senior Rotating Technician "/>
    <s v="Offsite &amp; Utilities"/>
    <s v="Unsafe Act (Dangerous or Unsafe Act that was done by someone) / Perbuatan Bahaya"/>
    <s v="Someone did not hold hand rail when going down the stairs "/>
    <s v="If fall or trip might cause serious injury "/>
    <s v="Intervene for correction "/>
    <s v="Individual Behaviour / Tingkah Laku yang Cuai dan Berbahaya"/>
    <x v="0"/>
    <x v="1"/>
    <x v="0"/>
  </r>
  <r>
    <m/>
    <x v="0"/>
    <m/>
    <m/>
    <d v="2025-11-12T00:00:00"/>
    <x v="13"/>
    <m/>
    <x v="0"/>
    <s v="Welder"/>
    <s v="Warehouse"/>
    <s v="Safe Act or Positive Practice (An appreciation to be made to that person who shows good examples) / Kelakuan yang Baik"/>
    <s v="I saw warehouse team install temporary canopy for material outside of the warehouse."/>
    <s v="It will be corroded "/>
    <s v="Build bigger space "/>
    <s v="Design and Engineering / Tempat Pekerjaan kurang sesuai"/>
    <x v="0"/>
    <x v="0"/>
    <x v="0"/>
  </r>
  <r>
    <m/>
    <x v="0"/>
    <m/>
    <m/>
    <d v="2025-11-12T00:00:00"/>
    <x v="117"/>
    <m/>
    <x v="0"/>
    <s v="Technician "/>
    <s v="Car Park near Main Gate 1"/>
    <s v="Unsafe Condition (Dangerous Area that has potential to cause harm or injury to People within the Area) / Keadaan Bahaya"/>
    <s v="Stray wild dog"/>
    <s v="Someone might get bitten"/>
    <s v="Call a dog catcher or anything equivalent to remove it from the premise "/>
    <s v="Hazardous - Unsafe Environment / Situasi Tempat Kerja yang Berbahaya untuk Alam Sekitar"/>
    <x v="0"/>
    <x v="0"/>
    <x v="0"/>
  </r>
  <r>
    <m/>
    <x v="0"/>
    <m/>
    <m/>
    <d v="2025-11-12T00:00:00"/>
    <x v="130"/>
    <m/>
    <x v="0"/>
    <s v="Lead Instrument Engineer"/>
    <s v="Ammonia Plant"/>
    <s v="Unsafe Condition (Dangerous Area that has potential to cause harm or injury to People within the Area) / Keadaan Bahaya"/>
    <s v="Seen a worker peddling bicycle with low air on back tyre. highlighted it to the rider to pump it up"/>
    <s v="Bicycle may lose balance and rider can fall"/>
    <s v="I advised to pump the tyre with adequate air."/>
    <s v="Hazardous - Unsafe Environment / Situasi Tempat Kerja yang Berbahaya untuk Alam Sekitar"/>
    <x v="0"/>
    <x v="0"/>
    <x v="0"/>
  </r>
  <r>
    <m/>
    <x v="0"/>
    <m/>
    <m/>
    <d v="2025-11-12T00:00:00"/>
    <x v="109"/>
    <m/>
    <x v="0"/>
    <s v="Instrument Technician"/>
    <s v="Offsite &amp; Utilities"/>
    <s v="Unsafe Act (Dangerous or Unsafe Act that was done by someone) / Perbuatan Bahaya"/>
    <s v="Rubber gloves should be worn when handling chemical substances to ensure proper protection."/>
    <s v="Without appropriate safety interventions, the risk of incidents, injuries, and operational disruptions may significantly increase."/>
    <s v="Use rubber (chemical-resistant) gloves is a good basic safety practice. It will protect your skin from irritation, burns, or allergic reactions and also reduce the risk of contamination and accidental absorption. It helps avoid transferring chemicals to other surfaces._x000a__x000a_Choose the right type of glove because not all rubber gloves resist all chemicals. Nitrile is commonly used for general lab work._x000a__x000a_Inspect before use: Check for tears, holes, or thinning. Put gloves on with clean, dry hands._x000a__x000a_Avoid touching your face, phone, or other non-work items while wearing gloves._x000a__x000a_Remove carefully: Peel off from the wrist to avoid skin contact with the contaminated outside surface._x000a__x000a_Dispose of properly: Follow your workplace or local guidelines for chemical waste."/>
    <s v="Personal Protective Equipment / Pemakaian Alat Pelindung Diri"/>
    <x v="0"/>
    <x v="0"/>
    <x v="0"/>
  </r>
  <r>
    <m/>
    <x v="0"/>
    <m/>
    <m/>
    <d v="2025-11-12T00:00:00"/>
    <x v="110"/>
    <m/>
    <x v="0"/>
    <s v="Instrument Technician"/>
    <s v="Offsite &amp; Utilities"/>
    <s v="Unsafe Act (Dangerous or Unsafe Act that was done by someone) / Perbuatan Bahaya"/>
    <s v="observed a chemical spill on the pathway that was not properly cleaned. The floor was still slippery, with residue left behind and no warning signage placed around the area"/>
    <s v="People can slip, trip, or fall, leading to injuries "/>
    <s v="Inform the operator responsible for that area and requested to do proper cleaning using the correct spill kit provided and to put a warning sign or barricaded that area "/>
    <s v="Hazardous - Unsafe Environment / Situasi Tempat Kerja yang Berbahaya untuk Alam Sekitar"/>
    <x v="0"/>
    <x v="0"/>
    <x v="0"/>
  </r>
  <r>
    <m/>
    <x v="0"/>
    <m/>
    <m/>
    <d v="2025-11-12T00:00:00"/>
    <x v="110"/>
    <m/>
    <x v="0"/>
    <s v="Instrument Technician"/>
    <s v="Safety Park"/>
    <s v="Unsafe Act (Dangerous or Unsafe Act that was done by someone) / Perbuatan Bahaya"/>
    <s v="Observed two workers using the same A-frame ladder at the same time. One was climbing while the other was on the opposite side"/>
    <s v="Ladder can become unstable, collapse, or tip over, causing falls and serious injuries."/>
    <s v="stopped the activity and reminded them that only one person is allowed on an A-frame ladder at a time and the other person should hold down the ladder from the bottom. Advised them to use proper access equipment or separate ladders."/>
    <s v="Individual Behaviour / Tingkah Laku yang Cuai dan Berbahaya"/>
    <x v="0"/>
    <x v="0"/>
    <x v="0"/>
  </r>
  <r>
    <m/>
    <x v="0"/>
    <m/>
    <m/>
    <d v="2025-11-12T00:00:00"/>
    <x v="44"/>
    <m/>
    <x v="0"/>
    <s v="Workshop lead engineer"/>
    <s v="North Building Ground Floor"/>
    <s v="Safe Act or Positive Practice (An appreciation to be made to that person who shows good examples) / Kelakuan yang Baik"/>
    <s v="Male toilet floor became dry most of the time "/>
    <s v="personnel slipping "/>
    <s v="raised Carecard to FM "/>
    <s v="Facility Management / Perawatan Kemudahan dan Aset"/>
    <x v="0"/>
    <x v="1"/>
    <x v="0"/>
  </r>
  <r>
    <m/>
    <x v="0"/>
    <m/>
    <m/>
    <d v="2025-11-13T00:00:00"/>
    <x v="143"/>
    <m/>
    <x v="0"/>
    <s v="Senior Rotating mechanical technician "/>
    <s v="Ammonia Plant"/>
    <s v="Unsafe Condition (Dangerous Area that has potential to cause harm or injury to People within the Area) / Keadaan Bahaya"/>
    <s v="Near the 1051 pump found leak oil drum."/>
    <s v="Environment hazards "/>
    <s v="Removed oil drum and kept proper place after empty out oil."/>
    <s v="Hazardous - Unsafe Environment / Situasi Tempat Kerja yang Berbahaya untuk Alam Sekitar"/>
    <x v="0"/>
    <x v="0"/>
    <x v="0"/>
  </r>
  <r>
    <m/>
    <x v="0"/>
    <m/>
    <m/>
    <d v="2025-11-13T00:00:00"/>
    <x v="122"/>
    <m/>
    <x v="0"/>
    <s v="Senior Engineer"/>
    <s v="Plant Entry Gate"/>
    <s v="Unsafe Act (Dangerous or Unsafe Act that was done by someone) / Perbuatan Bahaya"/>
    <s v="A Two wheeler rider riding bike in zig zag manner along the road markings. "/>
    <s v="Slip may result in accident."/>
    <s v="Stopped the rider and asked him to drive slowly."/>
    <s v="Road Safety / Keselamatan di Trafik dan Jalan Raya"/>
    <x v="0"/>
    <x v="1"/>
    <x v="0"/>
  </r>
  <r>
    <m/>
    <x v="0"/>
    <m/>
    <m/>
    <d v="2025-11-13T00:00:00"/>
    <x v="149"/>
    <m/>
    <x v="0"/>
    <s v="Mechanical rotating technician"/>
    <s v="Workshop"/>
    <s v="Unsafe Act (Dangerous or Unsafe Act that was done by someone) / Perbuatan Bahaya"/>
    <s v="Folding coverall sleeves"/>
    <s v="Arms injuries"/>
    <s v="Intervene To roll the sleeve down "/>
    <s v="Individual Behaviour / Tingkah Laku yang Cuai dan Berbahaya"/>
    <x v="0"/>
    <x v="0"/>
    <x v="0"/>
  </r>
  <r>
    <m/>
    <x v="0"/>
    <m/>
    <m/>
    <d v="2025-11-13T00:00:00"/>
    <x v="22"/>
    <m/>
    <x v="0"/>
    <s v="Electrical Supervisor"/>
    <s v="Ammonia Plant"/>
    <s v="Unsafe Condition (Dangerous Area that has potential to cause harm or injury to People within the Area) / Keadaan Bahaya"/>
    <s v="Purging panel for Ex motor 1091K211-M01's cable gland was discovered to be improperly fitted, causing the cable armor to come out."/>
    <s v="According to Ex standard, all equipment must be installed correctly in order to meet Ex standard requirements. "/>
    <s v="It is necessary to correct and carefully fix the cable gland ASAP."/>
    <s v="Tools, Equipment and Machinery / Berkaitan dengan Alat Kegunaan Pekerjaan dan Mesin sama ada ianya Tidak Sesuai untuk aktivitas tersebut atau sebaliknya"/>
    <x v="0"/>
    <x v="1"/>
    <x v="0"/>
  </r>
  <r>
    <m/>
    <x v="0"/>
    <m/>
    <m/>
    <d v="2025-11-13T00:00:00"/>
    <x v="22"/>
    <m/>
    <x v="0"/>
    <s v="Electrical Supervisor"/>
    <s v="Offsite &amp; Utilities"/>
    <s v="Unsafe Condition (Dangerous Area that has potential to cause harm or injury to People within the Area) / Keadaan Bahaya"/>
    <s v="The 1881U100 panel have the air conditioning unit was discovered to be rusted and to have an exposed internal fan."/>
    <s v="The air conditioner needs to be fixed, and the exposed running fan could endanger other people. "/>
    <s v="The air conditioner needs to be fixed and repaired correctly."/>
    <s v="Tools, Equipment and Machinery / Berkaitan dengan Alat Kegunaan Pekerjaan dan Mesin sama ada ianya Tidak Sesuai untuk aktivitas tersebut atau sebaliknya"/>
    <x v="0"/>
    <x v="1"/>
    <x v="0"/>
  </r>
  <r>
    <m/>
    <x v="0"/>
    <m/>
    <m/>
    <d v="2025-11-13T00:00:00"/>
    <x v="7"/>
    <m/>
    <x v="0"/>
    <s v="Electrical Supervisor"/>
    <s v="CCR"/>
    <s v="Improvement Suggestions / Cadangan untuk diperbaiki"/>
    <s v="UPS room in CCR are only having one exit door trough Instrument room. "/>
    <s v="If fire happen in instrument room, people who working in UPS room don't have any access to run from the room for saving their live."/>
    <s v="UPS room need additional exit door "/>
    <s v="Hazardous - Unsafe Environment / Situasi Tempat Kerja yang Berbahaya untuk Alam Sekitar"/>
    <x v="0"/>
    <x v="0"/>
    <x v="0"/>
  </r>
  <r>
    <m/>
    <x v="0"/>
    <m/>
    <m/>
    <d v="2025-11-13T00:00:00"/>
    <x v="38"/>
    <m/>
    <x v="0"/>
    <s v="Technician "/>
    <s v="Workshop"/>
    <s v="Unsafe Condition (Dangerous Area that has potential to cause harm or injury to People within the Area) / Keadaan Bahaya"/>
    <s v="At cable yard behind workshop, a container placed there filled with oil, saw the ground color changed due to spillage"/>
    <s v="Environmental pollution"/>
    <s v="Made care card"/>
    <s v="Waste Management / Berkaitan dengan Pengurusan Pembuangan Sampah"/>
    <x v="0"/>
    <x v="0"/>
    <x v="0"/>
  </r>
  <r>
    <m/>
    <x v="0"/>
    <m/>
    <m/>
    <d v="2025-11-13T00:00:00"/>
    <x v="65"/>
    <m/>
    <x v="0"/>
    <s v="Pipe fitter senior technician "/>
    <s v="Offsite &amp; Utilities"/>
    <s v="Unsafe Condition (Dangerous Area that has potential to cause harm or injury to People within the Area) / Keadaan Bahaya"/>
    <s v="BOG door are broken"/>
    <s v="The door can fall down to people "/>
    <s v="We repair the hinge of the BOG door"/>
    <s v="Hazardous - Unsafe Materials / Benda yang Berbahaya"/>
    <x v="0"/>
    <x v="1"/>
    <x v="0"/>
  </r>
  <r>
    <m/>
    <x v="0"/>
    <m/>
    <m/>
    <d v="2025-11-13T00:00:00"/>
    <x v="49"/>
    <m/>
    <x v="0"/>
    <s v="Maintenance workshop supervisor"/>
    <s v="Offsite &amp; Utilities"/>
    <s v="Safe Act or Positive Practice (An appreciation to be made to that person who shows good examples) / Kelakuan yang Baik"/>
    <s v="Workers do hot work activity at BOG"/>
    <s v="Can get Fire when working"/>
    <s v="When they get hot work permit , they call Bomba come to check Gas test at working area , after check they used Fire blanket cover working area, and stand by _x000a_Fire Extinguisher."/>
    <s v="Fire Protection / Perlindungan Kebakaran"/>
    <x v="0"/>
    <x v="0"/>
    <x v="0"/>
  </r>
  <r>
    <m/>
    <x v="0"/>
    <m/>
    <m/>
    <d v="2025-11-13T00:00:00"/>
    <x v="15"/>
    <m/>
    <x v="0"/>
    <s v="Instrument Tech Shift"/>
    <s v="Offsite &amp; Utilities"/>
    <s v="Unsafe Act (Dangerous or Unsafe Act that was done by someone) / Perbuatan Bahaya"/>
    <s v="A person operating a bicycle while actively using an ex mobile phone. The individual was looking at the device while riding the bike."/>
    <s v="This cause reduce attention of the individual to the surroundings. Risking of collision with pedestrians or obstacles."/>
    <s v="I approached the situation calmly and safely, provide general verbal reminder about maintaining attention while riding."/>
    <s v="Individual Behaviour / Tingkah Laku yang Cuai dan Berbahaya"/>
    <x v="0"/>
    <x v="0"/>
    <x v="0"/>
  </r>
  <r>
    <m/>
    <x v="0"/>
    <m/>
    <m/>
    <d v="2025-11-13T00:00:00"/>
    <x v="110"/>
    <m/>
    <x v="0"/>
    <s v="Instrument Technician"/>
    <s v="Ammonia Plant"/>
    <s v="Unsafe Act (Dangerous or Unsafe Act that was done by someone) / Perbuatan Bahaya"/>
    <s v="poor housekeeping after the job was completed. Tools, materials, and debris were left scattered around the worksite, creating an untidy and unsafe area"/>
    <s v="the messy tools can cause slip, trip, and fall incidents, block access routes and damage or loss of equipment"/>
    <s v="reminded them to keep the area clear and the need to clean up after completing their work, they acknowledged the issue and carried out proper housekeeping."/>
    <s v="Individual Behaviour / Tingkah Laku yang Cuai dan Berbahaya"/>
    <x v="0"/>
    <x v="0"/>
    <x v="0"/>
  </r>
  <r>
    <m/>
    <x v="0"/>
    <m/>
    <m/>
    <d v="2025-11-13T00:00:00"/>
    <x v="110"/>
    <m/>
    <x v="0"/>
    <s v="Instrument Technician"/>
    <s v="Car Park near Main Gate 1"/>
    <s v="Unsafe Condition (Dangerous Area that has potential to cause harm or injury to People within the Area) / Keadaan Bahaya"/>
    <s v="I observed stray dogs roaming around the parking area and was chasing a worker. There is also a known history of workers being bitten in the same area."/>
    <s v="Workers may get chased, attacked, or bitten, leading to injuries, infections, and potential rabies exposure. It can also cause panic, slips, or falls while trying to escape."/>
    <s v="Informed security and safety about it and recommended contacting animal control services and placing warning signage until the area is secured."/>
    <s v="Hazardous - Unsafe Environment / Situasi Tempat Kerja yang Berbahaya untuk Alam Sekitar"/>
    <x v="0"/>
    <x v="0"/>
    <x v="0"/>
  </r>
  <r>
    <m/>
    <x v="0"/>
    <m/>
    <m/>
    <d v="2025-11-13T00:00:00"/>
    <x v="94"/>
    <m/>
    <x v="0"/>
    <s v="Instrument manager "/>
    <s v="South Building First Floor"/>
    <s v="Safe Act or Positive Practice (An appreciation to be made to that person who shows good examples) / Kelakuan yang Baik"/>
    <s v="Area clean and tidy "/>
    <s v="A"/>
    <s v="Appreciation "/>
    <s v="Facility Management / Perawatan Kemudahan dan Aset"/>
    <x v="0"/>
    <x v="0"/>
    <x v="0"/>
  </r>
  <r>
    <m/>
    <x v="0"/>
    <m/>
    <m/>
    <d v="2025-11-13T00:00:00"/>
    <x v="148"/>
    <m/>
    <x v="0"/>
    <s v="Rotating technician level 1"/>
    <s v="Offsite &amp; Utilities"/>
    <s v="Safe Act or Positive Practice (An appreciation to be made to that person who shows good examples) / Kelakuan yang Baik"/>
    <s v="Used safety helmet chin starp during used monkey ladder "/>
    <s v="If not used, possible helmet pulling down"/>
    <s v="Give positive feedback and support "/>
    <s v="Personal Protective Equipment / Pemakaian Alat Pelindung Diri"/>
    <x v="0"/>
    <x v="0"/>
    <x v="0"/>
  </r>
  <r>
    <m/>
    <x v="0"/>
    <m/>
    <m/>
    <d v="2025-11-14T00:00:00"/>
    <x v="82"/>
    <m/>
    <x v="0"/>
    <s v="Mechanical Engineer"/>
    <s v="Product Handling"/>
    <s v="Improvement Suggestions / Cadangan untuk diperbaiki"/>
    <s v="Urea accumulated on belt converyors and throughout the floors of the building"/>
    <s v="Accelerated degradation on the equipment and possibility of slip trip and fall"/>
    <s v="Recommend having a scheduled cleaning period throughout the building"/>
    <s v="Hazardous - Unsafe Environment / Situasi Tempat Kerja yang Berbahaya untuk Alam Sekitar"/>
    <x v="0"/>
    <x v="0"/>
    <x v="0"/>
  </r>
  <r>
    <m/>
    <x v="0"/>
    <m/>
    <m/>
    <d v="2025-11-14T00:00:00"/>
    <x v="114"/>
    <m/>
    <x v="0"/>
    <s v="Shift Instrument Technician "/>
    <s v="South Building First Floor"/>
    <s v="Safe Act or Positive Practice (An appreciation to be made to that person who shows good examples) / Kelakuan yang Baik"/>
    <s v="Personnel wore expired safety helmet."/>
    <s v="The shell becomes brittle and non-compliance to safety standards "/>
    <s v="Approached and suggests to request a new safety helmet from HSSE department"/>
    <s v="Personal Protective Equipment / Pemakaian Alat Pelindung Diri"/>
    <x v="0"/>
    <x v="0"/>
    <x v="0"/>
  </r>
  <r>
    <m/>
    <x v="0"/>
    <m/>
    <m/>
    <d v="2025-11-14T00:00:00"/>
    <x v="121"/>
    <m/>
    <x v="0"/>
    <s v="Shift Instrument Supervisor"/>
    <s v="North Building Ground Floor"/>
    <s v="Safe Act or Positive Practice (An appreciation to be made to that person who shows good examples) / Kelakuan yang Baik"/>
    <s v="Technician upgraded to new helmet for safety compliance."/>
    <s v="If no action was taken, the expired helmet could fail to protect the technician. This risks head injuries and violates safety rules. it may also harm safety culture and set a bad example. Replacing the helmet ensures safety and compliance."/>
    <s v="Replaced the expired helmet and reminded the technician to use valid PPE. I support safety by checking equipment regularly and suggest routine helmet inspection."/>
    <s v="Proactive Approach / Teguran Positif (Safe Act / Positive Act)"/>
    <x v="0"/>
    <x v="0"/>
    <x v="0"/>
  </r>
  <r>
    <m/>
    <x v="0"/>
    <m/>
    <m/>
    <d v="2025-11-14T00:00:00"/>
    <x v="121"/>
    <m/>
    <x v="0"/>
    <s v="Shift Instrument Supervisor"/>
    <s v="Site Office First Floor"/>
    <s v="Improvement Suggestions / Cadangan untuk diperbaiki"/>
    <s v="Observed that the air-conditioner in the site office instrument room has not been serviced. Cleaning was promised on Monday, But the service sticker shows an old date, indicating the AC has not been serviced."/>
    <s v="If no action is taken, the AC may not cool properly. Dust and dirt can damage the unit. Air quality may worsen, affecting health. Maintenance rules may be violated. Repairs or replacement costs could increase."/>
    <s v="I reported to AC not serviced and reminded the team to clean it. I support good practice by ensuring regular maintenance and suggest routine inspections"/>
    <s v="Facility Management / Perawatan Kemudahan dan Aset"/>
    <x v="0"/>
    <x v="0"/>
    <x v="0"/>
  </r>
  <r>
    <m/>
    <x v="0"/>
    <m/>
    <m/>
    <d v="2025-11-14T00:00:00"/>
    <x v="99"/>
    <m/>
    <x v="0"/>
    <s v="Instrument Technician"/>
    <s v="Unsure / Kurang Pasti"/>
    <s v="Safe Act or Positive Practice (An appreciation to be made to that person who shows good examples) / Kelakuan yang Baik"/>
    <s v="Maintained a clean and organized workspace"/>
    <s v=" "/>
    <s v="I explained how it helped keep everyone safe and encouraged them to keep up the good practice."/>
    <s v="Proactive Approach / Teguran Positif (Safe Act / Positive Act)"/>
    <x v="0"/>
    <x v="0"/>
    <x v="0"/>
  </r>
  <r>
    <m/>
    <x v="0"/>
    <m/>
    <m/>
    <d v="2025-11-14T00:00:00"/>
    <x v="99"/>
    <m/>
    <x v="0"/>
    <s v="Instrument Technician"/>
    <s v="Unsure / Kurang Pasti"/>
    <s v="Safe Act or Positive Practice (An appreciation to be made to that person who shows good examples) / Kelakuan yang Baik"/>
    <s v="Used proper PPE consistently"/>
    <s v=" "/>
    <s v="Used proper PPE consistently throughout the task, including gloves, safety glasses, and hearing protection."/>
    <s v="Proactive Approach / Teguran Positif (Safe Act / Positive Act)"/>
    <x v="0"/>
    <x v="0"/>
    <x v="0"/>
  </r>
  <r>
    <m/>
    <x v="0"/>
    <m/>
    <m/>
    <d v="2025-11-14T00:00:00"/>
    <x v="99"/>
    <m/>
    <x v="0"/>
    <s v="Instrumentation technician"/>
    <s v="Unsure / Kurang Pasti"/>
    <s v="Improvement Suggestions / Cadangan untuk diperbaiki"/>
    <s v="Increase inspection frequency of equipment and tools"/>
    <s v="to identify wear or malfunction early and prevent potential incidents."/>
    <s v="Check equipment and tools regularly and fix or replace any that are damaged to prevent accidents."/>
    <s v="Tools, Equipment and Machinery / Berkaitan dengan Alat Kegunaan Pekerjaan dan Mesin sama ada ianya Tidak Sesuai untuk aktivitas tersebut atau sebaliknya"/>
    <x v="0"/>
    <x v="0"/>
    <x v="0"/>
  </r>
  <r>
    <m/>
    <x v="0"/>
    <m/>
    <m/>
    <d v="2025-11-14T00:00:00"/>
    <x v="99"/>
    <m/>
    <x v="0"/>
    <s v="Instrument Technician"/>
    <s v="Unsure / Kurang Pasti"/>
    <s v="Safe Act or Positive Practice (An appreciation to be made to that person who shows good examples) / Kelakuan yang Baik"/>
    <s v="Followed procedures carefully and double-checked work for safety."/>
    <s v=" "/>
    <s v="I thanked them for their safe action and encouraged them to keep it up."/>
    <s v="Proactive Approach / Teguran Positif (Safe Act / Positive Act)"/>
    <x v="0"/>
    <x v="0"/>
    <x v="0"/>
  </r>
  <r>
    <m/>
    <x v="0"/>
    <m/>
    <m/>
    <d v="2025-11-14T00:00:00"/>
    <x v="49"/>
    <m/>
    <x v="0"/>
    <s v="Maintenance workshop supervisor"/>
    <s v="Offsite &amp; Utilities"/>
    <s v="Safe Act or Positive Practice (An appreciation to be made to that person who shows good examples) / Kelakuan yang Baik"/>
    <s v="Workers working at high, Install roof sheet"/>
    <s v="Workers can fall from high "/>
    <s v="Workers are ware safety harness , and have Life line for uesd when he moving "/>
    <s v="Scaffolding and Working at Height / Yang berkaitan dengan Scaffolding dan Bekerja tempat tinggi"/>
    <x v="0"/>
    <x v="0"/>
    <x v="0"/>
  </r>
  <r>
    <m/>
    <x v="0"/>
    <m/>
    <m/>
    <d v="2025-11-15T00:00:00"/>
    <x v="122"/>
    <m/>
    <x v="0"/>
    <s v="SENIOR ENGINEER"/>
    <s v="Plant Entry Gate"/>
    <s v="Unsafe Act (Dangerous or Unsafe Act that was done by someone) / Perbuatan Bahaya"/>
    <s v="Contractor personel draving car at speed around 80 km/hr"/>
    <s v="Can lead to potential accident"/>
    <s v="Stopped and informed the person the appicable speed limit for the road outside the plant."/>
    <s v="Road Safety / Keselamatan di Trafik dan Jalan Raya"/>
    <x v="0"/>
    <x v="1"/>
    <x v="0"/>
  </r>
  <r>
    <m/>
    <x v="0"/>
    <m/>
    <m/>
    <d v="2025-11-16T00:00:00"/>
    <x v="0"/>
    <m/>
    <x v="0"/>
    <s v="Instrument Shift Technician"/>
    <s v="Offsite &amp; Utilities"/>
    <s v="Unsafe Condition (Dangerous Area that has potential to cause harm or injury to People within the Area) / Keadaan Bahaya"/>
    <s v="I saw some area Lighting was broken and giving out the dark spot."/>
    <s v="people might trip if there is algae on the ground as the area is not well illuminated. "/>
    <s v="inform the Shift Electrical Team, Once there is Work Order. They will rectified the Lighting."/>
    <s v="Hazardous - Unsafe Environment / Situasi Tempat Kerja yang Berbahaya untuk Alam Sekitar"/>
    <x v="0"/>
    <x v="0"/>
    <x v="0"/>
  </r>
  <r>
    <m/>
    <x v="0"/>
    <m/>
    <m/>
    <d v="2025-11-17T00:00:00"/>
    <x v="100"/>
    <m/>
    <x v="0"/>
    <s v="Senior Instrument Engineer"/>
    <s v="South Building First Floor"/>
    <s v="Safe Act or Positive Practice (An appreciation to be made to that person who shows good examples) / Kelakuan yang Baik"/>
    <s v="Instrument Engineer office required housekeeping"/>
    <s v=" "/>
    <s v="Performed housekeeping in the office area, all clutter was organized to keep a well-kept office space."/>
    <s v="Proactive Approach / Teguran Positif (Safe Act / Positive Act)"/>
    <x v="0"/>
    <x v="1"/>
    <x v="0"/>
  </r>
  <r>
    <m/>
    <x v="0"/>
    <m/>
    <m/>
    <d v="2025-11-17T00:00:00"/>
    <x v="100"/>
    <m/>
    <x v="0"/>
    <s v="Senior Instrument Engineer"/>
    <s v="Car Park near North Building"/>
    <s v="Safe Act or Positive Practice (An appreciation to be made to that person who shows good examples) / Kelakuan yang Baik"/>
    <s v="Few bicycles were lying on the ground and causing possible hazard to anyone who wants to approach their bicycle to ride."/>
    <s v=" "/>
    <s v="Lift the bicycles off the ground and properly place them on the stands."/>
    <s v="Proactive Approach / Teguran Positif (Safe Act / Positive Act)"/>
    <x v="0"/>
    <x v="1"/>
    <x v="0"/>
  </r>
  <r>
    <m/>
    <x v="0"/>
    <m/>
    <m/>
    <d v="2025-11-17T00:00:00"/>
    <x v="100"/>
    <m/>
    <x v="0"/>
    <s v="Senior Instrument Engineer "/>
    <s v="South Building First Floor"/>
    <s v="Safe Act or Positive Practice (An appreciation to be made to that person who shows good examples) / Kelakuan yang Baik"/>
    <s v="AC of one room in first floor was on while no one was in office. "/>
    <s v=" "/>
    <s v="Turned off the AC in line with the environment protection guidelines. "/>
    <s v="Proactive Approach / Teguran Positif (Safe Act / Positive Act)"/>
    <x v="0"/>
    <x v="1"/>
    <x v="0"/>
  </r>
  <r>
    <m/>
    <x v="0"/>
    <m/>
    <m/>
    <d v="2025-11-17T00:00:00"/>
    <x v="99"/>
    <m/>
    <x v="0"/>
    <s v="Instrumentation Technician"/>
    <s v="South Building Ground Floor"/>
    <s v="Safe Act or Positive Practice (An appreciation to be made to that person who shows good examples) / Kelakuan yang Baik"/>
    <s v="Proper Use of PPE"/>
    <s v=" "/>
    <s v="Recognize and Reinforce the Behavior"/>
    <s v="Personal Protective Equipment / Pemakaian Alat Pelindung Diri"/>
    <x v="0"/>
    <x v="0"/>
    <x v="0"/>
  </r>
  <r>
    <m/>
    <x v="0"/>
    <m/>
    <m/>
    <d v="2025-11-17T00:00:00"/>
    <x v="99"/>
    <m/>
    <x v="0"/>
    <s v="Instrument Technician"/>
    <s v="South Building Ground Floor"/>
    <s v="Safe Act or Positive Practice (An appreciation to be made to that person who shows good examples) / Kelakuan yang Baik"/>
    <s v="Safe Equipment Operation"/>
    <s v=" "/>
    <s v="Record the good practice in the Work Care Card"/>
    <s v="Proactive Approach / Teguran Positif (Safe Act / Positive Act)"/>
    <x v="0"/>
    <x v="0"/>
    <x v="0"/>
  </r>
  <r>
    <m/>
    <x v="0"/>
    <m/>
    <m/>
    <d v="2025-11-17T00:00:00"/>
    <x v="99"/>
    <m/>
    <x v="0"/>
    <s v="Instrument Technician"/>
    <s v="Main Gate 1"/>
    <s v="Unsafe Act (Dangerous or Unsafe Act that was done by someone) / Perbuatan Bahaya"/>
    <s v="Bypassing Safety Procedures"/>
    <s v="Risk of serious injury"/>
    <s v="Confirmed the worker followed the safe procedure before allowing the task to resume."/>
    <s v="Individual Behaviour / Tingkah Laku yang Cuai dan Berbahaya"/>
    <x v="0"/>
    <x v="0"/>
    <x v="0"/>
  </r>
  <r>
    <m/>
    <x v="0"/>
    <m/>
    <m/>
    <d v="2025-11-17T00:00:00"/>
    <x v="114"/>
    <m/>
    <x v="0"/>
    <s v="Shift Instrument Technician "/>
    <s v="Site Office Ground Floor"/>
    <s v="Safe Act or Positive Practice (An appreciation to be made to that person who shows good examples) / Kelakuan yang Baik"/>
    <s v="Saw one personnel returned back to the site office to grab his raincoat because rain starts."/>
    <s v="Expose to wet clothing."/>
    <s v="Gives thumps up to show it was positive act and good practices."/>
    <s v="Proactive Approach / Teguran Positif (Safe Act / Positive Act)"/>
    <x v="0"/>
    <x v="0"/>
    <x v="0"/>
  </r>
  <r>
    <m/>
    <x v="0"/>
    <m/>
    <m/>
    <d v="2025-11-17T00:00:00"/>
    <x v="101"/>
    <m/>
    <x v="0"/>
    <s v="Instrument Engineer"/>
    <s v="(TSF1) Rest Area"/>
    <s v="Unsafe Condition (Dangerous Area that has potential to cause harm or injury to People within the Area) / Keadaan Bahaya"/>
    <s v="My colleague fell down to the ground, her chair broke while she was sitting on it."/>
    <s v="She did not suffer any injury, but it could have gotten worse, like broken bones and concussion"/>
    <s v="Replaced the broken chair, and raise this issue to HSSE department. "/>
    <s v="Facility Management / Perawatan Kemudahan dan Aset"/>
    <x v="0"/>
    <x v="0"/>
    <x v="0"/>
  </r>
  <r>
    <m/>
    <x v="0"/>
    <m/>
    <m/>
    <d v="2025-11-17T00:00:00"/>
    <x v="117"/>
    <m/>
    <x v="0"/>
    <s v="Technician "/>
    <s v="Site Office's Staffs Rest Area"/>
    <s v="Improvement Suggestions / Cadangan untuk diperbaiki"/>
    <s v="The plastic chair is broken"/>
    <s v="Injury"/>
    <s v="Replace with a proper chair"/>
    <s v="Facility Management / Perawatan Kemudahan dan Aset"/>
    <x v="0"/>
    <x v="0"/>
    <x v="0"/>
  </r>
  <r>
    <m/>
    <x v="0"/>
    <m/>
    <m/>
    <d v="2025-11-17T00:00:00"/>
    <x v="124"/>
    <m/>
    <x v="0"/>
    <s v="Instrument Technician"/>
    <s v="Site Office's Contractors Rest Area"/>
    <s v="Unsafe Condition (Dangerous Area that has potential to cause harm or injury to People within the Area) / Keadaan Bahaya"/>
    <s v="Broken chair"/>
    <s v="Fall"/>
    <s v="replace the plastic chair"/>
    <s v="Facility Management / Perawatan Kemudahan dan Aset"/>
    <x v="0"/>
    <x v="0"/>
    <x v="0"/>
  </r>
  <r>
    <m/>
    <x v="0"/>
    <m/>
    <m/>
    <d v="2025-11-18T00:00:00"/>
    <x v="114"/>
    <m/>
    <x v="0"/>
    <s v="Shift Instrument Technician "/>
    <s v="Plant Entry Gate"/>
    <s v="Unsafe Act (Dangerous or Unsafe Act that was done by someone) / Perbuatan Bahaya"/>
    <s v="Saw one personnel forgot to wear his safety when he enter the plant entry gate"/>
    <s v="Dust could get into his eyes."/>
    <s v="Approached the person to tell him to put his safety glass on as it was part of PPE."/>
    <s v="Personal Protective Equipment / Pemakaian Alat Pelindung Diri"/>
    <x v="0"/>
    <x v="0"/>
    <x v="0"/>
  </r>
  <r>
    <m/>
    <x v="0"/>
    <m/>
    <m/>
    <d v="2025-11-18T00:00:00"/>
    <x v="100"/>
    <m/>
    <x v="0"/>
    <s v="Senior Instrument Engineer"/>
    <s v="South Building First Floor"/>
    <s v="Safe Act or Positive Practice (An appreciation to be made to that person who shows good examples) / Kelakuan yang Baik"/>
    <s v="Housekeeping required in pantry "/>
    <s v=" "/>
    <s v="Performed housekeeping in pantry and dispose-off waste in appropriate waste bin."/>
    <s v="Proactive Approach / Teguran Positif (Safe Act / Positive Act)"/>
    <x v="0"/>
    <x v="1"/>
    <x v="0"/>
  </r>
  <r>
    <m/>
    <x v="0"/>
    <m/>
    <m/>
    <d v="2025-11-18T00:00:00"/>
    <x v="127"/>
    <m/>
    <x v="0"/>
    <s v="Instrument Engineer"/>
    <s v="Ammonia Plant"/>
    <s v="Unsafe Act (Dangerous or Unsafe Act that was done by someone) / Perbuatan Bahaya"/>
    <s v="Plastic &quot;suci&quot; water bottle left behind at reformer top floor"/>
    <s v="unidentified liquid inside bottle, could be drinkable water or chemicals. personnel might ingest unsafe liquid lead to intoxification"/>
    <s v="removed the water bottle and safely dispose"/>
    <s v="Hazardous - Unsafe Materials / Benda yang Berbahaya"/>
    <x v="0"/>
    <x v="0"/>
    <x v="0"/>
  </r>
  <r>
    <m/>
    <x v="0"/>
    <m/>
    <m/>
    <d v="2025-11-18T00:00:00"/>
    <x v="127"/>
    <m/>
    <x v="0"/>
    <s v="Instrument Engineer"/>
    <s v="Site Office's Staffs Rest Area"/>
    <s v="Unsafe Condition (Dangerous Area that has potential to cause harm or injury to People within the Area) / Keadaan Bahaya"/>
    <s v="personnel fall while sitting down, the chair integrity is questionable. could not hold ideal adult weight"/>
    <s v="serious injuries due to fall"/>
    <s v="suggestion to replace chair with better material"/>
    <s v="Hazardous - Unsafe Materials / Benda yang Berbahaya"/>
    <x v="0"/>
    <x v="0"/>
    <x v="0"/>
  </r>
  <r>
    <m/>
    <x v="0"/>
    <m/>
    <m/>
    <d v="2025-11-18T00:00:00"/>
    <x v="127"/>
    <m/>
    <x v="0"/>
    <s v="Instrument Engineer"/>
    <s v="South Building First Floor"/>
    <s v="Unsafe Act (Dangerous or Unsafe Act that was done by someone) / Perbuatan Bahaya"/>
    <s v="colleague come to work with bad fever (highly contagious to others within the vicinity) "/>
    <s v="could spread disease to others working together"/>
    <s v="advice to take medical leave and use face mask if possible"/>
    <s v="Welfare / Kebajikan Pekerjaan dari segi Tempat Rehat, Penyediaan Air Minum dan Sebagainya."/>
    <x v="0"/>
    <x v="0"/>
    <x v="0"/>
  </r>
  <r>
    <m/>
    <x v="0"/>
    <m/>
    <m/>
    <d v="2025-11-18T00:00:00"/>
    <x v="101"/>
    <m/>
    <x v="0"/>
    <s v="Instrumentation Engineer"/>
    <s v="South Building First Floor"/>
    <s v="Unsafe Act (Dangerous or Unsafe Act that was done by someone) / Perbuatan Bahaya"/>
    <s v="Colleague came to work not feeling well, might be contagious "/>
    <s v="Colleague spread disease to other colleagues, more sick manhour"/>
    <s v="Switch on ventilation fan in office, use mask to avoid being contagious. "/>
    <s v="Welfare / Kebajikan Pekerjaan dari segi Tempat Rehat, Penyediaan Air Minum dan Sebagainya."/>
    <x v="0"/>
    <x v="0"/>
    <x v="0"/>
  </r>
  <r>
    <m/>
    <x v="0"/>
    <m/>
    <m/>
    <d v="2025-11-18T00:00:00"/>
    <x v="48"/>
    <m/>
    <x v="0"/>
    <s v="Workshop Engineer"/>
    <s v="North Building First Floor"/>
    <s v="Unsafe Condition (Dangerous Area that has potential to cause harm or injury to People within the Area) / Keadaan Bahaya"/>
    <s v="The door handle for the west entrance is broken off."/>
    <s v="without door handle, it will be hard to pull open the door"/>
    <s v="Already informed facility management"/>
    <s v="Facility Management / Perawatan Kemudahan dan Aset"/>
    <x v="0"/>
    <x v="0"/>
    <x v="0"/>
  </r>
  <r>
    <m/>
    <x v="0"/>
    <m/>
    <m/>
    <d v="2025-11-18T00:00:00"/>
    <x v="15"/>
    <m/>
    <x v="0"/>
    <s v="Instrument Tech Shift"/>
    <s v="Site Office's Staffs Rest Area"/>
    <s v="Unsafe Act (Dangerous or Unsafe Act that was done by someone) / Perbuatan Bahaya"/>
    <s v="A wire extension cable was left hanging on the main road near the rest area."/>
    <s v="People can trip from the wire or a vehicle/bike can drag the wire extension leading to property damage."/>
    <s v="Advice the contractor to properly secure the wire extension to the ground properly, so that it's secured"/>
    <s v="Individual Behaviour / Tingkah Laku yang Cuai dan Berbahaya"/>
    <x v="0"/>
    <x v="0"/>
    <x v="0"/>
  </r>
  <r>
    <m/>
    <x v="0"/>
    <m/>
    <m/>
    <d v="2025-11-18T00:00:00"/>
    <x v="31"/>
    <m/>
    <x v="0"/>
    <s v="Electrical technician "/>
    <s v="Ammonia Storage Tank Area"/>
    <s v="Safe Act or Positive Practice (An appreciation to be made to that person who shows good examples) / Kelakuan yang Baik"/>
    <s v="During the installation of new light fixtures At ammonia truck loading area, Seri Kandi contractors demonstrated a positive safety practice by using the buddy system while working on a step ladder_x000a_"/>
    <s v="N/A"/>
    <s v="N/a"/>
    <s v="Proactive Approach / Teguran Positif (Safe Act / Positive Act)"/>
    <x v="0"/>
    <x v="0"/>
    <x v="0"/>
  </r>
  <r>
    <m/>
    <x v="0"/>
    <m/>
    <m/>
    <d v="2025-11-18T00:00:00"/>
    <x v="70"/>
    <m/>
    <x v="0"/>
    <s v="Valve Repair Tech "/>
    <s v="Workshop"/>
    <s v="Unsafe Act (Dangerous or Unsafe Act that was done by someone) / Perbuatan Bahaya"/>
    <s v="Contractors using white van is speeding in the msl area"/>
    <s v="Could hit someone/property"/>
    <s v="Immediately rush to them when parked, and told them to slow down"/>
    <s v="Individual Behaviour / Tingkah Laku yang Cuai dan Berbahaya"/>
    <x v="0"/>
    <x v="0"/>
    <x v="0"/>
  </r>
  <r>
    <m/>
    <x v="0"/>
    <m/>
    <m/>
    <d v="2025-11-18T00:00:00"/>
    <x v="79"/>
    <m/>
    <x v="0"/>
    <s v="Static Technician "/>
    <s v="Plant Entry Gate"/>
    <s v="Unsafe Act (Dangerous or Unsafe Act that was done by someone) / Perbuatan Bahaya"/>
    <s v="I observed a person riding a bicycle through the plant gate toward the North/South Building while holding items with one hand, which may pose a safety risk"/>
    <s v="trip slip and fall from bicycle due to unbalance."/>
    <s v="I approached the person and give a hand to carry the items and intervened to use backpack or bicycle basket to carry the items."/>
    <s v="Individual Behaviour / Tingkah Laku yang Cuai dan Berbahaya"/>
    <x v="0"/>
    <x v="0"/>
    <x v="0"/>
  </r>
  <r>
    <m/>
    <x v="0"/>
    <m/>
    <m/>
    <d v="2025-11-18T00:00:00"/>
    <x v="44"/>
    <m/>
    <x v="0"/>
    <s v="Workshop lead engineer"/>
    <s v="Fire Station"/>
    <s v="Safe Act or Positive Practice (An appreciation to be made to that person who shows good examples) / Kelakuan yang Baik"/>
    <s v="flatten the car park floor "/>
    <s v="stones may fly due to car movement tyres and hit some one "/>
    <s v="i raised care cards towards this issue"/>
    <s v="Facility Management / Perawatan Kemudahan dan Aset"/>
    <x v="0"/>
    <x v="1"/>
    <x v="0"/>
  </r>
  <r>
    <m/>
    <x v="0"/>
    <m/>
    <m/>
    <d v="2025-11-19T00:00:00"/>
    <x v="132"/>
    <m/>
    <x v="0"/>
    <s v="Team Lead"/>
    <s v="Unsure / Kurang Pasti"/>
    <s v="Improvement Suggestions / Cadangan untuk diperbaiki"/>
    <s v="As we are approaching the New Year 2026, I understand that the leave system is expected to be calculated monthly at approximately 2 days per month._x000a_I would like to highlight that some employees will need to take their leave early in the year. Therefore, I would suggest that the full annual leave balance be credited in the system starting January 2026. This will allow employees to plan their leave according to internal arrangements with their respective managers._x000a_By doing so, we can avoid a situation where most team members are forced to take leave around the same period, especially for those who may require longer leave. This will help maintain job stability and ensure the plant continues to operate safely and without interruption, which remains our highest priority, this suggestion for the benefit of both employees and plant operations._x000a_"/>
    <s v="affects plant continues to operate safely "/>
    <s v="informed my manager"/>
    <s v="Facility Management / Perawatan Kemudahan dan Aset"/>
    <x v="0"/>
    <x v="0"/>
    <x v="0"/>
  </r>
  <r>
    <m/>
    <x v="0"/>
    <m/>
    <m/>
    <d v="2025-11-19T00:00:00"/>
    <x v="15"/>
    <m/>
    <x v="0"/>
    <s v="Instrument Tech Shift"/>
    <s v="Ammonia Plant"/>
    <s v="Unsafe Act (Dangerous or Unsafe Act that was done by someone) / Perbuatan Bahaya"/>
    <s v="A person entering unit 1091 without escape hood"/>
    <s v="In case of heavy ammonia leak, he would not able to escape the area without the escape hood"/>
    <s v="Advice the person to wear the escape hood and it should be at his side at all times, not in the three wheeler bike"/>
    <s v="Individual Behaviour / Tingkah Laku yang Cuai dan Berbahaya"/>
    <x v="0"/>
    <x v="0"/>
    <x v="0"/>
  </r>
  <r>
    <m/>
    <x v="0"/>
    <m/>
    <m/>
    <d v="2025-11-19T00:00:00"/>
    <x v="132"/>
    <m/>
    <x v="0"/>
    <s v="Team Lead"/>
    <s v="Unsure / Kurang Pasti"/>
    <s v="Unsafe Act (Dangerous or Unsafe Act that was done by someone) / Perbuatan Bahaya"/>
    <s v="For enhanced personal protection and safety compliance, all employees on-site are required to wear helmet chin straps at all times."/>
    <s v="Affect personal safety"/>
    <s v="inform my team"/>
    <s v="Individual Behaviour / Tingkah Laku yang Cuai dan Berbahaya"/>
    <x v="0"/>
    <x v="0"/>
    <x v="0"/>
  </r>
  <r>
    <m/>
    <x v="0"/>
    <m/>
    <m/>
    <d v="2025-11-19T00:00:00"/>
    <x v="15"/>
    <m/>
    <x v="0"/>
    <s v="Instrument Tech Shift"/>
    <s v="Ammonia Plant"/>
    <s v="Unsafe Condition (Dangerous Area that has potential to cause harm or injury to People within the Area) / Keadaan Bahaya"/>
    <s v="It was observed that at lube oil unit 1071 there has been an algae growing on the floor due to flood in the area."/>
    <s v="The issue is that its causing people to slipped if they step on it."/>
    <s v="Inform the area owner that something should be done(cleaning using water jet and proper draining) to remove the algae to avoid people slipping."/>
    <s v="Hazardous - Unsafe Environment / Situasi Tempat Kerja yang Berbahaya untuk Alam Sekitar"/>
    <x v="0"/>
    <x v="0"/>
    <x v="0"/>
  </r>
  <r>
    <m/>
    <x v="0"/>
    <m/>
    <m/>
    <d v="2025-11-19T00:00:00"/>
    <x v="15"/>
    <m/>
    <x v="0"/>
    <s v="Instument Tech Shift"/>
    <s v="Site Office's Staffs Rest Area"/>
    <s v="Improvement Suggestions / Cadangan untuk diperbaiki"/>
    <s v="Most of the bike storage area is fully exposed to direct sunlight and rain through out the day"/>
    <s v="Prolong sun cause increase temperature bicycle surface and and potentially accelerate wear and tear on the bike components"/>
    <s v="Consider to install a permanent shade structure, such as canopy or small roof enough for the bike just to protect the parked bicycles"/>
    <s v="Facility Management / Perawatan Kemudahan dan Aset"/>
    <x v="0"/>
    <x v="0"/>
    <x v="0"/>
  </r>
  <r>
    <m/>
    <x v="0"/>
    <m/>
    <m/>
    <d v="2025-11-19T00:00:00"/>
    <x v="30"/>
    <m/>
    <x v="0"/>
    <s v="Technician"/>
    <s v="Urea Plant"/>
    <s v="Safe Act or Positive Practice (An appreciation to be made to that person who shows good examples) / Kelakuan yang Baik"/>
    <s v="Wear handglove"/>
    <s v="Pinch point"/>
    <s v="Good job"/>
    <s v="Personal Protective Equipment / Pemakaian Alat Pelindung Diri"/>
    <x v="0"/>
    <x v="0"/>
    <x v="0"/>
  </r>
  <r>
    <m/>
    <x v="0"/>
    <m/>
    <m/>
    <d v="2025-11-19T00:00:00"/>
    <x v="149"/>
    <m/>
    <x v="0"/>
    <s v="Rotating technician"/>
    <s v="Ammonia Plant"/>
    <s v="Unsafe Condition (Dangerous Area that has potential to cause harm or injury to People within the Area) / Keadaan Bahaya"/>
    <s v="A beam partially blocking access to 1031K002"/>
    <s v="Anyone who climb up will hit their helmet"/>
    <s v="Inform to supervisor to inform the client of the danger"/>
    <s v="Design and Engineering / Tempat Pekerjaan kurang sesuai"/>
    <x v="0"/>
    <x v="0"/>
    <x v="0"/>
  </r>
  <r>
    <m/>
    <x v="0"/>
    <m/>
    <m/>
    <d v="2025-11-19T00:00:00"/>
    <x v="97"/>
    <m/>
    <x v="0"/>
    <s v="Instrument Engineer"/>
    <s v="Urea Plant"/>
    <s v="Unsafe Condition (Dangerous Area that has potential to cause harm or injury to People within the Area) / Keadaan Bahaya"/>
    <s v="A net with long handle was placed on the ground in the middle of walkway"/>
    <s v="Someone could have tripped on it and fell and sustained injuries."/>
    <s v="Reported to the nearby operator to remove the object and place it in a proper storage area"/>
    <s v="Material Arrangement and Housekeeping / Kesesuaian Penyusunan Barang dan Kebersihan Tempat Pekerjaan"/>
    <x v="0"/>
    <x v="0"/>
    <x v="0"/>
  </r>
  <r>
    <m/>
    <x v="0"/>
    <m/>
    <m/>
    <d v="2025-11-19T00:00:00"/>
    <x v="97"/>
    <m/>
    <x v="0"/>
    <s v="Instrument Engineer"/>
    <s v="Urea Plant"/>
    <s v="Unsafe Act (Dangerous or Unsafe Act that was done by someone) / Perbuatan Bahaya"/>
    <s v="A personnel working on monkey ladder with only 2 point contact"/>
    <s v="Could fall from the ladder and sustained injury"/>
    <s v="Stop the personnel and requested him to find a proper platform or request for scaffolding to do the work"/>
    <s v="Individual Behaviour / Tingkah Laku yang Cuai dan Berbahaya"/>
    <x v="0"/>
    <x v="0"/>
    <x v="0"/>
  </r>
  <r>
    <m/>
    <x v="0"/>
    <m/>
    <m/>
    <d v="2025-11-19T00:00:00"/>
    <x v="31"/>
    <m/>
    <x v="0"/>
    <s v="Electrical technician "/>
    <s v="Plant Entry Gate"/>
    <s v="Safe Act or Positive Practice (An appreciation to be made to that person who shows good examples) / Kelakuan yang Baik"/>
    <s v="being reminded by a colleague that I had forgotten my escape hood before entrance of plant gate, "/>
    <s v="Not carrying an escape hood inside the plant can lead to severe health risks from toxic gas exposure, hinder safe evacuation during emergencies, and increase the likelihood of injury or fatality. And it would violate the 12 Life saving rules set by BFI._x000a_"/>
    <s v="I returned to retrieve it and expressed my appreciation for the reminder._x000a_"/>
    <s v="Proactive Approach / Teguran Positif (Safe Act / Positive Act)"/>
    <x v="0"/>
    <x v="0"/>
    <x v="0"/>
  </r>
  <r>
    <m/>
    <x v="0"/>
    <m/>
    <m/>
    <d v="2025-11-19T00:00:00"/>
    <x v="117"/>
    <m/>
    <x v="0"/>
    <s v="Technician "/>
    <s v="BCR - Bagging Control Room"/>
    <s v="Safe Act or Positive Practice (An appreciation to be made to that person who shows good examples) / Kelakuan yang Baik"/>
    <s v="A good practice of fast covering for each other when one of them is not available "/>
    <s v="Slow response might delay the work "/>
    <s v="A good communication between teams "/>
    <s v="Proactive Approach / Teguran Positif (Safe Act / Positive Act)"/>
    <x v="0"/>
    <x v="0"/>
    <x v="0"/>
  </r>
  <r>
    <m/>
    <x v="0"/>
    <m/>
    <m/>
    <d v="2025-11-19T00:00:00"/>
    <x v="117"/>
    <m/>
    <x v="0"/>
    <s v="Technician "/>
    <s v="Bulk Storage"/>
    <s v="Unsafe Condition (Dangerous Area that has potential to cause harm or injury to People within the Area) / Keadaan Bahaya"/>
    <s v="No grating on the drainage "/>
    <s v="Someone might fell"/>
    <s v="Inform to the relevant party "/>
    <s v="Design and Engineering / Tempat Pekerjaan kurang sesuai"/>
    <x v="0"/>
    <x v="0"/>
    <x v="0"/>
  </r>
  <r>
    <m/>
    <x v="0"/>
    <m/>
    <m/>
    <d v="2025-11-19T00:00:00"/>
    <x v="69"/>
    <m/>
    <x v="0"/>
    <s v="Valve Technician"/>
    <s v="Workshop"/>
    <s v="Unsafe Act (Dangerous or Unsafe Act that was done by someone) / Perbuatan Bahaya"/>
    <s v="Subcon emplyee, climbing a ladder and install electrique cable without assistance or safe guard. since he used his two hand."/>
    <s v="ladder is not platform. Tree point contact is mandatory"/>
    <s v="Risk of fall was high and ladder also might  slide down. Action is to stop my work and give him hand to secure him safely."/>
    <s v="Scaffolding and Working at Height / Yang berkaitan dengan Scaffolding dan Bekerja tempat tinggi"/>
    <x v="0"/>
    <x v="0"/>
    <x v="0"/>
  </r>
  <r>
    <m/>
    <x v="0"/>
    <m/>
    <m/>
    <d v="2025-11-19T00:00:00"/>
    <x v="45"/>
    <m/>
    <x v="0"/>
    <s v="Civil Lead"/>
    <s v="BFI SPARK Ground Floor (Outside Lift Area)"/>
    <s v="Unsafe Act (Dangerous or Unsafe Act that was done by someone) / Perbuatan Bahaya"/>
    <s v="Contractor staff didnot hold the handrail while going up on the staircase."/>
    <s v="He can be trip and fall on the staircase which can create injury to the personnel."/>
    <s v="Discussion had been made with the person and he agreed to hold the handrail immediately."/>
    <s v="Individual Behaviour / Tingkah Laku yang Cuai dan Berbahaya"/>
    <x v="0"/>
    <x v="0"/>
    <x v="0"/>
  </r>
  <r>
    <m/>
    <x v="0"/>
    <m/>
    <m/>
    <d v="2025-11-20T00:00:00"/>
    <x v="110"/>
    <m/>
    <x v="0"/>
    <s v="Instrument Technician"/>
    <s v="South Building Ground Floor"/>
    <s v="Improvement Suggestions / Cadangan untuk diperbaiki"/>
    <s v="Fire extinguisher stored outdoor aand exposed to sunlight and rain. had rusty parts due to the no proper storage covers"/>
    <s v="it may become corroded and fail to operate during an emergency due to pressure loss, damaged pins, or clogged nozzles."/>
    <s v="recommended relocating them to proper storage or installing covers and replacing rusted parts"/>
    <s v="Fire Protection / Perlindungan Kebakaran"/>
    <x v="0"/>
    <x v="0"/>
    <x v="0"/>
  </r>
  <r>
    <m/>
    <x v="0"/>
    <m/>
    <m/>
    <d v="2025-11-20T00:00:00"/>
    <x v="110"/>
    <m/>
    <x v="0"/>
    <s v="Instrument Technician"/>
    <s v="Site Office Ground Floor"/>
    <s v="Unsafe Act (Dangerous or Unsafe Act that was done by someone) / Perbuatan Bahaya"/>
    <s v="Worker using a damaged bicycle no functioning brakes and the tyres were worn out, making it unsafe for movement"/>
    <s v="Worker could lose control, crash into equipment, vehicles, or other personnel"/>
    <s v="Stopped the worker and advised him to not use the bicycle until the brakes and tyre is replace, the worker understood and cooperated."/>
    <s v="Individual Behaviour / Tingkah Laku yang Cuai dan Berbahaya"/>
    <x v="0"/>
    <x v="0"/>
    <x v="0"/>
  </r>
  <r>
    <m/>
    <x v="0"/>
    <m/>
    <m/>
    <d v="2025-11-20T00:00:00"/>
    <x v="110"/>
    <m/>
    <x v="0"/>
    <s v="Instrument Technician"/>
    <s v="Ammonia Plant"/>
    <s v="Unsafe Act (Dangerous or Unsafe Act that was done by someone) / Perbuatan Bahaya"/>
    <s v="Observed someone using a damaged tricycle with its rear cargo storage hanging loose. The frame was unstable and not securely attached."/>
    <s v="The cargo storage could detach while moving, causing loss of load. The tricycle may become unbalanced, leading to a fall or collision, potentially causing injuries or damage to equipment."/>
    <s v="Advised him to park the tricycle and told him about the unstable cargo attachment which needed to be fix and avoid using it until it is resolved. "/>
    <s v="Individual Behaviour / Tingkah Laku yang Cuai dan Berbahaya"/>
    <x v="0"/>
    <x v="0"/>
    <x v="0"/>
  </r>
  <r>
    <m/>
    <x v="0"/>
    <m/>
    <m/>
    <d v="2025-11-20T00:00:00"/>
    <x v="107"/>
    <m/>
    <x v="0"/>
    <s v="instrument supervisor"/>
    <s v="Ammonia Plant"/>
    <s v="Safe Act or Positive Practice (An appreciation to be made to that person who shows good examples) / Kelakuan yang Baik"/>
    <s v="Bike were parking in the designated area"/>
    <s v="It was good to commit to safety rules"/>
    <s v="Speak with my colleages"/>
    <s v="Individual Behaviour / Tingkah Laku yang Cuai dan Berbahaya"/>
    <x v="0"/>
    <x v="0"/>
    <x v="0"/>
  </r>
  <r>
    <m/>
    <x v="0"/>
    <m/>
    <m/>
    <d v="2025-11-20T00:00:00"/>
    <x v="116"/>
    <m/>
    <x v="0"/>
    <s v="Instrument super visor"/>
    <s v="North Building Ground Floor"/>
    <s v="Improvement Suggestions / Cadangan untuk diperbaiki"/>
    <s v="House keeping required for toilet"/>
    <s v="Bad hygine and bad smell"/>
    <s v="Send to facility managment"/>
    <s v="Waste Management / Berkaitan dengan Pengurusan Pembuangan Sampah"/>
    <x v="0"/>
    <x v="0"/>
    <x v="0"/>
  </r>
  <r>
    <m/>
    <x v="0"/>
    <m/>
    <m/>
    <d v="2025-11-20T00:00:00"/>
    <x v="110"/>
    <m/>
    <x v="0"/>
    <s v="Instrument Technician"/>
    <s v="Site Office's Contractors Rest Area"/>
    <s v="Improvement Suggestions / Cadangan untuk diperbaiki"/>
    <s v="Observed that the praying mats in the surau were old, smelly, and unhygienic. The fabric was worn out and not suitable for people performing their salah."/>
    <s v="It can cause discomfort and health concerns for users, especially skin irritation or exposure to bacteria. It may also create an unpleasant environment and discourage proper use of the surau."/>
    <s v="Recommended replacing the old mats and ensuring regular cleaning."/>
    <s v="Facility Management / Perawatan Kemudahan dan Aset"/>
    <x v="0"/>
    <x v="0"/>
    <x v="0"/>
  </r>
  <r>
    <m/>
    <x v="0"/>
    <m/>
    <m/>
    <d v="2025-11-20T00:00:00"/>
    <x v="110"/>
    <m/>
    <x v="0"/>
    <s v="Instrument Technician"/>
    <s v="Site Office First Floor"/>
    <s v="Unsafe Condition (Dangerous Area that has potential to cause harm or injury to People within the Area) / Keadaan Bahaya"/>
    <s v="Solar spotlight at the site office’s outdoor stairs was no longer bright, the lighting was dim and insufficient"/>
    <s v="Poor lighting can cause slip, trip, and fall. Workers may miss steps or fail to see wet surfaces especially at night and raining"/>
    <s v="Recommended replacing or repairing the solar spotlight to restore proper illumination."/>
    <s v="Facility Management / Perawatan Kemudahan dan Aset"/>
    <x v="0"/>
    <x v="0"/>
    <x v="0"/>
  </r>
  <r>
    <m/>
    <x v="0"/>
    <m/>
    <m/>
    <d v="2025-11-20T00:00:00"/>
    <x v="110"/>
    <m/>
    <x v="0"/>
    <s v="Instrument Technician"/>
    <s v="Urea Plant"/>
    <s v="Unsafe Condition (Dangerous Area that has potential to cause harm or injury to People within the Area) / Keadaan Bahaya"/>
    <s v="Urea elevator had sharp exposed metal edges along the frame where people use to opened and closed the door"/>
    <s v="Someone could get cut due to the sharp edges"/>
    <s v="Informed the operator on site so they were aware of the hazard and suggested to cover the sharp edges with a protective material and give a signage to wear their gloves when operating the elevator. "/>
    <s v="Hazardous - Unsafe Environment / Situasi Tempat Kerja yang Berbahaya untuk Alam Sekitar"/>
    <x v="0"/>
    <x v="0"/>
    <x v="0"/>
  </r>
  <r>
    <m/>
    <x v="0"/>
    <m/>
    <m/>
    <d v="2025-11-20T00:00:00"/>
    <x v="117"/>
    <m/>
    <x v="0"/>
    <s v="Technician "/>
    <s v="Ammonia Plant"/>
    <s v="Unsafe Act (Dangerous or Unsafe Act that was done by someone) / Perbuatan Bahaya"/>
    <s v="Someone is not wearing the ear plugs "/>
    <s v="Injured their eardrum "/>
    <s v="Approach and intervene "/>
    <s v="Individual Behaviour / Tingkah Laku yang Cuai dan Berbahaya"/>
    <x v="0"/>
    <x v="0"/>
    <x v="0"/>
  </r>
  <r>
    <m/>
    <x v="0"/>
    <m/>
    <m/>
    <d v="2025-11-20T00:00:00"/>
    <x v="117"/>
    <m/>
    <x v="0"/>
    <s v="Technician "/>
    <s v="Ammonia Plant"/>
    <s v="Unsafe Act (Dangerous or Unsafe Act that was done by someone) / Perbuatan Bahaya"/>
    <s v="Someone is not wearing gloves while working "/>
    <s v="Injured their hand"/>
    <s v="Approach and intervene "/>
    <s v="Individual Behaviour / Tingkah Laku yang Cuai dan Berbahaya"/>
    <x v="0"/>
    <x v="0"/>
    <x v="0"/>
  </r>
  <r>
    <m/>
    <x v="0"/>
    <m/>
    <m/>
    <d v="2025-11-20T00:00:00"/>
    <x v="117"/>
    <m/>
    <x v="0"/>
    <s v="Technician "/>
    <s v="South Building First Floor"/>
    <s v="Unsafe Act (Dangerous or Unsafe Act that was done by someone) / Perbuatan Bahaya"/>
    <s v="Someone walking up the stairs not holding the handrail "/>
    <s v="Slip and fall "/>
    <s v="Intervene and ask to hold the handrail "/>
    <s v="Individual Behaviour / Tingkah Laku yang Cuai dan Berbahaya"/>
    <x v="0"/>
    <x v="0"/>
    <x v="0"/>
  </r>
  <r>
    <m/>
    <x v="0"/>
    <m/>
    <m/>
    <d v="2025-11-20T00:00:00"/>
    <x v="117"/>
    <m/>
    <x v="0"/>
    <s v="Technician "/>
    <s v="Jetty Modules Area"/>
    <s v="Improvement Suggestions / Cadangan untuk diperbaiki"/>
    <s v="High moisture content especially during rainy day and could potentially damaged the product "/>
    <s v="Damage the product and could cause injury of slip and fall due to the high moisture "/>
    <s v="A proper ventilation "/>
    <s v="Design and Engineering / Tempat Pekerjaan kurang sesuai"/>
    <x v="0"/>
    <x v="0"/>
    <x v="0"/>
  </r>
  <r>
    <m/>
    <x v="0"/>
    <m/>
    <m/>
    <d v="2025-11-20T00:00:00"/>
    <x v="117"/>
    <m/>
    <x v="0"/>
    <s v="Technician "/>
    <s v="Bulk Storage"/>
    <s v="Improvement Suggestions / Cadangan untuk diperbaiki"/>
    <s v="No proper ventilation on the facility "/>
    <s v="Not suitable condition if any maintenance were to be made inside "/>
    <s v="Made a proper ventilation "/>
    <s v="Facility Management / Perawatan Kemudahan dan Aset"/>
    <x v="0"/>
    <x v="0"/>
    <x v="0"/>
  </r>
  <r>
    <m/>
    <x v="0"/>
    <m/>
    <m/>
    <d v="2025-11-20T00:00:00"/>
    <x v="149"/>
    <m/>
    <x v="0"/>
    <s v="Rotating technician"/>
    <s v="Ammonia Plant"/>
    <s v="Unsafe Act (Dangerous or Unsafe Act that was done by someone) / Perbuatan Bahaya"/>
    <s v="Not wearing ear plugs / muffs at noisy area"/>
    <s v="Damaged ear drums"/>
    <s v="Intervene and tell to wear"/>
    <s v="Individual Behaviour / Tingkah Laku yang Cuai dan Berbahaya"/>
    <x v="0"/>
    <x v="0"/>
    <x v="0"/>
  </r>
  <r>
    <m/>
    <x v="0"/>
    <m/>
    <m/>
    <d v="2025-11-20T00:00:00"/>
    <x v="149"/>
    <m/>
    <x v="0"/>
    <s v="Rotating technician"/>
    <s v="Ammonia Plant"/>
    <s v="Unsafe Act (Dangerous or Unsafe Act that was done by someone) / Perbuatan Bahaya"/>
    <s v="Not fully zip coverall"/>
    <s v="Injuries"/>
    <s v="Zip up"/>
    <s v="Individual Behaviour / Tingkah Laku yang Cuai dan Berbahaya"/>
    <x v="0"/>
    <x v="0"/>
    <x v="0"/>
  </r>
  <r>
    <m/>
    <x v="0"/>
    <m/>
    <m/>
    <d v="2025-11-20T00:00:00"/>
    <x v="126"/>
    <m/>
    <x v="0"/>
    <s v="Instrument Technician"/>
    <s v="South Building First Floor"/>
    <s v="Unsafe Act (Dangerous or Unsafe Act that was done by someone) / Perbuatan Bahaya"/>
    <s v="They were not holding the handrail while going up the stairs"/>
    <s v="They may slip and injure themselves"/>
    <s v="I approached them and reminded them to hold the handrails while going up the stairs"/>
    <s v="Proactive Approach / Teguran Positif (Safe Act / Positive Act)"/>
    <x v="0"/>
    <x v="0"/>
    <x v="0"/>
  </r>
  <r>
    <m/>
    <x v="0"/>
    <m/>
    <m/>
    <d v="2025-11-20T00:00:00"/>
    <x v="126"/>
    <m/>
    <x v="0"/>
    <s v="Instrument Technician"/>
    <s v="Ammonia Plant"/>
    <s v="Unsafe Act (Dangerous or Unsafe Act that was done by someone) / Perbuatan Bahaya"/>
    <s v="They were not using their safety glass while doing their work"/>
    <s v="Their eyes can get injured or irritated if something bad happen"/>
    <s v="I politely advised them to use their safety glass while doing any task "/>
    <s v="Proactive Approach / Teguran Positif (Safe Act / Positive Act)"/>
    <x v="0"/>
    <x v="0"/>
    <x v="0"/>
  </r>
  <r>
    <m/>
    <x v="0"/>
    <m/>
    <m/>
    <d v="2025-11-20T00:00:00"/>
    <x v="69"/>
    <m/>
    <x v="0"/>
    <s v="Valve Technician"/>
    <s v="North Building Ground Floor"/>
    <s v="Unsafe Act (Dangerous or Unsafe Act that was done by someone) / Perbuatan Bahaya"/>
    <s v="Bicycle stop near by the ground floor main door."/>
    <s v="It can lead to  a danger or injuries if unaware person just open door in hurry."/>
    <s v="Just moved the cycling away of the path. I can not find owner."/>
    <s v="Individual Behaviour / Tingkah Laku yang Cuai dan Berbahaya"/>
    <x v="0"/>
    <x v="0"/>
    <x v="0"/>
  </r>
  <r>
    <m/>
    <x v="0"/>
    <m/>
    <m/>
    <d v="2025-11-20T00:00:00"/>
    <x v="148"/>
    <m/>
    <x v="0"/>
    <s v="Rotating technician level 1"/>
    <s v="Offsite &amp; Utilities"/>
    <s v="Improvement Suggestions / Cadangan untuk diperbaiki"/>
    <s v="Empty can beside H beam"/>
    <s v="Not good house keeping "/>
    <s v="Throw the empty can to waste bin"/>
    <s v="Waste Management / Berkaitan dengan Pengurusan Pembuangan Sampah"/>
    <x v="0"/>
    <x v="0"/>
    <x v="0"/>
  </r>
  <r>
    <m/>
    <x v="0"/>
    <m/>
    <m/>
    <d v="2025-11-20T00:00:00"/>
    <x v="42"/>
    <m/>
    <x v="0"/>
    <s v="Electrical Technician"/>
    <s v="South Building First Floor"/>
    <s v="Unsafe Condition (Dangerous Area that has potential to cause harm or injury to People within the Area) / Keadaan Bahaya"/>
    <s v="saw person coverall damage"/>
    <s v="it can reduce protection, higher chance of injury such as burns or cut"/>
    <s v="tell that person what will happen and need to request new coverall from safety"/>
    <s v="Personal Protective Equipment / Pemakaian Alat Pelindung Diri"/>
    <x v="0"/>
    <x v="0"/>
    <x v="0"/>
  </r>
  <r>
    <m/>
    <x v="0"/>
    <m/>
    <m/>
    <d v="2025-11-20T00:00:00"/>
    <x v="42"/>
    <m/>
    <x v="0"/>
    <s v="Electrical Technician"/>
    <s v="Workshop"/>
    <s v="Unsafe Condition (Dangerous Area that has potential to cause harm or injury to People within the Area) / Keadaan Bahaya"/>
    <s v="a person without using helmet standing below people who working at high."/>
    <s v="possibility drop object and the person below can get injuries"/>
    <s v="ask the person to get away from that area and explain to the person what can happen. remint him to wear full ppe"/>
    <s v="Position of People / Keberadaan seseorang ketika bekerja (Line of Fire, Drop Object &amp; Slip, Trip and Fall)"/>
    <x v="0"/>
    <x v="0"/>
    <x v="0"/>
  </r>
  <r>
    <m/>
    <x v="0"/>
    <m/>
    <m/>
    <d v="2025-11-20T00:00:00"/>
    <x v="42"/>
    <m/>
    <x v="0"/>
    <s v="Electrical Technician"/>
    <s v="Workshop"/>
    <s v="Safe Act or Positive Practice (An appreciation to be made to that person who shows good examples) / Kelakuan yang Baik"/>
    <s v="A team doing housekeeping inside the workshop with a good teamwork and buddy system ."/>
    <s v="."/>
    <s v="."/>
    <s v="Proactive Approach / Teguran Positif (Safe Act / Positive Act)"/>
    <x v="0"/>
    <x v="0"/>
    <x v="0"/>
  </r>
  <r>
    <m/>
    <x v="0"/>
    <m/>
    <m/>
    <d v="2025-11-20T00:00:00"/>
    <x v="10"/>
    <m/>
    <x v="0"/>
    <s v="static"/>
    <s v="Ammonia Plant"/>
    <s v="Unsafe Act (Dangerous or Unsafe Act that was done by someone) / Perbuatan Bahaya"/>
    <s v="observe client operation operate valve hand wheel without glove"/>
    <s v="cut or bruises"/>
    <s v="tell him properly to use hand glove"/>
    <s v="Personal Protective Equipment / Pemakaian Alat Pelindung Diri"/>
    <x v="0"/>
    <x v="0"/>
    <x v="0"/>
  </r>
  <r>
    <m/>
    <x v="0"/>
    <m/>
    <m/>
    <d v="2025-11-21T00:00:00"/>
    <x v="31"/>
    <m/>
    <x v="0"/>
    <s v="Electrical technician "/>
    <s v="Cooling Tower Area"/>
    <s v="Safe Act or Positive Practice (An appreciation to be made to that person who shows good examples) / Kelakuan yang Baik"/>
    <s v="My supervisor emphasized the importance of staying hydrated by drinking water frequently while working in hot weather."/>
    <s v="Prolonged exposure to high temperatures without proper hydration or breaks can lead to heat exhaustio, heat strokes and dehydration "/>
    <s v="He reminded us to take regular breaks, work in intervals, and seek shade when necessary to prevent heat-related issues."/>
    <s v="Proactive Approach / Teguran Positif (Safe Act / Positive Act)"/>
    <x v="0"/>
    <x v="0"/>
    <x v="0"/>
  </r>
  <r>
    <m/>
    <x v="0"/>
    <m/>
    <m/>
    <d v="2025-11-21T00:00:00"/>
    <x v="69"/>
    <m/>
    <x v="0"/>
    <s v="Valve technician"/>
    <s v="Workshop"/>
    <s v="Improvement Suggestions / Cadangan untuk diperbaiki"/>
    <s v="Forklift carried a heavy load and struggling to enter at workshop due to uneven surface on the floor."/>
    <s v="The load can lose balance"/>
    <s v="put peace of wood and metal sheet to adjust the surface. Actually should be fixed by filling a concrete to level the surface."/>
    <s v="Design and Engineering / Tempat Pekerjaan kurang sesuai"/>
    <x v="0"/>
    <x v="0"/>
    <x v="0"/>
  </r>
  <r>
    <m/>
    <x v="0"/>
    <m/>
    <m/>
    <d v="2025-11-21T00:00:00"/>
    <x v="126"/>
    <m/>
    <x v="0"/>
    <s v="Instrument Technician"/>
    <s v="South Building First Floor"/>
    <s v="Unsafe Condition (Dangerous Area that has potential to cause harm or injury to People within the Area) / Keadaan Bahaya"/>
    <s v="No adhesive grip tapes on the steps of the stairs hence it can be slippery"/>
    <s v="People can slip and get injured "/>
    <s v="Informed the respective team regarding this unsafe condition"/>
    <s v="Hazardous - Unsafe Environment / Situasi Tempat Kerja yang Berbahaya untuk Alam Sekitar"/>
    <x v="0"/>
    <x v="0"/>
    <x v="0"/>
  </r>
  <r>
    <m/>
    <x v="0"/>
    <m/>
    <m/>
    <d v="2025-11-21T00:00:00"/>
    <x v="126"/>
    <m/>
    <x v="0"/>
    <s v="Instrument Technician "/>
    <s v="Site Office First Floor"/>
    <s v="Unsafe Condition (Dangerous Area that has potential to cause harm or injury to People within the Area) / Keadaan Bahaya"/>
    <s v="No adhesive grip tapes on the steps of the metal stairs hence it can be slippery "/>
    <s v="People can slip while going up the stairs or down the stairs and get injured "/>
    <s v="Informed the respective teams regarding this issue "/>
    <s v="Hazardous - Unsafe Environment / Situasi Tempat Kerja yang Berbahaya untuk Alam Sekitar"/>
    <x v="0"/>
    <x v="0"/>
    <x v="0"/>
  </r>
  <r>
    <m/>
    <x v="0"/>
    <m/>
    <m/>
    <d v="2025-11-21T00:00:00"/>
    <x v="126"/>
    <m/>
    <x v="0"/>
    <s v="Instrument Technician"/>
    <s v="Bulk Storage"/>
    <s v="Improvement Suggestions / Cadangan untuk diperbaiki"/>
    <s v="The sewer around Urea Bulk Storage Area is not covered with metal gratings or concrete slabs "/>
    <s v="People may accidentally fall into the sewer and get injured "/>
    <s v="Informed the respective teams reliable for this issue"/>
    <s v="Hazardous - Unsafe Environment / Situasi Tempat Kerja yang Berbahaya untuk Alam Sekitar"/>
    <x v="0"/>
    <x v="0"/>
    <x v="0"/>
  </r>
  <r>
    <m/>
    <x v="0"/>
    <m/>
    <m/>
    <d v="2025-11-21T00:00:00"/>
    <x v="126"/>
    <m/>
    <x v="0"/>
    <s v="Instrument Technician"/>
    <s v="Urea Plant"/>
    <s v="Improvement Suggestions / Cadangan untuk diperbaiki"/>
    <s v="Open sewer near the sluice gate area "/>
    <s v="People may accidentally fall into the sewer "/>
    <s v="Informed the respective teams regarding this issue and asked them to put metal gratings or concrete slabs on top of the sewer"/>
    <s v="Hazardous - Unsafe Environment / Situasi Tempat Kerja yang Berbahaya untuk Alam Sekitar"/>
    <x v="0"/>
    <x v="0"/>
    <x v="0"/>
  </r>
  <r>
    <m/>
    <x v="0"/>
    <m/>
    <m/>
    <d v="2025-11-21T00:00:00"/>
    <x v="45"/>
    <m/>
    <x v="0"/>
    <s v="Civil Lead"/>
    <s v="BFI SPARK Ground Floor (Outside Lift Area)"/>
    <s v="Unsafe Condition (Dangerous Area that has potential to cause harm or injury to People within the Area) / Keadaan Bahaya"/>
    <s v="A car was parked at unauthorized area just outside Spark building Level 1."/>
    <s v="Other road user might hit the car and injury can be occurred due to this hazardous situation.  "/>
    <s v="Discussion was made with the driver and he agreed to park his car at the allocated car park at the ground floor of the Spark building."/>
    <s v="Road Safety / Keselamatan di Trafik dan Jalan Raya"/>
    <x v="0"/>
    <x v="0"/>
    <x v="0"/>
  </r>
  <r>
    <m/>
    <x v="0"/>
    <m/>
    <m/>
    <d v="2025-11-21T00:00:00"/>
    <x v="42"/>
    <m/>
    <x v="0"/>
    <s v="Electrical Technician"/>
    <s v="Offsite &amp; Utilities"/>
    <s v="Unsafe Condition (Dangerous Area that has potential to cause harm or injury to People within the Area) / Keadaan Bahaya"/>
    <s v="a person standing at the edge."/>
    <s v=" loss of balance may get fall and injuries"/>
    <s v="approach and remind that person to keep safe from the edge even its not high. "/>
    <s v="Position of People / Keberadaan seseorang ketika bekerja (Line of Fire, Drop Object &amp; Slip, Trip and Fall)"/>
    <x v="0"/>
    <x v="0"/>
    <x v="0"/>
  </r>
  <r>
    <m/>
    <x v="0"/>
    <m/>
    <m/>
    <d v="2025-11-24T00:00:00"/>
    <x v="124"/>
    <m/>
    <x v="0"/>
    <s v="Instrument Technician"/>
    <s v="South Building First Floor"/>
    <s v="Unsafe Condition (Dangerous Area that has potential to cause harm or injury to People within the Area) / Keadaan Bahaya"/>
    <s v="Safety boot damaged"/>
    <s v="Trip nd fall..foot damaged"/>
    <s v="Replaced"/>
    <s v="Personal Protective Equipment / Pemakaian Alat Pelindung Diri"/>
    <x v="0"/>
    <x v="0"/>
    <x v="0"/>
  </r>
  <r>
    <m/>
    <x v="0"/>
    <m/>
    <m/>
    <d v="2025-11-24T00:00:00"/>
    <x v="124"/>
    <m/>
    <x v="0"/>
    <s v="Instrument Technician"/>
    <s v="Offsite &amp; Utilities"/>
    <s v="Unsafe Act (Dangerous or Unsafe Act that was done by someone) / Perbuatan Bahaya"/>
    <s v="Not wearing safety glass"/>
    <s v="Eye damage"/>
    <s v="Wear proper safety glasses"/>
    <s v="Individual Behaviour / Tingkah Laku yang Cuai dan Berbahaya"/>
    <x v="0"/>
    <x v="0"/>
    <x v="0"/>
  </r>
  <r>
    <m/>
    <x v="0"/>
    <m/>
    <m/>
    <d v="2025-11-24T00:00:00"/>
    <x v="124"/>
    <m/>
    <x v="0"/>
    <s v="Instrument Technician"/>
    <s v="Jetty Head"/>
    <s v="Unsafe Condition (Dangerous Area that has potential to cause harm or injury to People within the Area) / Keadaan Bahaya"/>
    <s v="Slippery walkway due to urea"/>
    <s v="Trip and fall"/>
    <s v="Install anti slip sticker"/>
    <s v="Facility Management / Perawatan Kemudahan dan Aset"/>
    <x v="0"/>
    <x v="0"/>
    <x v="0"/>
  </r>
  <r>
    <m/>
    <x v="0"/>
    <m/>
    <m/>
    <d v="2025-11-24T00:00:00"/>
    <x v="124"/>
    <m/>
    <x v="0"/>
    <s v="Instrument Technician"/>
    <s v="Product Handling"/>
    <s v="Unsafe Condition (Dangerous Area that has potential to cause harm or injury to People within the Area) / Keadaan Bahaya"/>
    <s v="Slippery stair"/>
    <s v="trip and fall"/>
    <s v="Install anti slip sticker "/>
    <s v="Facility Management / Perawatan Kemudahan dan Aset"/>
    <x v="0"/>
    <x v="0"/>
    <x v="0"/>
  </r>
  <r>
    <m/>
    <x v="0"/>
    <m/>
    <m/>
    <d v="2025-11-24T00:00:00"/>
    <x v="87"/>
    <m/>
    <x v="0"/>
    <s v="Static Technician "/>
    <s v="Jetty Head"/>
    <s v="Unsafe Condition (Dangerous Area that has potential to cause harm or injury to People within the Area) / Keadaan Bahaya"/>
    <s v="Part of the jetty edge stopper for the shiploader have cement part of it damaged due to ship collision around the jetty head area"/>
    <s v="If there’s no action for long time, cement slowly deteriorates and might be more damaged could occurr"/>
    <s v="Raise the care card and inform the supervisor to have a look and inspect and rasie notification to the related department about the condition "/>
    <s v="Design and Engineering / Tempat Pekerjaan kurang sesuai"/>
    <x v="0"/>
    <x v="0"/>
    <x v="0"/>
  </r>
  <r>
    <m/>
    <x v="0"/>
    <m/>
    <m/>
    <d v="2025-11-24T00:00:00"/>
    <x v="115"/>
    <m/>
    <x v="0"/>
    <s v="Instrument Engineer"/>
    <s v="Jetty Head"/>
    <s v="Improvement Suggestions / Cadangan untuk diperbaiki"/>
    <s v="Trash/dead bugs on the pathway of Jetty. Might mix with urea on conveyor"/>
    <s v="poor quality on the urea for international shipping"/>
    <s v="informed PH operators/supervisor"/>
    <s v="Facility Management / Perawatan Kemudahan dan Aset"/>
    <x v="0"/>
    <x v="0"/>
    <x v="0"/>
  </r>
  <r>
    <m/>
    <x v="0"/>
    <m/>
    <m/>
    <d v="2025-11-24T00:00:00"/>
    <x v="148"/>
    <m/>
    <x v="0"/>
    <s v="Rotating technician level 1"/>
    <s v="Offsite &amp; Utilities"/>
    <s v="Unsafe Act (Dangerous or Unsafe Act that was done by someone) / Perbuatan Bahaya"/>
    <s v="Some one cleaning safety google during walking "/>
    <s v="Accident can happen "/>
    <s v="Tell him to stop on proper place during cleaning safety glass"/>
    <s v="Proactive Approach / Teguran Positif (Safe Act / Positive Act)"/>
    <x v="0"/>
    <x v="0"/>
    <x v="0"/>
  </r>
  <r>
    <m/>
    <x v="0"/>
    <m/>
    <m/>
    <d v="2025-11-24T00:00:00"/>
    <x v="124"/>
    <m/>
    <x v="0"/>
    <s v="Instrument Technician"/>
    <s v="Urea Plant"/>
    <s v="Unsafe Condition (Dangerous Area that has potential to cause harm or injury to People within the Area) / Keadaan Bahaya"/>
    <s v="Slippery floor"/>
    <s v="Slipping and fall"/>
    <s v="Cleaning and signboard"/>
    <s v="Material Arrangement and Housekeeping / Kesesuaian Penyusunan Barang dan Kebersihan Tempat Pekerjaan"/>
    <x v="0"/>
    <x v="0"/>
    <x v="0"/>
  </r>
  <r>
    <m/>
    <x v="0"/>
    <m/>
    <m/>
    <d v="2025-11-24T00:00:00"/>
    <x v="34"/>
    <m/>
    <x v="0"/>
    <s v="Electrical Technician "/>
    <s v="South Building Ground Floor"/>
    <s v="Unsafe Act (Dangerous or Unsafe Act that was done by someone) / Perbuatan Bahaya"/>
    <s v="One of my colleague forgot to change his normal glass before entering site."/>
    <s v="Fail to comply the safey rules for entering site"/>
    <s v="Remind him to change to safety glasses"/>
    <s v="Personal Protective Equipment / Pemakaian Alat Pelindung Diri"/>
    <x v="0"/>
    <x v="0"/>
    <x v="0"/>
  </r>
  <r>
    <m/>
    <x v="0"/>
    <m/>
    <m/>
    <d v="2025-11-24T00:00:00"/>
    <x v="148"/>
    <m/>
    <x v="0"/>
    <s v="Rotating technician level 1"/>
    <s v="Compressor Unit Area"/>
    <s v="Improvement Suggestions / Cadangan untuk diperbaiki"/>
    <s v="Cleaner not used hear protection on compressor house area"/>
    <s v="Effect on hearing "/>
    <s v="Tell him to used hearing protection "/>
    <s v="Personal Protective Equipment / Pemakaian Alat Pelindung Diri"/>
    <x v="0"/>
    <x v="0"/>
    <x v="0"/>
  </r>
  <r>
    <m/>
    <x v="0"/>
    <m/>
    <m/>
    <d v="2025-11-25T00:00:00"/>
    <x v="149"/>
    <m/>
    <x v="0"/>
    <s v="Rotating technician"/>
    <s v="Ammonia Plant"/>
    <s v="Unsafe Act (Dangerous or Unsafe Act that was done by someone) / Perbuatan Bahaya"/>
    <s v="Not wearing safety glass"/>
    <s v="Injuries"/>
    <s v="Intervene to wear safety glass"/>
    <s v="Individual Behaviour / Tingkah Laku yang Cuai dan Berbahaya"/>
    <x v="0"/>
    <x v="0"/>
    <x v="0"/>
  </r>
  <r>
    <m/>
    <x v="0"/>
    <m/>
    <m/>
    <d v="2025-11-25T00:00:00"/>
    <x v="124"/>
    <m/>
    <x v="0"/>
    <s v="Instrument Technician"/>
    <s v="Site Office's Contractors Rest Area"/>
    <s v="Unsafe Condition (Dangerous Area that has potential to cause harm or injury to People within the Area) / Keadaan Bahaya"/>
    <s v="Power cable exposed due grass cutter activity"/>
    <s v="Electric shock"/>
    <s v="Cable replace"/>
    <s v="Facility Management / Perawatan Kemudahan dan Aset"/>
    <x v="0"/>
    <x v="0"/>
    <x v="0"/>
  </r>
  <r>
    <m/>
    <x v="0"/>
    <m/>
    <m/>
    <d v="2025-11-25T00:00:00"/>
    <x v="148"/>
    <m/>
    <x v="0"/>
    <s v="Rotating technician level 1"/>
    <s v="Offsite &amp; Utilities"/>
    <s v="Safe Act or Positive Practice (An appreciation to be made to that person who shows good examples) / Kelakuan yang Baik"/>
    <s v="proper use of slings by the lifting team when changing gearboxes"/>
    <s v="Save act"/>
    <s v="Positive Support "/>
    <s v="Manual Handling / Cara Mengangkat Benda"/>
    <x v="0"/>
    <x v="0"/>
    <x v="0"/>
  </r>
  <r>
    <m/>
    <x v="0"/>
    <m/>
    <m/>
    <d v="2025-11-25T00:00:00"/>
    <x v="124"/>
    <m/>
    <x v="0"/>
    <s v="Instrument Technician"/>
    <s v="Ammonia Plant"/>
    <s v="Unsafe Condition (Dangerous Area that has potential to cause harm or injury to People within the Area) / Keadaan Bahaya"/>
    <s v="Slippery area"/>
    <s v="Trip and fall"/>
    <s v="Cleaning floor"/>
    <s v="Material Arrangement and Housekeeping / Kesesuaian Penyusunan Barang dan Kebersihan Tempat Pekerjaan"/>
    <x v="0"/>
    <x v="0"/>
    <x v="0"/>
  </r>
  <r>
    <m/>
    <x v="0"/>
    <m/>
    <m/>
    <d v="2025-11-25T00:00:00"/>
    <x v="45"/>
    <m/>
    <x v="0"/>
    <s v="Civil Lead"/>
    <s v="BFI SPARK Ground Floor (Outside Lift Area)"/>
    <s v="Unsafe Act (Dangerous or Unsafe Act that was done by someone) / Perbuatan Bahaya"/>
    <s v="One of the contractor staff did not use ear protection while doing grinding in the renovated office area."/>
    <s v="He can lost his hearing due to the high noise from the grinder machine."/>
    <s v="I stopped him politely and a discussion had been made. between me and the worker. He agreed to wear ear protection immediately."/>
    <s v="Individual Behaviour / Tingkah Laku yang Cuai dan Berbahaya"/>
    <x v="0"/>
    <x v="0"/>
    <x v="0"/>
  </r>
  <r>
    <m/>
    <x v="0"/>
    <m/>
    <m/>
    <d v="2025-11-25T00:00:00"/>
    <x v="8"/>
    <m/>
    <x v="0"/>
    <s v="Welder "/>
    <s v="Workshop"/>
    <s v="Unsafe Act (Dangerous or Unsafe Act that was done by someone) / Perbuatan Bahaya"/>
    <s v="I observed my colleague performing cutting and grinding activities without installing any spark protection or barricades around the work area. Sparks were spreading to nearby materials and walking paths."/>
    <s v="Without proper intervention, the sparks could ignite nearby flammable materials, cause burns to other workers passing by, or result in a fire inside the workshop. This could lead to equipment damage, injuries, or a major safety incident."/>
    <s v="I immediately approached my colleague and politely asked him to stop the grinding task. Together, we set up proper spark shields, cleared the surrounding materials, and ensured the hot-work area was properly barricaded."/>
    <s v="Fire Protection / Perlindungan Kebakaran"/>
    <x v="0"/>
    <x v="0"/>
    <x v="0"/>
  </r>
  <r>
    <m/>
    <x v="0"/>
    <m/>
    <m/>
    <d v="2025-11-25T00:00:00"/>
    <x v="8"/>
    <m/>
    <x v="0"/>
    <s v="Welder "/>
    <s v="Workshop"/>
    <s v="Safe Act or Positive Practice (An appreciation to be made to that person who shows good examples) / Kelakuan yang Baik"/>
    <s v="I saw a worker cleaning the workshop, removing waste and keeping the floor clear."/>
    <s v="N/A"/>
    <s v="I thanked him for maintaining good housekeeping and encouraged him to continue."/>
    <s v="Material Arrangement and Housekeeping / Kesesuaian Penyusunan Barang dan Kebersihan Tempat Pekerjaan"/>
    <x v="0"/>
    <x v="0"/>
    <x v="0"/>
  </r>
  <r>
    <m/>
    <x v="0"/>
    <m/>
    <m/>
    <d v="2025-11-26T00:00:00"/>
    <x v="149"/>
    <m/>
    <x v="0"/>
    <s v="Rotating technician"/>
    <s v="Car Park near North Building"/>
    <s v="Unsafe Act (Dangerous or Unsafe Act that was done by someone) / Perbuatan Bahaya"/>
    <s v="Driving and looking at phone"/>
    <s v="Accidents"/>
    <s v="Intervene and remind no to play phone"/>
    <s v="Road Safety / Keselamatan di Trafik dan Jalan Raya"/>
    <x v="0"/>
    <x v="0"/>
    <x v="0"/>
  </r>
  <r>
    <m/>
    <x v="0"/>
    <m/>
    <m/>
    <d v="2025-11-26T00:00:00"/>
    <x v="112"/>
    <m/>
    <x v="0"/>
    <s v="INSTRUMENTATION TECHNICIAN"/>
    <s v="Urea Plant"/>
    <s v="Safe Act or Positive Practice (An appreciation to be made to that person who shows good examples) / Kelakuan yang Baik"/>
    <s v="I observed an individual using gloves while climbing and descending the monkey ladder"/>
    <s v="-"/>
    <s v="I acknowledged the individual for wearing gloves as required and reinforced that this is the correct and safe practice. I emphasized that continued adherence to PPE requirements supports a safer working environment for everyone."/>
    <s v="Proactive Approach / Teguran Positif (Safe Act / Positive Act)"/>
    <x v="0"/>
    <x v="0"/>
    <x v="0"/>
  </r>
  <r>
    <m/>
    <x v="0"/>
    <m/>
    <m/>
    <d v="2025-11-26T00:00:00"/>
    <x v="124"/>
    <m/>
    <x v="0"/>
    <s v="Instrument techincian"/>
    <s v="Offsite &amp; Utilities"/>
    <s v="Unsafe Condition (Dangerous Area that has potential to cause harm or injury to People within the Area) / Keadaan Bahaya"/>
    <s v="Slippery area"/>
    <s v="Trip.and fall"/>
    <s v="Cleaning floor"/>
    <s v="Material Arrangement and Housekeeping / Kesesuaian Penyusunan Barang dan Kebersihan Tempat Pekerjaan"/>
    <x v="0"/>
    <x v="0"/>
    <x v="0"/>
  </r>
  <r>
    <m/>
    <x v="0"/>
    <m/>
    <m/>
    <d v="2025-11-26T00:00:00"/>
    <x v="124"/>
    <m/>
    <x v="0"/>
    <s v="Instrument Technician"/>
    <s v="Site Office's Staffs Rest Area"/>
    <s v="Unsafe Condition (Dangerous Area that has potential to cause harm or injury to People within the Area) / Keadaan Bahaya"/>
    <s v="Broken chair"/>
    <s v="Fall"/>
    <s v="Replace broken chair"/>
    <s v="Facility Management / Perawatan Kemudahan dan Aset"/>
    <x v="0"/>
    <x v="0"/>
    <x v="0"/>
  </r>
  <r>
    <m/>
    <x v="0"/>
    <m/>
    <m/>
    <d v="2025-11-27T00:00:00"/>
    <x v="17"/>
    <m/>
    <x v="0"/>
    <s v="Lead"/>
    <s v="(TSF1) West Field"/>
    <s v="Unsafe Condition (Dangerous Area that has potential to cause harm or injury to People within the Area) / Keadaan Bahaya"/>
    <s v="Grass is too long in PSS4"/>
    <s v="Snakes may hide inside"/>
    <s v="Report"/>
    <s v="Facility Management / Perawatan Kemudahan dan Aset"/>
    <x v="0"/>
    <x v="0"/>
    <x v="0"/>
  </r>
  <r>
    <m/>
    <x v="0"/>
    <m/>
    <m/>
    <d v="2025-11-27T00:00:00"/>
    <x v="44"/>
    <m/>
    <x v="0"/>
    <s v="Workshop lead engineer"/>
    <s v="Car Park near Clinic"/>
    <s v="Safe Act or Positive Practice (An appreciation to be made to that person who shows good examples) / Kelakuan yang Baik"/>
    <s v="Flatting parking area , no flying stones any more"/>
    <s v="injuries may happen if cars tyres pushed gravels"/>
    <s v="Facility management "/>
    <s v="Facility Management / Perawatan Kemudahan dan Aset"/>
    <x v="0"/>
    <x v="1"/>
    <x v="0"/>
  </r>
  <r>
    <m/>
    <x v="0"/>
    <m/>
    <m/>
    <d v="2025-11-27T00:00:00"/>
    <x v="133"/>
    <m/>
    <x v="0"/>
    <s v="Urea rotating lead "/>
    <s v="Offsite &amp; Utilities"/>
    <s v="Unsafe Act (Dangerous or Unsafe Act that was done by someone) / Perbuatan Bahaya"/>
    <s v="Someone entering the plant and forgot to wear the safety shoes "/>
    <s v="Safety shoes part of ppe , must be wear before entering the plant "/>
    <s v="Reminded him and he imidiatly return back to office to wear"/>
    <s v="Personal Protective Equipment / Pemakaian Alat Pelindung Diri"/>
    <x v="0"/>
    <x v="0"/>
    <x v="0"/>
  </r>
  <r>
    <m/>
    <x v="0"/>
    <m/>
    <m/>
    <d v="2025-11-27T00:00:00"/>
    <x v="148"/>
    <m/>
    <x v="0"/>
    <s v="Rotating technician level 1"/>
    <s v="Workshop"/>
    <s v="Improvement Suggestions / Cadangan untuk diperbaiki"/>
    <s v="No waste bin on MSL workshop area"/>
    <s v="Prepare general waste bin near workshop "/>
    <s v="Submit care card"/>
    <s v="Material Arrangement and Housekeeping / Kesesuaian Penyusunan Barang dan Kebersihan Tempat Pekerjaan"/>
    <x v="0"/>
    <x v="0"/>
    <x v="0"/>
  </r>
  <r>
    <m/>
    <x v="0"/>
    <m/>
    <m/>
    <d v="2025-11-27T00:00:00"/>
    <x v="148"/>
    <m/>
    <x v="0"/>
    <s v="Rotating technician level 1"/>
    <s v="Workshop"/>
    <s v="Improvement Suggestions / Cadangan untuk diperbaiki"/>
    <s v="No dangerous waste bun near area MSL"/>
    <s v="Uesd oil pad not controlled "/>
    <s v="Rise card card "/>
    <s v="Hazardous - Unsafe Environment / Situasi Tempat Kerja yang Berbahaya untuk Alam Sekitar"/>
    <x v="0"/>
    <x v="0"/>
    <x v="0"/>
  </r>
  <r>
    <m/>
    <x v="0"/>
    <m/>
    <m/>
    <d v="2025-11-27T00:00:00"/>
    <x v="28"/>
    <m/>
    <x v="0"/>
    <s v="Electrical Engineer"/>
    <s v="Bulk Storage"/>
    <s v="Safe Act or Positive Practice (An appreciation to be made to that person who shows good examples) / Kelakuan yang Baik"/>
    <s v="Pungent smell from urea granules"/>
    <s v="Health issue if inhaled for a period of time."/>
    <s v="Always prepare recommended dust masks, and equip them before entering Bulk Storage."/>
    <s v="Personal Protective Equipment / Pemakaian Alat Pelindung Diri"/>
    <x v="0"/>
    <x v="0"/>
    <x v="0"/>
  </r>
  <r>
    <m/>
    <x v="0"/>
    <m/>
    <m/>
    <d v="2025-11-27T00:00:00"/>
    <x v="28"/>
    <m/>
    <x v="0"/>
    <s v="Electrical Engineer"/>
    <s v="South Building First Floor"/>
    <s v="Safe Act or Positive Practice (An appreciation to be made to that person who shows good examples) / Kelakuan yang Baik"/>
    <s v="Dust mask filter expired."/>
    <s v="Expired filter cannot be used in Bulk Storage"/>
    <s v="Replaced the expired filter with new ones"/>
    <s v="Personal Protective Equipment / Pemakaian Alat Pelindung Diri"/>
    <x v="0"/>
    <x v="0"/>
    <x v="0"/>
  </r>
  <r>
    <m/>
    <x v="0"/>
    <m/>
    <m/>
    <d v="2025-11-27T00:00:00"/>
    <x v="43"/>
    <m/>
    <x v="0"/>
    <s v="Workshop manager "/>
    <s v="Workshop"/>
    <s v="Unsafe Condition (Dangerous Area that has potential to cause harm or injury to People within the Area) / Keadaan Bahaya"/>
    <s v="Digging at the at WS ground for laying cables without covering the machining equipment. "/>
    <s v="Dust will cover the whole machines and may cause machine faulty later. "/>
    <s v="Stopped the work, asking all staff to cover their machines properly and then continue to work for digging the cables channel. "/>
    <s v="Facility Management / Perawatan Kemudahan dan Aset"/>
    <x v="0"/>
    <x v="0"/>
    <x v="0"/>
  </r>
  <r>
    <m/>
    <x v="0"/>
    <m/>
    <m/>
    <d v="2025-11-27T00:00:00"/>
    <x v="5"/>
    <m/>
    <x v="0"/>
    <s v="Mechanical Technician"/>
    <s v="Car Park near Clinic"/>
    <s v="Unsafe Act (Dangerous or Unsafe Act that was done by someone) / Perbuatan Bahaya"/>
    <s v="dog chasing people"/>
    <s v="rabies"/>
    <s v="remove the dog from site "/>
    <s v="Communication / Kurang Perbincangan waktu Bekerja, Kurang Permahaman Arahan atau Kurang Pengetahuan Bahasa Asing"/>
    <x v="0"/>
    <x v="1"/>
    <x v="0"/>
  </r>
  <r>
    <m/>
    <x v="0"/>
    <m/>
    <m/>
    <d v="2025-11-27T00:00:00"/>
    <x v="93"/>
    <m/>
    <x v="0"/>
    <s v="Mechanical Static"/>
    <s v="Bulk Storage"/>
    <s v="Unsafe Act (Dangerous or Unsafe Act that was done by someone) / Perbuatan Bahaya"/>
    <s v="Obeserved personal let go both hands while riding bicycle"/>
    <s v="Fall down"/>
    <s v="Told the personal not to do this again"/>
    <s v="Individual Behaviour / Tingkah Laku yang Cuai dan Berbahaya"/>
    <x v="0"/>
    <x v="0"/>
    <x v="0"/>
  </r>
  <r>
    <m/>
    <x v="0"/>
    <m/>
    <m/>
    <d v="2025-11-27T00:00:00"/>
    <x v="44"/>
    <m/>
    <x v="0"/>
    <s v="Workshop lead engineer"/>
    <s v="Car Park near Main Gate 1"/>
    <s v="Safe Act or Positive Practice (An appreciation to be made to that person who shows good examples) / Kelakuan yang Baik"/>
    <s v="flatten the gravels using machinries "/>
    <s v="gravels may fly and hit personnel while cars go throw "/>
    <s v="i recommend to add some tars to this gravels "/>
    <s v="Facility Management / Perawatan Kemudahan dan Aset"/>
    <x v="0"/>
    <x v="1"/>
    <x v="0"/>
  </r>
  <r>
    <m/>
    <x v="0"/>
    <m/>
    <m/>
    <d v="2025-11-27T00:00:00"/>
    <x v="44"/>
    <m/>
    <x v="0"/>
    <s v="Workshop lead engineer"/>
    <s v="Assembly Point A"/>
    <s v="Safe Act or Positive Practice (An appreciation to be made to that person who shows good examples) / Kelakuan yang Baik"/>
    <s v="Flatten the ground unsing machinries "/>
    <s v="gravels may fly and hit personnel while cars go throw "/>
    <s v="i raised care card requesting flatten the roads"/>
    <s v="Facility Management / Perawatan Kemudahan dan Aset"/>
    <x v="0"/>
    <x v="1"/>
    <x v="0"/>
  </r>
  <r>
    <m/>
    <x v="0"/>
    <m/>
    <m/>
    <d v="2025-11-28T00:00:00"/>
    <x v="112"/>
    <m/>
    <x v="0"/>
    <s v="INSTRUMENTATION TECHNICIAN"/>
    <s v="Car Park near North Building"/>
    <s v="Unsafe Condition (Dangerous Area that has potential to cause harm or injury to People within the Area) / Keadaan Bahaya"/>
    <s v="I observed someone almost slip and fall after stepping on algae while getting out of their car on a rainy day."/>
    <s v="The algae will continue to grow and become even more slippery._x000a__x000a_This significantly raises the chance of someone slipping, falling, and sustaining injuries such as sprains, fractures, or head injuries."/>
    <s v="-"/>
    <s v="Hazardous - Unsafe Environment / Situasi Tempat Kerja yang Berbahaya untuk Alam Sekitar"/>
    <x v="0"/>
    <x v="0"/>
    <x v="0"/>
  </r>
  <r>
    <m/>
    <x v="0"/>
    <m/>
    <m/>
    <d v="2025-11-28T00:00:00"/>
    <x v="48"/>
    <m/>
    <x v="0"/>
    <s v="Workshop Engineer"/>
    <s v="North Building First Floor"/>
    <s v="Improvement Suggestions / Cadangan untuk diperbaiki"/>
    <s v="As the toilet is located at ground floor only, there is no rain shade/shelter to go from first floor to ground floor.  The shade / shelter is only outside the door."/>
    <s v="People might rush down due to the rain and might slip and trip during the rush"/>
    <s v="This is a suggestion only. No action been done"/>
    <s v="Facility Management / Perawatan Kemudahan dan Aset"/>
    <x v="0"/>
    <x v="0"/>
    <x v="0"/>
  </r>
  <r>
    <m/>
    <x v="0"/>
    <m/>
    <m/>
    <d v="2025-11-28T00:00:00"/>
    <x v="55"/>
    <m/>
    <x v="0"/>
    <s v="Rigger level 1"/>
    <s v="North Building Ground Floor"/>
    <s v="Improvement Suggestions / Cadangan untuk diperbaiki"/>
    <s v="Rain water coming in office "/>
    <s v="Slip Trip Hazard,water can damage furniture "/>
    <s v="Please repair it"/>
    <s v="Facility Management / Perawatan Kemudahan dan Aset"/>
    <x v="0"/>
    <x v="0"/>
    <x v="0"/>
  </r>
  <r>
    <m/>
    <x v="0"/>
    <m/>
    <m/>
    <d v="2025-11-28T00:00:00"/>
    <x v="30"/>
    <m/>
    <x v="0"/>
    <s v="Technician"/>
    <s v="Bulk Storage"/>
    <s v="Safe Act or Positive Practice (An appreciation to be made to that person who shows good examples) / Kelakuan yang Baik"/>
    <s v="Personnel wear mask with catridge when working "/>
    <s v="Not good if inhale too much urea fume"/>
    <s v="Good job"/>
    <s v="Personal Protective Equipment / Pemakaian Alat Pelindung Diri"/>
    <x v="0"/>
    <x v="0"/>
    <x v="0"/>
  </r>
  <r>
    <m/>
    <x v="0"/>
    <m/>
    <m/>
    <d v="2025-11-28T00:00:00"/>
    <x v="30"/>
    <m/>
    <x v="0"/>
    <s v="Technician"/>
    <s v="Bulk Storage"/>
    <s v="Safe Act or Positive Practice (An appreciation to be made to that person who shows good examples) / Kelakuan yang Baik"/>
    <s v="Observe personnel use proper PPE when drain the oil from gearbox"/>
    <s v="-"/>
    <s v="Good safety practice"/>
    <s v="Personal Protective Equipment / Pemakaian Alat Pelindung Diri"/>
    <x v="0"/>
    <x v="0"/>
    <x v="0"/>
  </r>
  <r>
    <m/>
    <x v="0"/>
    <m/>
    <m/>
    <d v="2025-11-28T00:00:00"/>
    <x v="70"/>
    <m/>
    <x v="0"/>
    <s v="VALVE REPAIR TECH"/>
    <s v="Workshop"/>
    <s v="Safe Act or Positive Practice (An appreciation to be made to that person who shows good examples) / Kelakuan yang Baik"/>
    <s v="Contractors wearing correct hand PPE"/>
    <s v="Small cut injuries on hands"/>
    <s v="Nil"/>
    <s v="Personal Protective Equipment / Pemakaian Alat Pelindung Diri"/>
    <x v="0"/>
    <x v="0"/>
    <x v="0"/>
  </r>
  <r>
    <m/>
    <x v="0"/>
    <m/>
    <m/>
    <d v="2025-11-28T00:00:00"/>
    <x v="13"/>
    <m/>
    <x v="0"/>
    <s v="Welder"/>
    <s v="Workshop"/>
    <s v="Unsafe Condition (Dangerous Area that has potential to cause harm or injury to People within the Area) / Keadaan Bahaya"/>
    <s v="During hot work ongoing, construction team also busy with the renovation "/>
    <s v="Falling object"/>
    <s v="Communication, need to make sure the construction activities done then proceed the hot works"/>
    <s v="Communication / Kurang Perbincangan waktu Bekerja, Kurang Permahaman Arahan atau Kurang Pengetahuan Bahasa Asing"/>
    <x v="0"/>
    <x v="0"/>
    <x v="0"/>
  </r>
  <r>
    <m/>
    <x v="0"/>
    <m/>
    <m/>
    <d v="2025-11-30T00:00:00"/>
    <x v="131"/>
    <m/>
    <x v="0"/>
    <s v="Manager"/>
    <s v="Ammonia Plant"/>
    <s v="Unsafe Condition (Dangerous Area that has potential to cause harm or injury to People within the Area) / Keadaan Bahaya"/>
    <s v="Agile found inside cooling tower , may affect on people health "/>
    <s v="Information shared and HSSE advised to wear the medical mask if any one work at Cooling tower "/>
    <s v="Information shared and HSSE advised to wear the medical mask if any one work at Cooling tower "/>
    <s v="Hazardous - Unsafe Environment / Situasi Tempat Kerja yang Berbahaya untuk Alam Sekitar"/>
    <x v="0"/>
    <x v="0"/>
    <x v="0"/>
  </r>
  <r>
    <m/>
    <x v="0"/>
    <m/>
    <m/>
    <d v="2025-11-30T00:00:00"/>
    <x v="138"/>
    <m/>
    <x v="0"/>
    <s v="Senior Mechanical Engineer"/>
    <s v="Jetty Modules Area"/>
    <s v="Improvement Suggestions / Cadangan untuk diperbaiki"/>
    <s v="Limited transportation to go to jettyhead. This caused personnel to use personal bicycle instead. Issue it require personnel to carry bicycle from ground floor to 1st floor."/>
    <s v="This may cause personnel to get injury due to trip and fall along the staircase while carrying bicycle"/>
    <s v="There should be anchoring points to bring bicycle easily from ground floor to 1st floor. Also to increase the number of buggy, as currently only 1 buggy available for transportation, with issue of low battery all the time and charging it takes time."/>
    <s v="Facility Management / Perawatan Kemudahan dan Aset"/>
    <x v="0"/>
    <x v="0"/>
    <x v="0"/>
  </r>
  <r>
    <m/>
    <x v="0"/>
    <m/>
    <m/>
    <d v="2025-11-30T00:00:00"/>
    <x v="44"/>
    <m/>
    <x v="0"/>
    <s v="Workshop lead engineer"/>
    <s v="Car Park near North Building"/>
    <s v="Safe Act or Positive Practice (An appreciation to be made to that person who shows good examples) / Kelakuan yang Baik"/>
    <s v="flatten the car park floor "/>
    <s v="stones may fly due to car movement tyres and hit some one "/>
    <s v="i raised care cards towards this issue"/>
    <s v="Facility Management / Perawatan Kemudahan dan Aset"/>
    <x v="0"/>
    <x v="1"/>
    <x v="0"/>
  </r>
  <r>
    <m/>
    <x v="0"/>
    <m/>
    <m/>
    <d v="2025-12-01T00:00:00"/>
    <x v="80"/>
    <m/>
    <x v="0"/>
    <s v="Mech.Lead"/>
    <s v="Bulk Storage"/>
    <s v="Unsafe Condition (Dangerous Area that has potential to cause harm or injury to People within the Area) / Keadaan Bahaya"/>
    <s v="1 jumbo bag was lean then fell down then contacting nearby conveyor"/>
    <s v="conveyor structure impact, closing walkway of the conveyor"/>
    <s v="informed operation before for the high probability of the bag to fall"/>
    <s v="Hazardous - Unsafe Materials / Benda yang Berbahaya"/>
    <x v="0"/>
    <x v="0"/>
    <x v="0"/>
  </r>
  <r>
    <m/>
    <x v="0"/>
    <m/>
    <m/>
    <d v="2025-12-01T00:00:00"/>
    <x v="52"/>
    <m/>
    <x v="0"/>
    <s v="Technician"/>
    <s v="Jetty Modules Area"/>
    <s v="Unsafe Condition (Dangerous Area that has potential to cause harm or injury to People within the Area) / Keadaan Bahaya"/>
    <s v="Jetty module floor steel plate loose and have gapped"/>
    <s v="Fall down to sea"/>
    <s v="Need to retighten"/>
    <s v="Hazardous - Unsafe Environment / Situasi Tempat Kerja yang Berbahaya untuk Alam Sekitar"/>
    <x v="0"/>
    <x v="0"/>
    <x v="0"/>
  </r>
  <r>
    <m/>
    <x v="0"/>
    <m/>
    <m/>
    <d v="2025-12-01T00:00:00"/>
    <x v="52"/>
    <m/>
    <x v="0"/>
    <s v="Technician"/>
    <s v="Jetty Head"/>
    <s v="Unsafe Condition (Dangerous Area that has potential to cause harm or injury to People within the Area) / Keadaan Bahaya"/>
    <s v="Poor house keeping of insulation cladding"/>
    <s v="Slip and fall "/>
    <s v="Need to house keeping"/>
    <s v="Hazardous - Unsafe Environment / Situasi Tempat Kerja yang Berbahaya untuk Alam Sekitar"/>
    <x v="0"/>
    <x v="0"/>
    <x v="0"/>
  </r>
  <r>
    <m/>
    <x v="0"/>
    <m/>
    <m/>
    <d v="2025-12-01T00:00:00"/>
    <x v="52"/>
    <m/>
    <x v="0"/>
    <s v="Technician"/>
    <s v="Jetty Modules Area"/>
    <s v="Unsafe Condition (Dangerous Area that has potential to cause harm or injury to People within the Area) / Keadaan Bahaya"/>
    <s v="Rusty/corroded sclaffolding"/>
    <s v="scaffolding collapse/falling"/>
    <s v="Need to remove/dismantle the scaffolding"/>
    <s v="Hazardous - Unsafe Environment / Situasi Tempat Kerja yang Berbahaya untuk Alam Sekitar"/>
    <x v="0"/>
    <x v="0"/>
    <x v="0"/>
  </r>
  <r>
    <m/>
    <x v="0"/>
    <m/>
    <m/>
    <d v="2025-12-01T00:00:00"/>
    <x v="52"/>
    <m/>
    <x v="0"/>
    <s v="Technician"/>
    <s v="Jetty Head"/>
    <s v="Unsafe Condition (Dangerous Area that has potential to cause harm or injury to People within the Area) / Keadaan Bahaya"/>
    <s v="Ship Rope/lines on the floor"/>
    <s v="Fall &amp; slip"/>
    <s v="Need put on proper storage"/>
    <s v="Material Arrangement and Housekeeping / Kesesuaian Penyusunan Barang dan Kebersihan Tempat Pekerjaan"/>
    <x v="0"/>
    <x v="0"/>
    <x v="0"/>
  </r>
  <r>
    <m/>
    <x v="0"/>
    <m/>
    <m/>
    <d v="2025-12-01T00:00:00"/>
    <x v="115"/>
    <m/>
    <x v="0"/>
    <s v="Instrument Engineer"/>
    <s v="Ammonia Plant"/>
    <s v="Safe Act or Positive Practice (An appreciation to be made to that person who shows good examples) / Kelakuan yang Baik"/>
    <s v="Cleaning of ground metal plate grating to prevent slippery"/>
    <s v="might harm personnel due to trip injury, might lead to LTI. "/>
    <s v="Appreciate the works"/>
    <s v="Proactive Approach / Teguran Positif (Safe Act / Positive Act)"/>
    <x v="0"/>
    <x v="0"/>
    <x v="0"/>
  </r>
  <r>
    <m/>
    <x v="0"/>
    <m/>
    <m/>
    <d v="2025-12-01T00:00:00"/>
    <x v="52"/>
    <m/>
    <x v="0"/>
    <s v="Technician"/>
    <s v="Jetty Modules Area"/>
    <s v="Unsafe Condition (Dangerous Area that has potential to cause harm or injury to People within the Area) / Keadaan Bahaya"/>
    <s v="Conveyor roller spare/used was put on the side of modules floor"/>
    <s v="Can block the access way "/>
    <s v="Need to put on proper place"/>
    <s v="Material Arrangement and Housekeeping / Kesesuaian Penyusunan Barang dan Kebersihan Tempat Pekerjaan"/>
    <x v="0"/>
    <x v="0"/>
    <x v="0"/>
  </r>
  <r>
    <m/>
    <x v="0"/>
    <m/>
    <m/>
    <d v="2025-12-01T00:00:00"/>
    <x v="115"/>
    <m/>
    <x v="0"/>
    <s v="Instrument Engineer"/>
    <s v="Site Office Ground Floor"/>
    <s v="Unsafe Act (Dangerous or Unsafe Act that was done by someone) / Perbuatan Bahaya"/>
    <s v="Colleague bicycle wheel punctured."/>
    <s v="injuries might happen or cause more damage on the wheels"/>
    <s v="inform the colleague and help to inflate the tire. "/>
    <s v="Road Safety / Keselamatan di Trafik dan Jalan Raya"/>
    <x v="0"/>
    <x v="0"/>
    <x v="0"/>
  </r>
  <r>
    <m/>
    <x v="0"/>
    <m/>
    <m/>
    <d v="2025-12-01T00:00:00"/>
    <x v="127"/>
    <m/>
    <x v="0"/>
    <s v="Instrument Engineer"/>
    <s v="Car Park near North Building"/>
    <s v="Unsafe Act (Dangerous or Unsafe Act that was done by someone) / Perbuatan Bahaya"/>
    <s v="Saw a car driving hitting the plastic cone for parking"/>
    <s v="Asset damage"/>
    <s v="Approach the personnel and ask to drive carefully and watch surroundings especially at the car park area"/>
    <s v="Individual Behaviour / Tingkah Laku yang Cuai dan Berbahaya"/>
    <x v="0"/>
    <x v="0"/>
    <x v="0"/>
  </r>
  <r>
    <m/>
    <x v="0"/>
    <m/>
    <m/>
    <d v="2025-12-01T00:00:00"/>
    <x v="115"/>
    <m/>
    <x v="0"/>
    <s v="Instrument Engineer"/>
    <s v="Car Park near Clinic"/>
    <s v="Safe Act or Positive Practice (An appreciation to be made to that person who shows good examples) / Kelakuan yang Baik"/>
    <s v="Friend's car window open, during heavy rain. "/>
    <s v="Major car internal/electronic damage."/>
    <s v="Informed friend as soon as saw the open window. "/>
    <s v="Proactive Approach / Teguran Positif (Safe Act / Positive Act)"/>
    <x v="0"/>
    <x v="0"/>
    <x v="0"/>
  </r>
  <r>
    <m/>
    <x v="0"/>
    <m/>
    <m/>
    <d v="2025-12-01T00:00:00"/>
    <x v="31"/>
    <m/>
    <x v="0"/>
    <s v="Electrical technician "/>
    <s v="South Building First Floor"/>
    <s v="Safe Act or Positive Practice (An appreciation to be made to that person who shows good examples) / Kelakuan yang Baik"/>
    <s v="Saw a colleague practicing a safe act by always using hand rail when using stairs "/>
    <s v="Hand rails used to prevent us to fall from stairs and cause injuries "/>
    <s v="Not applicable "/>
    <s v="Proactive Approach / Teguran Positif (Safe Act / Positive Act)"/>
    <x v="0"/>
    <x v="0"/>
    <x v="0"/>
  </r>
  <r>
    <m/>
    <x v="0"/>
    <m/>
    <m/>
    <d v="2025-12-01T00:00:00"/>
    <x v="7"/>
    <m/>
    <x v="0"/>
    <s v="Electrical Supervisor"/>
    <s v="Boiler Area"/>
    <s v="Unsafe Condition (Dangerous Area that has potential to cause harm or injury to People within the Area) / Keadaan Bahaya"/>
    <s v="Wind sock above boiler 1 missing, need to be replace"/>
    <s v="There is no wind direction if any hazardous gas leak happen"/>
    <s v="Create care card to remind safety personnel to install new Windsocks "/>
    <s v="Signage and Barriers / Papan Tanda dan Perbatasan Keselamatan tempat kerja"/>
    <x v="0"/>
    <x v="0"/>
    <x v="0"/>
  </r>
  <r>
    <m/>
    <x v="0"/>
    <m/>
    <m/>
    <d v="2025-12-01T00:00:00"/>
    <x v="7"/>
    <m/>
    <x v="0"/>
    <s v="Electrical Supervisor "/>
    <s v="Jetty Modules Area"/>
    <s v="Unsafe Condition (Dangerous Area that has potential to cause harm or injury to People within the Area) / Keadaan Bahaya"/>
    <s v="There is no sounders in jetty conveyor gallery along 3 km for fire alarm. "/>
    <s v="People who working or travelling inside conveyor gallery  will not get notice if any fire happen in another side. They can still move to fire direction. "/>
    <s v="Propose to install fire sounder inside conveyor gallery."/>
    <s v="Fire Protection / Perlindungan Kebakaran"/>
    <x v="0"/>
    <x v="0"/>
    <x v="0"/>
  </r>
  <r>
    <m/>
    <x v="0"/>
    <m/>
    <m/>
    <d v="2025-12-01T00:00:00"/>
    <x v="49"/>
    <m/>
    <x v="0"/>
    <s v="Maintenance workshop supervisor "/>
    <s v="Jetty Modules Area"/>
    <s v="Unsafe Condition (Dangerous Area that has potential to cause harm or injury to People within the Area) / Keadaan Bahaya"/>
    <s v="At Jetty Module have some checker plates open "/>
    <s v="We can trip , falling "/>
    <s v="We must repair and close the gap"/>
    <s v="Hazardous - Unsafe Materials / Benda yang Berbahaya"/>
    <x v="0"/>
    <x v="0"/>
    <x v="0"/>
  </r>
  <r>
    <m/>
    <x v="0"/>
    <m/>
    <m/>
    <d v="2025-12-01T00:00:00"/>
    <x v="149"/>
    <m/>
    <x v="0"/>
    <s v="Rotating technician"/>
    <s v="Site Office Ground Floor"/>
    <s v="Unsafe Condition (Dangerous Area that has potential to cause harm or injury to People within the Area) / Keadaan Bahaya"/>
    <s v="Wet floor with no sign"/>
    <s v="Injuries"/>
    <s v="Intervene and to put up a sign"/>
    <s v="Knowledge and Training / Kurang Kemahiran atau Pengetahuan"/>
    <x v="0"/>
    <x v="0"/>
    <x v="0"/>
  </r>
  <r>
    <m/>
    <x v="0"/>
    <m/>
    <m/>
    <d v="2025-12-01T00:00:00"/>
    <x v="94"/>
    <m/>
    <x v="0"/>
    <s v="Instrument manager "/>
    <s v="Ammonia Plant"/>
    <s v="Unsafe Condition (Dangerous Area that has potential to cause harm or injury to People within the Area) / Keadaan Bahaya"/>
    <s v="High noise "/>
    <s v="Hearing issues "/>
    <s v="Reported the issue "/>
    <s v="Welfare / Kebajikan Pekerjaan dari segi Tempat Rehat, Penyediaan Air Minum dan Sebagainya."/>
    <x v="0"/>
    <x v="0"/>
    <x v="0"/>
  </r>
  <r>
    <m/>
    <x v="0"/>
    <m/>
    <m/>
    <d v="2025-12-01T00:00:00"/>
    <x v="69"/>
    <m/>
    <x v="0"/>
    <s v="Valve repair"/>
    <s v="Workshop"/>
    <s v="Unsafe Act (Dangerous or Unsafe Act that was done by someone) / Perbuatan Bahaya"/>
    <s v="During break time some employee enjoying breakfast with hand full of grease."/>
    <s v="Dirty hand is hazard and especially grease is non edible. with our food it can lead to health issue"/>
    <s v="At least we can jus commite like a joke to awarn the person. Make sure you eat properly and with clean hand."/>
    <s v="Individual Behaviour / Tingkah Laku yang Cuai dan Berbahaya"/>
    <x v="0"/>
    <x v="0"/>
    <x v="0"/>
  </r>
  <r>
    <m/>
    <x v="0"/>
    <m/>
    <m/>
    <d v="2025-12-01T00:00:00"/>
    <x v="8"/>
    <m/>
    <x v="0"/>
    <s v="Welder "/>
    <s v="Workshop"/>
    <s v="Unsafe Condition (Dangerous Area that has potential to cause harm or injury to People within the Area) / Keadaan Bahaya"/>
    <s v="I saw electrical cables lying across the walkway."/>
    <s v="Trip hazard for workers."/>
    <s v="I asked the team to arrange and secure the cables properly."/>
    <s v="Material Arrangement and Housekeeping / Kesesuaian Penyusunan Barang dan Kebersihan Tempat Pekerjaan"/>
    <x v="0"/>
    <x v="0"/>
    <x v="0"/>
  </r>
  <r>
    <m/>
    <x v="0"/>
    <m/>
    <m/>
    <d v="2025-12-01T00:00:00"/>
    <x v="5"/>
    <m/>
    <x v="0"/>
    <s v="mechanical technician"/>
    <s v="Ammonia Plant"/>
    <s v="Improvement Suggestions / Cadangan untuk diperbaiki"/>
    <s v="1031k002 inaccessible because of blockage beam nearby monkey ladder "/>
    <s v="hit your headfirst "/>
    <s v="make the beam a little bit higher"/>
    <s v="Design and Engineering / Tempat Pekerjaan kurang sesuai"/>
    <x v="0"/>
    <x v="1"/>
    <x v="0"/>
  </r>
  <r>
    <m/>
    <x v="0"/>
    <m/>
    <m/>
    <d v="2025-12-01T00:00:00"/>
    <x v="87"/>
    <m/>
    <x v="0"/>
    <s v="Static Technician "/>
    <s v="Bulk Storage"/>
    <s v="Unsafe Condition (Dangerous Area that has potential to cause harm or injury to People within the Area) / Keadaan Bahaya"/>
    <s v="There are a lot of urea bag fully filled which is stack on top of each other. One of those bag already fell down to the floor which fortunately it does not fell to the people or hit the equipment"/>
    <s v="These might happen on the wrong day, wrong time where it can fall over to the people and asset, which can cause more severe damage"/>
    <s v="Informed the supervisor of the area owner and raise the care card"/>
    <s v="Hazardous - Unsafe Environment / Situasi Tempat Kerja yang Berbahaya untuk Alam Sekitar"/>
    <x v="0"/>
    <x v="0"/>
    <x v="0"/>
  </r>
  <r>
    <m/>
    <x v="0"/>
    <m/>
    <m/>
    <d v="2025-12-01T00:00:00"/>
    <x v="68"/>
    <m/>
    <x v="0"/>
    <s v="Technician"/>
    <s v="Workshop"/>
    <s v="Safe Act or Positive Practice (An appreciation to be made to that person who shows good examples) / Kelakuan yang Baik"/>
    <s v="A worker applied good practice of using body harness while operating the man lift."/>
    <s v="-"/>
    <s v="Congratulate the operator."/>
    <s v="Individual Behaviour / Tingkah Laku yang Cuai dan Berbahaya"/>
    <x v="0"/>
    <x v="0"/>
    <x v="0"/>
  </r>
  <r>
    <m/>
    <x v="0"/>
    <m/>
    <m/>
    <d v="2025-12-02T00:00:00"/>
    <x v="49"/>
    <m/>
    <x v="0"/>
    <s v="Maintenance workshop supervisor "/>
    <s v="Workshop"/>
    <s v="Unsafe Condition (Dangerous Area that has potential to cause harm or injury to People within the Area) / Keadaan Bahaya"/>
    <s v="Subcontractors doing concrete work at workshop, they excavation soils "/>
    <s v="All soils materials they not clear out from workshop area, we can’t move materials out"/>
    <s v="Subcontractors must remove all soils out from areas "/>
    <s v="Hazardous - Unsafe Materials / Benda yang Berbahaya"/>
    <x v="0"/>
    <x v="0"/>
    <x v="0"/>
  </r>
  <r>
    <m/>
    <x v="0"/>
    <m/>
    <m/>
    <d v="2025-12-02T00:00:00"/>
    <x v="31"/>
    <m/>
    <x v="0"/>
    <s v="Electrical technician "/>
    <s v="South Building First Floor"/>
    <s v="Unsafe Condition (Dangerous Area that has potential to cause harm or injury to People within the Area) / Keadaan Bahaya"/>
    <s v="Mold is seen on the ceiling inside office of electrical technician "/>
    <s v="Mold on the ceiling can be a real issue office environment and health."/>
    <s v="Windows open every morning for better ventilation"/>
    <s v="Hazardous - Unsafe Environment / Situasi Tempat Kerja yang Berbahaya untuk Alam Sekitar"/>
    <x v="0"/>
    <x v="0"/>
    <x v="0"/>
  </r>
  <r>
    <m/>
    <x v="0"/>
    <m/>
    <m/>
    <d v="2025-12-02T00:00:00"/>
    <x v="70"/>
    <m/>
    <x v="0"/>
    <s v="Valve repair tech"/>
    <s v="Car Park near Main Gate 1"/>
    <s v="Improvement Suggestions / Cadangan untuk diperbaiki"/>
    <s v="Cement the car park"/>
    <s v="Damaged vehicles over time by the small rocks, paint chips, possible window cracks etc"/>
    <s v="Please cement the car park"/>
    <s v="Facility Management / Perawatan Kemudahan dan Aset"/>
    <x v="0"/>
    <x v="0"/>
    <x v="0"/>
  </r>
  <r>
    <m/>
    <x v="0"/>
    <m/>
    <m/>
    <d v="2025-12-02T00:00:00"/>
    <x v="70"/>
    <m/>
    <x v="0"/>
    <s v="Valve Repair Tech"/>
    <s v="North Building Ground Floor"/>
    <s v="Improvement Suggestions / Cadangan untuk diperbaiki"/>
    <s v="Some burned out lightbulbs"/>
    <s v="Making the room dark and can make seeing things harder, making it walking to some things"/>
    <s v="Change the lightbulbs"/>
    <s v="Facility Management / Perawatan Kemudahan dan Aset"/>
    <x v="0"/>
    <x v="0"/>
    <x v="0"/>
  </r>
  <r>
    <m/>
    <x v="0"/>
    <m/>
    <m/>
    <d v="2025-12-02T00:00:00"/>
    <x v="70"/>
    <m/>
    <x v="0"/>
    <s v="Valve Repair Tech"/>
    <s v="Workshop"/>
    <s v="Safe Act or Positive Practice (An appreciation to be made to that person who shows good examples) / Kelakuan yang Baik"/>
    <s v="Contractors wearing eye protection when cutting grass"/>
    <s v="Without them using eye protection, possible rocks can fly towards their coworkers "/>
    <s v="Nil"/>
    <s v="Manual Handling / Cara Mengangkat Benda"/>
    <x v="0"/>
    <x v="0"/>
    <x v="0"/>
  </r>
  <r>
    <m/>
    <x v="0"/>
    <m/>
    <m/>
    <d v="2025-12-02T00:00:00"/>
    <x v="70"/>
    <m/>
    <x v="0"/>
    <s v="Valve Repair Tech"/>
    <s v="Workshop"/>
    <s v="Unsafe Condition (Dangerous Area that has potential to cause harm or injury to People within the Area) / Keadaan Bahaya"/>
    <s v="Contractors bicycle tyre is blown out"/>
    <s v="Loss of control during pedaling and can cause falling off from bicycle"/>
    <s v="I told them to stop and change the tires"/>
    <s v="Hazardous - Unsafe Environment / Situasi Tempat Kerja yang Berbahaya untuk Alam Sekitar"/>
    <x v="0"/>
    <x v="0"/>
    <x v="0"/>
  </r>
  <r>
    <m/>
    <x v="0"/>
    <m/>
    <m/>
    <d v="2025-12-02T00:00:00"/>
    <x v="70"/>
    <m/>
    <x v="0"/>
    <s v="Valve Repair Tech"/>
    <s v="Workshop"/>
    <s v="Improvement Suggestions / Cadangan untuk diperbaiki"/>
    <s v="Need more lights in the workshop"/>
    <s v="For working, its better to have bright lights just like in the office "/>
    <s v="Please install more lights in the Workshop"/>
    <s v="Design and Engineering / Tempat Pekerjaan kurang sesuai"/>
    <x v="0"/>
    <x v="0"/>
    <x v="0"/>
  </r>
  <r>
    <m/>
    <x v="0"/>
    <m/>
    <m/>
    <d v="2025-12-02T00:00:00"/>
    <x v="69"/>
    <m/>
    <x v="0"/>
    <s v="Valve technician"/>
    <s v="Workshop"/>
    <s v="Unsafe Condition (Dangerous Area that has potential to cause harm or injury to People within the Area) / Keadaan Bahaya"/>
    <s v="Forklift skiding when entering workshop just after rain."/>
    <s v="Slippery surface and have some slop ground"/>
    <s v="Clean up the wet ground and make it dry to ensure correct grip on the surface"/>
    <s v="Material Arrangement and Housekeeping / Kesesuaian Penyusunan Barang dan Kebersihan Tempat Pekerjaan"/>
    <x v="0"/>
    <x v="0"/>
    <x v="0"/>
  </r>
  <r>
    <m/>
    <x v="0"/>
    <m/>
    <m/>
    <d v="2025-12-02T00:00:00"/>
    <x v="58"/>
    <m/>
    <x v="0"/>
    <s v="Senior scaffolder "/>
    <s v="Ammonia Plant"/>
    <s v="Safe Act or Positive Practice (An appreciation to be made to that person who shows good examples) / Kelakuan yang Baik"/>
    <s v="Our third party contractor install barrier tape on worksite area."/>
    <s v="Nt authorized personnel will entering line of fire location."/>
    <s v="Good practice is always Cascade hazardous of worksite area on toolbox talk meeting,to remind our scaffolder before start of any scaffolding activities must install barriers tape to avoid nt authorized personnel entering red zone area."/>
    <s v="Signage and Barriers / Papan Tanda dan Perbatasan Keselamatan tempat kerja"/>
    <x v="0"/>
    <x v="0"/>
    <x v="0"/>
  </r>
  <r>
    <m/>
    <x v="0"/>
    <m/>
    <m/>
    <d v="2025-12-02T00:00:00"/>
    <x v="70"/>
    <m/>
    <x v="0"/>
    <s v="Valve repair tech"/>
    <s v="Workshop"/>
    <s v="Improvement Suggestions / Cadangan untuk diperbaiki"/>
    <s v="Big red bin is far to throw out trash"/>
    <s v="It makes us disincentive to throw our trash"/>
    <s v="Bring the red waste bin closer to the workshop"/>
    <s v="Facility Management / Perawatan Kemudahan dan Aset"/>
    <x v="0"/>
    <x v="0"/>
    <x v="0"/>
  </r>
  <r>
    <m/>
    <x v="0"/>
    <m/>
    <m/>
    <d v="2025-12-02T00:00:00"/>
    <x v="70"/>
    <m/>
    <x v="0"/>
    <s v="Valve Repair Tech"/>
    <s v="Workshop"/>
    <s v="Safe Act or Positive Practice (An appreciation to be made to that person who shows good examples) / Kelakuan yang Baik"/>
    <s v="Grinder using the correct PPE such as face shield and hand gloves when grinding"/>
    <s v="The grinder disc could explode and hit the face and hands"/>
    <s v="Nil"/>
    <s v="Proactive Approach / Teguran Positif (Safe Act / Positive Act)"/>
    <x v="0"/>
    <x v="0"/>
    <x v="0"/>
  </r>
  <r>
    <m/>
    <x v="0"/>
    <m/>
    <m/>
    <d v="2025-12-02T00:00:00"/>
    <x v="70"/>
    <m/>
    <x v="0"/>
    <s v="Valve Repair Tech "/>
    <s v="Workshop"/>
    <s v="Safe Act or Positive Practice (An appreciation to be made to that person who shows good examples) / Kelakuan yang Baik"/>
    <s v="Welder wearing the correct eye protection "/>
    <s v="could cause blindness overtime "/>
    <s v="Nil"/>
    <s v="Personal Protective Equipment / Pemakaian Alat Pelindung Diri"/>
    <x v="0"/>
    <x v="0"/>
    <x v="0"/>
  </r>
  <r>
    <m/>
    <x v="0"/>
    <m/>
    <m/>
    <d v="2025-12-02T00:00:00"/>
    <x v="67"/>
    <m/>
    <x v="0"/>
    <s v="Fabricator Lv2 "/>
    <s v="Workshop"/>
    <s v="Improvement Suggestions / Cadangan untuk diperbaiki"/>
    <s v="No first aid kit installed at the workshop "/>
    <s v="If there’s no first aid kit nearby, small injuries can get worse because you can’t clean, cover, or treat them quickly. Bleeding may continue longer, infections can start, and you won’t have basic supplies to help someone in an emergency."/>
    <s v="Inform HSSE officer regarding about this "/>
    <s v="Welfare / Kebajikan Pekerjaan dari segi Tempat Rehat, Penyediaan Air Minum dan Sebagainya."/>
    <x v="0"/>
    <x v="0"/>
    <x v="0"/>
  </r>
  <r>
    <m/>
    <x v="0"/>
    <m/>
    <m/>
    <d v="2025-12-02T00:00:00"/>
    <x v="70"/>
    <m/>
    <x v="0"/>
    <s v="Valve Repair Tech"/>
    <s v="Main Gate 1"/>
    <s v="Unsafe Condition (Dangerous Area that has potential to cause harm or injury to People within the Area) / Keadaan Bahaya"/>
    <s v="Dog that is sometimes aggressive towards workers"/>
    <s v="The can and will bite if walked pass by "/>
    <s v="Call animal control"/>
    <s v="Hazardous - Unsafe Environment / Situasi Tempat Kerja yang Berbahaya untuk Alam Sekitar"/>
    <x v="0"/>
    <x v="0"/>
    <x v="0"/>
  </r>
  <r>
    <m/>
    <x v="0"/>
    <m/>
    <m/>
    <d v="2025-12-02T00:00:00"/>
    <x v="67"/>
    <m/>
    <x v="0"/>
    <s v="Fabricator Lv2 "/>
    <s v="Ammonia Plant"/>
    <s v="Safe Act or Positive Practice (An appreciation to be made to that person who shows good examples) / Kelakuan yang Baik"/>
    <s v="I got an intervention for using an expired fire extinguisher while acting as a fire watcher and was told to use a different, non-expired one."/>
    <s v="Compromised reliability in an emergency situation, increasing the likelihood of unsuccessful fire suppression"/>
    <s v="make sure to check the extinguisher first before starting fire watch so I don’t grab an expired one again"/>
    <s v="Proactive Approach / Teguran Positif (Safe Act / Positive Act)"/>
    <x v="0"/>
    <x v="0"/>
    <x v="0"/>
  </r>
  <r>
    <m/>
    <x v="0"/>
    <m/>
    <m/>
    <d v="2025-12-02T00:00:00"/>
    <x v="8"/>
    <m/>
    <x v="0"/>
    <s v="Welder "/>
    <s v="Workshop"/>
    <s v="Safe Act or Positive Practice (An appreciation to be made to that person who shows good examples) / Kelakuan yang Baik"/>
    <s v="I saw a worker wearing full PPE and helping others follow the rules."/>
    <s v="N/A"/>
    <s v="I thanked him and encouraged him to continue this good practice."/>
    <s v="Communication / Kurang Perbincangan waktu Bekerja, Kurang Permahaman Arahan atau Kurang Pengetahuan Bahasa Asing"/>
    <x v="0"/>
    <x v="0"/>
    <x v="0"/>
  </r>
  <r>
    <m/>
    <x v="0"/>
    <m/>
    <m/>
    <d v="2025-12-02T00:00:00"/>
    <x v="53"/>
    <m/>
    <x v="0"/>
    <s v="Heavy equipment operator "/>
    <s v="Ammonia Plant"/>
    <s v="Safe Act or Positive Practice (An appreciation to be made to that person who shows good examples) / Kelakuan yang Baik"/>
    <s v="Scaffolding materials storage in proper stacking and barricade to avoid not authorized personal entry."/>
    <s v="Nil"/>
    <s v="Nil"/>
    <s v="Scaffolding and Working at Height / Yang berkaitan dengan Scaffolding dan Bekerja tempat tinggi"/>
    <x v="0"/>
    <x v="0"/>
    <x v="0"/>
  </r>
  <r>
    <m/>
    <x v="0"/>
    <m/>
    <m/>
    <d v="2025-12-02T00:00:00"/>
    <x v="53"/>
    <m/>
    <x v="0"/>
    <s v="Heavy equipment operator "/>
    <s v="Offsite &amp; Utilities"/>
    <s v="Safe Act or Positive Practice (An appreciation to be made to that person who shows good examples) / Kelakuan yang Baik"/>
    <s v="Manlift operator wear safety harness during operating the machinery."/>
    <s v="Nil"/>
    <s v="Nil"/>
    <s v="Tools, Equipment and Machinery / Berkaitan dengan Alat Kegunaan Pekerjaan dan Mesin sama ada ianya Tidak Sesuai untuk aktivitas tersebut atau sebaliknya"/>
    <x v="0"/>
    <x v="0"/>
    <x v="0"/>
  </r>
  <r>
    <m/>
    <x v="0"/>
    <m/>
    <m/>
    <d v="2025-12-02T00:00:00"/>
    <x v="53"/>
    <m/>
    <x v="0"/>
    <s v="Heavy equipment operator "/>
    <s v="Offsite &amp; Utilities"/>
    <s v="Safe Act or Positive Practice (An appreciation to be made to that person who shows good examples) / Kelakuan yang Baik"/>
    <s v="Manlift entering to site with flagman._x000a_"/>
    <s v="Nil"/>
    <s v="Good practice "/>
    <s v="Road Safety / Keselamatan di Trafik dan Jalan Raya"/>
    <x v="0"/>
    <x v="0"/>
    <x v="0"/>
  </r>
  <r>
    <m/>
    <x v="0"/>
    <m/>
    <m/>
    <d v="2025-12-02T00:00:00"/>
    <x v="13"/>
    <m/>
    <x v="0"/>
    <s v="Welder"/>
    <s v="Workshop"/>
    <s v="Unsafe Condition (Dangerous Area that has potential to cause harm or injury to People within the Area) / Keadaan Bahaya"/>
    <s v="Not proper housekeeping "/>
    <s v="Trip and fall"/>
    <s v="Raise this issue during the morning meeting"/>
    <s v="Individual Behaviour / Tingkah Laku yang Cuai dan Berbahaya"/>
    <x v="0"/>
    <x v="0"/>
    <x v="0"/>
  </r>
  <r>
    <m/>
    <x v="0"/>
    <m/>
    <m/>
    <d v="2025-12-02T00:00:00"/>
    <x v="34"/>
    <m/>
    <x v="0"/>
    <s v="Electrical Technician "/>
    <s v="Ammonia Storage Tank Area"/>
    <s v="Unsafe Act (Dangerous or Unsafe Act that was done by someone) / Perbuatan Bahaya"/>
    <s v="Third party personnel not using safety glass while at site. He's using black shade normal glasses"/>
    <s v="Not comply to safety rules"/>
    <s v="Ask him to change to the safety glass immediately"/>
    <s v="Individual Behaviour / Tingkah Laku yang Cuai dan Berbahaya"/>
    <x v="0"/>
    <x v="0"/>
    <x v="0"/>
  </r>
  <r>
    <m/>
    <x v="0"/>
    <m/>
    <m/>
    <d v="2025-12-02T00:00:00"/>
    <x v="112"/>
    <m/>
    <x v="0"/>
    <s v="Instrument Technician"/>
    <s v="Compressor Unit Area"/>
    <s v="Unsafe Condition (Dangerous Area that has potential to cause harm or injury to People within the Area) / Keadaan Bahaya"/>
    <s v="I observed a near-miss incident involving an individual and the generator"/>
    <s v="1. The near-miss can become an actual accident_x000a__x000a_The same unsafe condition or behavior may occur again._x000a__x000a_Next time, the outcome could involve serious injury, equipment damage, or even fatalities._x000a__x000a_2. Increased risk of equipment damage_x000a__x000a_Generators are heavy, mechanical, and often include electrical components._x000a__x000a_A crash or misuse could cause costly repairs or full equipment failure._x000a__x000a_3. Safety hazards remain unaddressed_x000a__x000a_Underlying issues—such as poor training, unsafe environment, faulty equipment, or improper procedures—continue to pose risks."/>
    <s v="Ensure awareness of surroundings while cycling and install a barrier around the generator to prevent similar incidents."/>
    <s v="Individual Behaviour / Tingkah Laku yang Cuai dan Berbahaya"/>
    <x v="0"/>
    <x v="0"/>
    <x v="0"/>
  </r>
  <r>
    <m/>
    <x v="0"/>
    <m/>
    <m/>
    <d v="2025-12-02T00:00:00"/>
    <x v="18"/>
    <m/>
    <x v="0"/>
    <s v="Elec. Leader"/>
    <s v="Main Gate 1"/>
    <s v="Unsafe Condition (Dangerous Area that has potential to cause harm or injury to People within the Area) / Keadaan Bahaya"/>
    <s v="I observed that the grass has grown tall and needs to be cut."/>
    <s v="If no interventions or actions are taken, the grass may continue to overgrow, attracting pests, creating safety hazards, and making the area look poorly maintained"/>
    <s v="To solve the problem, I approached the responsible person, explaining the importance of regular maintenance and its benefits for safety and aesthetics. To support good practice, I recommended establishing a routine schedule for lawn care and monitoring growth. For the highlighted item, I suggest regular inspections and timely cutting to prevent overgrowth and associated hazards."/>
    <s v="Facility Management / Perawatan Kemudahan dan Aset"/>
    <x v="0"/>
    <x v="1"/>
    <x v="0"/>
  </r>
  <r>
    <m/>
    <x v="0"/>
    <m/>
    <m/>
    <d v="2025-12-02T00:00:00"/>
    <x v="18"/>
    <m/>
    <x v="0"/>
    <s v="Elec. field lead engineer"/>
    <s v="Bulk Storage"/>
    <s v="Improvement Suggestions / Cadangan untuk diperbaiki"/>
    <s v="Urea bagging materials have been placed in the maintenance bay, causing obstruction and restricting safe access. These items need to be removed to maintain a clear and hazard-free area"/>
    <s v="If the obstruction in the maintenance bay is not removed, it may lead to restricted access, tripping hazards, delayed maintenance activities, and an increased risk of accidents or injuries. It could also impede emergency response in case of an incident."/>
    <s v="What have you done to solve the problem(s)?_x000a_I immediately informed the responsible personnel about the obstruction in the maintenance bay and highlighted the safety risks associated with leaving the urea bagging materials in that area._x000a__x000a_How did you approach the person to make interventions?_x000a_I approached the individual in a constructive and safety-focused manner, explained the potential hazards, and requested that the materials be removed promptly to restore safe access._x000a__x000a_How do you support the Good Practice?_x000a_I reinforced the importance of maintaining clear walkways and work areas, in line with our safety standards and housekeeping requirements, and encouraged adherence to proper material placement procedures._x000a__x000a_What do you suggest for the item you highlighted?_x000a_I recommend relocating the urea bagging materials to the designated storage area and ensuring regular housekeeping checks in the maintenance bay to prevent similar obstructions in the future"/>
    <s v="Material Arrangement and Housekeeping / Kesesuaian Penyusunan Barang dan Kebersihan Tempat Pekerjaan"/>
    <x v="0"/>
    <x v="1"/>
    <x v="0"/>
  </r>
  <r>
    <m/>
    <x v="0"/>
    <m/>
    <m/>
    <d v="2025-12-02T00:00:00"/>
    <x v="133"/>
    <m/>
    <x v="0"/>
    <s v="Urea rotating lead "/>
    <s v="Urea Plant"/>
    <s v="Unsafe Act (Dangerous or Unsafe Act that was done by someone) / Perbuatan Bahaya"/>
    <s v="Someone crossing the barrication tape as short cut "/>
    <s v="Can be harmed by any unknown danger in the barrication area ( gas leak , fallen objects , slippery area , ....)"/>
    <s v="Informed him about the risk he can face for such bad act "/>
    <s v="Individual Behaviour / Tingkah Laku yang Cuai dan Berbahaya"/>
    <x v="0"/>
    <x v="0"/>
    <x v="0"/>
  </r>
  <r>
    <m/>
    <x v="0"/>
    <m/>
    <m/>
    <d v="2025-12-02T00:00:00"/>
    <x v="133"/>
    <m/>
    <x v="0"/>
    <s v="Urea rotating lead "/>
    <s v="Urea Plant"/>
    <s v="Unsafe Condition (Dangerous Area that has potential to cause harm or injury to People within the Area) / Keadaan Bahaya"/>
    <s v="Contractor doing floor cleaning with barrication but without using a signage for barrication reason "/>
    <s v="People can think the barrication reason is finished and can cross the barrier "/>
    <s v="Informed the supervisor about the importance of using the signage during the barrication time , and asked him to install a  slippery signage "/>
    <s v="Signage and Barriers / Papan Tanda dan Perbatasan Keselamatan tempat kerja"/>
    <x v="0"/>
    <x v="0"/>
    <x v="0"/>
  </r>
  <r>
    <m/>
    <x v="0"/>
    <m/>
    <m/>
    <d v="2025-12-02T00:00:00"/>
    <x v="97"/>
    <m/>
    <x v="0"/>
    <s v="Instrument Engineer"/>
    <s v="Ammonia Plant"/>
    <s v="Unsafe Act (Dangerous or Unsafe Act that was done by someone) / Perbuatan Bahaya"/>
    <s v="Cutting electrical wires using wrong tools, i.e. paper cutter, not a proper cable cutter"/>
    <s v="Can damage the equipment or cause injury as you can easily cut yourself if slipped."/>
    <s v="Stopped the person doing the work and ask them to use proper tool and wear their gloves"/>
    <s v="Individual Behaviour / Tingkah Laku yang Cuai dan Berbahaya"/>
    <x v="0"/>
    <x v="0"/>
    <x v="0"/>
  </r>
  <r>
    <m/>
    <x v="0"/>
    <m/>
    <m/>
    <d v="2025-12-02T00:00:00"/>
    <x v="44"/>
    <m/>
    <x v="0"/>
    <s v="Workshop lead engineer"/>
    <s v="South Building First Floor"/>
    <s v="Unsafe Condition (Dangerous Area that has potential to cause harm or injury to People within the Area) / Keadaan Bahaya"/>
    <s v="corridor lights are dimming"/>
    <s v="hit for personnel"/>
    <s v="raising this care card"/>
    <s v="Facility Management / Perawatan Kemudahan dan Aset"/>
    <x v="0"/>
    <x v="1"/>
    <x v="0"/>
  </r>
  <r>
    <m/>
    <x v="0"/>
    <m/>
    <m/>
    <d v="2025-12-03T00:00:00"/>
    <x v="70"/>
    <m/>
    <x v="0"/>
    <s v="Valve Repair Tech"/>
    <s v="North Building Ground Floor"/>
    <s v="Unsafe Condition (Dangerous Area that has potential to cause harm or injury to People within the Area) / Keadaan Bahaya"/>
    <s v="One lightbulb burned out"/>
    <s v="Eye strain "/>
    <s v="Informed my supervisor"/>
    <s v="Facility Management / Perawatan Kemudahan dan Aset"/>
    <x v="0"/>
    <x v="0"/>
    <x v="0"/>
  </r>
  <r>
    <m/>
    <x v="0"/>
    <m/>
    <m/>
    <d v="2025-12-03T00:00:00"/>
    <x v="71"/>
    <m/>
    <x v="0"/>
    <s v="Machinist"/>
    <s v="North Building Ground Floor"/>
    <s v="Improvement Suggestions / Cadangan untuk diperbaiki"/>
    <s v="poor lighting"/>
    <s v="poor vision, eyes get tired"/>
    <s v="light replacement"/>
    <s v="Facility Management / Perawatan Kemudahan dan Aset"/>
    <x v="0"/>
    <x v="0"/>
    <x v="0"/>
  </r>
  <r>
    <m/>
    <x v="0"/>
    <m/>
    <m/>
    <d v="2025-12-03T00:00:00"/>
    <x v="71"/>
    <m/>
    <x v="0"/>
    <s v="Machinist"/>
    <s v="Workshop"/>
    <s v="Improvement Suggestions / Cadangan untuk diperbaiki"/>
    <s v="Poor lighting "/>
    <s v="poor vision, very difficult to work for machining task"/>
    <s v="need to install more lighting "/>
    <s v="Design and Engineering / Tempat Pekerjaan kurang sesuai"/>
    <x v="0"/>
    <x v="0"/>
    <x v="0"/>
  </r>
  <r>
    <m/>
    <x v="0"/>
    <m/>
    <m/>
    <d v="2025-12-03T00:00:00"/>
    <x v="70"/>
    <m/>
    <x v="0"/>
    <s v="Valve Repair Tech"/>
    <s v="Workshop"/>
    <s v="Improvement Suggestions / Cadangan untuk diperbaiki"/>
    <s v="Please build closer toilet near workshop area"/>
    <s v="Taking time away from work "/>
    <s v="Nil"/>
    <s v="Welfare / Kebajikan Pekerjaan dari segi Tempat Rehat, Penyediaan Air Minum dan Sebagainya."/>
    <x v="0"/>
    <x v="0"/>
    <x v="0"/>
  </r>
  <r>
    <m/>
    <x v="0"/>
    <m/>
    <m/>
    <d v="2025-12-03T00:00:00"/>
    <x v="69"/>
    <m/>
    <x v="0"/>
    <s v="Valve Technician"/>
    <s v="Workshop"/>
    <s v="Improvement Suggestions / Cadangan untuk diperbaiki"/>
    <s v="During heavy rain, we do close Main door and working inside MSL workshop. We fill like having eyes fatigue due to insufficient of light inside worshop."/>
    <s v="Working in dark place or without sufficient light can lead to sight issues in long terme"/>
    <s v="We request a additional lamp or use plexiglass roofing to improve the light."/>
    <s v="Design and Engineering / Tempat Pekerjaan kurang sesuai"/>
    <x v="0"/>
    <x v="0"/>
    <x v="0"/>
  </r>
  <r>
    <m/>
    <x v="0"/>
    <m/>
    <m/>
    <d v="2025-12-03T00:00:00"/>
    <x v="58"/>
    <m/>
    <x v="0"/>
    <s v="Senior Scaffolder "/>
    <s v="Urea Plant"/>
    <s v="Safe Act or Positive Practice (An appreciation to be made to that person who shows good examples) / Kelakuan yang Baik"/>
    <s v="Properly housekeeping worksite area before,during &amp; after completing scaffolding activities."/>
    <s v="Can cause hazard of obstruction access way or slip,trip &amp; fall."/>
    <s v="Good practice for any personnel to maintain properly housekeeping at worksite area and also inside your office."/>
    <s v="Material Arrangement and Housekeeping / Kesesuaian Penyusunan Barang dan Kebersihan Tempat Pekerjaan"/>
    <x v="0"/>
    <x v="0"/>
    <x v="0"/>
  </r>
  <r>
    <m/>
    <x v="0"/>
    <m/>
    <m/>
    <d v="2025-12-03T00:00:00"/>
    <x v="100"/>
    <m/>
    <x v="0"/>
    <s v="Senior Instrument Engineer"/>
    <s v="Car Park near North Building"/>
    <s v="Unsafe Condition (Dangerous Area that has potential to cause harm or injury to People within the Area) / Keadaan Bahaya"/>
    <s v="several bicycles were found on the ground and not on the stand. "/>
    <s v="while moving bicycles it can cause you to fall or trip "/>
    <s v="lift the bicycles from ground and place them on stands and with good distance from other bikes so that it is easy to move them out of stand."/>
    <s v="Individual Behaviour / Tingkah Laku yang Cuai dan Berbahaya"/>
    <x v="0"/>
    <x v="1"/>
    <x v="0"/>
  </r>
  <r>
    <m/>
    <x v="0"/>
    <m/>
    <m/>
    <d v="2025-12-03T00:00:00"/>
    <x v="100"/>
    <m/>
    <x v="0"/>
    <s v="Senior Instrument Engineer"/>
    <s v="South Building First Floor"/>
    <s v="Unsafe Condition (Dangerous Area that has potential to cause harm or injury to People within the Area) / Keadaan Bahaya"/>
    <s v="Water dripping from the Air con of pantry "/>
    <s v="Water is spilled on ground and near the electric sockets for water dispenser"/>
    <s v="turned off the air con and informed the cleaning staff to immediately clean the spill to avoid and trip."/>
    <s v="Position of People / Keberadaan seseorang ketika bekerja (Line of Fire, Drop Object &amp; Slip, Trip and Fall)"/>
    <x v="0"/>
    <x v="1"/>
    <x v="0"/>
  </r>
  <r>
    <m/>
    <x v="0"/>
    <m/>
    <m/>
    <d v="2025-12-03T00:00:00"/>
    <x v="148"/>
    <m/>
    <x v="0"/>
    <s v="Rotating technician level 1"/>
    <s v="Offsite &amp; Utilities"/>
    <s v="Safe Act or Positive Practice (An appreciation to be made to that person who shows good examples) / Kelakuan yang Baik"/>
    <s v="Used Impact hand gloves during hammering 🔨 _x000a_"/>
    <s v="Save hand "/>
    <s v="Give support "/>
    <s v="Personal Protective Equipment / Pemakaian Alat Pelindung Diri"/>
    <x v="0"/>
    <x v="0"/>
    <x v="0"/>
  </r>
  <r>
    <m/>
    <x v="0"/>
    <m/>
    <m/>
    <d v="2025-12-03T00:00:00"/>
    <x v="148"/>
    <m/>
    <x v="0"/>
    <s v="Rotating technician level 1"/>
    <s v="Offsite &amp; Utilities"/>
    <s v="Unsafe Act (Dangerous or Unsafe Act that was done by someone) / Perbuatan Bahaya"/>
    <s v="Some one not used safety glass during job"/>
    <s v="Eyes injured "/>
    <s v="Tell him to used safety glass during on site"/>
    <s v="Personal Protective Equipment / Pemakaian Alat Pelindung Diri"/>
    <x v="0"/>
    <x v="0"/>
    <x v="0"/>
  </r>
  <r>
    <m/>
    <x v="0"/>
    <m/>
    <m/>
    <d v="2025-12-03T00:00:00"/>
    <x v="94"/>
    <m/>
    <x v="0"/>
    <s v="Instrument manager "/>
    <s v="Product Handling"/>
    <s v="Unsafe Condition (Dangerous Area that has potential to cause harm or injury to People within the Area) / Keadaan Bahaya"/>
    <s v="MH 1st Floor , Urea spillage  observed "/>
    <s v="Slip &amp; trip hazard "/>
    <s v="Reported the issue "/>
    <s v="Material Arrangement and Housekeeping / Kesesuaian Penyusunan Barang dan Kebersihan Tempat Pekerjaan"/>
    <x v="0"/>
    <x v="0"/>
    <x v="0"/>
  </r>
  <r>
    <m/>
    <x v="0"/>
    <m/>
    <m/>
    <d v="2025-12-03T00:00:00"/>
    <x v="94"/>
    <m/>
    <x v="0"/>
    <s v="Instrument manager "/>
    <s v="Car Park near North Building"/>
    <s v="Unsafe Condition (Dangerous Area that has potential to cause harm or injury to People within the Area) / Keadaan Bahaya"/>
    <s v="water bodies in the car park "/>
    <s v="Slip &amp; trip hazard "/>
    <s v="Reprted the issue "/>
    <s v="Material Arrangement and Housekeeping / Kesesuaian Penyusunan Barang dan Kebersihan Tempat Pekerjaan"/>
    <x v="0"/>
    <x v="0"/>
    <x v="0"/>
  </r>
  <r>
    <m/>
    <x v="0"/>
    <m/>
    <m/>
    <d v="2025-12-03T00:00:00"/>
    <x v="124"/>
    <m/>
    <x v="0"/>
    <s v="Instrument Technician"/>
    <s v="Offsite &amp; Utilities"/>
    <s v="Unsafe Act (Dangerous or Unsafe Act that was done by someone) / Perbuatan Bahaya"/>
    <s v="No safety glass.during cleaning using waterjet"/>
    <s v="Eye injureies"/>
    <s v="Wear proper safety glass"/>
    <s v="Communication / Kurang Perbincangan waktu Bekerja, Kurang Permahaman Arahan atau Kurang Pengetahuan Bahasa Asing"/>
    <x v="0"/>
    <x v="0"/>
    <x v="0"/>
  </r>
  <r>
    <m/>
    <x v="0"/>
    <m/>
    <m/>
    <d v="2025-12-03T00:00:00"/>
    <x v="124"/>
    <m/>
    <x v="0"/>
    <s v="Instrument Technician"/>
    <s v="Contractor's Rest Area"/>
    <s v="Unsafe Condition (Dangerous Area that has potential to cause harm or injury to People within the Area) / Keadaan Bahaya"/>
    <s v="Another broken chair"/>
    <s v="Fall"/>
    <s v="Change to good quality one"/>
    <s v="Facility Management / Perawatan Kemudahan dan Aset"/>
    <x v="0"/>
    <x v="0"/>
    <x v="0"/>
  </r>
  <r>
    <m/>
    <x v="0"/>
    <m/>
    <m/>
    <d v="2025-12-03T00:00:00"/>
    <x v="51"/>
    <m/>
    <x v="0"/>
    <s v="DE technician "/>
    <s v="Offsite &amp; Utilities"/>
    <s v="Safe Act or Positive Practice (An appreciation to be made to that person who shows good examples) / Kelakuan yang Baik"/>
    <s v="Driving at a good speed limit on the side of the road at the plant"/>
    <s v="It can be dangerous to cross the road."/>
    <s v="keep the limit while driving"/>
    <s v="Road Safety / Keselamatan di Trafik dan Jalan Raya"/>
    <x v="0"/>
    <x v="0"/>
    <x v="0"/>
  </r>
  <r>
    <m/>
    <x v="0"/>
    <m/>
    <m/>
    <d v="2025-12-03T00:00:00"/>
    <x v="44"/>
    <m/>
    <x v="0"/>
    <s v="Workshop lead engineer"/>
    <s v="Assembly Point B"/>
    <s v="Safe Act or Positive Practice (An appreciation to be made to that person who shows good examples) / Kelakuan yang Baik"/>
    <s v="flatten the Road using machiniries "/>
    <s v="gravels may fly and hit personnel while cars go throw "/>
    <s v="Care card raised regarding this concern"/>
    <s v="Facility Management / Perawatan Kemudahan dan Aset"/>
    <x v="0"/>
    <x v="1"/>
    <x v="0"/>
  </r>
  <r>
    <m/>
    <x v="0"/>
    <m/>
    <m/>
    <d v="2025-12-04T00:00:00"/>
    <x v="8"/>
    <m/>
    <x v="0"/>
    <s v="Welder "/>
    <s v="Urea Plant"/>
    <s v="Unsafe Act (Dangerous or Unsafe Act that was done by someone) / Perbuatan Bahaya"/>
    <s v="A worker was welding near a flammable chemical drum without a fire extinguisher nearby."/>
    <s v="Sparks could ignite the chemical and cause a fire or explosion."/>
    <s v="I stopped the job, moved the drum to a safe distance, and brought a fire extinguisher to the site."/>
    <s v="Personal Protective Equipment / Pemakaian Alat Pelindung Diri"/>
    <x v="0"/>
    <x v="0"/>
    <x v="0"/>
  </r>
  <r>
    <m/>
    <x v="0"/>
    <m/>
    <m/>
    <d v="2025-12-04T00:00:00"/>
    <x v="86"/>
    <m/>
    <x v="0"/>
    <s v="Static technician "/>
    <s v="Car Park near North Building"/>
    <s v="Unsafe Condition (Dangerous Area that has potential to cause harm or injury to People within the Area) / Keadaan Bahaya"/>
    <s v="Uneven roads"/>
    <s v="Asset damage "/>
    <s v="Proper roads and parking"/>
    <s v="Road Safety / Keselamatan di Trafik dan Jalan Raya"/>
    <x v="0"/>
    <x v="0"/>
    <x v="0"/>
  </r>
  <r>
    <m/>
    <x v="0"/>
    <m/>
    <m/>
    <d v="2025-12-04T00:00:00"/>
    <x v="86"/>
    <m/>
    <x v="0"/>
    <s v="Static technician "/>
    <s v="Car Park near North Building"/>
    <s v="Unsafe Condition (Dangerous Area that has potential to cause harm or injury to People within the Area) / Keadaan Bahaya"/>
    <s v="Uneven road"/>
    <s v="Asset damage"/>
    <s v="Proper parking and roads"/>
    <s v="Road Safety / Keselamatan di Trafik dan Jalan Raya"/>
    <x v="0"/>
    <x v="0"/>
    <x v="0"/>
  </r>
  <r>
    <m/>
    <x v="0"/>
    <m/>
    <m/>
    <d v="2025-12-04T00:00:00"/>
    <x v="79"/>
    <m/>
    <x v="0"/>
    <s v="Static Technician "/>
    <s v="Offsite &amp; Utilities"/>
    <s v="Unsafe Condition (Dangerous Area that has potential to cause harm or injury to People within the Area) / Keadaan Bahaya"/>
    <s v="Found scaffolding fitting loose."/>
    <s v="the scaffolding can be unbalanced due to loose clamps, danger to the person working with scaffolding plate-form."/>
    <s v="Inform scaffolder to recheck the scaffolding and rectify."/>
    <s v="Scaffolding and Working at Height / Yang berkaitan dengan Scaffolding dan Bekerja tempat tinggi"/>
    <x v="0"/>
    <x v="0"/>
    <x v="0"/>
  </r>
  <r>
    <m/>
    <x v="0"/>
    <m/>
    <m/>
    <d v="2025-12-04T00:00:00"/>
    <x v="52"/>
    <m/>
    <x v="0"/>
    <s v="Technician"/>
    <s v="Trailer Parking Area"/>
    <s v="Unsafe Condition (Dangerous Area that has potential to cause harm or injury to People within the Area) / Keadaan Bahaya"/>
    <s v="Forklift driver not using safety glasses while driving at site"/>
    <s v="Eye injury due to flying object"/>
    <s v="Stop and ask him to use safety glasses immediately"/>
    <s v="Individual Behaviour / Tingkah Laku yang Cuai dan Berbahaya"/>
    <x v="0"/>
    <x v="0"/>
    <x v="0"/>
  </r>
  <r>
    <m/>
    <x v="0"/>
    <m/>
    <m/>
    <d v="2025-12-04T00:00:00"/>
    <x v="79"/>
    <m/>
    <x v="0"/>
    <s v="static Technician "/>
    <s v="North Building First Floor"/>
    <s v="Safe Act or Positive Practice (An appreciation to be made to that person who shows good examples) / Kelakuan yang Baik"/>
    <s v="I observed someone was going to site but forgot to use safety boots"/>
    <s v="PPE not complete to go to site, can be stopped at the entrance gate or Danger to the person without safety boots while at site that can cause foot's injury."/>
    <s v="I approached the person and tell the he/she not yet use safety boots and the person agreed and changed his/her shoes to safety boots."/>
    <s v="Proactive Approach / Teguran Positif (Safe Act / Positive Act)"/>
    <x v="0"/>
    <x v="0"/>
    <x v="0"/>
  </r>
  <r>
    <m/>
    <x v="0"/>
    <m/>
    <m/>
    <d v="2025-12-04T00:00:00"/>
    <x v="52"/>
    <m/>
    <x v="0"/>
    <s v="Technician"/>
    <s v="North Building Ground Floor"/>
    <s v="Safe Act or Positive Practice (An appreciation to be made to that person who shows good examples) / Kelakuan yang Baik"/>
    <s v="Forget to use safety boots during on his way to plant at entrance site gate"/>
    <s v="can cause foot injury if anything fall on foot during perform a job. And need to complied12 LSR "/>
    <s v="Intervent and ask to change shoes (safety boots)"/>
    <s v="Individual Behaviour / Tingkah Laku yang Cuai dan Berbahaya"/>
    <x v="0"/>
    <x v="0"/>
    <x v="0"/>
  </r>
  <r>
    <m/>
    <x v="0"/>
    <m/>
    <m/>
    <d v="2025-12-04T00:00:00"/>
    <x v="140"/>
    <m/>
    <x v="0"/>
    <s v="Rotating Supervisor"/>
    <s v="Ammonia Plant"/>
    <s v="Unsafe Condition (Dangerous Area that has potential to cause harm or injury to People within the Area) / Keadaan Bahaya"/>
    <s v="obstacle during climbing the ladders for 1031K002"/>
    <s v="personnel injury"/>
    <s v="to inform responsible parties to remove the obstacles"/>
    <s v="Design and Engineering / Tempat Pekerjaan kurang sesuai"/>
    <x v="0"/>
    <x v="0"/>
    <x v="0"/>
  </r>
  <r>
    <m/>
    <x v="0"/>
    <m/>
    <m/>
    <d v="2025-12-04T00:00:00"/>
    <x v="140"/>
    <m/>
    <x v="0"/>
    <s v="Rotating Supervisor"/>
    <s v="Car Park near North Building"/>
    <s v="Improvement Suggestions / Cadangan untuk diperbaiki"/>
    <s v="no shade for car"/>
    <s v="car damage"/>
    <s v="propose to erect car shade"/>
    <s v="Design and Engineering / Tempat Pekerjaan kurang sesuai"/>
    <x v="0"/>
    <x v="0"/>
    <x v="0"/>
  </r>
  <r>
    <m/>
    <x v="0"/>
    <m/>
    <m/>
    <d v="2025-12-04T00:00:00"/>
    <x v="140"/>
    <m/>
    <x v="0"/>
    <s v="Rotating Supervisor"/>
    <s v="Warehouse"/>
    <s v="Unsafe Condition (Dangerous Area that has potential to cause harm or injury to People within the Area) / Keadaan Bahaya"/>
    <s v="rust on bottom parts of oil drums"/>
    <s v="oil leak from the oil drums"/>
    <s v="Proposed to transfer the drums to new drums , also no oil drum spill tray provided"/>
    <s v="Hazardous - Unsafe Environment / Situasi Tempat Kerja yang Berbahaya untuk Alam Sekitar"/>
    <x v="0"/>
    <x v="0"/>
    <x v="0"/>
  </r>
  <r>
    <m/>
    <x v="0"/>
    <m/>
    <m/>
    <d v="2025-12-04T00:00:00"/>
    <x v="142"/>
    <m/>
    <x v="0"/>
    <s v="Supervisor"/>
    <s v="Cooling Tower Area"/>
    <s v="Safe Act or Positive Practice (An appreciation to be made to that person who shows good examples) / Kelakuan yang Baik"/>
    <s v="They are doing good housekeeping"/>
    <s v="Very good actions"/>
    <s v="They have the good practice"/>
    <s v="Material Arrangement and Housekeeping / Kesesuaian Penyusunan Barang dan Kebersihan Tempat Pekerjaan"/>
    <x v="0"/>
    <x v="0"/>
    <x v="0"/>
  </r>
  <r>
    <m/>
    <x v="0"/>
    <m/>
    <m/>
    <d v="2025-12-04T00:00:00"/>
    <x v="15"/>
    <m/>
    <x v="0"/>
    <s v="Shift Instrument Tech"/>
    <s v="Urea Plant"/>
    <s v="Unsafe Act (Dangerous or Unsafe Act that was done by someone) / Perbuatan Bahaya"/>
    <s v="A worker using a non intrinsically safe battery power device(Portable Fan) at urea plant"/>
    <s v="If not addressed the use of an unauthorized battery powered device could result in sparks, fire or ignition in an explosive atmosphere in plant."/>
    <s v="Politely instructed the individual to stop using the device and remove it from the plant."/>
    <s v="Individual Behaviour / Tingkah Laku yang Cuai dan Berbahaya"/>
    <x v="0"/>
    <x v="0"/>
    <x v="0"/>
  </r>
  <r>
    <m/>
    <x v="0"/>
    <m/>
    <m/>
    <d v="2025-12-04T00:00:00"/>
    <x v="108"/>
    <m/>
    <x v="0"/>
    <s v="Instrumentation Technician"/>
    <s v="Offsite &amp; Utilities"/>
    <s v="Unsafe Condition (Dangerous Area that has potential to cause harm or injury to People within the Area) / Keadaan Bahaya"/>
    <s v="The ladder connected to the scaffolding was improperly installed and not securely tightened, creating a potential safety hazard."/>
    <s v="The ladder may shift, slip, or detach, causing a worker to fall"/>
    <s v="Suspend all work in the area and request the scaffolding crew to properly secure and correct the ladder installation."/>
    <s v="Scaffolding and Working at Height / Yang berkaitan dengan Scaffolding dan Bekerja tempat tinggi"/>
    <x v="0"/>
    <x v="0"/>
    <x v="0"/>
  </r>
  <r>
    <m/>
    <x v="0"/>
    <m/>
    <m/>
    <d v="2025-12-04T00:00:00"/>
    <x v="44"/>
    <m/>
    <x v="0"/>
    <s v="Workshop lead engineer"/>
    <s v="North Building Ground Floor"/>
    <s v="Unsafe Condition (Dangerous Area that has potential to cause harm or injury to People within the Area) / Keadaan Bahaya"/>
    <s v="Door from plant side  is inclined and my be fallen "/>
    <s v="may fall and hit some one"/>
    <s v="raising care card"/>
    <s v="Facility Management / Perawatan Kemudahan dan Aset"/>
    <x v="0"/>
    <x v="1"/>
    <x v="0"/>
  </r>
  <r>
    <m/>
    <x v="0"/>
    <m/>
    <m/>
    <d v="2025-12-05T00:00:00"/>
    <x v="71"/>
    <m/>
    <x v="0"/>
    <s v="Machinist"/>
    <s v="Workshop"/>
    <s v="Improvement Suggestions / Cadangan untuk diperbaiki"/>
    <s v="Toilet far from working area"/>
    <s v="stress, not feeling comfortable"/>
    <s v="to construct near toilet in work place"/>
    <s v="Facility Management / Perawatan Kemudahan dan Aset"/>
    <x v="0"/>
    <x v="0"/>
    <x v="0"/>
  </r>
  <r>
    <m/>
    <x v="0"/>
    <m/>
    <m/>
    <d v="2025-12-05T00:00:00"/>
    <x v="71"/>
    <m/>
    <x v="0"/>
    <s v="Machinist"/>
    <s v="Workshop"/>
    <s v="Improvement Suggestions / Cadangan untuk diperbaiki"/>
    <s v="many water hole in walkway going to workshop"/>
    <s v="shoes become wet and penetrate inside your feet and will cause bad odor"/>
    <s v="to dump soil or on the road and flattened"/>
    <s v="Facility Management / Perawatan Kemudahan dan Aset"/>
    <x v="0"/>
    <x v="0"/>
    <x v="0"/>
  </r>
  <r>
    <m/>
    <x v="0"/>
    <m/>
    <m/>
    <d v="2025-12-05T00:00:00"/>
    <x v="84"/>
    <m/>
    <x v="0"/>
    <s v="Static technician "/>
    <s v="Bulk Storage"/>
    <s v="Unsafe Condition (Dangerous Area that has potential to cause harm or injury to People within the Area) / Keadaan Bahaya"/>
    <s v="One jumbo bag which contain urea fertilizer fell for the bag stack. This is very dangerous since this is bag is stack high in unsafe manner where can fall at anytime or anyone "/>
    <s v="One of those bag can fell at anytime to anyone where it leads to danger to the people and asset"/>
    <s v="Inform the area owner supervisor and raise the care card"/>
    <s v="Hazardous - Unsafe Environment / Situasi Tempat Kerja yang Berbahaya untuk Alam Sekitar"/>
    <x v="0"/>
    <x v="0"/>
    <x v="0"/>
  </r>
  <r>
    <m/>
    <x v="0"/>
    <m/>
    <m/>
    <d v="2025-12-05T00:00:00"/>
    <x v="132"/>
    <m/>
    <x v="0"/>
    <s v="Team Lead"/>
    <s v="North Building First Floor"/>
    <s v="Improvement Suggestions / Cadangan untuk diperbaiki"/>
    <s v="The Figure print machine located on the upper floor of the north building has been repeatedly experiencing faults and should be replaced with a new unit from another manufacturer."/>
    <s v="There is an inaccuracy in the team’s follow-up on attendance and departure records."/>
    <s v="Inform IT/HR teams"/>
    <s v="Communication / Kurang Perbincangan waktu Bekerja, Kurang Permahaman Arahan atau Kurang Pengetahuan Bahasa Asing"/>
    <x v="0"/>
    <x v="0"/>
    <x v="0"/>
  </r>
  <r>
    <m/>
    <x v="0"/>
    <m/>
    <m/>
    <d v="2025-12-05T00:00:00"/>
    <x v="132"/>
    <m/>
    <x v="0"/>
    <s v="Team Lead"/>
    <s v="Car Park near North Building"/>
    <s v="Unsafe Condition (Dangerous Area that has potential to cause harm or injury to People within the Area) / Keadaan Bahaya"/>
    <s v="As it is well known that Brunei experiences heavy rainfall, it is recommended to improve the parking area to ensure safe and easy access for employees to their offices, minimizing the risk of slipping."/>
    <s v="risk of slipping"/>
    <s v="Inform HSSE team "/>
    <s v="Road Safety / Keselamatan di Trafik dan Jalan Raya"/>
    <x v="0"/>
    <x v="0"/>
    <x v="0"/>
  </r>
  <r>
    <m/>
    <x v="0"/>
    <m/>
    <m/>
    <d v="2025-12-05T00:00:00"/>
    <x v="68"/>
    <m/>
    <x v="0"/>
    <s v="Technician"/>
    <s v="North Building Ground Floor"/>
    <s v="Unsafe Condition (Dangerous Area that has potential to cause harm or injury to People within the Area) / Keadaan Bahaya"/>
    <s v="Metal Sharp edges was spotted in men’s toilet"/>
    <s v="It may cause trap or worse could cause skin cut if not rectified"/>
    <s v="Made initiative to rectified the issue on the spot"/>
    <s v="Hazardous - Unsafe Materials / Benda yang Berbahaya"/>
    <x v="0"/>
    <x v="0"/>
    <x v="0"/>
  </r>
  <r>
    <m/>
    <x v="0"/>
    <m/>
    <m/>
    <d v="2025-12-05T00:00:00"/>
    <x v="68"/>
    <m/>
    <x v="0"/>
    <s v="Technician"/>
    <s v="North Building Ground Floor"/>
    <s v="Safe Act or Positive Practice (An appreciation to be made to that person who shows good examples) / Kelakuan yang Baik"/>
    <s v="Productive tool box talk organized by the workshop team. Which relates of the important of mandatory of  jetty training "/>
    <s v="-"/>
    <s v="Congratulate the team."/>
    <s v="Individual Behaviour / Tingkah Laku yang Cuai dan Berbahaya"/>
    <x v="0"/>
    <x v="0"/>
    <x v="0"/>
  </r>
  <r>
    <m/>
    <x v="0"/>
    <m/>
    <m/>
    <d v="2025-12-05T00:00:00"/>
    <x v="72"/>
    <m/>
    <x v="0"/>
    <s v="Workshop Technician"/>
    <s v="North Building Ground Floor"/>
    <s v="Unsafe Condition (Dangerous Area that has potential to cause harm or injury to People within the Area) / Keadaan Bahaya"/>
    <s v="Broken light bulb in the office"/>
    <s v="Eye strain due to low lighting"/>
    <s v="Replace broken light bulb"/>
    <s v="Facility Management / Perawatan Kemudahan dan Aset"/>
    <x v="0"/>
    <x v="0"/>
    <x v="0"/>
  </r>
  <r>
    <m/>
    <x v="0"/>
    <m/>
    <m/>
    <d v="2025-12-05T00:00:00"/>
    <x v="72"/>
    <m/>
    <x v="0"/>
    <s v="Workshop Technician"/>
    <s v="Workshop"/>
    <s v="Improvement Suggestions / Cadangan untuk diperbaiki"/>
    <s v="Provide Toilet"/>
    <s v="There are no Toilets nearby"/>
    <s v="There are no Toilets nearby"/>
    <s v="Welfare / Kebajikan Pekerjaan dari segi Tempat Rehat, Penyediaan Air Minum dan Sebagainya."/>
    <x v="0"/>
    <x v="0"/>
    <x v="0"/>
  </r>
  <r>
    <m/>
    <x v="0"/>
    <m/>
    <m/>
    <d v="2025-12-05T00:00:00"/>
    <x v="72"/>
    <m/>
    <x v="0"/>
    <s v="Workshop Technician"/>
    <s v="Workshop"/>
    <s v="Unsafe Condition (Dangerous Area that has potential to cause harm or injury to People within the Area) / Keadaan Bahaya"/>
    <s v="Poor housekeeping"/>
    <s v="Working area can get congested"/>
    <s v="Proper housekeeping after each task"/>
    <s v="Material Arrangement and Housekeeping / Kesesuaian Penyusunan Barang dan Kebersihan Tempat Pekerjaan"/>
    <x v="0"/>
    <x v="0"/>
    <x v="0"/>
  </r>
  <r>
    <m/>
    <x v="0"/>
    <m/>
    <m/>
    <d v="2025-12-05T00:00:00"/>
    <x v="84"/>
    <m/>
    <x v="0"/>
    <s v="Static technician"/>
    <s v="Bulk Storage"/>
    <s v="Safe Act or Positive Practice (An appreciation to be made to that person who shows good examples) / Kelakuan yang Baik"/>
    <s v="Before only scaffolding pipe installed along the drainage line inbetween of bulk storage and urea plant. Now proper handrail beam are installed for the drainage line"/>
    <s v="Scaffolding pipe are not suitable enough for act as the hand rail, only for temporary "/>
    <s v="Raise the care card and inform to civil team"/>
    <s v="Proactive Approach / Teguran Positif (Safe Act / Positive Act)"/>
    <x v="0"/>
    <x v="0"/>
    <x v="0"/>
  </r>
  <r>
    <m/>
    <x v="0"/>
    <m/>
    <m/>
    <d v="2025-12-05T00:00:00"/>
    <x v="69"/>
    <m/>
    <x v="0"/>
    <s v=" Valve Technician"/>
    <s v="Workshop"/>
    <s v="Improvement Suggestions / Cadangan untuk diperbaiki"/>
    <s v="Since we are using Nitrogen cylinder at workshop for Testing. still not have proper cage but just Tighten it on solid rack to secure the bottle."/>
    <s v="High pressure gas is always a risk if not well secured. it can fall or projected."/>
    <s v="Starting  ow we just secured by using strap belt. and rised request to fabricat special rack for it."/>
    <s v="Material Arrangement and Housekeeping / Kesesuaian Penyusunan Barang dan Kebersihan Tempat Pekerjaan"/>
    <x v="0"/>
    <x v="0"/>
    <x v="0"/>
  </r>
  <r>
    <m/>
    <x v="0"/>
    <m/>
    <m/>
    <d v="2025-12-05T00:00:00"/>
    <x v="124"/>
    <m/>
    <x v="0"/>
    <s v="Instrument Technician"/>
    <s v="Offsite &amp; Utilities"/>
    <s v="Unsafe Condition (Dangerous Area that has potential to cause harm or injury to People within the Area) / Keadaan Bahaya"/>
    <s v="Slippery floor"/>
    <s v="Trip and fall"/>
    <s v="Cleaning the floor"/>
    <s v="Facility Management / Perawatan Kemudahan dan Aset"/>
    <x v="0"/>
    <x v="0"/>
    <x v="0"/>
  </r>
  <r>
    <m/>
    <x v="0"/>
    <m/>
    <m/>
    <d v="2025-12-06T00:00:00"/>
    <x v="8"/>
    <m/>
    <x v="0"/>
    <s v="Welder "/>
    <s v="Urea Plant"/>
    <s v="Unsafe Condition (Dangerous Area that has potential to cause harm or injury to People within the Area) / Keadaan Bahaya"/>
    <s v="A lifting sling being used was frayed and visibly damaged."/>
    <s v="The sling could snap during lifting and cause a dropped load incident."/>
    <s v="I isolated the sling, tagged it as defective, and requested a replacement."/>
    <s v="Tools, Equipment and Machinery / Berkaitan dengan Alat Kegunaan Pekerjaan dan Mesin sama ada ianya Tidak Sesuai untuk aktivitas tersebut atau sebaliknya"/>
    <x v="0"/>
    <x v="0"/>
    <x v="0"/>
  </r>
  <r>
    <m/>
    <x v="0"/>
    <m/>
    <m/>
    <d v="2025-12-08T00:00:00"/>
    <x v="46"/>
    <m/>
    <x v="0"/>
    <s v="senior engineer"/>
    <s v="North Building Ground Floor"/>
    <s v="Unsafe Condition (Dangerous Area that has potential to cause harm or injury to People within the Area) / Keadaan Bahaya"/>
    <s v="slippery ladder from ground floor to first floor"/>
    <s v="falling during walking"/>
    <s v="concern has been raised to facility management"/>
    <s v="Facility Management / Perawatan Kemudahan dan Aset"/>
    <x v="0"/>
    <x v="1"/>
    <x v="0"/>
  </r>
  <r>
    <m/>
    <x v="0"/>
    <m/>
    <m/>
    <d v="2025-12-08T00:00:00"/>
    <x v="46"/>
    <m/>
    <x v="0"/>
    <s v="senior engineer"/>
    <s v="Workshop"/>
    <s v="Improvement Suggestions / Cadangan untuk diperbaiki"/>
    <s v="oxy-acetylene cuttting machine daily checklist prepared"/>
    <s v="this improvement will avoid near miss &amp; hazards during operation"/>
    <s v="daily checklist raised"/>
    <s v="Proactive Approach / Teguran Positif (Safe Act / Positive Act)"/>
    <x v="0"/>
    <x v="1"/>
    <x v="0"/>
  </r>
  <r>
    <m/>
    <x v="0"/>
    <m/>
    <m/>
    <d v="2025-12-08T00:00:00"/>
    <x v="46"/>
    <m/>
    <x v="0"/>
    <s v="senior engineer"/>
    <s v="Workshop"/>
    <s v="Safe Act or Positive Practice (An appreciation to be made to that person who shows good examples) / Kelakuan yang Baik"/>
    <s v="welding machine daily checklist system raised"/>
    <s v="to avoid electrical hazard during operation"/>
    <s v="raised daily checklist"/>
    <s v="Proactive Approach / Teguran Positif (Safe Act / Positive Act)"/>
    <x v="0"/>
    <x v="1"/>
    <x v="0"/>
  </r>
  <r>
    <m/>
    <x v="0"/>
    <m/>
    <m/>
    <d v="2025-12-08T00:00:00"/>
    <x v="46"/>
    <m/>
    <x v="0"/>
    <s v="senior engineer"/>
    <s v="Workshop"/>
    <s v="Improvement Suggestions / Cadangan untuk diperbaiki"/>
    <s v="rain accumulation in welding fabrication workshop"/>
    <s v="electrical hazards"/>
    <s v="concern raised to facility managemenet"/>
    <s v="Proactive Approach / Teguran Positif (Safe Act / Positive Act)"/>
    <x v="0"/>
    <x v="1"/>
    <x v="0"/>
  </r>
  <r>
    <m/>
    <x v="0"/>
    <m/>
    <m/>
    <d v="2025-12-08T00:00:00"/>
    <x v="101"/>
    <m/>
    <x v="0"/>
    <s v="Engineer"/>
    <s v="Car Park near North Building"/>
    <s v="Unsafe Condition (Dangerous Area that has potential to cause harm or injury to People within the Area) / Keadaan Bahaya"/>
    <s v="Going home during night time (overtime) I observed poor lighting at carpark"/>
    <s v="The surface is uneven, and also non reflective parking pedestal, may cause slip and fall."/>
    <s v="Raise to awareness to colleague, suggest FM to switch on lighting all the time instead of motion sensor activation."/>
    <s v="Facility Management / Perawatan Kemudahan dan Aset"/>
    <x v="0"/>
    <x v="0"/>
    <x v="0"/>
  </r>
  <r>
    <m/>
    <x v="0"/>
    <m/>
    <m/>
    <d v="2025-12-08T00:00:00"/>
    <x v="82"/>
    <m/>
    <x v="0"/>
    <s v="Static Engineer"/>
    <s v="Urea Plant"/>
    <s v="Unsafe Act (Dangerous or Unsafe Act that was done by someone) / Perbuatan Bahaya"/>
    <s v="Seen someone dismount from their tricycle when it is still moving at fast speed. With other people nearby. "/>
    <s v="He might trip over and injure himself or people around him. "/>
    <s v="Told the person to dismount properly, instead of doing what he did. "/>
    <s v="Individual Behaviour / Tingkah Laku yang Cuai dan Berbahaya"/>
    <x v="0"/>
    <x v="0"/>
    <x v="0"/>
  </r>
  <r>
    <m/>
    <x v="0"/>
    <m/>
    <m/>
    <d v="2025-12-08T00:00:00"/>
    <x v="82"/>
    <m/>
    <x v="0"/>
    <s v="Static Engineer"/>
    <s v="Urea Plant"/>
    <s v="Unsafe Condition (Dangerous Area that has potential to cause harm or injury to People within the Area) / Keadaan Bahaya"/>
    <s v="Hoses were laying on the ground and not properly rolled during granulation washing."/>
    <s v="Someone might trip over it"/>
    <s v="Informed the operation team to set aside the unused hoses, away from the passageways"/>
    <s v="Hazardous - Unsafe Environment / Situasi Tempat Kerja yang Berbahaya untuk Alam Sekitar"/>
    <x v="0"/>
    <x v="0"/>
    <x v="0"/>
  </r>
  <r>
    <m/>
    <x v="0"/>
    <m/>
    <m/>
    <d v="2025-12-08T00:00:00"/>
    <x v="93"/>
    <m/>
    <x v="0"/>
    <s v="Mechanical Static "/>
    <s v="Urea Plant"/>
    <s v="Improvement Suggestions / Cadangan untuk diperbaiki"/>
    <s v="Theres no ventilation on top of granulation"/>
    <s v="Fatigue, suffocated"/>
    <s v="Make a balcony/platform to have some fresh air so the environment not feel isolated"/>
    <s v="Design and Engineering / Tempat Pekerjaan kurang sesuai"/>
    <x v="0"/>
    <x v="0"/>
    <x v="0"/>
  </r>
  <r>
    <m/>
    <x v="0"/>
    <m/>
    <m/>
    <d v="2025-12-08T00:00:00"/>
    <x v="57"/>
    <m/>
    <x v="0"/>
    <s v="Senior Scaffolder"/>
    <s v="Plant Entry Gate"/>
    <s v="Safe Act or Positive Practice (An appreciation to be made to that person who shows good examples) / Kelakuan yang Baik"/>
    <s v="I saw forklift entering plant with proper flagman"/>
    <s v="it can cause miscommunication if no flagman for traffic in plant"/>
    <s v="very good practice"/>
    <s v="Road Safety / Keselamatan di Trafik dan Jalan Raya"/>
    <x v="0"/>
    <x v="0"/>
    <x v="0"/>
  </r>
  <r>
    <m/>
    <x v="0"/>
    <m/>
    <m/>
    <d v="2025-12-09T00:00:00"/>
    <x v="149"/>
    <m/>
    <x v="0"/>
    <s v="Rotating technician"/>
    <s v="Ammonia Plant"/>
    <s v="Unsafe Act (Dangerous or Unsafe Act that was done by someone) / Perbuatan Bahaya"/>
    <s v="Cycling and checking ex phone"/>
    <s v="Injuries"/>
    <s v="Stop and intervene"/>
    <s v="Individual Behaviour / Tingkah Laku yang Cuai dan Berbahaya"/>
    <x v="0"/>
    <x v="0"/>
    <x v="0"/>
  </r>
  <r>
    <m/>
    <x v="0"/>
    <m/>
    <m/>
    <d v="2025-12-09T00:00:00"/>
    <x v="110"/>
    <m/>
    <x v="0"/>
    <s v="Instrument Technician"/>
    <s v="Ammonia Plant"/>
    <s v="Unsafe Act (Dangerous or Unsafe Act that was done by someone) / Perbuatan Bahaya"/>
    <s v="observed personnel inside the plant working with their coverall sleeves rolled up"/>
    <s v="it can increased the risk of burns from contact with hot pipes and steam lines and also not compliance with PPE rules"/>
    <s v="approached the person and told him to adjust his sleeves, briefly explained the hazards."/>
    <s v="Individual Behaviour / Tingkah Laku yang Cuai dan Berbahaya"/>
    <x v="0"/>
    <x v="0"/>
    <x v="0"/>
  </r>
  <r>
    <m/>
    <x v="0"/>
    <m/>
    <m/>
    <d v="2025-12-09T00:00:00"/>
    <x v="143"/>
    <m/>
    <x v="0"/>
    <s v="Sr. Rotating mechanical technician "/>
    <s v="Offsite &amp; Utilities"/>
    <s v="Unsafe Condition (Dangerous Area that has potential to cause harm or injury to People within the Area) / Keadaan Bahaya"/>
    <s v="Near air compressor scaffolding materials kept without barricade and signes."/>
    <s v="Without barricade it's safe hit hazards "/>
    <s v="Informed him provide barricade and signes "/>
    <s v="Hazardous - Unsafe Materials / Benda yang Berbahaya"/>
    <x v="0"/>
    <x v="0"/>
    <x v="0"/>
  </r>
  <r>
    <m/>
    <x v="0"/>
    <m/>
    <m/>
    <d v="2025-12-09T00:00:00"/>
    <x v="57"/>
    <m/>
    <x v="0"/>
    <s v="Senior Scaffolder"/>
    <s v="Site Office First Floor"/>
    <s v="Safe Act or Positive Practice (An appreciation to be made to that person who shows good examples) / Kelakuan yang Baik"/>
    <s v="PIP hold my permit to Jetty because I dont have ERP training"/>
    <s v="I may lost if not attend ERP training for jetty . I need to know what to do if there's any emergency"/>
    <s v="very good"/>
    <s v="Communication / Kurang Perbincangan waktu Bekerja, Kurang Permahaman Arahan atau Kurang Pengetahuan Bahasa Asing"/>
    <x v="0"/>
    <x v="0"/>
    <x v="0"/>
  </r>
  <r>
    <m/>
    <x v="0"/>
    <m/>
    <m/>
    <d v="2025-12-10T00:00:00"/>
    <x v="70"/>
    <m/>
    <x v="0"/>
    <s v="Valve Repair Tech"/>
    <s v="Workshop"/>
    <s v="Safe Act or Positive Practice (An appreciation to be made to that person who shows good examples) / Kelakuan yang Baik"/>
    <s v="Contractors using the correct PPE(safety harness)"/>
    <s v="If in a event that they fell, they could be injured "/>
    <s v="Nil"/>
    <s v="Scaffolding and Working at Height / Yang berkaitan dengan Scaffolding dan Bekerja tempat tinggi"/>
    <x v="0"/>
    <x v="0"/>
    <x v="0"/>
  </r>
  <r>
    <m/>
    <x v="0"/>
    <m/>
    <m/>
    <d v="2025-12-10T00:00:00"/>
    <x v="127"/>
    <m/>
    <x v="0"/>
    <s v="Instrument Engineer"/>
    <s v="Unsure / Kurang Pasti"/>
    <s v="Unsafe Act (Dangerous or Unsafe Act that was done by someone) / Perbuatan Bahaya"/>
    <s v="white mpv dangerous tailgating at plant entry"/>
    <s v="accident/liability damage, no transport"/>
    <s v="approach the driver to remind of road safety and road sharing etiquette "/>
    <s v="Road Safety / Keselamatan di Trafik dan Jalan Raya"/>
    <x v="0"/>
    <x v="0"/>
    <x v="0"/>
  </r>
  <r>
    <m/>
    <x v="0"/>
    <m/>
    <m/>
    <d v="2025-12-10T00:00:00"/>
    <x v="101"/>
    <m/>
    <x v="0"/>
    <s v="Engineer"/>
    <s v="Car Park near North Building"/>
    <s v="Unsafe Condition (Dangerous Area that has potential to cause harm or injury to People within the Area) / Keadaan Bahaya"/>
    <s v="Dangerous metal signboard &quot;Reverse Parking Only&quot; at parking lot. Has sharp metal corner, at a person's head height."/>
    <s v="Head injury as the sharp corner may easily cut person's head. Personally I know a case that happened like this in LLRC, the injured person had to be bandaged for the head bleeding, days after the signboard was removed."/>
    <s v="Raise awareness to colleagues on the sharp corners of the signboard."/>
    <s v="Signage and Barriers / Papan Tanda dan Perbatasan Keselamatan tempat kerja"/>
    <x v="0"/>
    <x v="0"/>
    <x v="0"/>
  </r>
  <r>
    <m/>
    <x v="0"/>
    <m/>
    <m/>
    <d v="2025-12-10T00:00:00"/>
    <x v="143"/>
    <m/>
    <x v="0"/>
    <s v="Sr. Rotating mechanical technician "/>
    <s v="Urea Plant"/>
    <s v="Unsafe Condition (Dangerous Area that has potential to cause harm or injury to People within the Area) / Keadaan Bahaya"/>
    <s v="One technician working at height without wearing fully body harness."/>
    <s v="Fallen hazards "/>
    <s v="Informed him please always wear full body harness while working at height."/>
    <s v="Individual Behaviour / Tingkah Laku yang Cuai dan Berbahaya"/>
    <x v="0"/>
    <x v="0"/>
    <x v="0"/>
  </r>
  <r>
    <m/>
    <x v="0"/>
    <m/>
    <m/>
    <d v="2025-12-10T00:00:00"/>
    <x v="145"/>
    <m/>
    <x v="0"/>
    <s v="Sr. Rotating Mechanical Technician "/>
    <s v="Urea Plant"/>
    <s v="Unsafe Condition (Dangerous Area that has potential to cause harm or injury to People within the Area) / Keadaan Bahaya"/>
    <s v="One Technician  working at  hieght  without  wearing  full-body harness."/>
    <s v="Fallen hazards "/>
    <s v="Informed him always wear full-body harness  during  working  at hieght."/>
    <s v="Individual Behaviour / Tingkah Laku yang Cuai dan Berbahaya"/>
    <x v="0"/>
    <x v="1"/>
    <x v="0"/>
  </r>
  <r>
    <m/>
    <x v="0"/>
    <m/>
    <m/>
    <d v="2025-12-10T00:00:00"/>
    <x v="84"/>
    <m/>
    <x v="0"/>
    <s v="Static technician "/>
    <s v="Bulk Storage"/>
    <s v="Safe Act or Positive Practice (An appreciation to be made to that person who shows good examples) / Kelakuan yang Baik"/>
    <s v="Good housekeeping of oil replacement. After job finished, clean any oil spill and proper dispose waste oil to the used oil storage tank. "/>
    <s v="Spilled oil can cause slip, trip and fall"/>
    <s v="Encourage and remind my colleague to do proper and safe manner of housekeeping "/>
    <s v="Communication / Kurang Perbincangan waktu Bekerja, Kurang Permahaman Arahan atau Kurang Pengetahuan Bahasa Asing"/>
    <x v="0"/>
    <x v="0"/>
    <x v="0"/>
  </r>
  <r>
    <m/>
    <x v="0"/>
    <m/>
    <m/>
    <d v="2025-12-10T00:00:00"/>
    <x v="115"/>
    <m/>
    <x v="0"/>
    <s v="Instrumentation Engineer"/>
    <s v="South Building Ground Floor"/>
    <s v="Improvement Suggestions / Cadangan untuk diperbaiki"/>
    <s v="Damaged or unmaintained bicycle due to improper storage area (under unpredicted harsh weather). "/>
    <s v="Not good for usage if heavily damage. "/>
    <s v="make CARE card. Suggestion to make shaded areas for bicycle if possible"/>
    <s v="Facility Management / Perawatan Kemudahan dan Aset"/>
    <x v="0"/>
    <x v="0"/>
    <x v="0"/>
  </r>
  <r>
    <m/>
    <x v="0"/>
    <m/>
    <m/>
    <d v="2025-12-10T00:00:00"/>
    <x v="87"/>
    <m/>
    <x v="0"/>
    <s v="Static Technician "/>
    <s v="Bulk Storage"/>
    <s v="Safe Act or Positive Practice (An appreciation to be made to that person who shows good examples) / Kelakuan yang Baik"/>
    <s v="Static team with the help of brudesh team went to clear waste oil and proper houskeeping "/>
    <s v="Without proper communication and housekeeping, oil spill might happen and can cause slip, trip and fall"/>
    <s v="Praise the team involved and to encourage this practice all time"/>
    <s v="Proactive Approach / Teguran Positif (Safe Act / Positive Act)"/>
    <x v="0"/>
    <x v="0"/>
    <x v="0"/>
  </r>
  <r>
    <m/>
    <x v="0"/>
    <m/>
    <m/>
    <d v="2025-12-10T00:00:00"/>
    <x v="147"/>
    <m/>
    <x v="0"/>
    <s v="Senior Rotating Technician"/>
    <s v="Offsite &amp; Utilities"/>
    <s v="Unsafe Act (Dangerous or Unsafe Act that was done by someone) / Perbuatan Bahaya"/>
    <s v="Found personnel carrying 2 oil jerry container up to the cooling tower using staircase. "/>
    <s v="By safety rules, using staircase, handrail should be used cause it might lead to slip, tripand fall when unbalance. "/>
    <s v="Stopped him and advise to carry one by one and hold the hand rail while ascending or descending the staircase"/>
    <s v="Individual Behaviour / Tingkah Laku yang Cuai dan Berbahaya"/>
    <x v="0"/>
    <x v="0"/>
    <x v="0"/>
  </r>
  <r>
    <m/>
    <x v="0"/>
    <m/>
    <m/>
    <d v="2025-12-10T00:00:00"/>
    <x v="109"/>
    <m/>
    <x v="0"/>
    <s v="Instrument Technician"/>
    <s v="Offsite &amp; Utilities"/>
    <s v="Unsafe Condition (Dangerous Area that has potential to cause harm or injury to People within the Area) / Keadaan Bahaya"/>
    <s v="There was no proper signage warning of the water spill."/>
    <s v="Increased risk of injury: People may slip, fall, or be injured due to the unmarked water spill._x000a__x000a_Health and safety breaches: Failure to address the hazard may violate workplace or public safety regulations._x000a__x000a_Legal liability: Injuries resulting from the hazard could lead to complaints, claims, or legal action._x000a__x000a_Escalation of the hazard: The spill could spread or worsen, increasing the level of risk."/>
    <s v="Immediate hazard control: Clean up water spills as soon as they are identified._x000a__x000a_Proper signage: Place clear, visible “Wet Floor” or warning signs around the affected area until it is safe._x000a__x000a_Physical barriers: Use cones, barricades, or tape to restrict access if the spill is significant._x000a__x000a_Regular inspections: Conduct routine checks to identify spills or leaks early._x000a__x000a_Staff training: Ensure staff are trained to respond promptly to spills and understand safety procedures._x000a__x000a_Reporting system: Implement a clear process for reporting hazards so action can be taken quickly._x000a__x000a_Maintenance checks: Identify and fix the source of the water spill to prevent recurrence."/>
    <s v="Hazardous - Unsafe Environment / Situasi Tempat Kerja yang Berbahaya untuk Alam Sekitar"/>
    <x v="0"/>
    <x v="0"/>
    <x v="0"/>
  </r>
  <r>
    <m/>
    <x v="0"/>
    <m/>
    <m/>
    <d v="2025-12-10T00:00:00"/>
    <x v="114"/>
    <m/>
    <x v="0"/>
    <s v="Shift Instrument Technician "/>
    <s v="Plant Entry Gate"/>
    <s v="Unsafe Act (Dangerous or Unsafe Act that was done by someone) / Perbuatan Bahaya"/>
    <s v="Personnel didn't wear his safety glass upon entering the plant"/>
    <s v="Incompliance to full PPE inside the plant"/>
    <s v="Approached the person and remind him to put on his safety glass"/>
    <s v="Personal Protective Equipment / Pemakaian Alat Pelindung Diri"/>
    <x v="0"/>
    <x v="0"/>
    <x v="0"/>
  </r>
  <r>
    <m/>
    <x v="0"/>
    <m/>
    <m/>
    <d v="2025-12-10T00:00:00"/>
    <x v="114"/>
    <m/>
    <x v="0"/>
    <s v="Shift Instrument Technician "/>
    <s v="Plant Entry Gate"/>
    <s v="Unsafe Act (Dangerous or Unsafe Act that was done by someone) / Perbuatan Bahaya"/>
    <s v="Personnel forgot to wear his safety glass upon entering plant gate"/>
    <s v="Incompliance to full PPE rules inside the plant"/>
    <s v="Approached the personnel and remind him to put on his safety glass when entering the plant"/>
    <s v="Personal Protective Equipment / Pemakaian Alat Pelindung Diri"/>
    <x v="0"/>
    <x v="0"/>
    <x v="0"/>
  </r>
  <r>
    <m/>
    <x v="0"/>
    <m/>
    <m/>
    <d v="2025-12-10T00:00:00"/>
    <x v="44"/>
    <m/>
    <x v="0"/>
    <s v="Workshop lead engineer"/>
    <s v="Safety Park"/>
    <s v="Improvement Suggestions / Cadangan untuk diperbaiki"/>
    <s v="renovation this area "/>
    <s v="will be source of insects and snake"/>
    <s v="raising this carecard"/>
    <s v="Facility Management / Perawatan Kemudahan dan Aset"/>
    <x v="0"/>
    <x v="1"/>
    <x v="0"/>
  </r>
  <r>
    <m/>
    <x v="0"/>
    <m/>
    <m/>
    <d v="2025-12-10T00:00:00"/>
    <x v="44"/>
    <m/>
    <x v="0"/>
    <s v="Workshop lead engineer"/>
    <s v="Workshop"/>
    <s v="Improvement Suggestions / Cadangan untuk diperbaiki"/>
    <s v="add concrete slaps in front of each building "/>
    <s v="after raining area will be flodded"/>
    <s v="raising this care card"/>
    <s v="Facility Management / Perawatan Kemudahan dan Aset"/>
    <x v="0"/>
    <x v="1"/>
    <x v="0"/>
  </r>
  <r>
    <m/>
    <x v="0"/>
    <m/>
    <m/>
    <d v="2025-12-11T00:00:00"/>
    <x v="71"/>
    <m/>
    <x v="0"/>
    <s v="Machinist"/>
    <s v="Workshop"/>
    <s v="Unsafe Condition (Dangerous Area that has potential to cause harm or injury to People within the Area) / Keadaan Bahaya"/>
    <s v="too much water in the floor working area during heavy rain"/>
    <s v="slippery and potential of electrical short circuit when using power tools"/>
    <s v="elevate the flooring and install the roof gutter "/>
    <s v="Design and Engineering / Tempat Pekerjaan kurang sesuai"/>
    <x v="0"/>
    <x v="0"/>
    <x v="0"/>
  </r>
  <r>
    <m/>
    <x v="0"/>
    <m/>
    <m/>
    <d v="2025-12-11T00:00:00"/>
    <x v="109"/>
    <m/>
    <x v="0"/>
    <s v="Instrument Technician"/>
    <s v="South Building First Floor"/>
    <s v="Unsafe Act (Dangerous or Unsafe Act that was done by someone) / Perbuatan Bahaya"/>
    <s v="Failure to use the handrail on wet stairs significantly increases the risk of slipping and falling."/>
    <s v="Potential Consequences_x000a__x000a_Slip and fall accidents - Wet surfaces reduce friction, making it easy to lose balance._x000a__x000a_Severe injuries - Sprains or strains, fractures (wrists, ankles, hips), back and head injuries or concussion_x000a__x000a_Injuring others - A falling person can collide with someone else on the stairs._x000a__x000a_Damage to property - Falls could cause objects carried up/down the stairs to break."/>
    <s v="Safety Recommendations_x000a_1. Always Use the Handrail- Require all personnel to hold the handrail when going up or down stairs, especially during wet or slippery conditions._x000a__x000a_2. Keep Stairs Dry - Assign staff to monitor and promptly clean any water, spills, or moisture on stair surfaces. Use absorbent mats or improve drainage to prevent standing water._x000a__x000a_3. Improve Traction - Install non-slip treads or anti-slip adhesive strips on stair edges. Ensure footwear policies include slip-resistant shoes where appropriate._x000a__x000a_4. Enhance Visibility - Improve stairwell lighting to ensure steps, edges, and hazards are clearly visible. Apply high-visibility markings on stair edges and handrails._x000a__x000a_5. Post Safety Signage - Place clear signs such as “Use Handrail”, “Caution: Wet Stairs”, or “Hold the Handrail” at stair entrances._x000a__x000a_6. Conduct Safety Training - Provide regular briefings on stair safety, slip hazards, and proper use of handrails. Include stair-use reminders in toolbox talks and onboarding sessions._x000a__x000a_7. Regular Inspections - Perform routine checks to ensure: handrails are intact and secure, stairs remain dry, lighting works properly, non-slip materials are in good condition_x000a__x000a_8. Promote a Safety Culture - Encourage staff to look out for each other and report unsafe stair conditions. Reinforce safe behaviors through leadership examples and positive feedback."/>
    <s v="Individual Behaviour / Tingkah Laku yang Cuai dan Berbahaya"/>
    <x v="0"/>
    <x v="0"/>
    <x v="0"/>
  </r>
  <r>
    <m/>
    <x v="0"/>
    <m/>
    <m/>
    <d v="2025-12-11T00:00:00"/>
    <x v="71"/>
    <m/>
    <x v="0"/>
    <s v="Machinist"/>
    <s v="Workshop"/>
    <s v="Improvement Suggestions / Cadangan untuk diperbaiki"/>
    <s v="too much dust entering the workshop during grinding activity from fabrication team"/>
    <s v="machine parts will damage specially the bed of lathe machine which is sensitive for the dust"/>
    <s v="close the door in front of fabrication area"/>
    <s v="Design and Engineering / Tempat Pekerjaan kurang sesuai"/>
    <x v="0"/>
    <x v="0"/>
    <x v="0"/>
  </r>
  <r>
    <m/>
    <x v="0"/>
    <m/>
    <m/>
    <d v="2025-12-11T00:00:00"/>
    <x v="7"/>
    <m/>
    <x v="0"/>
    <s v="Electrical Supervisor"/>
    <s v="Electrical Substation"/>
    <s v="Improvement Suggestions / Cadangan untuk diperbaiki"/>
    <s v="Fire Alarm system for GIS substation did not connect to our central fire alarm system"/>
    <s v="IF any fire happens inside GIS and no body surrounding this area, control room and fire brigade will not get notice."/>
    <s v="Suggest connecting the GIS fire alarm system to be connected to our plant fire alarm system"/>
    <s v="Fire Protection / Perlindungan Kebakaran"/>
    <x v="0"/>
    <x v="0"/>
    <x v="0"/>
  </r>
  <r>
    <m/>
    <x v="0"/>
    <m/>
    <m/>
    <d v="2025-12-11T00:00:00"/>
    <x v="7"/>
    <m/>
    <x v="0"/>
    <s v="Electrical Supervisor"/>
    <s v="Electrical Substation"/>
    <s v="Improvement Suggestions / Cadangan untuk diperbaiki"/>
    <s v="There is no eye wash near Battery bank inside main substation"/>
    <s v="If any chemical splash Durin battery preventive maintenance, the victim doesn't have any place to get clean their eyes for first aid."/>
    <s v="Inform BFI medical personnel to provide eye wash for main substaion "/>
    <s v="Hazardous - Unsafe Environment / Situasi Tempat Kerja yang Berbahaya untuk Alam Sekitar"/>
    <x v="0"/>
    <x v="0"/>
    <x v="0"/>
  </r>
  <r>
    <m/>
    <x v="0"/>
    <m/>
    <m/>
    <d v="2025-12-11T00:00:00"/>
    <x v="7"/>
    <m/>
    <x v="0"/>
    <s v="Electrical Supervisor"/>
    <s v="Ammonia Plant"/>
    <s v="Improvement Suggestions / Cadangan untuk diperbaiki"/>
    <s v="5 Ton Chain hoist in compressor house having corroded in one portion of the chain. "/>
    <s v="Chain failure during lifting"/>
    <s v="Submit care card to get noticed from related section responsible for crane maintenance"/>
    <s v="Tools, Equipment and Machinery / Berkaitan dengan Alat Kegunaan Pekerjaan dan Mesin sama ada ianya Tidak Sesuai untuk aktivitas tersebut atau sebaliknya"/>
    <x v="0"/>
    <x v="0"/>
    <x v="0"/>
  </r>
  <r>
    <m/>
    <x v="0"/>
    <m/>
    <m/>
    <d v="2025-12-11T00:00:00"/>
    <x v="49"/>
    <m/>
    <x v="0"/>
    <s v="Maintenance workshop supervisor "/>
    <s v="Electrical Substation"/>
    <s v="Safe Act or Positive Practice (An appreciation to be made to that person who shows good examples) / Kelakuan yang Baik"/>
    <s v="Subcontractors recover back stones_x000a_Near Substations by Machine"/>
    <s v="If no have barricade area working can get man injury "/>
    <s v="They have Barricade and bank man for control operator do the excavation "/>
    <s v="Signage and Barriers / Papan Tanda dan Perbatasan Keselamatan tempat kerja"/>
    <x v="0"/>
    <x v="0"/>
    <x v="0"/>
  </r>
  <r>
    <m/>
    <x v="0"/>
    <m/>
    <m/>
    <d v="2025-12-11T00:00:00"/>
    <x v="68"/>
    <m/>
    <x v="0"/>
    <s v="Workshop Technician"/>
    <s v="North Building Ground Floor"/>
    <s v="Unsafe Condition (Dangerous Area that has potential to cause harm or injury to People within the Area) / Keadaan Bahaya"/>
    <s v="Poor Housekeeping after meals during lunch time.Some of Left over foods was thrown into the sink. Even though there is strainer it would cause clogs"/>
    <s v="clog"/>
    <s v="Inform the cleaner to clear the food waste and should have put label or reminder not to throw any food waste in sink"/>
    <s v="Individual Behaviour / Tingkah Laku yang Cuai dan Berbahaya"/>
    <x v="0"/>
    <x v="0"/>
    <x v="0"/>
  </r>
  <r>
    <m/>
    <x v="0"/>
    <m/>
    <m/>
    <d v="2025-12-11T00:00:00"/>
    <x v="109"/>
    <m/>
    <x v="0"/>
    <s v="Instrument Technician"/>
    <s v="Offsite &amp; Utilities"/>
    <s v="Unsafe Act (Dangerous or Unsafe Act that was done by someone) / Perbuatan Bahaya"/>
    <s v="Not wearing helmet strap on site"/>
    <s v="1. Helmet can fall off during a fall or impact - If the helmet is not secured, it can fly off during slips, trips, or falls. This leaves the head unprotected at the exact moment protection is needed._x000a__x000a_2. Reduced protection from falling objects - A loose or unsecured helmet can shift or fall off when struck. This increases the risk of skull fractures, concussions, and traumatic brain injuries._x000a__x000a_3. Risk during high-wind or high-movement work - Strong wind or rapid movement (e.g., climbing ladders, scaffolding) can dislodge an unstrapped helmet. This results in exposed head while working at height or near hazards._x000a__x000a_4. Increased severity in vehicle or equipment accidents - In areas with forklifts, cranes, or moving machinery, an unsecured helmet offers minimal protection if you’re hit or thrown._x000a__x000a_5. Helmet becomes a hazard itself - A falling helmet from height can injure others below. A loose helmet can obstruct vision if it shifts._x000a__x000a_6. False sense of safety - Workers may assume they’re protected because they’re wearing a helmet, but without the strap, the protection is significantly compromised."/>
    <s v="1. Demonstrate proper behavior (lead by example) - Supervisors, safety officers, and team leaders should always fasten their own helmet straps. Workers follow what they see more than what they’re told._x000a__x000a_2. Clearly communicate the expectation - Explain that wearing a helmet without a fastened chin strap is the same as not wearing a helmet. Use toolbox talks, briefings, posters, and induction sessions to reinforce this._x000a__x000a_3. Provide training and demonstrations - Show workers how to adjust and fasten the strap correctly and why it matters (e.g., helmet can fall off during impact). Use real scenarios or videos to increase awareness._x000a__x000a_4. Ensure PPE is comfortable and suitable - Provide helmets with adjustable, comfortable chin straps. Replace worn, broken, or uncomfortable straps so workers are not discouraged from using them._x000a__x000a_5. Reinforce positive behavior - Acknowledge and commend workers who follow proper PPE practices._x000a__x000a_6. Correct unsafe behavior immediately - Politely remind workers when their straps are loose or unfastened. Make it routine for everyone to check each other._x000a__x000a_7. Conduct regular inspections - Include helmet strap compliance in daily checks, audits, and walk-arounds. Document observations and improvements._x000a__x000a_8. Build a strong safety culture - Create an environment where workers understand that safety is not a rule—it's a shared value. Encourage reporting of faulty straps or PPE issues without fear."/>
    <s v="Individual Behaviour / Tingkah Laku yang Cuai dan Berbahaya"/>
    <x v="0"/>
    <x v="0"/>
    <x v="0"/>
  </r>
  <r>
    <m/>
    <x v="0"/>
    <m/>
    <m/>
    <d v="2025-12-11T00:00:00"/>
    <x v="149"/>
    <m/>
    <x v="0"/>
    <s v="Rotating technician"/>
    <s v="Site Office Ground Floor"/>
    <s v="Unsafe Act (Dangerous or Unsafe Act that was done by someone) / Perbuatan Bahaya"/>
    <s v="Parked bicycle blocking the exit gate"/>
    <s v="Injuries"/>
    <s v="Intervene and to park at designated area"/>
    <s v="Individual Behaviour / Tingkah Laku yang Cuai dan Berbahaya"/>
    <x v="0"/>
    <x v="0"/>
    <x v="0"/>
  </r>
  <r>
    <m/>
    <x v="0"/>
    <m/>
    <m/>
    <d v="2025-12-11T00:00:00"/>
    <x v="115"/>
    <m/>
    <x v="0"/>
    <s v="Instrument Engineer"/>
    <s v="Urea Plant"/>
    <s v="Unsafe Condition (Dangerous Area that has potential to cause harm or injury to People within the Area) / Keadaan Bahaya"/>
    <s v="Air hose laid improperly on the ground."/>
    <s v="fall/trip injury"/>
    <s v="Informed user/Op"/>
    <s v="Hazardous - Unsafe Environment / Situasi Tempat Kerja yang Berbahaya untuk Alam Sekitar"/>
    <x v="0"/>
    <x v="0"/>
    <x v="0"/>
  </r>
  <r>
    <m/>
    <x v="0"/>
    <m/>
    <m/>
    <d v="2025-12-11T00:00:00"/>
    <x v="10"/>
    <m/>
    <x v="0"/>
    <s v="static"/>
    <s v="Ammonia Plant"/>
    <s v="Safe Act or Positive Practice (An appreciation to be made to that person who shows good examples) / Kelakuan yang Baik"/>
    <s v="observe co worker using bunker gear as stated by ptw to rectify mv connected to the steam generator"/>
    <s v="N/A"/>
    <s v="commended him"/>
    <s v="Personal Protective Equipment / Pemakaian Alat Pelindung Diri"/>
    <x v="0"/>
    <x v="0"/>
    <x v="0"/>
  </r>
  <r>
    <m/>
    <x v="0"/>
    <m/>
    <m/>
    <d v="2025-12-11T00:00:00"/>
    <x v="114"/>
    <m/>
    <x v="0"/>
    <s v="Shift Instrument Technician"/>
    <s v="Urea Plant"/>
    <s v="Unsafe Act (Dangerous or Unsafe Act that was done by someone) / Perbuatan Bahaya"/>
    <s v="When descending the stairs which is kind of slippery, the person didn't hold the rail when descending"/>
    <s v="Slip and fall"/>
    <s v="Remind him to hold the hand rail when descending the stairs as it is slippery "/>
    <s v="Individual Behaviour / Tingkah Laku yang Cuai dan Berbahaya"/>
    <x v="0"/>
    <x v="0"/>
    <x v="0"/>
  </r>
  <r>
    <m/>
    <x v="0"/>
    <m/>
    <m/>
    <d v="2025-12-11T00:00:00"/>
    <x v="114"/>
    <m/>
    <x v="0"/>
    <s v="Shift Instrument Technician"/>
    <s v="Site Office Ground Floor"/>
    <s v="Safe Act or Positive Practice (An appreciation to be made to that person who shows good examples) / Kelakuan yang Baik"/>
    <s v="Upon going out to the plant, the personnel wore his raincoat cause it was raining."/>
    <s v="Coverall could get wet"/>
    <s v="Told the personnel that it was good practice "/>
    <s v="Proactive Approach / Teguran Positif (Safe Act / Positive Act)"/>
    <x v="0"/>
    <x v="0"/>
    <x v="0"/>
  </r>
  <r>
    <m/>
    <x v="0"/>
    <m/>
    <m/>
    <d v="2025-12-11T00:00:00"/>
    <x v="44"/>
    <m/>
    <x v="0"/>
    <s v="Workshop lead engineer"/>
    <s v="Vehicle Entry Gate"/>
    <s v="Safe Act or Positive Practice (An appreciation to be made to that person who shows good examples) / Kelakuan yang Baik"/>
    <s v="helping improving "/>
    <s v="long que "/>
    <s v="concern raised "/>
    <s v="Supervision / Kurang Pemantauan atau Perhatian dari atasan"/>
    <x v="0"/>
    <x v="1"/>
    <x v="0"/>
  </r>
  <r>
    <m/>
    <x v="0"/>
    <m/>
    <m/>
    <d v="2025-12-11T00:00:00"/>
    <x v="44"/>
    <m/>
    <x v="0"/>
    <s v="Workshop lead engineer"/>
    <s v="North Building Ground Floor"/>
    <s v="Improvement Suggestions / Cadangan untuk diperbaiki"/>
    <s v="Male Surau cleaning mates periodically to increase hygiene"/>
    <s v="infections will increased"/>
    <s v="i put some removable prayer mates "/>
    <s v="Communication / Kurang Perbincangan waktu Bekerja, Kurang Permahaman Arahan atau Kurang Pengetahuan Bahasa Asing"/>
    <x v="0"/>
    <x v="1"/>
    <x v="0"/>
  </r>
  <r>
    <m/>
    <x v="0"/>
    <m/>
    <m/>
    <d v="2025-12-12T00:00:00"/>
    <x v="69"/>
    <m/>
    <x v="0"/>
    <s v="Valve Technician"/>
    <s v="Workshop"/>
    <s v="Safe Act or Positive Practice (An appreciation to be made to that person who shows good examples) / Kelakuan yang Baik"/>
    <s v="Air conditioning inside our workshop facility at MSL is poor. We really appreciate those action did by BFI by installing a fans along the wall but still pointless they are too small. So recently we received new Air blower much more efficient."/>
    <s v="Our working condition was extremely difficult due to excess of heat inside, that affect more our motivation, work production and effort if nothing was done."/>
    <s v="We believe more improuvement will be done in the futur but we are thankull after this accomplishment after our complain."/>
    <s v="Welfare / Kebajikan Pekerjaan dari segi Tempat Rehat, Penyediaan Air Minum dan Sebagainya."/>
    <x v="0"/>
    <x v="0"/>
    <x v="0"/>
  </r>
  <r>
    <m/>
    <x v="0"/>
    <m/>
    <m/>
    <d v="2025-12-13T00:00:00"/>
    <x v="33"/>
    <m/>
    <x v="0"/>
    <s v="Electrical shift technician "/>
    <s v="Electrical Substation"/>
    <s v="Safe Act or Positive Practice (An appreciation to be made to that person who shows good examples) / Kelakuan yang Baik"/>
    <s v="My colleague use propper hand glove during electrical isolation"/>
    <s v="Will get electric shock when use wrong hand glove"/>
    <s v="Good safe work practice "/>
    <s v="Proactive Approach / Teguran Positif (Safe Act / Positive Act)"/>
    <x v="0"/>
    <x v="0"/>
    <x v="0"/>
  </r>
  <r>
    <m/>
    <x v="0"/>
    <m/>
    <m/>
    <d v="2025-12-13T00:00:00"/>
    <x v="15"/>
    <m/>
    <x v="0"/>
    <s v="Shift Instrument Tech"/>
    <s v="Jetty Modules Area"/>
    <s v="Unsafe Condition (Dangerous Area that has potential to cause harm or injury to People within the Area) / Keadaan Bahaya"/>
    <s v="A metal poles and ropes were found laying on the ground obstructing pathway"/>
    <s v="These materials may highly can cause tripping and falling hazard for people passing by"/>
    <s v="Remove the  metal pole and rope from the walking area immediately"/>
    <s v="Hazardous - Unsafe Environment / Situasi Tempat Kerja yang Berbahaya untuk Alam Sekitar"/>
    <x v="0"/>
    <x v="0"/>
    <x v="0"/>
  </r>
  <r>
    <m/>
    <x v="0"/>
    <m/>
    <m/>
    <d v="2025-12-13T00:00:00"/>
    <x v="15"/>
    <m/>
    <x v="0"/>
    <s v="Shift Inst Tech"/>
    <s v="Jetty Modules Area"/>
    <s v="Unsafe Act (Dangerous or Unsafe Act that was done by someone) / Perbuatan Bahaya"/>
    <s v="A person was observed using a small step ladder without any barrier in an area where it is slippery (Cause by urea moisture/melted urea)."/>
    <s v="Slip Trip and Fall. Serious injury such as sprains , fractures or head injury."/>
    <s v="Advice the person to use proper barrier(scaffold) , ensure the ladder is placed on stable level surface and properly secured."/>
    <s v="Hazardous - Unsafe Environment / Situasi Tempat Kerja yang Berbahaya untuk Alam Sekitar"/>
    <x v="0"/>
    <x v="0"/>
    <x v="0"/>
  </r>
  <r>
    <m/>
    <x v="0"/>
    <m/>
    <m/>
    <d v="2025-12-15T00:00:00"/>
    <x v="141"/>
    <n v="12000048"/>
    <x v="0"/>
    <s v="Rotating Supervisor"/>
    <s v="Jetty Head"/>
    <s v="Unsafe Condition (Dangerous Area that has potential to cause harm or injury to People within the Area) / Keadaan Bahaya"/>
    <s v="Poor housekeeping near Chiller pump and lube oil storage area"/>
    <s v="Possibility of slip and trip hazard"/>
    <s v="Inform related parties to do housekeeping"/>
    <s v="Material Arrangement and Housekeeping / Kesesuaian Penyusunan Barang dan Kebersihan Tempat Pekerjaan"/>
    <x v="0"/>
    <x v="0"/>
    <x v="0"/>
  </r>
  <r>
    <m/>
    <x v="0"/>
    <m/>
    <m/>
    <d v="2025-12-15T00:00:00"/>
    <x v="141"/>
    <n v="12000048"/>
    <x v="0"/>
    <s v="Rotating Supervisor"/>
    <s v="Jetty Head"/>
    <s v="Unsafe Condition (Dangerous Area that has potential to cause harm or injury to People within the Area) / Keadaan Bahaya"/>
    <s v="Scaffolding damage and corroded"/>
    <s v="Possibility of scaffolding to collapse "/>
    <s v="Inform scaffolder to dismantle old scaffolding"/>
    <s v="Scaffolding and Working at Height / Yang berkaitan dengan Scaffolding dan Bekerja tempat tinggi"/>
    <x v="0"/>
    <x v="0"/>
    <x v="0"/>
  </r>
  <r>
    <m/>
    <x v="0"/>
    <m/>
    <m/>
    <d v="2025-12-15T00:00:00"/>
    <x v="141"/>
    <n v="12000048"/>
    <x v="0"/>
    <s v="Rotating Supervisor"/>
    <s v="Jetty Modules Area"/>
    <s v="Unsafe Condition (Dangerous Area that has potential to cause harm or injury to People within the Area) / Keadaan Bahaya"/>
    <s v="Some of the Chakker plate having a gap due to weldment damage "/>
    <s v="Possibility of tripped  hazards"/>
    <s v="Inform area owner to raised notification to repair"/>
    <s v="Facility Management / Perawatan Kemudahan dan Aset"/>
    <x v="0"/>
    <x v="0"/>
    <x v="0"/>
  </r>
  <r>
    <m/>
    <x v="0"/>
    <m/>
    <m/>
    <d v="2025-12-15T00:00:00"/>
    <x v="141"/>
    <n v="12000048"/>
    <x v="0"/>
    <s v="Rotating Supervisor"/>
    <s v="Jetty Modules Area"/>
    <s v="Improvement Suggestions / Cadangan untuk diperbaiki"/>
    <s v="Module number provided difficult to identify during emergency"/>
    <s v="In case of emergency fast respond required, since the module number stamp on beam, it's difficult to identify"/>
    <s v="To provide beam number on top or easy to see in case of emergency (reporting of accident)"/>
    <s v="Signage and Barriers / Papan Tanda dan Perbatasan Keselamatan tempat kerja"/>
    <x v="0"/>
    <x v="0"/>
    <x v="0"/>
  </r>
  <r>
    <m/>
    <x v="0"/>
    <m/>
    <m/>
    <d v="2025-12-15T00:00:00"/>
    <x v="112"/>
    <m/>
    <x v="0"/>
    <s v="Instrument Technician"/>
    <s v="Ammonia Plant"/>
    <s v="Safe Act or Positive Practice (An appreciation to be made to that person who shows good examples) / Kelakuan yang Baik"/>
    <s v="Installing safety barriers around the scaffold area to prevent unauthorized access and to indicate that lifting activities are in progress."/>
    <s v="-"/>
    <s v="By maintaining proper barricading and ensuring all workers comply with site safety rules."/>
    <s v="Proactive Approach / Teguran Positif (Safe Act / Positive Act)"/>
    <x v="0"/>
    <x v="0"/>
    <x v="0"/>
  </r>
  <r>
    <m/>
    <x v="0"/>
    <m/>
    <m/>
    <d v="2025-12-15T00:00:00"/>
    <x v="57"/>
    <m/>
    <x v="0"/>
    <s v="Senior Scaffolder"/>
    <s v="North Building Ground Floor"/>
    <s v="Safe Act or Positive Practice (An appreciation to be made to that person who shows good examples) / Kelakuan yang Baik"/>
    <s v="cleaner mop floor with proper signage"/>
    <s v="people may slip &amp; fall if there's no sign board "/>
    <s v="good job"/>
    <s v="Signage and Barriers / Papan Tanda dan Perbatasan Keselamatan tempat kerja"/>
    <x v="0"/>
    <x v="0"/>
    <x v="0"/>
  </r>
  <r>
    <m/>
    <x v="0"/>
    <m/>
    <m/>
    <d v="2025-12-16T00:00:00"/>
    <x v="115"/>
    <m/>
    <x v="0"/>
    <s v="Instrument Engineer"/>
    <s v="Site Office First Floor"/>
    <s v="Unsafe Condition (Dangerous Area that has potential to cause harm or injury to People within the Area) / Keadaan Bahaya"/>
    <s v="Pregnant personnel walked on rocky groggy surface."/>
    <s v="might cause harmful if not walk carefully."/>
    <s v="informed rather to work on stable surface"/>
    <s v="Welfare / Kebajikan Pekerjaan dari segi Tempat Rehat, Penyediaan Air Minum dan Sebagainya."/>
    <x v="0"/>
    <x v="0"/>
    <x v="0"/>
  </r>
  <r>
    <m/>
    <x v="0"/>
    <m/>
    <m/>
    <d v="2025-12-16T00:00:00"/>
    <x v="68"/>
    <m/>
    <x v="0"/>
    <s v="Workshop Technician"/>
    <s v="Workshop"/>
    <s v="Unsafe Act (Dangerous or Unsafe Act that was done by someone) / Perbuatan Bahaya"/>
    <s v="Not using hand protection while operating Chain hoist"/>
    <s v="Hand injury"/>
    <s v="Approached and advise the personnel for his mistake."/>
    <s v="Individual Behaviour / Tingkah Laku yang Cuai dan Berbahaya"/>
    <x v="0"/>
    <x v="0"/>
    <x v="0"/>
  </r>
  <r>
    <m/>
    <x v="0"/>
    <m/>
    <m/>
    <d v="2025-12-16T00:00:00"/>
    <x v="114"/>
    <m/>
    <x v="0"/>
    <s v="Shift Instrument Technician "/>
    <s v="Ammonia Plant"/>
    <s v="Unsafe Act (Dangerous or Unsafe Act that was done by someone) / Perbuatan Bahaya"/>
    <s v="A personnel didn’t use his ear plug when at noise area"/>
    <s v="Could cause poor concentration "/>
    <s v="Remind him to use his ear plugs when entering the noise area"/>
    <s v="Personal Protective Equipment / Pemakaian Alat Pelindung Diri"/>
    <x v="0"/>
    <x v="0"/>
    <x v="0"/>
  </r>
  <r>
    <m/>
    <x v="0"/>
    <m/>
    <m/>
    <d v="2025-12-17T00:00:00"/>
    <x v="112"/>
    <m/>
    <x v="0"/>
    <s v="Instrument Technician"/>
    <s v="Car Park near North Building"/>
    <s v="Unsafe Condition (Dangerous Area that has potential to cause harm or injury to People within the Area) / Keadaan Bahaya"/>
    <s v="Presence of a wild dog roaming within the working area, posing a risk of bites and distraction to workers"/>
    <s v="Workers could be bitten or attacked by the wild dog, leading to injury or infection._x000a__x000a_The presence of the wild dog could cause panic or distraction, increasing the risk of slips, trips, or falls._x000a__x000a_Work activities could be disrupted, potentially leading to unsafe reactions near equipment or moving vehicles."/>
    <s v="Workers were informed immediately, and the area was avoided to prevent any incidents._x000a__x000a_Reporting the wild dog to site management and security and ensuring workers stay clear until the area is declared safe."/>
    <s v="Hazardous - Unsafe Environment / Situasi Tempat Kerja yang Berbahaya untuk Alam Sekitar"/>
    <x v="0"/>
    <x v="0"/>
    <x v="0"/>
  </r>
  <r>
    <m/>
    <x v="0"/>
    <m/>
    <m/>
    <d v="2025-12-17T00:00:00"/>
    <x v="114"/>
    <m/>
    <x v="0"/>
    <s v="Shift Instrument Technician "/>
    <s v="CCR"/>
    <s v="Unsafe Act (Dangerous or Unsafe Act that was done by someone) / Perbuatan Bahaya"/>
    <s v="A person forgot his helmet upon going out of the CCR"/>
    <s v="Incompliance to 12 life saving rules"/>
    <s v="Approached the person and told him that he havent wore his helmet yet and he's cooperate immediately."/>
    <s v="Personal Protective Equipment / Pemakaian Alat Pelindung Diri"/>
    <x v="0"/>
    <x v="0"/>
    <x v="0"/>
  </r>
  <r>
    <m/>
    <x v="0"/>
    <m/>
    <m/>
    <d v="2025-12-17T00:00:00"/>
    <x v="114"/>
    <m/>
    <x v="0"/>
    <s v="Shift Instrument Technician "/>
    <s v="Plant Entry Gate"/>
    <s v="Unsafe Act (Dangerous or Unsafe Act that was done by someone) / Perbuatan Bahaya"/>
    <s v="A personnel forgot to bring his escape hood upon entering the plant "/>
    <s v="Incompliamce to full PPE rules"/>
    <s v="Approached him and remind to bring his escape along with him when entering the plant"/>
    <s v="Personal Protective Equipment / Pemakaian Alat Pelindung Diri"/>
    <x v="0"/>
    <x v="0"/>
    <x v="0"/>
  </r>
  <r>
    <m/>
    <x v="0"/>
    <m/>
    <m/>
    <d v="2025-12-17T00:00:00"/>
    <x v="44"/>
    <m/>
    <x v="0"/>
    <s v="Workshop lead engineer"/>
    <s v="South Building First Floor"/>
    <s v="Safe Act or Positive Practice (An appreciation to be made to that person who shows good examples) / Kelakuan yang Baik"/>
    <s v="collecting the trash every day "/>
    <s v="infection "/>
    <s v="rasing this care card"/>
    <s v="Communication / Kurang Perbincangan waktu Bekerja, Kurang Permahaman Arahan atau Kurang Pengetahuan Bahasa Asing"/>
    <x v="0"/>
    <x v="1"/>
    <x v="0"/>
  </r>
  <r>
    <m/>
    <x v="0"/>
    <m/>
    <m/>
    <d v="2025-12-18T00:00:00"/>
    <x v="127"/>
    <m/>
    <x v="0"/>
    <s v="Instrument Engineer"/>
    <s v="Unsure / Kurang Pasti"/>
    <s v="Safe Act or Positive Practice (An appreciation to be made to that person who shows good examples) / Kelakuan yang Baik"/>
    <s v="HSSE is taking a proactive initiative to strengthen permit holder compliance. Personnel with expired IMIST are not allowed to open a permit. Only those who have valid IMIST are permitted to do so."/>
    <s v="invalid permits, weak permit control, non-compliance"/>
    <s v="regular awareness, simple tracking system, positive reinforcement, early notification"/>
    <s v="Proactive Approach / Teguran Positif (Safe Act / Positive Act)"/>
    <x v="0"/>
    <x v="0"/>
    <x v="0"/>
  </r>
  <r>
    <m/>
    <x v="0"/>
    <m/>
    <m/>
    <d v="2025-12-18T00:00:00"/>
    <x v="48"/>
    <m/>
    <x v="0"/>
    <s v="Workshop Engineer"/>
    <s v="Car Park near North Building"/>
    <s v="Unsafe Act (Dangerous or Unsafe Act that was done by someone) / Perbuatan Bahaya"/>
    <s v="Some bicycles are not park at the designated place, was park at the car parking area"/>
    <s v="Bicycles might suddenly drop and hit nearby car. Also become obstruction to pathway"/>
    <s v="Suggested for notice of designated bicycle parking area to be shared/ issued"/>
    <s v="Individual Behaviour / Tingkah Laku yang Cuai dan Berbahaya"/>
    <x v="0"/>
    <x v="0"/>
    <x v="0"/>
  </r>
  <r>
    <m/>
    <x v="0"/>
    <m/>
    <m/>
    <d v="2025-12-18T00:00:00"/>
    <x v="84"/>
    <m/>
    <x v="0"/>
    <s v="Static Technician "/>
    <s v="Bulk Storage"/>
    <s v="Unsafe Act (Dangerous or Unsafe Act that was done by someone) / Perbuatan Bahaya"/>
    <s v="Urea filled bag inside the bulk storage, stack on top of each other. One of those bag fell down to the ground and can cause injury"/>
    <s v="With a lot of those stack bags, anytime it can fall down to anyone or anywhere near equipment, can cause serious injury"/>
    <s v="Mention to the area supervisor and raise the care card"/>
    <s v="Hazardous - Unsafe Environment / Situasi Tempat Kerja yang Berbahaya untuk Alam Sekitar"/>
    <x v="0"/>
    <x v="0"/>
    <x v="0"/>
  </r>
  <r>
    <m/>
    <x v="0"/>
    <m/>
    <m/>
    <d v="2025-12-18T00:00:00"/>
    <x v="109"/>
    <m/>
    <x v="0"/>
    <s v="Instrument Tecnician"/>
    <s v="Offsite &amp; Utilities"/>
    <s v="Unsafe Act (Dangerous or Unsafe Act that was done by someone) / Perbuatan Bahaya"/>
    <s v="Observed someone entered the plant area without wearing a safety helmet."/>
    <s v="1. Injury or Fatality - Falling objects (tools, materials, debris) can cause serious head injury or death. Head impact with low beams, pipes, valves, or structures can lead to concussions, skull fractures, or permanent brain damage._x000a__x000a_2. Increased Likelihood of Repeat Violations - Others may see the behavior and assume PPE rules are not enforced. Unsafe acts can quickly become normalized, leading to widespread non-compliance._x000a__x000a_3. Escalation to Major Accidents - A minor PPE violation can be the first step in a chain of events that results in a serious accident. Lack of intervention removes a critical barrier in the safety control hierarchy._x000a__x000a_4. Legal and Regulatory Consequences - Violates occupational safety laws and plant safety rules. Can result in citations, fines, or stop-work orders during audits or inspections. Company and supervisors may be held legally liable if an incident occurs."/>
    <s v="Immediately stopped the individual and informed them of the mandatory safety helmet requirement._x000a__x000a_Ensured the individual wore the safety helmet before allowing entry into the plant._x000a__x000a_Reminded the person of the potential hazards and consequences of not wearing proper PPE._x000a__x000a_Recommended reinforcing PPE compliance through toolbox talks and signage at plant entry points."/>
    <s v="Individual Behaviour / Tingkah Laku yang Cuai dan Berbahaya"/>
    <x v="0"/>
    <x v="0"/>
    <x v="0"/>
  </r>
  <r>
    <m/>
    <x v="0"/>
    <m/>
    <m/>
    <d v="2025-12-18T00:00:00"/>
    <x v="87"/>
    <m/>
    <x v="0"/>
    <s v="Static Technician "/>
    <s v="Bulk Storage"/>
    <s v="Safe Act or Positive Practice (An appreciation to be made to that person who shows good examples) / Kelakuan yang Baik"/>
    <s v="Properly put one area of empty pails with labeling to ensure other worker, that area is for storage "/>
    <s v="Other worker who are not familiar with the area might think the pails are waste and does not properly dispose"/>
    <s v="Ensure area is not common for people to walkby, give barrier tape around the empty pails and put label"/>
    <s v="Proactive Approach / Teguran Positif (Safe Act / Positive Act)"/>
    <x v="0"/>
    <x v="0"/>
    <x v="0"/>
  </r>
  <r>
    <m/>
    <x v="0"/>
    <m/>
    <m/>
    <d v="2025-12-18T00:00:00"/>
    <x v="115"/>
    <m/>
    <x v="0"/>
    <s v="Instrument Engineer"/>
    <s v="Bulk Storage"/>
    <s v="Safe Act or Positive Practice (An appreciation to be made to that person who shows good examples) / Kelakuan yang Baik"/>
    <s v="Saw DIY bird deterrent/repellant placed on the bulk storage stairs. "/>
    <s v="prevent or lessen birds droppings on the bulk storage stair which might affects the quality of urea. "/>
    <s v="appreciates OP on the ideas"/>
    <s v="Proactive Approach / Teguran Positif (Safe Act / Positive Act)"/>
    <x v="0"/>
    <x v="0"/>
    <x v="0"/>
  </r>
  <r>
    <m/>
    <x v="0"/>
    <m/>
    <m/>
    <d v="2025-12-18T00:00:00"/>
    <x v="57"/>
    <m/>
    <x v="0"/>
    <s v="Senior Scaffolder"/>
    <s v="Main Gate 1"/>
    <s v="Safe Act or Positive Practice (An appreciation to be made to that person who shows good examples) / Kelakuan yang Baik"/>
    <s v="Good action from security team . they hold one of our contractor to enter plant because there's no valid entry form"/>
    <s v="if there's no communication it can goes wrong"/>
    <s v="i said to them good job"/>
    <s v="Communication / Kurang Perbincangan waktu Bekerja, Kurang Permahaman Arahan atau Kurang Pengetahuan Bahasa Asing"/>
    <x v="0"/>
    <x v="0"/>
    <x v="0"/>
  </r>
  <r>
    <m/>
    <x v="0"/>
    <m/>
    <m/>
    <d v="2025-12-18T00:00:00"/>
    <x v="10"/>
    <m/>
    <x v="0"/>
    <s v="static"/>
    <s v="Ammonia Plant"/>
    <s v="Safe Act or Positive Practice (An appreciation to be made to that person who shows good examples) / Kelakuan yang Baik"/>
    <s v="observe co worker use proper ppe when execute job on solution filter with hot surfaces"/>
    <s v="N/A"/>
    <s v="commended him telling him good job"/>
    <s v="Personal Protective Equipment / Pemakaian Alat Pelindung Diri"/>
    <x v="0"/>
    <x v="0"/>
    <x v="0"/>
  </r>
  <r>
    <m/>
    <x v="0"/>
    <m/>
    <m/>
    <d v="2025-12-18T00:00:00"/>
    <x v="114"/>
    <m/>
    <x v="0"/>
    <s v="Shift Instrument Technician "/>
    <s v="Plant Entry Gate"/>
    <s v="Unsafe Act (Dangerous or Unsafe Act that was done by someone) / Perbuatan Bahaya"/>
    <s v="Personnel forgot to put on his safety glass upon entering the plant"/>
    <s v="Dust could get into his eyes"/>
    <s v="Remind him to put on his safety glass and he's cooperate immediately "/>
    <s v="Personal Protective Equipment / Pemakaian Alat Pelindung Diri"/>
    <x v="0"/>
    <x v="0"/>
    <x v="0"/>
  </r>
  <r>
    <m/>
    <x v="0"/>
    <m/>
    <m/>
    <d v="2025-12-19T00:00:00"/>
    <x v="28"/>
    <m/>
    <x v="0"/>
    <s v="Electrical Engineer"/>
    <s v="Product Handling"/>
    <s v="Improvement Suggestions / Cadangan untuk diperbaiki"/>
    <s v="Suggestion for water dispenser location near the power socket panel within the area for truck loading."/>
    <s v="Safety issues can occur"/>
    <s v="Despite safety methods were suggested, I still insisted to refer to HSSE for their point of view, as I doubt the suggested safety methods were insufficient."/>
    <s v="Proactive Approach / Teguran Positif (Safe Act / Positive Act)"/>
    <x v="0"/>
    <x v="0"/>
    <x v="0"/>
  </r>
  <r>
    <m/>
    <x v="0"/>
    <m/>
    <m/>
    <d v="2025-12-19T00:00:00"/>
    <x v="149"/>
    <m/>
    <x v="0"/>
    <s v="Rotating technician"/>
    <s v="Ammonia Plant"/>
    <s v="Unsafe Act (Dangerous or Unsafe Act that was done by someone) / Perbuatan Bahaya"/>
    <s v="Cycling too fast"/>
    <s v="Injuries"/>
    <s v="Stop and intervene"/>
    <s v="Individual Behaviour / Tingkah Laku yang Cuai dan Berbahaya"/>
    <x v="0"/>
    <x v="0"/>
    <x v="0"/>
  </r>
  <r>
    <m/>
    <x v="0"/>
    <m/>
    <m/>
    <d v="2025-12-19T00:00:00"/>
    <x v="84"/>
    <m/>
    <x v="0"/>
    <s v="Static Technician "/>
    <s v="Urea Plant"/>
    <s v="Safe Act or Positive Practice (An appreciation to be made to that person who shows good examples) / Kelakuan yang Baik"/>
    <s v="Brudesh contractor does a very good cleaning and housekeeping around the area especially inside granulation as many urea fertilizer usually fell around the area"/>
    <s v="Without proper cleaning and housekeeping, people may slip and trip due to slippery surface and urea shape ball round"/>
    <s v="Praise the Brudesh contractor and encourage them with the good work that has been done"/>
    <s v="Proactive Approach / Teguran Positif (Safe Act / Positive Act)"/>
    <x v="0"/>
    <x v="0"/>
    <x v="0"/>
  </r>
  <r>
    <m/>
    <x v="0"/>
    <m/>
    <m/>
    <d v="2025-12-19T00:00:00"/>
    <x v="87"/>
    <m/>
    <x v="0"/>
    <s v="Static Technician "/>
    <s v="Contractor's Rest Area"/>
    <s v="Improvement Suggestions / Cadangan untuk diperbaiki"/>
    <s v="At site, the contractor does not have a proper rest area for them. as inbetween job, they are resting at open area which might not suitable for them to have a rest"/>
    <s v="Currently they only have a shaded area inbetween building for them to rest. As it is not really comfortable for the contractor to rest around there"/>
    <s v="Raise this care card and hope HSE can do something or provide a shaded with proper seating area for the contractor to have rest inbetween jobs"/>
    <s v="Welfare / Kebajikan Pekerjaan dari segi Tempat Rehat, Penyediaan Air Minum dan Sebagainya."/>
    <x v="0"/>
    <x v="0"/>
    <x v="0"/>
  </r>
  <r>
    <m/>
    <x v="0"/>
    <m/>
    <m/>
    <d v="2025-12-19T00:00:00"/>
    <x v="114"/>
    <m/>
    <x v="0"/>
    <s v="Shift Instrument Technician "/>
    <s v="CCR"/>
    <s v="Unsafe Act (Dangerous or Unsafe Act that was done by someone) / Perbuatan Bahaya"/>
    <s v="Saw one personnel going out from the CCR without safety glass"/>
    <s v="Dust could get into his eyes"/>
    <s v="Approached him to remind him to put his safety glass"/>
    <s v="Personal Protective Equipment / Pemakaian Alat Pelindung Diri"/>
    <x v="0"/>
    <x v="0"/>
    <x v="0"/>
  </r>
  <r>
    <m/>
    <x v="0"/>
    <m/>
    <m/>
    <d v="2025-12-19T00:00:00"/>
    <x v="57"/>
    <m/>
    <x v="0"/>
    <s v="Senior Scaffolder"/>
    <s v="Offsite &amp; Utilities"/>
    <s v="Unsafe Act (Dangerous or Unsafe Act that was done by someone) / Perbuatan Bahaya"/>
    <s v="I see scaffolder working at height not hooking their harness lanyard"/>
    <s v="he can fall from height &amp; injured "/>
    <s v="I stop him to work &amp; intervene . we discuss and he agree what I explain to him regarding working at height "/>
    <s v="Scaffolding and Working at Height / Yang berkaitan dengan Scaffolding dan Bekerja tempat tinggi"/>
    <x v="0"/>
    <x v="0"/>
    <x v="0"/>
  </r>
  <r>
    <m/>
    <x v="0"/>
    <m/>
    <m/>
    <d v="2025-12-19T00:00:00"/>
    <x v="53"/>
    <m/>
    <x v="0"/>
    <s v="Heavy equipment operator "/>
    <s v="Plant Entry Gate"/>
    <s v="Unsafe Act (Dangerous or Unsafe Act that was done by someone) / Perbuatan Bahaya"/>
    <s v="Finding 3rd party forklift speeding, during transfer chemical to plant."/>
    <s v="Chemical can fall down and incident happen."/>
    <s v="Make intervention to the forklift operator."/>
    <s v="Individual Behaviour / Tingkah Laku yang Cuai dan Berbahaya"/>
    <x v="0"/>
    <x v="0"/>
    <x v="0"/>
  </r>
  <r>
    <m/>
    <x v="0"/>
    <m/>
    <m/>
    <d v="2025-12-19T00:00:00"/>
    <x v="114"/>
    <m/>
    <x v="0"/>
    <s v="Shift  Instrument Technician"/>
    <s v="Site Office Ground Floor"/>
    <s v="Unsafe Act (Dangerous or Unsafe Act that was done by someone) / Perbuatan Bahaya"/>
    <s v="A personnel didn't wear his safety glass when about to go out from NRA"/>
    <s v="Dust could get into his eyes"/>
    <s v="Remind to put on his safety glass"/>
    <s v="Personal Protective Equipment / Pemakaian Alat Pelindung Diri"/>
    <x v="0"/>
    <x v="0"/>
    <x v="0"/>
  </r>
  <r>
    <m/>
    <x v="0"/>
    <m/>
    <m/>
    <d v="2025-12-20T00:00:00"/>
    <x v="42"/>
    <m/>
    <x v="0"/>
    <s v="Electrical Technician"/>
    <s v="Workshop"/>
    <s v="Unsafe Act (Dangerous or Unsafe Act that was done by someone) / Perbuatan Bahaya"/>
    <s v="Person not using safety harness while working at high "/>
    <s v="can cause injury or fatal."/>
    <s v="ask that person to stop work and go down. remind that person to wear full safety harness. And use the inspected harness"/>
    <s v="Individual Behaviour / Tingkah Laku yang Cuai dan Berbahaya"/>
    <x v="0"/>
    <x v="0"/>
    <x v="0"/>
  </r>
  <r>
    <m/>
    <x v="0"/>
    <m/>
    <m/>
    <d v="2025-12-22T00:00:00"/>
    <x v="57"/>
    <m/>
    <x v="0"/>
    <s v="Senior Scaffolder"/>
    <s v="Ammonia Plant"/>
    <s v="Unsafe Act (Dangerous or Unsafe Act that was done by someone) / Perbuatan Bahaya"/>
    <s v="I saw one of our team not using gloves while arranging scaffolding materials"/>
    <s v="It may cause finger injuries "/>
    <s v="I stop him and ask him to use gloves when do some work on site"/>
    <s v="Personal Protective Equipment / Pemakaian Alat Pelindung Diri"/>
    <x v="0"/>
    <x v="0"/>
    <x v="0"/>
  </r>
  <r>
    <m/>
    <x v="0"/>
    <m/>
    <m/>
    <d v="2025-12-22T00:00:00"/>
    <x v="53"/>
    <m/>
    <x v="0"/>
    <s v="Heavy equipment operator "/>
    <s v="North Building Ground Floor"/>
    <s v="Unsafe Act (Dangerous or Unsafe Act that was done by someone) / Perbuatan Bahaya"/>
    <s v="Find someone using mobile phone (texting) will walking."/>
    <s v="Not focus will walking can cause trip and fall."/>
    <s v="Make intervention "/>
    <s v="Individual Behaviour / Tingkah Laku yang Cuai dan Berbahaya"/>
    <x v="0"/>
    <x v="0"/>
    <x v="0"/>
  </r>
  <r>
    <m/>
    <x v="0"/>
    <m/>
    <m/>
    <d v="2025-12-22T00:00:00"/>
    <x v="30"/>
    <m/>
    <x v="0"/>
    <s v="Technician"/>
    <s v="Urea Plant"/>
    <s v="Improvement Suggestions / Cadangan untuk diperbaiki"/>
    <s v="No proper barrier for temporary storage at  urea granulation area on level 1."/>
    <s v="-"/>
    <s v="Suggest put proper barrier or signange."/>
    <s v="Signage and Barriers / Papan Tanda dan Perbatasan Keselamatan tempat kerja"/>
    <x v="0"/>
    <x v="0"/>
    <x v="0"/>
  </r>
  <r>
    <m/>
    <x v="0"/>
    <m/>
    <m/>
    <d v="2025-12-23T00:00:00"/>
    <x v="67"/>
    <m/>
    <x v="0"/>
    <s v="Fabricator Lv2 "/>
    <s v="Urea Plant"/>
    <s v="Unsafe Condition (Dangerous Area that has potential to cause harm or injury to People within the Area) / Keadaan Bahaya"/>
    <s v="Expired Scaff tag"/>
    <s v="Scaffolding may have weakened joints, corroded tubes, loose couplers, or damaged planks that weren’t caught due to missed inspection"/>
    <s v="I informed to the competent inspector"/>
    <s v="Communication / Kurang Perbincangan waktu Bekerja, Kurang Permahaman Arahan atau Kurang Pengetahuan Bahasa Asing"/>
    <x v="0"/>
    <x v="0"/>
    <x v="0"/>
  </r>
  <r>
    <m/>
    <x v="0"/>
    <m/>
    <m/>
    <d v="2025-12-23T00:00:00"/>
    <x v="67"/>
    <m/>
    <x v="0"/>
    <s v="Fabricator Lv2 "/>
    <s v="Jetty Head"/>
    <s v="Improvement Suggestions / Cadangan untuk diperbaiki"/>
    <s v="I just realized that there's no medic personnel available at jetty head."/>
    <s v="Even if you have first aid training, the absence of a medic or medical personnel on site can still lead to serious consequences_x000a__x000a_"/>
    <s v="Assign a medic team at jetty head.Without medical personnel, emergencies escalate faster, legal risks increase, and lives may be lost."/>
    <s v="Proactive Approach / Teguran Positif (Safe Act / Positive Act)"/>
    <x v="0"/>
    <x v="0"/>
    <x v="0"/>
  </r>
  <r>
    <m/>
    <x v="0"/>
    <m/>
    <m/>
    <d v="2025-12-23T00:00:00"/>
    <x v="67"/>
    <m/>
    <x v="0"/>
    <s v="Fabricator Lv2 "/>
    <s v="Urea Plant"/>
    <s v="Unsafe Act (Dangerous or Unsafe Act that was done by someone) / Perbuatan Bahaya"/>
    <s v="Contractor was observed overreaching beyond the guardrail to access painting area, creating a fall hazard"/>
    <s v="Person can fall"/>
    <s v="Work was stopped and contractor instructed to reposition access equipment to eliminate overreaching"/>
    <s v="Position of People / Keberadaan seseorang ketika bekerja (Line of Fire, Drop Object &amp; Slip, Trip and Fall)"/>
    <x v="0"/>
    <x v="0"/>
    <x v="0"/>
  </r>
  <r>
    <m/>
    <x v="0"/>
    <m/>
    <m/>
    <d v="2025-12-23T00:00:00"/>
    <x v="115"/>
    <m/>
    <x v="0"/>
    <s v="Instrument Engineer"/>
    <s v="Car Park near North Building"/>
    <s v="Unsafe Condition (Dangerous Area that has potential to cause harm or injury to People within the Area) / Keadaan Bahaya"/>
    <s v="Colleague almost slipped on the slippery ground on the car park area due to algae"/>
    <s v="fall/trip injury"/>
    <s v="inform others of the danger"/>
    <s v="Hazardous - Unsafe Environment / Situasi Tempat Kerja yang Berbahaya untuk Alam Sekitar"/>
    <x v="0"/>
    <x v="0"/>
    <x v="0"/>
  </r>
  <r>
    <m/>
    <x v="0"/>
    <m/>
    <m/>
    <d v="2025-12-23T00:00:00"/>
    <x v="57"/>
    <m/>
    <x v="0"/>
    <s v="Senior Scaffolder"/>
    <s v="Urea Plant"/>
    <s v="Unsafe Condition (Dangerous Area that has potential to cause harm or injury to People within the Area) / Keadaan Bahaya"/>
    <s v="Poor housekeeping scaffolding materials at Urea Granulation"/>
    <s v="possible can happen falling object"/>
    <s v="I told my team to housekeeping &amp; arrange properly the materials"/>
    <s v="Material Arrangement and Housekeeping / Kesesuaian Penyusunan Barang dan Kebersihan Tempat Pekerjaan"/>
    <x v="0"/>
    <x v="0"/>
    <x v="0"/>
  </r>
  <r>
    <m/>
    <x v="0"/>
    <m/>
    <m/>
    <d v="2025-12-23T00:00:00"/>
    <x v="57"/>
    <m/>
    <x v="0"/>
    <s v="Senior Scaffolder"/>
    <s v="North Building Ground Floor"/>
    <s v="Improvement Suggestions / Cadangan untuk diperbaiki"/>
    <s v="Air conditioner not work properly"/>
    <s v="not enough using on aircond"/>
    <s v="i raise this thing to my boss"/>
    <s v="Facility Management / Perawatan Kemudahan dan Aset"/>
    <x v="0"/>
    <x v="0"/>
    <x v="0"/>
  </r>
  <r>
    <m/>
    <x v="0"/>
    <m/>
    <m/>
    <d v="2025-12-23T00:00:00"/>
    <x v="127"/>
    <m/>
    <x v="0"/>
    <s v="Instrument Engineer"/>
    <s v="Car Park near North Building"/>
    <s v="Unsafe Condition (Dangerous Area that has potential to cause harm or injury to People within the Area) / Keadaan Bahaya"/>
    <s v="algae on the ground causing the ground to be slippery"/>
    <s v="slip, fall"/>
    <s v="To remove algae from ground rocks, use physical methods like stiff brushing or pressure washing for quick results, or apply natural cleaners like a vinegar/water mix, baking soda/soda ash solution, or even denture cleaning tablets for a soak. For prevention, ensure good drainage, reduce shade, and keep surfaces dry to stop algae from growing back. "/>
    <s v="Facility Management / Perawatan Kemudahan dan Aset"/>
    <x v="0"/>
    <x v="0"/>
    <x v="0"/>
  </r>
  <r>
    <m/>
    <x v="0"/>
    <m/>
    <m/>
    <d v="2025-12-23T00:00:00"/>
    <x v="127"/>
    <m/>
    <x v="0"/>
    <s v="Instrument Engineer"/>
    <s v="South Building First Floor"/>
    <s v="Unsafe Condition (Dangerous Area that has potential to cause harm or injury to People within the Area) / Keadaan Bahaya"/>
    <s v="staircase to first floor of building is wet due to rain"/>
    <s v="slip, trip, fall"/>
    <s v="To prevent wet stairs and slips, focus on immediate cleanup, applying traction-boosting solutions like anti-slip treads or coatings, ensuring good lighting, and using handrails, plus wearing non-slip shoes, while also managing water entry with mats and proper drainage to keep stairs dry and safe. "/>
    <s v="Facility Management / Perawatan Kemudahan dan Aset"/>
    <x v="0"/>
    <x v="0"/>
    <x v="0"/>
  </r>
  <r>
    <m/>
    <x v="0"/>
    <m/>
    <m/>
    <d v="2025-12-23T00:00:00"/>
    <x v="80"/>
    <m/>
    <x v="0"/>
    <s v="Mechanical lead"/>
    <s v="Jetty Head"/>
    <s v="Unsafe Condition (Dangerous Area that has potential to cause harm or injury to People within the Area) / Keadaan Bahaya"/>
    <s v="Shiploading area has corroded material, atmospheric corrossion over stairs, handrails, the equipment itself"/>
    <s v="unexpected failure or injuries"/>
    <s v="informed material owner to remove his things and raise  notification for re- painting activities"/>
    <s v="Hazardous - Unsafe Environment / Situasi Tempat Kerja yang Berbahaya untuk Alam Sekitar"/>
    <x v="0"/>
    <x v="0"/>
    <x v="0"/>
  </r>
  <r>
    <m/>
    <x v="0"/>
    <m/>
    <m/>
    <d v="2025-12-23T00:00:00"/>
    <x v="30"/>
    <m/>
    <x v="0"/>
    <s v="Technician"/>
    <s v="Bulk Storage"/>
    <s v="Safe Act or Positive Practice (An appreciation to be made to that person who shows good examples) / Kelakuan yang Baik"/>
    <s v="Use mask with catridge when entering the storage"/>
    <s v="Too much inhale urea fume can risk health"/>
    <s v="-"/>
    <s v="Personal Protective Equipment / Pemakaian Alat Pelindung Diri"/>
    <x v="0"/>
    <x v="0"/>
    <x v="0"/>
  </r>
  <r>
    <m/>
    <x v="0"/>
    <m/>
    <m/>
    <d v="2025-12-23T00:00:00"/>
    <x v="108"/>
    <m/>
    <x v="0"/>
    <s v="Instrument Technician"/>
    <s v="South Building Ground Floor"/>
    <s v="Unsafe Condition (Dangerous Area that has potential to cause harm or injury to People within the Area) / Keadaan Bahaya"/>
    <s v="I saw that this person shoelace was loose, so I asked her to tie it."/>
    <s v="can cause trip and fall and cause injury"/>
    <s v="I helped prevent an accident by asking her to tie her shoelace, and I told her to always check her shoes before and after wearing it."/>
    <s v="Knowledge and Training / Kurang Kemahiran atau Pengetahuan"/>
    <x v="0"/>
    <x v="0"/>
    <x v="0"/>
  </r>
  <r>
    <m/>
    <x v="0"/>
    <m/>
    <m/>
    <d v="2025-12-23T00:00:00"/>
    <x v="83"/>
    <m/>
    <x v="0"/>
    <s v="Urea static supervisor "/>
    <s v="Bulk Storage"/>
    <s v="Unsafe Condition (Dangerous Area that has potential to cause harm or injury to People within the Area) / Keadaan Bahaya"/>
    <s v="Urea bag stack front of entrance door "/>
    <s v="Obstruction in walk way is unsafe "/>
    <s v="Inform operation to clear the walk way"/>
    <s v="Material Arrangement and Housekeeping / Kesesuaian Penyusunan Barang dan Kebersihan Tempat Pekerjaan"/>
    <x v="0"/>
    <x v="0"/>
    <x v="0"/>
  </r>
  <r>
    <m/>
    <x v="0"/>
    <m/>
    <m/>
    <d v="2025-12-24T00:00:00"/>
    <x v="149"/>
    <m/>
    <x v="0"/>
    <s v="Rotating technician"/>
    <s v="Ammonia Plant"/>
    <s v="Unsafe Act (Dangerous or Unsafe Act that was done by someone) / Perbuatan Bahaya"/>
    <s v="Not wearing ppe properly"/>
    <s v="Injuries"/>
    <s v="Approach and to rolldown the sleeves"/>
    <s v="Individual Behaviour / Tingkah Laku yang Cuai dan Berbahaya"/>
    <x v="0"/>
    <x v="0"/>
    <x v="0"/>
  </r>
  <r>
    <m/>
    <x v="0"/>
    <m/>
    <m/>
    <d v="2025-12-24T00:00:00"/>
    <x v="149"/>
    <m/>
    <x v="0"/>
    <s v="Rotating technician"/>
    <s v="Site Office Ground Floor"/>
    <s v="Unsafe Act (Dangerous or Unsafe Act that was done by someone) / Perbuatan Bahaya"/>
    <s v="Cycling too fast "/>
    <s v="Injuries"/>
    <s v="Intervene to slow down"/>
    <s v="Individual Behaviour / Tingkah Laku yang Cuai dan Berbahaya"/>
    <x v="0"/>
    <x v="0"/>
    <x v="0"/>
  </r>
  <r>
    <m/>
    <x v="0"/>
    <m/>
    <m/>
    <d v="2025-12-24T00:00:00"/>
    <x v="149"/>
    <m/>
    <x v="0"/>
    <s v="Rotating technician"/>
    <s v="Ammonia Plant"/>
    <s v="Unsafe Act (Dangerous or Unsafe Act that was done by someone) / Perbuatan Bahaya"/>
    <s v="No 3 points contacts"/>
    <s v="Injuries"/>
    <s v="Intervene and to have 3 point contact all times"/>
    <s v="Knowledge and Training / Kurang Kemahiran atau Pengetahuan"/>
    <x v="0"/>
    <x v="0"/>
    <x v="0"/>
  </r>
  <r>
    <m/>
    <x v="0"/>
    <m/>
    <m/>
    <d v="2025-12-24T00:00:00"/>
    <x v="70"/>
    <m/>
    <x v="0"/>
    <s v="Valve repair tech"/>
    <s v="Main Gate 1"/>
    <s v="Safe Act or Positive Practice (An appreciation to be made to that person who shows good examples) / Kelakuan yang Baik"/>
    <s v="Contractors using right safety harness when fixing street lights"/>
    <s v="Drop at more than 2 meters height "/>
    <s v="Nil"/>
    <s v="Scaffolding and Working at Height / Yang berkaitan dengan Scaffolding dan Bekerja tempat tinggi"/>
    <x v="0"/>
    <x v="0"/>
    <x v="0"/>
  </r>
  <r>
    <m/>
    <x v="0"/>
    <m/>
    <m/>
    <d v="2025-12-24T00:00:00"/>
    <x v="44"/>
    <m/>
    <x v="0"/>
    <s v="Workshop lead engineer"/>
    <s v="Plant Entry Gate"/>
    <s v="Safe Act or Positive Practice (An appreciation to be made to that person who shows good examples) / Kelakuan yang Baik"/>
    <s v="adding new machinies scaning cards"/>
    <s v="make long que entering the site "/>
    <s v="concern raised and corrective action taken"/>
    <s v="Proactive Approach / Teguran Positif (Safe Act / Positive Act)"/>
    <x v="0"/>
    <x v="1"/>
    <x v="0"/>
  </r>
  <r>
    <m/>
    <x v="0"/>
    <m/>
    <m/>
    <d v="2025-12-26T00:00:00"/>
    <x v="142"/>
    <m/>
    <x v="0"/>
    <s v="Supervisor Rotating"/>
    <s v="Workshop"/>
    <s v="Safe Act or Positive Practice (An appreciation to be made to that person who shows good examples) / Kelakuan yang Baik"/>
    <s v="Good housekeeping "/>
    <s v="They are do very well."/>
    <s v="They always get the job done.  "/>
    <s v="Material Arrangement and Housekeeping / Kesesuaian Penyusunan Barang dan Kebersihan Tempat Pekerjaan"/>
    <x v="0"/>
    <x v="0"/>
    <x v="0"/>
  </r>
  <r>
    <m/>
    <x v="0"/>
    <m/>
    <m/>
    <d v="2025-12-27T00:00:00"/>
    <x v="28"/>
    <m/>
    <x v="0"/>
    <s v="Electrical Engineer"/>
    <s v="Bulk Storage"/>
    <s v="Unsafe Condition (Dangerous Area that has potential to cause harm or injury to People within the Area) / Keadaan Bahaya"/>
    <s v="Safety Harness almost entangled with user's leg."/>
    <s v="Injuries from tripping"/>
    <s v="Caution was properly given and continue on monitoring the work."/>
    <s v="Personal Protective Equipment / Pemakaian Alat Pelindung Diri"/>
    <x v="0"/>
    <x v="0"/>
    <x v="0"/>
  </r>
  <r>
    <m/>
    <x v="0"/>
    <m/>
    <m/>
    <d v="2025-12-29T00:00:00"/>
    <x v="46"/>
    <m/>
    <x v="0"/>
    <s v="senior piping eng"/>
    <s v="Workshop"/>
    <s v="Unsafe Condition (Dangerous Area that has potential to cause harm or injury to People within the Area) / Keadaan Bahaya"/>
    <s v="painting container ventilation requirement"/>
    <s v="container is use for chemical storage and can cause hazard if breathing."/>
    <s v="concern raise to facility management"/>
    <s v="Facility Management / Perawatan Kemudahan dan Aset"/>
    <x v="0"/>
    <x v="1"/>
    <x v="0"/>
  </r>
  <r>
    <m/>
    <x v="0"/>
    <m/>
    <m/>
    <d v="2025-12-29T00:00:00"/>
    <x v="46"/>
    <m/>
    <x v="0"/>
    <s v="piping senior eng"/>
    <s v="Workshop"/>
    <s v="Unsafe Condition (Dangerous Area that has potential to cause harm or injury to People within the Area) / Keadaan Bahaya"/>
    <s v="house keeping required inside of workshop at welding area"/>
    <s v="unproper arrangement can cause slip and sharp edge hazards"/>
    <s v="raised notification for proper hausekeeping"/>
    <s v="Proactive Approach / Teguran Positif (Safe Act / Positive Act)"/>
    <x v="0"/>
    <x v="1"/>
    <x v="0"/>
  </r>
  <r>
    <m/>
    <x v="0"/>
    <m/>
    <m/>
    <d v="2025-12-29T00:00:00"/>
    <x v="68"/>
    <m/>
    <x v="0"/>
    <s v="Workshop Technician"/>
    <s v="North Building Ground Floor"/>
    <s v="Unsafe Condition (Dangerous Area that has potential to cause harm or injury to People within the Area) / Keadaan Bahaya"/>
    <s v="Bicycle in bad condition. No brakes"/>
    <s v="Can cause accident "/>
    <s v="Spoke to the owner about the danger. The owner agreed to fix it "/>
    <s v="Hazardous - Unsafe Materials / Benda yang Berbahaya"/>
    <x v="0"/>
    <x v="0"/>
    <x v="0"/>
  </r>
  <r>
    <m/>
    <x v="0"/>
    <m/>
    <m/>
    <d v="2025-12-29T00:00:00"/>
    <x v="83"/>
    <m/>
    <x v="0"/>
    <s v="Urea static supervisor "/>
    <s v="Bulk Storage"/>
    <s v="Unsafe Condition (Dangerous Area that has potential to cause harm or injury to People within the Area) / Keadaan Bahaya"/>
    <s v="Urea bags are stacked one each other near the running conveyor and it's slacking "/>
    <s v="In case bag slack or slip can hit the running conveyor and damage equipment "/>
    <s v="Inform operation to clear the bags near running conveyor "/>
    <s v="Material Arrangement and Housekeeping / Kesesuaian Penyusunan Barang dan Kebersihan Tempat Pekerjaan"/>
    <x v="0"/>
    <x v="0"/>
    <x v="0"/>
  </r>
  <r>
    <m/>
    <x v="0"/>
    <m/>
    <m/>
    <d v="2025-12-30T00:00:00"/>
    <x v="67"/>
    <m/>
    <x v="0"/>
    <s v="Fabricator Lv2 "/>
    <s v="Workshop"/>
    <s v="Unsafe Condition (Dangerous Area that has potential to cause harm or injury to People within the Area) / Keadaan Bahaya"/>
    <s v="Leftovers rubble at workshop and no housekeeping been made by Saifuddin contractors "/>
    <s v="Leftover rubble left on site may create safety hazards and obstruct work activities"/>
    <s v="Designate a supervisor or contractor responsible for daily cleanup and monitoring"/>
    <s v="Hazardous - Unsafe Environment / Situasi Tempat Kerja yang Berbahaya untuk Alam Sekitar"/>
    <x v="0"/>
    <x v="0"/>
    <x v="0"/>
  </r>
  <r>
    <m/>
    <x v="0"/>
    <m/>
    <m/>
    <d v="2025-12-30T00:00:00"/>
    <x v="67"/>
    <m/>
    <x v="0"/>
    <s v="Fabricator Lv2 "/>
    <s v="Workshop"/>
    <s v="Safe Act or Positive Practice (An appreciation to be made to that person who shows good examples) / Kelakuan yang Baik"/>
    <s v="Major housekeeping at workshop ongoing "/>
    <s v="-"/>
    <s v="Good housekeeping improves safety, productivity, and morale, and reduces accidents."/>
    <s v="Proactive Approach / Teguran Positif (Safe Act / Positive Act)"/>
    <x v="0"/>
    <x v="0"/>
    <x v="0"/>
  </r>
  <r>
    <m/>
    <x v="0"/>
    <m/>
    <m/>
    <d v="2025-12-30T00:00:00"/>
    <x v="68"/>
    <m/>
    <x v="0"/>
    <s v="Workshop Technician"/>
    <s v="Workshop"/>
    <s v="Unsafe Condition (Dangerous Area that has potential to cause harm or injury to People within the Area) / Keadaan Bahaya"/>
    <s v="Poor housekeeping at workshop area"/>
    <s v="Slip trip and fall"/>
    <s v="Approached the person in charge about the housekeeping. "/>
    <s v="Hazardous - Unsafe Environment / Situasi Tempat Kerja yang Berbahaya untuk Alam Sekitar"/>
    <x v="0"/>
    <x v="0"/>
    <x v="0"/>
  </r>
  <r>
    <m/>
    <x v="0"/>
    <m/>
    <m/>
    <d v="2025-12-30T00:00:00"/>
    <x v="22"/>
    <m/>
    <x v="0"/>
    <s v="Electrical Supervisor"/>
    <s v="Ammonia Plant"/>
    <s v="Improvement Suggestions / Cadangan untuk diperbaiki"/>
    <s v="There are numerous cable pieces laying on the floor near the flare stake point on the first floor. These cables seem to be from the project shut down in August."/>
    <s v="Either during the project or after it was finished, these wires ought to have been cleaned. Maintaining cleanliness is essential to workplace safety."/>
    <s v="The remaining cables must be cleaned."/>
    <s v="Material Arrangement and Housekeeping / Kesesuaian Penyusunan Barang dan Kebersihan Tempat Pekerjaan"/>
    <x v="0"/>
    <x v="1"/>
    <x v="0"/>
  </r>
  <r>
    <m/>
    <x v="0"/>
    <m/>
    <m/>
    <d v="2025-12-30T00:00:00"/>
    <x v="68"/>
    <m/>
    <x v="0"/>
    <s v="Workshop Technician"/>
    <s v="Workshop"/>
    <s v="Unsafe Act (Dangerous or Unsafe Act that was done by someone) / Perbuatan Bahaya"/>
    <s v="A worker not wearing hand protection while repairing an heavyduty equipment"/>
    <s v="It can cause hand and finger injury"/>
    <s v="Intervened the worker immediately and remind him about the danger and consiquences"/>
    <s v="Individual Behaviour / Tingkah Laku yang Cuai dan Berbahaya"/>
    <x v="0"/>
    <x v="0"/>
    <x v="0"/>
  </r>
  <r>
    <m/>
    <x v="0"/>
    <m/>
    <m/>
    <d v="2025-12-30T00:00:00"/>
    <x v="68"/>
    <m/>
    <x v="0"/>
    <s v="Workshop technician"/>
    <s v="Workshop"/>
    <s v="Unsafe Act (Dangerous or Unsafe Act that was done by someone) / Perbuatan Bahaya"/>
    <s v="A worker not wearing eye protection while using a Air blower gun on dusty equipment"/>
    <s v="It can cause eye injury"/>
    <s v="Intervened the said worker and inform him to wear a proper PPE for the job and explained about the danger. "/>
    <s v="Individual Behaviour / Tingkah Laku yang Cuai dan Berbahaya"/>
    <x v="0"/>
    <x v="0"/>
    <x v="0"/>
  </r>
  <r>
    <m/>
    <x v="0"/>
    <m/>
    <m/>
    <d v="2025-12-30T00:00:00"/>
    <x v="22"/>
    <m/>
    <x v="0"/>
    <s v="Electrical Supervisor"/>
    <s v="Offsite &amp; Utilities"/>
    <s v="Unsafe Condition (Dangerous Area that has potential to cause harm or injury to People within the Area) / Keadaan Bahaya"/>
    <s v="Due to broken mounting, the emergency light fitting 1641EP21.41.1-E01 was found to be hanging with just one bolt."/>
    <s v="An emergency light is crucial for the process area."/>
    <s v="The findings have been reported, and the CM schedule will be created shortly."/>
    <s v="Facility Management / Perawatan Kemudahan dan Aset"/>
    <x v="0"/>
    <x v="1"/>
    <x v="0"/>
  </r>
  <r>
    <m/>
    <x v="0"/>
    <m/>
    <m/>
    <d v="2025-12-30T00:00:00"/>
    <x v="70"/>
    <m/>
    <x v="0"/>
    <s v="Valve Repair Tech"/>
    <s v="Car Park near North Building"/>
    <s v="Improvement Suggestions / Cadangan untuk diperbaiki"/>
    <s v="Cement the road for all who park"/>
    <s v="Possible stone chipping"/>
    <s v="Nil"/>
    <s v="Facility Management / Perawatan Kemudahan dan Aset"/>
    <x v="0"/>
    <x v="0"/>
    <x v="0"/>
  </r>
  <r>
    <m/>
    <x v="0"/>
    <m/>
    <m/>
    <d v="2025-12-30T00:00:00"/>
    <x v="70"/>
    <m/>
    <x v="0"/>
    <s v="Valve repair tech"/>
    <s v="Workshop"/>
    <s v="Safe Act or Positive Practice (An appreciation to be made to that person who shows good examples) / Kelakuan yang Baik"/>
    <s v="Contractors wearing safety glasses when cutting the grass"/>
    <s v="Possible blindness from the stone hitting the eyes"/>
    <s v="Nil"/>
    <s v="Proactive Approach / Teguran Positif (Safe Act / Positive Act)"/>
    <x v="0"/>
    <x v="0"/>
    <x v="0"/>
  </r>
  <r>
    <m/>
    <x v="0"/>
    <m/>
    <m/>
    <d v="2025-12-31T00:00:00"/>
    <x v="72"/>
    <m/>
    <x v="0"/>
    <s v="Workshop technician"/>
    <s v="Car Park near North Building"/>
    <s v="Improvement Suggestions / Cadangan untuk diperbaiki"/>
    <s v="Fix the potholes on the parking area"/>
    <s v=" Damage to personnel vehicle"/>
    <s v="Drive slow as possible"/>
    <s v="Road Safety / Keselamatan di Trafik dan Jalan Raya"/>
    <x v="0"/>
    <x v="0"/>
    <x v="0"/>
  </r>
  <r>
    <m/>
    <x v="0"/>
    <m/>
    <m/>
    <d v="2025-12-31T00:00:00"/>
    <x v="48"/>
    <m/>
    <x v="0"/>
    <s v="Workshop Engineer"/>
    <s v="North Building Ground Floor"/>
    <s v="Unsafe Act (Dangerous or Unsafe Act that was done by someone) / Perbuatan Bahaya"/>
    <s v="Bicycles was parked near the entrance of the building, instead of the designated parking location"/>
    <s v="In case of any emergency, the bicycles may become obstruction to the pathway as it make the area crowded"/>
    <s v="Need to remind the others of the proper parking area"/>
    <s v="Individual Behaviour / Tingkah Laku yang Cuai dan Berbahaya"/>
    <x v="0"/>
    <x v="0"/>
    <x v="0"/>
  </r>
  <r>
    <m/>
    <x v="0"/>
    <m/>
    <m/>
    <d v="2025-12-31T00:00:00"/>
    <x v="48"/>
    <m/>
    <x v="0"/>
    <s v="Workshop Engineer"/>
    <s v="Car Park near North Building"/>
    <s v="Unsafe Condition (Dangerous Area that has potential to cause harm or injury to People within the Area) / Keadaan Bahaya"/>
    <s v="Puddles and algae at parking area. and also in between the north and south building"/>
    <s v="Could cause slip and trip as the algae make the ground slippery"/>
    <s v="Algae need to be removed and to make the parking more even so there is no stagnant water"/>
    <s v="Facility Management / Perawatan Kemudahan dan Aset"/>
    <x v="0"/>
    <x v="0"/>
    <x v="0"/>
  </r>
  <r>
    <m/>
    <x v="0"/>
    <m/>
    <m/>
    <d v="2025-12-31T00:00:00"/>
    <x v="101"/>
    <m/>
    <x v="0"/>
    <s v="Engineer"/>
    <s v="Car Park near North Building"/>
    <s v="Unsafe Condition (Dangerous Area that has potential to cause harm or injury to People within the Area) / Keadaan Bahaya"/>
    <s v="Almost slipped on algae at car park. It's everywhere!"/>
    <s v="Slip &amp; fall injuries"/>
    <s v="Raised this issue for quite some time, no actions"/>
    <s v="Facility Management / Perawatan Kemudahan dan Aset"/>
    <x v="0"/>
    <x v="0"/>
    <x v="0"/>
  </r>
  <r>
    <m/>
    <x v="0"/>
    <m/>
    <m/>
    <d v="2025-12-31T00:00:00"/>
    <x v="44"/>
    <m/>
    <x v="0"/>
    <s v="Workshop lead engineer"/>
    <s v="Main Gate 1"/>
    <s v="Safe Act or Positive Practice (An appreciation to be made to that person who shows good examples) / Kelakuan yang Baik"/>
    <s v="using electric system for the gate "/>
    <s v="avoid confusion from security team"/>
    <s v="talk to security team "/>
    <s v="Communication / Kurang Perbincangan waktu Bekerja, Kurang Permahaman Arahan atau Kurang Pengetahuan Bahasa Asing"/>
    <x v="0"/>
    <x v="1"/>
    <x v="0"/>
  </r>
  <r>
    <m/>
    <x v="0"/>
    <m/>
    <m/>
    <d v="2025-12-31T00:00:00"/>
    <x v="44"/>
    <m/>
    <x v="0"/>
    <s v="Workshop lead engineer"/>
    <s v="Car Park near Clinic"/>
    <s v="Safe Act or Positive Practice (An appreciation to be made to that person who shows good examples) / Kelakuan yang Baik"/>
    <s v="flatten the car park floor "/>
    <s v="stones may fly due to car movement tyres and hit some one "/>
    <s v="i raised care cards towards this issue "/>
    <s v="Facility Management / Perawatan Kemudahan dan Aset"/>
    <x v="0"/>
    <x v="1"/>
    <x v="0"/>
  </r>
  <r>
    <m/>
    <x v="0"/>
    <m/>
    <m/>
    <d v="2025-12-31T00:00:00"/>
    <x v="68"/>
    <m/>
    <x v="0"/>
    <s v="Workshop Technician"/>
    <s v="Workshop"/>
    <s v="Safe Act or Positive Practice (An appreciation to be made to that person who shows good examples) / Kelakuan yang Baik"/>
    <s v="Good Teamwork by Valve team while repairing big SV"/>
    <s v="Poor teamwork provably can delay work"/>
    <s v="Congratulate them"/>
    <s v="Individual Behaviour / Tingkah Laku yang Cuai dan Berbahaya"/>
    <x v="0"/>
    <x v="0"/>
    <x v="0"/>
  </r>
  <r>
    <m/>
    <x v="0"/>
    <m/>
    <m/>
    <d v="2025-12-31T00:00:00"/>
    <x v="44"/>
    <m/>
    <x v="0"/>
    <s v="Workshop lead engineer"/>
    <s v="Car Park near North Building"/>
    <s v="Safe Act or Positive Practice (An appreciation to be made to that person who shows good examples) / Kelakuan yang Baik"/>
    <s v="flatten the car park floor "/>
    <s v="stones may fly due to car movement tyres and hit some one "/>
    <s v="i raised care cards towards this issue "/>
    <s v="Facility Management / Perawatan Kemudahan dan Aset"/>
    <x v="0"/>
    <x v="1"/>
    <x v="0"/>
  </r>
  <r>
    <m/>
    <x v="0"/>
    <m/>
    <m/>
    <d v="2025-12-31T00:00:00"/>
    <x v="44"/>
    <m/>
    <x v="0"/>
    <s v="Workshop lead Engineer"/>
    <s v="Safety Park"/>
    <s v="Safe Act or Positive Practice (An appreciation to be made to that person who shows good examples) / Kelakuan yang Baik"/>
    <s v="flatten the car park floor "/>
    <s v="stones may fly due to car movement tyres and hit some one "/>
    <s v="i raised care cards towards this issue "/>
    <s v="Facility Management / Perawatan Kemudahan dan Aset"/>
    <x v="0"/>
    <x v="1"/>
    <x v="0"/>
  </r>
  <r>
    <m/>
    <x v="0"/>
    <m/>
    <m/>
    <d v="2025-12-31T00:00:00"/>
    <x v="44"/>
    <m/>
    <x v="0"/>
    <s v="workshop lead engineer"/>
    <s v="Car Park in Front of HSSE Office"/>
    <s v="Safe Act or Positive Practice (An appreciation to be made to that person who shows good examples) / Kelakuan yang Baik"/>
    <s v="flatten the car park floor "/>
    <s v="stones may fly due to car movement tyres and hit some one "/>
    <s v="i raised care cards towards this issue "/>
    <s v="Facility Management / Perawatan Kemudahan dan Aset"/>
    <x v="0"/>
    <x v="1"/>
    <x v="0"/>
  </r>
  <r>
    <m/>
    <x v="0"/>
    <m/>
    <m/>
    <d v="2025-12-31T00:00:00"/>
    <x v="44"/>
    <m/>
    <x v="0"/>
    <s v="Workshop lead engineer"/>
    <s v="Chemical Storage Area"/>
    <s v="Safe Act or Positive Practice (An appreciation to be made to that person who shows good examples) / Kelakuan yang Baik"/>
    <s v="keep chemicals under shades"/>
    <s v="IBCs may affected by sun and chemicals vlatiles to personnel"/>
    <s v="raising this care card"/>
    <s v="Communication / Kurang Perbincangan waktu Bekerja, Kurang Permahaman Arahan atau Kurang Pengetahuan Bahasa Asing"/>
    <x v="0"/>
    <x v="1"/>
    <x v="0"/>
  </r>
  <r>
    <m/>
    <x v="0"/>
    <m/>
    <m/>
    <d v="2025-12-31T00:00:00"/>
    <x v="98"/>
    <m/>
    <x v="0"/>
    <s v="Instrument Technician Shift"/>
    <s v="Site Office's Staffs Rest Area"/>
    <s v="Improvement Suggestions / Cadangan untuk diperbaiki"/>
    <s v="It was discovered that a cat has been urinating on the prayer mat in the surau, as well as in the corner flooring inside the surau."/>
    <s v="Cleanliness is essential for prayer and worship. The presence of urine in a sacred space like the surau may affect the sanctity and reverence of the environment for worshippers."/>
    <s v="-Thoroughly clean and disinfect the prayer mat, surrounding areas, and any other affected surfaces to eliminate odors and bacteria. You may need professional cleaning services, especially if the mat is difficult to clean._x000a__x000a_-Ensure that all entry points are properly sealed to prevent the cat from entering the surau in the future, such as by installing a door."/>
    <s v="Welfare / Kebajikan Pekerjaan dari segi Tempat Rehat, Penyediaan Air Minum dan Sebagainya."/>
    <x v="0"/>
    <x v="0"/>
    <x v="0"/>
  </r>
  <r>
    <m/>
    <x v="0"/>
    <m/>
    <m/>
    <d v="2026-01-02T00:00:00"/>
    <x v="153"/>
    <m/>
    <x v="0"/>
    <s v="Rotating Technician "/>
    <s v="North Building Ground Floor"/>
    <s v="Safe Act or Positive Practice (An appreciation to be made to that person who shows good examples) / Kelakuan yang Baik"/>
    <s v="Observed good practice by cleaner for maintaining cleanliness of office"/>
    <s v="Na"/>
    <s v="Na"/>
    <s v="Proactive Approach / Teguran Positif (Safe Act / Positive Act)"/>
    <x v="0"/>
    <x v="0"/>
    <x v="0"/>
  </r>
  <r>
    <m/>
    <x v="0"/>
    <m/>
    <m/>
    <d v="2026-01-02T00:00:00"/>
    <x v="153"/>
    <m/>
    <x v="0"/>
    <s v="Rotating Technician "/>
    <s v="Main Gate 1"/>
    <s v="Safe Act or Positive Practice (An appreciation to be made to that person who shows good examples) / Kelakuan yang Baik"/>
    <s v="Observed security team in helping to scan the pass during rain time "/>
    <s v="Na"/>
    <s v="Na"/>
    <s v="Proactive Approach / Teguran Positif (Safe Act / Positive Act)"/>
    <x v="0"/>
    <x v="0"/>
    <x v="0"/>
  </r>
  <r>
    <m/>
    <x v="0"/>
    <m/>
    <m/>
    <d v="2026-01-02T00:00:00"/>
    <x v="153"/>
    <m/>
    <x v="0"/>
    <s v="Rotating Technician "/>
    <s v="Car Park near North Building"/>
    <s v="Improvement Suggestions / Cadangan untuk diperbaiki"/>
    <s v="The road have much bumpy nowadays"/>
    <s v="Damage vehicle "/>
    <s v="Raise care card"/>
    <s v="Welfare / Kebajikan Pekerjaan dari segi Tempat Rehat, Penyediaan Air Minum dan Sebagainya."/>
    <x v="0"/>
    <x v="0"/>
    <x v="0"/>
  </r>
  <r>
    <m/>
    <x v="0"/>
    <m/>
    <m/>
    <d v="2026-01-02T00:00:00"/>
    <x v="153"/>
    <m/>
    <x v="0"/>
    <s v="Rotating Technician "/>
    <s v="Site Office's Staffs Rest Area"/>
    <s v="Safe Act or Positive Practice (An appreciation to be made to that person who shows good examples) / Kelakuan yang Baik"/>
    <s v="Observed cleaner placed warning sign board during floor mopping "/>
    <s v="Others could not aware when there is no warning sign "/>
    <s v="Raise care card"/>
    <s v="Proactive Approach / Teguran Positif (Safe Act / Positive Act)"/>
    <x v="0"/>
    <x v="0"/>
    <x v="0"/>
  </r>
  <r>
    <m/>
    <x v="0"/>
    <m/>
    <m/>
    <d v="2026-01-05T00:00:00"/>
    <x v="83"/>
    <m/>
    <x v="0"/>
    <s v="Urea static supervisor "/>
    <s v="Jetty Head"/>
    <s v="Unsafe Condition (Dangerous Area that has potential to cause harm or injury to People within the Area) / Keadaan Bahaya"/>
    <s v="Found some empty water bottles on platform of ship loader "/>
    <s v="Slip hazard"/>
    <s v="Gathered and put in proper trash bin"/>
    <s v="Material Arrangement and Housekeeping / Kesesuaian Penyusunan Barang dan Kebersihan Tempat Pekerjaan"/>
    <x v="0"/>
    <x v="0"/>
    <x v="0"/>
  </r>
  <r>
    <m/>
    <x v="0"/>
    <m/>
    <m/>
    <d v="2026-01-05T00:00:00"/>
    <x v="83"/>
    <m/>
    <x v="0"/>
    <s v="Urea static supervisor "/>
    <s v="HSSE Office"/>
    <s v="Improvement Suggestions / Cadangan untuk diperbaiki"/>
    <s v="I have observed that our rigging tools are not have any colour code "/>
    <s v="About the health of rigging tools only rigging team know either it is tested or not but as we are the team while working we don't have any clear identification of these tools that's why there should be color code "/>
    <s v="I discuss with safety officer they answer we don't have any color code system "/>
    <s v="Tools, Equipment and Machinery / Berkaitan dengan Alat Kegunaan Pekerjaan dan Mesin sama ada ianya Tidak Sesuai untuk aktivitas tersebut atau sebaliknya"/>
    <x v="0"/>
    <x v="0"/>
    <x v="0"/>
  </r>
  <r>
    <m/>
    <x v="0"/>
    <m/>
    <m/>
    <d v="2026-01-05T00:00:00"/>
    <x v="1"/>
    <m/>
    <x v="0"/>
    <s v="Rotating Technician Level 2"/>
    <s v="Unsure / Kurang Pasti"/>
    <s v="Improvement Suggestions / Cadangan untuk diperbaiki"/>
    <s v="should let vendor sell some food like during shutdown"/>
    <s v="people go ouside to buy food"/>
    <s v="ask vendor to sell inside again"/>
    <s v="Welfare / Kebajikan Pekerjaan dari segi Tempat Rehat, Penyediaan Air Minum dan Sebagainya."/>
    <x v="0"/>
    <x v="0"/>
    <x v="0"/>
  </r>
  <r>
    <m/>
    <x v="0"/>
    <m/>
    <m/>
    <d v="2026-01-06T00:00:00"/>
    <x v="149"/>
    <m/>
    <x v="0"/>
    <s v="Rotating technician"/>
    <s v="Ammonia Plant"/>
    <s v="Unsafe Act (Dangerous or Unsafe Act that was done by someone) / Perbuatan Bahaya"/>
    <s v="Cycling while carrying a can of paint with no lid"/>
    <s v="Injuries and pollution"/>
    <s v="Intervened"/>
    <s v="Individual Behaviour / Tingkah Laku yang Cuai dan Berbahaya"/>
    <x v="0"/>
    <x v="0"/>
    <x v="0"/>
  </r>
  <r>
    <m/>
    <x v="0"/>
    <m/>
    <m/>
    <d v="2026-01-06T00:00:00"/>
    <x v="83"/>
    <m/>
    <x v="0"/>
    <s v="Urea static supervisor "/>
    <s v="Urea Plant"/>
    <s v="Safe Act or Positive Practice (An appreciation to be made to that person who shows good examples) / Kelakuan yang Baik"/>
    <s v="Contract Workers working in urea by using full PPE and proper communications "/>
    <s v="Safe work"/>
    <s v="I approach to them and apriciate "/>
    <s v="Personal Protective Equipment / Pemakaian Alat Pelindung Diri"/>
    <x v="0"/>
    <x v="0"/>
    <x v="0"/>
  </r>
  <r>
    <m/>
    <x v="0"/>
    <m/>
    <m/>
    <d v="2026-01-06T00:00:00"/>
    <x v="1"/>
    <m/>
    <x v="0"/>
    <s v="Rotating Technician Level 2"/>
    <s v="Unsure / Kurang Pasti"/>
    <s v="Improvement Suggestions / Cadangan untuk diperbaiki"/>
    <s v="Should let vendor sell drink inside like cofee bean"/>
    <s v="go to seria to buy.. very far"/>
    <s v="give them to sell inside or at spark"/>
    <s v="Welfare / Kebajikan Pekerjaan dari segi Tempat Rehat, Penyediaan Air Minum dan Sebagainya."/>
    <x v="0"/>
    <x v="0"/>
    <x v="0"/>
  </r>
  <r>
    <m/>
    <x v="0"/>
    <m/>
    <m/>
    <d v="2026-01-06T00:00:00"/>
    <x v="13"/>
    <m/>
    <x v="0"/>
    <s v="Welder"/>
    <s v="Workshop"/>
    <s v="Unsafe Condition (Dangerous Area that has potential to cause harm or injury to People within the Area) / Keadaan Bahaya"/>
    <s v="Flooded workshop "/>
    <s v="Electric shock "/>
    <s v="Right department should take action "/>
    <s v="Design and Engineering / Tempat Pekerjaan kurang sesuai"/>
    <x v="0"/>
    <x v="0"/>
    <x v="0"/>
  </r>
  <r>
    <m/>
    <x v="0"/>
    <m/>
    <m/>
    <d v="2026-01-06T00:00:00"/>
    <x v="5"/>
    <m/>
    <x v="0"/>
    <s v="Maint mech technician"/>
    <s v="Car Park near North Building"/>
    <s v="Improvement Suggestions / Cadangan untuk diperbaiki"/>
    <s v="Wet Algae"/>
    <s v="Slippery"/>
    <s v="Use more rocks to cover the algae"/>
    <s v="Design and Engineering / Tempat Pekerjaan kurang sesuai"/>
    <x v="0"/>
    <x v="1"/>
    <x v="0"/>
  </r>
  <r>
    <m/>
    <x v="0"/>
    <m/>
    <m/>
    <d v="2026-01-07T00:00:00"/>
    <x v="112"/>
    <m/>
    <x v="0"/>
    <s v="Instrument Technician"/>
    <s v="Urea Plant"/>
    <s v="Unsafe Condition (Dangerous Area that has potential to cause harm or injury to People within the Area) / Keadaan Bahaya"/>
    <s v="Algae were observed near the pump at Level 5, Urea Synthesis"/>
    <s v="If the algae accumulation near the pump at Level 5 of the Urea Synthesis unit had not been identified and addressed, it could have resulted in unsafe working conditions due to slippery surfaces, increasing the risk of personnel injury"/>
    <s v="NA"/>
    <s v="Hazardous - Unsafe Environment / Situasi Tempat Kerja yang Berbahaya untuk Alam Sekitar"/>
    <x v="0"/>
    <x v="0"/>
    <x v="0"/>
  </r>
  <r>
    <m/>
    <x v="0"/>
    <m/>
    <m/>
    <d v="2026-01-07T00:00:00"/>
    <x v="133"/>
    <m/>
    <x v="0"/>
    <s v="Urea rotating lead "/>
    <s v="Offsite &amp; Utilities"/>
    <s v="Unsafe Condition (Dangerous Area that has potential to cause harm or injury to People within the Area) / Keadaan Bahaya"/>
    <s v="Acid leak from acid dosing unit "/>
    <s v="Harmful to people if not attended "/>
    <s v="Informed field operator and helped to barricade and put lable "/>
    <s v="Hazardous - Unsafe Materials / Benda yang Berbahaya"/>
    <x v="0"/>
    <x v="0"/>
    <x v="0"/>
  </r>
  <r>
    <m/>
    <x v="0"/>
    <m/>
    <m/>
    <d v="2026-01-07T00:00:00"/>
    <x v="45"/>
    <m/>
    <x v="0"/>
    <s v="Civil Lead"/>
    <s v="BFI SPARK Level 1 (Office Area)"/>
    <s v="Unsafe Condition (Dangerous Area that has potential to cause harm or injury to People within the Area) / Keadaan Bahaya"/>
    <s v="It was observed that contractor personnel using timber ladder to reach ceiling to install the lightings."/>
    <s v="The timber ladder is not the equipment/tool for the intended use. "/>
    <s v="The job stopped immediately. It is recommended to use proper ladder to do the job. The contractor agreed to do so and replaced the timber ladder immediately."/>
    <s v="Individual Behaviour / Tingkah Laku yang Cuai dan Berbahaya"/>
    <x v="0"/>
    <x v="0"/>
    <x v="0"/>
  </r>
  <r>
    <m/>
    <x v="0"/>
    <m/>
    <m/>
    <d v="2026-01-07T00:00:00"/>
    <x v="107"/>
    <m/>
    <x v="0"/>
    <s v="Instrument Supervisor O&amp;U "/>
    <s v="Offsite &amp; Utilities"/>
    <s v="Safe Act or Positive Practice (An appreciation to be made to that person who shows good examples) / Kelakuan yang Baik"/>
    <s v="Wearing rubber glove during handling the chemical."/>
    <s v="No wearing rubber glove when handling the chemical can cause skin irritated."/>
    <s v="remind people before handling chemical to always wear rubber glove."/>
    <s v="Hazardous - Unsafe Materials / Benda yang Berbahaya"/>
    <x v="0"/>
    <x v="0"/>
    <x v="0"/>
  </r>
  <r>
    <m/>
    <x v="0"/>
    <m/>
    <m/>
    <d v="2026-01-08T00:00:00"/>
    <x v="18"/>
    <m/>
    <x v="0"/>
    <s v="Elec. Leader"/>
    <s v="Plant Entry Gate"/>
    <s v="Unsafe Condition (Dangerous Area that has potential to cause harm or injury to People within the Area) / Keadaan Bahaya"/>
    <s v="I observed overgrown vegetation surrounding the small power distribution station (PSS1)."/>
    <s v="If no action is taken, the overgrown vegetation may provide a safe habitat for reptiles, which could pose a risk to electrical shift staff and other personnel"/>
    <s v="I reported the observation to the site supervisor and recommended immediate removal of the overgrown vegetation around the power distribution station._x000a__x000a_By promptly reporting the hazard and encouraging regular inspection and housekeeping around electrical facilities to ensure a safe working environment._x000a__x000a_I suggest scheduling periodic vegetation clearance, implementing routine site inspections, and maintaining the area around PSS1 free from weeds to prevent potential safety risks"/>
    <s v="Facility Management / Perawatan Kemudahan dan Aset"/>
    <x v="0"/>
    <x v="1"/>
    <x v="0"/>
  </r>
  <r>
    <m/>
    <x v="0"/>
    <m/>
    <m/>
    <d v="2026-01-08T00:00:00"/>
    <x v="18"/>
    <m/>
    <x v="0"/>
    <s v="Electrical Leader"/>
    <s v="Trailer Gate 1"/>
    <s v="Unsafe Condition (Dangerous Area that has potential to cause harm or injury to People within the Area) / Keadaan Bahaya"/>
    <s v="I observed tall vegetation growing around the small power distribution station (PSS2)."/>
    <s v="If no action is taken, the overgrown vegetation may provide a safe habitat for reptiles, which could pose a risk to electrical shift staff and other personnel."/>
    <s v="I reported the observation to the site supervisor and recommended immediate removal of the overgrown vegetation around the power distribution station._x000a__x000a_By promptly reporting the hazard and encouraging regular inspection and housekeeping around electrical facilities to ensure a safe working environment._x000a__x000a_I suggest scheduling periodic vegetation clearance, implementing routine site inspections, and maintaining the area around PSS1 free from weeds to prevent potential safety risks."/>
    <s v="Facility Management / Perawatan Kemudahan dan Aset"/>
    <x v="0"/>
    <x v="1"/>
    <x v="0"/>
  </r>
  <r>
    <m/>
    <x v="0"/>
    <m/>
    <m/>
    <d v="2026-01-08T00:00:00"/>
    <x v="18"/>
    <m/>
    <x v="0"/>
    <s v="Elec. Leader"/>
    <s v="Ammonia Plant"/>
    <s v="Unsafe Condition (Dangerous Area that has potential to cause harm or injury to People within the Area) / Keadaan Bahaya"/>
    <s v="I observed tall vegetation growing around the small power distribution station (PSS3)."/>
    <s v="If no action is taken, the overgrown vegetation may provide a safe habitat for reptiles, which could pose a risk to electrical shift staff and other personnel"/>
    <s v="I reported the observation to the site supervisor and recommended immediate removal of the overgrown vegetation around the power distribution station._x000a__x000a_By promptly reporting the hazard and encouraging regular inspection and housekeeping around electrical facilities to ensure a safe working environment._x000a__x000a_I suggest scheduling periodic vegetation clearance, implementing routine site inspections, and maintaining the area around PSS1 free from weeds to prevent potential safety risks."/>
    <s v="Facility Management / Perawatan Kemudahan dan Aset"/>
    <x v="0"/>
    <x v="1"/>
    <x v="0"/>
  </r>
  <r>
    <m/>
    <x v="0"/>
    <m/>
    <m/>
    <d v="2026-01-08T00:00:00"/>
    <x v="18"/>
    <m/>
    <x v="0"/>
    <s v="Elec. Leader"/>
    <s v="Workshop"/>
    <s v="Unsafe Condition (Dangerous Area that has potential to cause harm or injury to People within the Area) / Keadaan Bahaya"/>
    <s v="I observed overgrown vegetation surrounding the small power distribution station (PSS4)."/>
    <s v="If no action is taken, the overgrown vegetation may provide a safe habitat for reptiles, which could pose a risk to electrical shift staff and other personnel"/>
    <s v="I reported the observation to the site supervisor and recommended immediate removal of the overgrown vegetation around the power distribution station._x000a__x000a_By promptly reporting the hazard and encouraging regular inspection and housekeeping around electrical facilities to ensure a safe working environment._x000a__x000a_I suggest scheduling periodic vegetation clearance, implementing routine site inspections, and maintaining the area around PSS1 free from weeds to prevent potential safety risks"/>
    <s v="Facility Management / Perawatan Kemudahan dan Aset"/>
    <x v="0"/>
    <x v="1"/>
    <x v="0"/>
  </r>
  <r>
    <m/>
    <x v="0"/>
    <m/>
    <m/>
    <d v="2026-01-08T00:00:00"/>
    <x v="149"/>
    <m/>
    <x v="0"/>
    <s v="Rotating technician "/>
    <s v="North Building Ground Floor"/>
    <s v="Unsafe Act (Dangerous or Unsafe Act that was done by someone) / Perbuatan Bahaya"/>
    <s v="Not bringing escape hood before going out to site"/>
    <s v="Injuries"/>
    <s v="Intervene and to check ppe before going out"/>
    <s v="Individual Behaviour / Tingkah Laku yang Cuai dan Berbahaya"/>
    <x v="0"/>
    <x v="0"/>
    <x v="0"/>
  </r>
  <r>
    <m/>
    <x v="0"/>
    <m/>
    <m/>
    <d v="2026-01-08T00:00:00"/>
    <x v="132"/>
    <m/>
    <x v="0"/>
    <s v="Rotating Team Lead"/>
    <s v="Unsure / Kurang Pasti"/>
    <s v="Unsafe Act (Dangerous or Unsafe Act that was done by someone) / Perbuatan Bahaya"/>
    <s v="Always keep the escape hood nearby. Quick access during emergencies can prevent injury and save lives"/>
    <s v="cannot prevent injury"/>
    <s v="Inform my team"/>
    <s v="Individual Behaviour / Tingkah Laku yang Cuai dan Berbahaya"/>
    <x v="0"/>
    <x v="0"/>
    <x v="0"/>
  </r>
  <r>
    <m/>
    <x v="0"/>
    <m/>
    <m/>
    <d v="2026-01-08T00:00:00"/>
    <x v="132"/>
    <m/>
    <x v="0"/>
    <s v="Rotating Team Lead"/>
    <s v="CCR"/>
    <s v="Improvement Suggestions / Cadangan untuk diperbaiki"/>
    <s v="It is recommended that start-up of major rotating equipment—especially following long shutdowns or turnarounds—be planned for the morning shift to ensure adequate supervision, alertness, and coordination among all disciplines"/>
    <s v="may be face difficulty during start up"/>
    <s v="Raise as lesson learned"/>
    <s v="Supervision / Kurang Pemantauan atau Perhatian dari atasan"/>
    <x v="0"/>
    <x v="0"/>
    <x v="0"/>
  </r>
  <r>
    <m/>
    <x v="0"/>
    <m/>
    <m/>
    <d v="2026-01-09T00:00:00"/>
    <x v="48"/>
    <m/>
    <x v="0"/>
    <s v="Senior Mechanical Engineer (Workshop)"/>
    <s v="Car Park near North Building"/>
    <s v="Unsafe Condition (Dangerous Area that has potential to cause harm or injury to People within the Area) / Keadaan Bahaya"/>
    <s v="Some area of the parking is flooded and some have algae accumulated"/>
    <s v="The flooded area can be avoided, but some of the non-flooded area have algae. This may cause trip and fall."/>
    <s v="Parking area can be improved. Suggested to make a pedestrian walkway or ensure a path that is not flooded and clear of algae "/>
    <s v="Facility Management / Perawatan Kemudahan dan Aset"/>
    <x v="0"/>
    <x v="0"/>
    <x v="0"/>
  </r>
  <r>
    <m/>
    <x v="0"/>
    <m/>
    <m/>
    <d v="2026-01-09T00:00:00"/>
    <x v="107"/>
    <m/>
    <x v="0"/>
    <s v="Instrument supervisor "/>
    <s v="Urea Plant"/>
    <s v="Unsafe Act (Dangerous or Unsafe Act that was done by someone) / Perbuatan Bahaya"/>
    <s v="One of the workers wasn't wearing safety glasses "/>
    <s v="Eye injury "/>
    <s v="Advised him to put on his glasses "/>
    <s v="Individual Behaviour / Tingkah Laku yang Cuai dan Berbahaya"/>
    <x v="0"/>
    <x v="0"/>
    <x v="0"/>
  </r>
  <r>
    <m/>
    <x v="0"/>
    <m/>
    <m/>
    <d v="2026-01-09T00:00:00"/>
    <x v="94"/>
    <m/>
    <x v="0"/>
    <s v="Instrument manager "/>
    <s v="Urea Plant"/>
    <s v="Safe Act or Positive Practice (An appreciation to be made to that person who shows good examples) / Kelakuan yang Baik"/>
    <s v="People working on HV1221022 were using proper rain coats during the heavy rain in addition to normal PPE"/>
    <s v="Injuries "/>
    <s v="Appreciation "/>
    <s v="Personal Protective Equipment / Pemakaian Alat Pelindung Diri"/>
    <x v="0"/>
    <x v="0"/>
    <x v="0"/>
  </r>
  <r>
    <m/>
    <x v="0"/>
    <m/>
    <m/>
    <d v="2026-01-12T00:00:00"/>
    <x v="30"/>
    <m/>
    <x v="0"/>
    <s v="Technician"/>
    <s v="Urea Plant"/>
    <s v="Safe Act or Positive Practice (An appreciation to be made to that person who shows good examples) / Kelakuan yang Baik"/>
    <s v="Proper barrier and signage arrangement from 3rd party when execute their work activity"/>
    <s v="-"/>
    <s v="-"/>
    <s v="Signage and Barriers / Papan Tanda dan Perbatasan Keselamatan tempat kerja"/>
    <x v="0"/>
    <x v="0"/>
    <x v="0"/>
  </r>
  <r>
    <m/>
    <x v="0"/>
    <m/>
    <m/>
    <d v="2026-01-12T00:00:00"/>
    <x v="138"/>
    <m/>
    <x v="0"/>
    <s v="Rotating Engineer"/>
    <s v="Jetty Head"/>
    <s v="Unsafe Condition (Dangerous Area that has potential to cause harm or injury to People within the Area) / Keadaan Bahaya"/>
    <s v="No security personnel around Jettyhead when no shiploading"/>
    <s v="Any personnel around Jettyhead, if alone, no one will aware especially if incident happen"/>
    <s v="Security to station at nearby module area for headcount on personnel going to jettyhead"/>
    <s v="Proactive Approach / Teguran Positif (Safe Act / Positive Act)"/>
    <x v="0"/>
    <x v="0"/>
    <x v="0"/>
  </r>
  <r>
    <m/>
    <x v="0"/>
    <m/>
    <m/>
    <d v="2026-01-12T00:00:00"/>
    <x v="138"/>
    <m/>
    <x v="0"/>
    <s v="Rotating Engineer"/>
    <s v="Urea Plant"/>
    <s v="Unsafe Condition (Dangerous Area that has potential to cause harm or injury to People within the Area) / Keadaan Bahaya"/>
    <s v="No onsite gas detector observed especially around ammonia storage and urea plant"/>
    <s v="For fast action to know the source of gas contamination. This can prevent the personnel to escape at the safe area instead of going to the source location."/>
    <s v="At different location and place, to allocate portable gas detector, especially urea plant &amp; ammonia storage location."/>
    <s v="Hazardous - Unsafe Environment / Situasi Tempat Kerja yang Berbahaya untuk Alam Sekitar"/>
    <x v="0"/>
    <x v="0"/>
    <x v="0"/>
  </r>
  <r>
    <m/>
    <x v="0"/>
    <m/>
    <m/>
    <d v="2026-01-12T00:00:00"/>
    <x v="44"/>
    <m/>
    <x v="0"/>
    <s v="Workshop lead engineer"/>
    <s v="Jetty Head"/>
    <s v="Improvement Suggestions / Cadangan untuk diperbaiki"/>
    <s v="number of buggies to jetty head is very minor and most of the time the buggy under charging "/>
    <s v="provide additional battey for the available buggy so can be removed while charging "/>
    <s v="raising this care card "/>
    <s v="Road Safety / Keselamatan di Trafik dan Jalan Raya"/>
    <x v="0"/>
    <x v="1"/>
    <x v="0"/>
  </r>
  <r>
    <m/>
    <x v="0"/>
    <m/>
    <m/>
    <d v="2026-01-12T00:00:00"/>
    <x v="142"/>
    <m/>
    <x v="0"/>
    <s v="Snr Supervisor"/>
    <s v="Offsite &amp; Utilities"/>
    <s v="Safe Act or Positive Practice (An appreciation to be made to that person who shows good examples) / Kelakuan yang Baik"/>
    <s v="Manual Handling "/>
    <s v="Right posture"/>
    <s v="Conduct manual handling activities"/>
    <s v="Manual Handling / Cara Mengangkat Benda"/>
    <x v="0"/>
    <x v="0"/>
    <x v="0"/>
  </r>
  <r>
    <m/>
    <x v="0"/>
    <m/>
    <m/>
    <d v="2026-01-13T00:00:00"/>
    <x v="48"/>
    <m/>
    <x v="0"/>
    <s v="Mechanical Engineer (Workshop)"/>
    <s v="Main Gate 1"/>
    <s v="Safe Act or Positive Practice (An appreciation to be made to that person who shows good examples) / Kelakuan yang Baik"/>
    <s v="Contractor car stop right before the gate entrance to drop of personnel."/>
    <s v="Possible car crash due to blocked vision"/>
    <s v="Security immediately intervene and ask them to move as they are blocking the road and also the view of car going in and out of the plant"/>
    <s v="Proactive Approach / Teguran Positif (Safe Act / Positive Act)"/>
    <x v="0"/>
    <x v="0"/>
    <x v="0"/>
  </r>
  <r>
    <m/>
    <x v="0"/>
    <m/>
    <m/>
    <d v="2026-01-13T00:00:00"/>
    <x v="149"/>
    <m/>
    <x v="0"/>
    <s v="Rotating technician"/>
    <s v="Offsite &amp; Utilities"/>
    <s v="Unsafe Act (Dangerous or Unsafe Act that was done by someone) / Perbuatan Bahaya"/>
    <s v="Rolling sleeves"/>
    <s v="Injuries"/>
    <s v="Intervene and roll down sleeve"/>
    <s v="Individual Behaviour / Tingkah Laku yang Cuai dan Berbahaya"/>
    <x v="0"/>
    <x v="0"/>
    <x v="0"/>
  </r>
  <r>
    <m/>
    <x v="0"/>
    <m/>
    <m/>
    <d v="2026-01-13T00:00:00"/>
    <x v="147"/>
    <m/>
    <x v="0"/>
    <s v="Senior Rotating Technician"/>
    <s v="Workshop"/>
    <s v="Unsafe Act (Dangerous or Unsafe Act that was done by someone) / Perbuatan Bahaya"/>
    <s v="Found personnel not using hand glove while removing pump bearing using hydraulic jack. "/>
    <s v="Pinch point that may lead to hand injury on sharp edges and cut"/>
    <s v="Stopped him and advise to use hand gloves to protect his hands from injury"/>
    <s v="Individual Behaviour / Tingkah Laku yang Cuai dan Berbahaya"/>
    <x v="0"/>
    <x v="0"/>
    <x v="0"/>
  </r>
  <r>
    <m/>
    <x v="0"/>
    <m/>
    <m/>
    <d v="2026-01-14T00:00:00"/>
    <x v="17"/>
    <m/>
    <x v="0"/>
    <s v="Lead"/>
    <s v="Unsure / Kurang Pasti"/>
    <s v="Unsafe Condition (Dangerous Area that has potential to cause harm or injury to People within the Area) / Keadaan Bahaya"/>
    <s v="Long grass inside PSS3"/>
    <s v="snakes hide inside"/>
    <s v="reported to admin team"/>
    <s v="Facility Management / Perawatan Kemudahan dan Aset"/>
    <x v="0"/>
    <x v="0"/>
    <x v="0"/>
  </r>
  <r>
    <m/>
    <x v="0"/>
    <m/>
    <m/>
    <d v="2026-01-14T00:00:00"/>
    <x v="17"/>
    <m/>
    <x v="0"/>
    <s v="Lead"/>
    <s v="Unsure / Kurang Pasti"/>
    <s v="Unsafe Condition (Dangerous Area that has potential to cause harm or injury to People within the Area) / Keadaan Bahaya"/>
    <s v="Long grass inside PSS4"/>
    <s v="snakes hide inside"/>
    <s v="reported to admin team"/>
    <s v="Facility Management / Perawatan Kemudahan dan Aset"/>
    <x v="0"/>
    <x v="0"/>
    <x v="0"/>
  </r>
  <r>
    <m/>
    <x v="0"/>
    <m/>
    <m/>
    <d v="2026-01-14T00:00:00"/>
    <x v="17"/>
    <m/>
    <x v="0"/>
    <s v="Lead"/>
    <s v="Unsure / Kurang Pasti"/>
    <s v="Unsafe Condition (Dangerous Area that has potential to cause harm or injury to People within the Area) / Keadaan Bahaya"/>
    <s v="Long grass inside PSS2"/>
    <s v="snakes hide inside"/>
    <s v="reported to admin team"/>
    <s v="Facility Management / Perawatan Kemudahan dan Aset"/>
    <x v="0"/>
    <x v="0"/>
    <x v="0"/>
  </r>
  <r>
    <m/>
    <x v="0"/>
    <m/>
    <m/>
    <d v="2026-01-14T00:00:00"/>
    <x v="149"/>
    <m/>
    <x v="0"/>
    <s v="Rotating technician"/>
    <s v="BFI SPARK Office"/>
    <s v="Unsafe Act (Dangerous or Unsafe Act that was done by someone) / Perbuatan Bahaya"/>
    <s v="Using stairs not holding handrail"/>
    <s v="Injuries"/>
    <s v="Intervene"/>
    <s v="Knowledge and Training / Kurang Kemahiran atau Pengetahuan"/>
    <x v="0"/>
    <x v="0"/>
    <x v="0"/>
  </r>
  <r>
    <m/>
    <x v="0"/>
    <m/>
    <m/>
    <d v="2026-01-14T00:00:00"/>
    <x v="94"/>
    <m/>
    <x v="0"/>
    <s v="Instrument manager "/>
    <s v="South Building First Floor"/>
    <s v="Unsafe Act (Dangerous or Unsafe Act that was done by someone) / Perbuatan Bahaya"/>
    <s v="One of the employees during the heavy rain used the stairs without holding the handrail "/>
    <s v="Slip and trip "/>
    <s v="Advised him to hold the handrail "/>
    <s v="Individual Behaviour / Tingkah Laku yang Cuai dan Berbahaya"/>
    <x v="0"/>
    <x v="0"/>
    <x v="0"/>
  </r>
  <r>
    <m/>
    <x v="0"/>
    <m/>
    <m/>
    <d v="2026-01-14T00:00:00"/>
    <x v="139"/>
    <m/>
    <x v="0"/>
    <s v="senior engineer"/>
    <s v="Workshop"/>
    <s v="Safe Act or Positive Practice (An appreciation to be made to that person who shows good examples) / Kelakuan yang Baik"/>
    <s v="Gearbox overhauling -Area was properly barricaded, and housekeeping was carried out after the work"/>
    <s v="NA"/>
    <s v="appreciated the team for maintaining good housekeeping"/>
    <s v="Individual Behaviour / Tingkah Laku yang Cuai dan Berbahaya"/>
    <x v="0"/>
    <x v="1"/>
    <x v="0"/>
  </r>
  <r>
    <m/>
    <x v="0"/>
    <m/>
    <m/>
    <d v="2026-01-14T00:00:00"/>
    <x v="45"/>
    <m/>
    <x v="0"/>
    <s v="Civil Lead"/>
    <s v="BFI SPARK, Car Park A (Assembly Point)"/>
    <s v="Unsafe Act (Dangerous or Unsafe Act that was done by someone) / Perbuatan Bahaya"/>
    <s v="A car went the opposite direction while try to find car park space. "/>
    <s v="The car can bumped into another vehicle which use the lane in the correct direction."/>
    <s v="A discussion was made once the driver parked his car. He agreed to follow the correct traffic flow while on the road."/>
    <s v="Individual Behaviour / Tingkah Laku yang Cuai dan Berbahaya"/>
    <x v="0"/>
    <x v="0"/>
    <x v="0"/>
  </r>
  <r>
    <m/>
    <x v="0"/>
    <m/>
    <m/>
    <d v="2026-01-14T00:00:00"/>
    <x v="105"/>
    <m/>
    <x v="0"/>
    <s v="inst tech"/>
    <s v="Car Park near North Building"/>
    <s v="Unsafe Condition (Dangerous Area that has potential to cause harm or injury to People within the Area) / Keadaan Bahaya"/>
    <s v="people slipped because of the algae as it was raining "/>
    <s v="injuries "/>
    <s v="clean "/>
    <s v="Hazardous - Unsafe Environment / Situasi Tempat Kerja yang Berbahaya untuk Alam Sekitar"/>
    <x v="0"/>
    <x v="0"/>
    <x v="0"/>
  </r>
  <r>
    <m/>
    <x v="0"/>
    <m/>
    <m/>
    <d v="2026-01-15T00:00:00"/>
    <x v="94"/>
    <m/>
    <x v="0"/>
    <s v="Instrument manager "/>
    <s v="Ammonia Plant"/>
    <s v="Safe Act or Positive Practice (An appreciation to be made to that person who shows good examples) / Kelakuan yang Baik"/>
    <s v="During  cleaning the ground at ammonia plant using high pressure pump , area barricaded properly and safety measures were taken. "/>
    <s v="Injury "/>
    <s v="Appreciate it "/>
    <s v="Material Arrangement and Housekeeping / Kesesuaian Penyusunan Barang dan Kebersihan Tempat Pekerjaan"/>
    <x v="0"/>
    <x v="0"/>
    <x v="0"/>
  </r>
  <r>
    <m/>
    <x v="0"/>
    <m/>
    <m/>
    <d v="2026-01-15T00:00:00"/>
    <x v="7"/>
    <m/>
    <x v="0"/>
    <s v="Electrical Supervisor"/>
    <s v="Jetty Modules Area"/>
    <s v="Unsafe Condition (Dangerous Area that has potential to cause harm or injury to People within the Area) / Keadaan Bahaya"/>
    <s v="Jetty conveyor walkway floor on section 67-68 A side open "/>
    <s v="People can fall down to the sea."/>
    <s v="Inform Safety officer and responsible area operator to barricade the area"/>
    <s v="Facility Management / Perawatan Kemudahan dan Aset"/>
    <x v="0"/>
    <x v="0"/>
    <x v="0"/>
  </r>
  <r>
    <m/>
    <x v="0"/>
    <m/>
    <m/>
    <d v="2026-01-15T00:00:00"/>
    <x v="7"/>
    <m/>
    <x v="0"/>
    <s v="Electrical Supervisor"/>
    <s v="Jetty Modules Area"/>
    <s v="Unsafe Condition (Dangerous Area that has potential to cause harm or injury to People within the Area) / Keadaan Bahaya"/>
    <s v="Jetty conveyor walkway floor on section 70-71 A side open"/>
    <s v="People can fall down to the sea if crossing this area"/>
    <s v="Inform Safety officer and responsible area operator to barricade the area"/>
    <s v="Facility Management / Perawatan Kemudahan dan Aset"/>
    <x v="0"/>
    <x v="0"/>
    <x v="0"/>
  </r>
  <r>
    <m/>
    <x v="0"/>
    <m/>
    <m/>
    <d v="2026-01-15T00:00:00"/>
    <x v="7"/>
    <m/>
    <x v="0"/>
    <s v="Electrical Supervisor"/>
    <s v="Jetty Modules Area"/>
    <s v="Unsafe Condition (Dangerous Area that has potential to cause harm or injury to People within the Area) / Keadaan Bahaya"/>
    <s v="Jetty conveyor walkway floor on section 70-71 A side open"/>
    <s v="People can fall down to the sea if crossing this area"/>
    <s v="Inform Safety officer and responsible area operator to barricade the area"/>
    <s v="Facility Management / Perawatan Kemudahan dan Aset"/>
    <x v="0"/>
    <x v="0"/>
    <x v="0"/>
  </r>
  <r>
    <m/>
    <x v="0"/>
    <m/>
    <m/>
    <d v="2026-01-15T00:00:00"/>
    <x v="7"/>
    <m/>
    <x v="0"/>
    <s v="Electrical Supervisor"/>
    <s v="Jetty Modules Area"/>
    <s v="Unsafe Condition (Dangerous Area that has potential to cause harm or injury to People within the Area) / Keadaan Bahaya"/>
    <s v="Jetty conveyor walkway floor on section 71-72 A side open"/>
    <s v="People can fall down to the sea if crossing this area"/>
    <s v="Inform Safety officer and responsible area operator to barricade the area"/>
    <s v="Facility Management / Perawatan Kemudahan dan Aset"/>
    <x v="0"/>
    <x v="0"/>
    <x v="0"/>
  </r>
  <r>
    <m/>
    <x v="0"/>
    <m/>
    <m/>
    <d v="2026-01-15T00:00:00"/>
    <x v="7"/>
    <m/>
    <x v="0"/>
    <s v="Electrical Supervisor"/>
    <s v="Jetty Modules Area"/>
    <s v="Unsafe Condition (Dangerous Area that has potential to cause harm or injury to People within the Area) / Keadaan Bahaya"/>
    <s v="Jetty conveyor walkway floor on section 72-73 A side open"/>
    <s v="People can fall down to the sea if crossing this area"/>
    <s v="Inform Safety officer and responsible area operator to barricade the area"/>
    <s v="Facility Management / Perawatan Kemudahan dan Aset"/>
    <x v="0"/>
    <x v="0"/>
    <x v="0"/>
  </r>
  <r>
    <m/>
    <x v="0"/>
    <m/>
    <m/>
    <d v="2026-01-15T00:00:00"/>
    <x v="41"/>
    <m/>
    <x v="0"/>
    <s v="Electrical Technician"/>
    <s v="Site Office's Staffs Rest Area"/>
    <s v="Unsafe Condition (Dangerous Area that has potential to cause harm or injury to People within the Area) / Keadaan Bahaya"/>
    <s v="A personnel fell due to broken chair"/>
    <s v="Another people might get hurt if no changes made"/>
    <s v="Chairs provided should be replaced to better ones as quite few more people actually had the accident (fell) due to its easily broken state."/>
    <s v="Facility Management / Perawatan Kemudahan dan Aset"/>
    <x v="0"/>
    <x v="0"/>
    <x v="0"/>
  </r>
  <r>
    <m/>
    <x v="0"/>
    <m/>
    <m/>
    <d v="2026-01-15T00:00:00"/>
    <x v="147"/>
    <m/>
    <x v="0"/>
    <s v="Senior Rotating Technician"/>
    <s v="Offsite &amp; Utilities"/>
    <s v="Unsafe Act (Dangerous or Unsafe Act that was done by someone) / Perbuatan Bahaya"/>
    <s v="Found personnel not using hand rail while using staircase while both hands carrying toola and oil container for PM job activity at flocullator"/>
    <s v="Might slip, trip and fall and might lead to injury to himself"/>
    <s v="Sropped and advise him to get buddy system while carrying items and only one hand to carry and the other hand holding the hand rail. "/>
    <s v="Individual Behaviour / Tingkah Laku yang Cuai dan Berbahaya"/>
    <x v="0"/>
    <x v="0"/>
    <x v="0"/>
  </r>
  <r>
    <m/>
    <x v="0"/>
    <m/>
    <m/>
    <d v="2026-01-15T00:00:00"/>
    <x v="83"/>
    <m/>
    <x v="0"/>
    <s v="Urea static supervisor "/>
    <s v="Product Handling"/>
    <s v="Unsafe Condition (Dangerous Area that has potential to cause harm or injury to People within the Area) / Keadaan Bahaya"/>
    <s v="Urea spillage on 1st floor causing slip hazard "/>
    <s v="It's slip hazard people can slip while walking "/>
    <s v="I inform area owner clean this area"/>
    <s v="Material Arrangement and Housekeeping / Kesesuaian Penyusunan Barang dan Kebersihan Tempat Pekerjaan"/>
    <x v="0"/>
    <x v="0"/>
    <x v="0"/>
  </r>
  <r>
    <m/>
    <x v="0"/>
    <m/>
    <m/>
    <d v="2026-01-15T00:00:00"/>
    <x v="108"/>
    <m/>
    <x v="0"/>
    <s v="Instrument Technician"/>
    <s v="Offsite &amp; Utilities"/>
    <s v="Improvement Suggestions / Cadangan untuk diperbaiki"/>
    <s v="Personnel were reminded to always wear green rubber gloves when working with chemicals"/>
    <s v="Chemical burns, skin irritation, or rashes"/>
    <s v="Reinforced the rule that green rubber gloves must always be worn when handling chemicals"/>
    <s v="Proactive Approach / Teguran Positif (Safe Act / Positive Act)"/>
    <x v="0"/>
    <x v="0"/>
    <x v="0"/>
  </r>
  <r>
    <m/>
    <x v="0"/>
    <m/>
    <m/>
    <d v="2026-01-15T00:00:00"/>
    <x v="88"/>
    <m/>
    <x v="0"/>
    <s v="Static Ammonia Lead Engineer"/>
    <s v="Ammonia Plant"/>
    <s v="Safe Act or Positive Practice (An appreciation to be made to that person who shows good examples) / Kelakuan yang Baik"/>
    <s v="I saw operation Trainees at site without ear muffs at Ammonia plant"/>
    <s v="This is considered unsafe because of noise at this location may hurt their ears or  hearing ability "/>
    <s v="I provided them ear plugs as temporary solution until they can bring their ear muffs"/>
    <s v="Proactive Approach / Teguran Positif (Safe Act / Positive Act)"/>
    <x v="0"/>
    <x v="1"/>
    <x v="0"/>
  </r>
  <r>
    <m/>
    <x v="0"/>
    <m/>
    <m/>
    <d v="2026-01-15T00:00:00"/>
    <x v="84"/>
    <m/>
    <x v="0"/>
    <s v="Static technician "/>
    <s v="Urea Plant"/>
    <s v="Safe Act or Positive Practice (An appreciation to be made to that person who shows good examples) / Kelakuan yang Baik"/>
    <s v="Static urea technician "/>
    <s v="Very good job has been done by the Brudesh team that is working on cleaning the granulation ground floor, where usually urea spillage occur most time around the area"/>
    <s v="Praise the team and encourage the brudesh team to keep up the good work"/>
    <s v="Proactive Approach / Teguran Positif (Safe Act / Positive Act)"/>
    <x v="0"/>
    <x v="0"/>
    <x v="0"/>
  </r>
  <r>
    <m/>
    <x v="0"/>
    <m/>
    <m/>
    <d v="2026-01-15T00:00:00"/>
    <x v="99"/>
    <m/>
    <x v="0"/>
    <s v="Instrument Technician "/>
    <s v="Offsite &amp; Utilities"/>
    <s v="Safe Act or Positive Practice (An appreciation to be made to that person who shows good examples) / Kelakuan yang Baik"/>
    <s v="Employee was wearing complete and correct Personal Protective Equipment (helmet, gloves, safety glasses, and safety shoes) while performing task."/>
    <s v=" "/>
    <s v="Immediate verbal recognition"/>
    <s v="Personal Protective Equipment / Pemakaian Alat Pelindung Diri"/>
    <x v="0"/>
    <x v="0"/>
    <x v="0"/>
  </r>
  <r>
    <m/>
    <x v="0"/>
    <m/>
    <m/>
    <d v="2026-01-16T00:00:00"/>
    <x v="83"/>
    <m/>
    <x v="0"/>
    <s v="Urea static supervisor "/>
    <s v="Urea Plant"/>
    <s v="Unsafe Condition (Dangerous Area that has potential to cause harm or injury to People within the Area) / Keadaan Bahaya"/>
    <s v="Workers working on scaffolding at urea plant pipe rack area without bericate area "/>
    <s v="Falling object hazard "/>
    <s v="I approach to them and ask them to bericate area"/>
    <s v="Scaffolding and Working at Height / Yang berkaitan dengan Scaffolding dan Bekerja tempat tinggi"/>
    <x v="0"/>
    <x v="0"/>
    <x v="0"/>
  </r>
  <r>
    <m/>
    <x v="0"/>
    <m/>
    <m/>
    <d v="2026-01-19T00:00:00"/>
    <x v="118"/>
    <m/>
    <x v="0"/>
    <s v="Instrument Technician"/>
    <s v="Site Office Ground Floor"/>
    <s v="Unsafe Condition (Dangerous Area that has potential to cause harm or injury to People within the Area) / Keadaan Bahaya"/>
    <s v="Blue pipe on the ground"/>
    <s v="Slip and fall"/>
    <s v="Aware others"/>
    <s v="Proactive Approach / Teguran Positif (Safe Act / Positive Act)"/>
    <x v="0"/>
    <x v="0"/>
    <x v="0"/>
  </r>
  <r>
    <m/>
    <x v="0"/>
    <m/>
    <m/>
    <d v="2026-01-19T00:00:00"/>
    <x v="87"/>
    <m/>
    <x v="0"/>
    <s v="Static Technician "/>
    <s v="Urea Plant"/>
    <s v="Safe Act or Positive Practice (An appreciation to be made to that person who shows good examples) / Kelakuan yang Baik"/>
    <s v="Good communication within maintenance and operation side during completed the job"/>
    <s v="without proper and clear communication, line may be still not yet isolated while performing job and can lead to danger"/>
    <s v="praise the communication within the team and highlight the toolbox talk on the day"/>
    <s v="Proactive Approach / Teguran Positif (Safe Act / Positive Act)"/>
    <x v="0"/>
    <x v="0"/>
    <x v="0"/>
  </r>
  <r>
    <m/>
    <x v="0"/>
    <m/>
    <m/>
    <d v="2026-01-20T00:00:00"/>
    <x v="43"/>
    <m/>
    <x v="0"/>
    <s v="Workshop manager "/>
    <s v="Car Park near Clinic"/>
    <s v="Unsafe Condition (Dangerous Area that has potential to cause harm or injury to People within the Area) / Keadaan Bahaya"/>
    <s v="Bumpy road for Cars along to Parking area. "/>
    <s v="A lot of bumps and u paved roads that may lead to spillages, incidents and oversight/distraction"/>
    <s v="Provide a prompt compaction and paving to the whole road where Cars, bicycles move at this area. "/>
    <s v="Facility Management / Perawatan Kemudahan dan Aset"/>
    <x v="0"/>
    <x v="0"/>
    <x v="0"/>
  </r>
  <r>
    <m/>
    <x v="0"/>
    <m/>
    <m/>
    <d v="2026-01-20T00:00:00"/>
    <x v="82"/>
    <m/>
    <x v="0"/>
    <s v="Mechanical Engineer"/>
    <s v="Product Handling"/>
    <s v="Improvement Suggestions / Cadangan untuk diperbaiki"/>
    <s v="Unable to see incoming traffic at the road corner that is nearby the product handling storage area"/>
    <s v="Traffic Collision"/>
    <s v="Install Traffic Mirror"/>
    <s v="Road Safety / Keselamatan di Trafik dan Jalan Raya"/>
    <x v="0"/>
    <x v="0"/>
    <x v="0"/>
  </r>
  <r>
    <m/>
    <x v="0"/>
    <m/>
    <m/>
    <d v="2026-01-20T00:00:00"/>
    <x v="133"/>
    <m/>
    <x v="0"/>
    <s v="Urea rotating lead "/>
    <s v="Workshop"/>
    <s v="Safe Act or Positive Practice (An appreciation to be made to that person who shows good examples) / Kelakuan yang Baik"/>
    <s v="Good housekeeping from the team after maintenance activities "/>
    <s v="Workshop will be missy and risky "/>
    <s v="Appreciate the team commitment to housekeeping "/>
    <s v="Individual Behaviour / Tingkah Laku yang Cuai dan Berbahaya"/>
    <x v="0"/>
    <x v="0"/>
    <x v="0"/>
  </r>
  <r>
    <m/>
    <x v="0"/>
    <m/>
    <m/>
    <d v="2026-01-20T00:00:00"/>
    <x v="83"/>
    <m/>
    <x v="0"/>
    <s v="Urea static supervisor "/>
    <s v="Offsite &amp; Utilities"/>
    <s v="Unsafe Condition (Dangerous Area that has potential to cause harm or injury to People within the Area) / Keadaan Bahaya"/>
    <s v="Workers working near lime unit using electrical equipment electrical cable lying on walk way with out bericate "/>
    <s v="Trip hazard "/>
    <s v="I approach to them and ask them to bericate the cable and make secure as much as they can to avoid any trip hazard"/>
    <s v="Material Arrangement and Housekeeping / Kesesuaian Penyusunan Barang dan Kebersihan Tempat Pekerjaan"/>
    <x v="0"/>
    <x v="0"/>
    <x v="0"/>
  </r>
  <r>
    <m/>
    <x v="0"/>
    <m/>
    <m/>
    <d v="2026-01-20T00:00:00"/>
    <x v="107"/>
    <m/>
    <x v="0"/>
    <s v="Instrument O&amp;U Supervisor"/>
    <s v="Offsite &amp; Utilities"/>
    <s v="Unsafe Condition (Dangerous Area that has potential to cause harm or injury to People within the Area) / Keadaan Bahaya"/>
    <s v="Slippery floor"/>
    <s v="can cause slip and fall incidents"/>
    <s v="Advised people to take extra care while working in the area because of the slippery condition"/>
    <s v="Hazardous - Unsafe Environment / Situasi Tempat Kerja yang Berbahaya untuk Alam Sekitar"/>
    <x v="0"/>
    <x v="0"/>
    <x v="0"/>
  </r>
  <r>
    <m/>
    <x v="0"/>
    <m/>
    <m/>
    <d v="2026-01-21T00:00:00"/>
    <x v="141"/>
    <n v="12000048"/>
    <x v="0"/>
    <s v="Rotating Supervisor"/>
    <s v="Workshop"/>
    <s v="Improvement Suggestions / Cadangan untuk diperbaiki"/>
    <s v="No proper storage for new oil at MSL area. Currently temporary storage provides and having difficulty to use folk lift to shift the drums"/>
    <s v="Possibility of oil spillage and unproper oil inventory due to no proper control"/>
    <s v="Temporary prove oil spillage bucket to prevent incase of oil spillage and regularly housekeeping"/>
    <s v="Facility Management / Perawatan Kemudahan dan Aset"/>
    <x v="0"/>
    <x v="0"/>
    <x v="0"/>
  </r>
  <r>
    <m/>
    <x v="0"/>
    <m/>
    <m/>
    <d v="2026-01-21T00:00:00"/>
    <x v="141"/>
    <n v="12000048"/>
    <x v="0"/>
    <s v="Rotating Supervisor"/>
    <s v="Workshop"/>
    <s v="Safe Act or Positive Practice (An appreciation to be made to that person who shows good examples) / Kelakuan yang Baik"/>
    <s v="Poor Housekeeping inside the Mechanical Workshop after maintenance activity"/>
    <s v="Possibly trip hazard and congested area inside the workshop"/>
    <s v="Poor Housekeeping inside the Mechanical Workshop after maintenance activity"/>
    <s v="Individual Behaviour / Tingkah Laku yang Cuai dan Berbahaya"/>
    <x v="0"/>
    <x v="0"/>
    <x v="0"/>
  </r>
  <r>
    <m/>
    <x v="0"/>
    <m/>
    <m/>
    <d v="2026-01-21T00:00:00"/>
    <x v="82"/>
    <m/>
    <x v="0"/>
    <s v="Mechanical Engineer"/>
    <s v="Urea Plant"/>
    <s v="Unsafe Condition (Dangerous Area that has potential to cause harm or injury to People within the Area) / Keadaan Bahaya"/>
    <s v="Fluorescent light tubes (not sure new or old) were found laying on the platform without its cover box and exposed to the atmosphere."/>
    <s v="The stacks were laying at the corner, people could accidentally step on it."/>
    <s v="Dispose the lamps if it is old one. Reminder to do housekeeping after changing the lamps."/>
    <s v="Waste Management / Berkaitan dengan Pengurusan Pembuangan Sampah"/>
    <x v="0"/>
    <x v="0"/>
    <x v="0"/>
  </r>
  <r>
    <m/>
    <x v="0"/>
    <m/>
    <m/>
    <d v="2026-01-21T00:00:00"/>
    <x v="139"/>
    <m/>
    <x v="0"/>
    <s v="senior engineer"/>
    <s v="Offsite &amp; Utilities"/>
    <s v="Safe Act or Positive Practice (An appreciation to be made to that person who shows good examples) / Kelakuan yang Baik"/>
    <s v="maintain good housekeeping after work is completed"/>
    <s v="NA"/>
    <s v="appreciated for ensuring the work area is clean and safe after completing tasks."/>
    <s v="Supervision / Kurang Pemantauan atau Perhatian dari atasan"/>
    <x v="0"/>
    <x v="1"/>
    <x v="0"/>
  </r>
  <r>
    <m/>
    <x v="0"/>
    <m/>
    <m/>
    <d v="2026-01-21T00:00:00"/>
    <x v="107"/>
    <m/>
    <x v="0"/>
    <s v="Instrument O&amp;U Supervisor"/>
    <s v="Offsite &amp; Utilities"/>
    <s v="Unsafe Act (Dangerous or Unsafe Act that was done by someone) / Perbuatan Bahaya"/>
    <s v="Someone working without using gloves."/>
    <s v="Can cause cut or wounds from sharp edges"/>
    <s v="went to the person and ask him to wear gloves."/>
    <s v="Individual Behaviour / Tingkah Laku yang Cuai dan Berbahaya"/>
    <x v="0"/>
    <x v="0"/>
    <x v="0"/>
  </r>
  <r>
    <m/>
    <x v="0"/>
    <m/>
    <m/>
    <d v="2026-01-21T00:00:00"/>
    <x v="107"/>
    <m/>
    <x v="0"/>
    <s v="Instrument O&amp;U Supervisor"/>
    <s v="Urea Plant"/>
    <s v="Unsafe Act (Dangerous or Unsafe Act that was done by someone) / Perbuatan Bahaya"/>
    <s v="no proper housekeeping after doing maintenance."/>
    <s v="can cause slip, trip and fall incidents "/>
    <s v="told them to ensure proper cleaning and housekeeping at all times and must not allow rubbish or tools to be scattered in the work area"/>
    <s v="Hazardous - Unsafe Environment / Situasi Tempat Kerja yang Berbahaya untuk Alam Sekitar"/>
    <x v="0"/>
    <x v="0"/>
    <x v="0"/>
  </r>
  <r>
    <m/>
    <x v="0"/>
    <m/>
    <m/>
    <d v="2026-01-21T00:00:00"/>
    <x v="108"/>
    <m/>
    <x v="0"/>
    <s v="Instrument Technician"/>
    <s v="Urea Plant"/>
    <s v="Unsafe Act (Dangerous or Unsafe Act that was done by someone) / Perbuatan Bahaya"/>
    <s v="It was observed that proper tools were not used during maintenance, which could compromise safety and equipment integrity"/>
    <s v="Tools slipping or breaking can cause accidents to the worker or nearby personnel"/>
    <s v="Ensure that all personnel are trained to select and use the correct tools for each maintenance task"/>
    <s v="Hazardous - Unsafe Materials / Benda yang Berbahaya"/>
    <x v="0"/>
    <x v="0"/>
    <x v="0"/>
  </r>
  <r>
    <m/>
    <x v="0"/>
    <m/>
    <m/>
    <d v="2026-01-21T00:00:00"/>
    <x v="99"/>
    <m/>
    <x v="0"/>
    <s v="Instrument Technician"/>
    <s v="Boiler Area"/>
    <s v="Safe Act or Positive Practice (An appreciation to be made to that person who shows good examples) / Kelakuan yang Baik"/>
    <s v="Employee used correct lifting technique (bent knees, straight back) and asked for assistance with heavy load."/>
    <s v=" "/>
    <s v="Recognized correct technique"/>
    <s v="Manual Handling / Cara Mengangkat Benda"/>
    <x v="0"/>
    <x v="0"/>
    <x v="0"/>
  </r>
  <r>
    <m/>
    <x v="0"/>
    <m/>
    <m/>
    <d v="2026-01-22T00:00:00"/>
    <x v="67"/>
    <m/>
    <x v="0"/>
    <s v="Fabricator Lv2 "/>
    <s v="Urea Plant"/>
    <s v="Unsafe Act (Dangerous or Unsafe Act that was done by someone) / Perbuatan Bahaya"/>
    <s v="Observed one worker descending the monkey ladder while a second worker attempted to descend at the same time"/>
    <s v="risk of collision, overloading, and fall."/>
    <s v="The activity was stopped immediately, and the second worker was instructed to wait until the ladder was clear_x000a__x000a_Only one worker is permitted on the monkey ladder at any given time"/>
    <s v="Position of People / Keberadaan seseorang ketika bekerja (Line of Fire, Drop Object &amp; Slip, Trip and Fall)"/>
    <x v="0"/>
    <x v="0"/>
    <x v="0"/>
  </r>
  <r>
    <m/>
    <x v="0"/>
    <m/>
    <m/>
    <d v="2026-01-22T00:00:00"/>
    <x v="107"/>
    <m/>
    <x v="0"/>
    <s v="Instrument O&amp;U Supervisor"/>
    <s v="South Building First Floor"/>
    <s v="Unsafe Condition (Dangerous Area that has potential to cause harm or injury to People within the Area) / Keadaan Bahaya"/>
    <s v="It was observed that the flame scanner was scattered on the floor, posing a potential trip hazard to personnel"/>
    <s v="can cause trip and fall incidents"/>
    <s v="Remove the flame scanner from the floor and place it in a properly secured and designated location"/>
    <s v="Hazardous - Unsafe Environment / Situasi Tempat Kerja yang Berbahaya untuk Alam Sekitar"/>
    <x v="0"/>
    <x v="0"/>
    <x v="0"/>
  </r>
  <r>
    <m/>
    <x v="0"/>
    <m/>
    <m/>
    <d v="2026-01-22T00:00:00"/>
    <x v="88"/>
    <m/>
    <x v="0"/>
    <s v="Static Ammonia Lead Engineer"/>
    <s v="Ammonia Plant"/>
    <s v="Safe Act or Positive Practice (An appreciation to be made to that person who shows good examples) / Kelakuan yang Baik"/>
    <s v="I found technicians handling use old tools at site "/>
    <s v="Using old tools may hurt their hands and may lead to injury"/>
    <s v="I asked them to change by new ones to safe their hands"/>
    <s v="Proactive Approach / Teguran Positif (Safe Act / Positive Act)"/>
    <x v="0"/>
    <x v="1"/>
    <x v="0"/>
  </r>
  <r>
    <m/>
    <x v="0"/>
    <m/>
    <m/>
    <d v="2026-01-22T00:00:00"/>
    <x v="133"/>
    <m/>
    <x v="0"/>
    <s v="Urea rotating lead "/>
    <s v="Main Gate 1"/>
    <s v="Unsafe Condition (Dangerous Area that has potential to cause harm or injury to People within the Area) / Keadaan Bahaya"/>
    <s v="The car driver do klick in and click out by him self while holding the car break , and have to get closer to the card scanner to scan, which may cause accident by hitting the gate or loos control if the car "/>
    <s v="which may cause accident by hitting the gate or loos control if the car "/>
    <s v="Rais this notification, talk to management "/>
    <s v="Proactive Approach / Teguran Positif (Safe Act / Positive Act)"/>
    <x v="0"/>
    <x v="0"/>
    <x v="0"/>
  </r>
  <r>
    <m/>
    <x v="0"/>
    <m/>
    <m/>
    <d v="2026-01-22T00:00:00"/>
    <x v="13"/>
    <m/>
    <x v="0"/>
    <s v="Welder"/>
    <s v="Workshop"/>
    <s v="Unsafe Condition (Dangerous Area that has potential to cause harm or injury to People within the Area) / Keadaan Bahaya"/>
    <s v="Flooded workshop "/>
    <s v="Electric shock"/>
    <s v="Right department should take action"/>
    <s v="Design and Engineering / Tempat Pekerjaan kurang sesuai"/>
    <x v="0"/>
    <x v="0"/>
    <x v="0"/>
  </r>
  <r>
    <m/>
    <x v="0"/>
    <m/>
    <m/>
    <d v="2026-01-23T00:00:00"/>
    <x v="69"/>
    <m/>
    <x v="0"/>
    <s v="Valve technician"/>
    <s v="Workshop"/>
    <s v="Safe Act or Positive Practice (An appreciation to be made to that person who shows good examples) / Kelakuan yang Baik"/>
    <s v="After activity completion, all technician performed housekeeping and cleaned up spilled grease on ground"/>
    <s v="The place was messed up and dirty during task. can lead to slippery surface and hiden hazard"/>
    <s v="Action is just to congrats them for the best practice and keep such safety culture"/>
    <s v="Individual Behaviour / Tingkah Laku yang Cuai dan Berbahaya"/>
    <x v="0"/>
    <x v="0"/>
    <x v="0"/>
  </r>
  <r>
    <m/>
    <x v="0"/>
    <m/>
    <m/>
    <d v="2026-01-26T00:00:00"/>
    <x v="106"/>
    <m/>
    <x v="0"/>
    <s v="Instrument Engineer"/>
    <s v="CCR"/>
    <s v="Unsafe Act (Dangerous or Unsafe Act that was done by someone) / Perbuatan Bahaya"/>
    <s v="Operations personnel were seen eating lunch in CCR where food should not be eaten in CCR unless pantry. "/>
    <s v="Food residues might drop and cause pest issues. "/>
    <s v="Suggestion to use the pantry for the right purpose. "/>
    <s v="Individual Behaviour / Tingkah Laku yang Cuai dan Berbahaya"/>
    <x v="0"/>
    <x v="0"/>
    <x v="0"/>
  </r>
  <r>
    <m/>
    <x v="0"/>
    <m/>
    <m/>
    <d v="2026-01-26T00:00:00"/>
    <x v="112"/>
    <m/>
    <x v="0"/>
    <s v="Instrument Technician"/>
    <s v="Urea Plant"/>
    <s v="Unsafe Act (Dangerous or Unsafe Act that was done by someone) / Perbuatan Bahaya"/>
    <s v="Observed a worker handling a job without wearing gloves"/>
    <s v="Hand Injuries: Cuts, abrasions, punctures, or crush injuries from sharp tools, machinery, or materials._x000a__x000a_Chemical Exposure: Direct contact with hazardous substances can cause burns, irritation, or long-term health issues._x000a__x000a_Thermal Hazards: Burns from hot surfaces, sparks, or extreme cold._x000a__x000a_Biological Risks: Exposure to bacteria, fungi, or other contaminants if handling waste or organic material._x000a__x000a_Reduced Productivity: Injuries can lead to downtime, medical treatment, and lost work hours."/>
    <s v="Approached the worker in a non-confrontational manner to avoid defensiveness. Highlighted that wearing gloves is for their own protection, not just a rule."/>
    <s v="Individual Behaviour / Tingkah Laku yang Cuai dan Berbahaya"/>
    <x v="0"/>
    <x v="0"/>
    <x v="0"/>
  </r>
  <r>
    <m/>
    <x v="0"/>
    <m/>
    <m/>
    <d v="2026-01-26T00:00:00"/>
    <x v="118"/>
    <m/>
    <x v="0"/>
    <s v="Instrument Technician"/>
    <s v="Car Park near North Building"/>
    <s v="Improvement Suggestions / Cadangan untuk diperbaiki"/>
    <s v="Slippery algae build up"/>
    <s v="Slip,trip and fall"/>
    <s v="Aware others"/>
    <s v="Communication / Kurang Perbincangan waktu Bekerja, Kurang Permahaman Arahan atau Kurang Pengetahuan Bahasa Asing"/>
    <x v="0"/>
    <x v="0"/>
    <x v="0"/>
  </r>
  <r>
    <m/>
    <x v="0"/>
    <m/>
    <m/>
    <d v="2026-01-27T00:00:00"/>
    <x v="131"/>
    <m/>
    <x v="0"/>
    <s v="Manager "/>
    <s v="Main Gate 1"/>
    <s v="Unsafe Condition (Dangerous Area that has potential to cause harm or injury to People within the Area) / Keadaan Bahaya"/>
    <s v="The speed display at the road to main gate need to be fixed "/>
    <s v="Speeding while driving "/>
    <s v="Just to raise this care card"/>
    <s v="Facility Management / Perawatan Kemudahan dan Aset"/>
    <x v="0"/>
    <x v="0"/>
    <x v="0"/>
  </r>
  <r>
    <m/>
    <x v="0"/>
    <m/>
    <m/>
    <d v="2026-01-27T00:00:00"/>
    <x v="80"/>
    <m/>
    <x v="0"/>
    <s v="Mechanical Lead"/>
    <s v="Bulk Storage"/>
    <s v="Unsafe Condition (Dangerous Area that has potential to cause harm or injury to People within the Area) / Keadaan Bahaya"/>
    <s v="1 Jumbo bag is fallen in the maintenance bay at the end of the conveyor 1711H001 tunnel and blocking the walkway around the conveyor and touching its structure"/>
    <s v="walkway is blocked, personnel maybe trapped then return again the tunnel"/>
    <s v="informed the operation "/>
    <s v="Waste Management / Berkaitan dengan Pengurusan Pembuangan Sampah"/>
    <x v="0"/>
    <x v="0"/>
    <x v="0"/>
  </r>
  <r>
    <m/>
    <x v="0"/>
    <m/>
    <m/>
    <d v="2026-01-27T00:00:00"/>
    <x v="80"/>
    <m/>
    <x v="0"/>
    <s v="Mechanical lead"/>
    <s v="Bulk Storage"/>
    <s v="Unsafe Condition (Dangerous Area that has potential to cause harm or injury to People within the Area) / Keadaan Bahaya"/>
    <s v="Light fixture is off, bulbs failed"/>
    <s v="dark walkway beside the tripper car"/>
    <s v="Informed electrical representative "/>
    <s v="Hazardous - Unsafe Environment / Situasi Tempat Kerja yang Berbahaya untuk Alam Sekitar"/>
    <x v="0"/>
    <x v="0"/>
    <x v="0"/>
  </r>
  <r>
    <m/>
    <x v="0"/>
    <m/>
    <m/>
    <d v="2026-01-27T00:00:00"/>
    <x v="105"/>
    <m/>
    <x v="0"/>
    <s v="Inst tech "/>
    <s v="Site Office Ground Floor"/>
    <s v="Unsafe Condition (Dangerous Area that has potential to cause harm or injury to People within the Area) / Keadaan Bahaya"/>
    <s v="A colleague fall from his bike because of the blue hose - this is the fifth person ive seen falling because of the same hose at the same place. "/>
    <s v="more injuries "/>
    <s v="construct / build a ramp over the hose. "/>
    <s v="Hazardous - Unsafe Materials / Benda yang Berbahaya"/>
    <x v="0"/>
    <x v="0"/>
    <x v="0"/>
  </r>
  <r>
    <m/>
    <x v="0"/>
    <m/>
    <m/>
    <d v="2026-01-27T00:00:00"/>
    <x v="106"/>
    <m/>
    <x v="0"/>
    <s v="Instrument Engineer"/>
    <s v="Unsure / Kurang Pasti"/>
    <s v="Unsafe Act (Dangerous or Unsafe Act that was done by someone) / Perbuatan Bahaya"/>
    <s v="Saw a personnel using her phone and walking at the same time at the road heading towards CCR with safety goggles in her hand. "/>
    <s v="She's unaware of her surroundings near the drainage and might not be able to see incoming vehicle."/>
    <s v="N/A. Personnel is too far to be intervened. "/>
    <s v="Individual Behaviour / Tingkah Laku yang Cuai dan Berbahaya"/>
    <x v="0"/>
    <x v="0"/>
    <x v="0"/>
  </r>
  <r>
    <m/>
    <x v="0"/>
    <m/>
    <m/>
    <d v="2026-01-28T00:00:00"/>
    <x v="83"/>
    <m/>
    <x v="0"/>
    <s v="Urea static supervisor "/>
    <s v="Urea Plant"/>
    <s v="Unsafe Condition (Dangerous Area that has potential to cause harm or injury to People within the Area) / Keadaan Bahaya"/>
    <s v="Binding steel wire lying on gritting plate forn "/>
    <s v="Tripping hazard "/>
    <s v="I remove this binding steel wire and put in trash"/>
    <s v="Material Arrangement and Housekeeping / Kesesuaian Penyusunan Barang dan Kebersihan Tempat Pekerjaan"/>
    <x v="0"/>
    <x v="0"/>
    <x v="0"/>
  </r>
  <r>
    <m/>
    <x v="0"/>
    <m/>
    <m/>
    <d v="2026-01-28T00:00:00"/>
    <x v="41"/>
    <m/>
    <x v="0"/>
    <s v="Electrical Technician"/>
    <s v="Car Park near Clinic"/>
    <s v="Improvement Suggestions / Cadangan untuk diperbaiki"/>
    <s v="The pathway to parking area near north building is very bad with many potholes that causes uneven pavement."/>
    <s v="It can cause lose of control and vehicle damage"/>
    <s v="The path should be maintained as early as possible"/>
    <s v="Welfare / Kebajikan Pekerjaan dari segi Tempat Rehat, Penyediaan Air Minum dan Sebagainya."/>
    <x v="0"/>
    <x v="0"/>
    <x v="0"/>
  </r>
  <r>
    <m/>
    <x v="0"/>
    <m/>
    <m/>
    <d v="2026-01-28T00:00:00"/>
    <x v="69"/>
    <m/>
    <x v="0"/>
    <s v="Valve Technician"/>
    <s v="Workshop"/>
    <s v="Unsafe Condition (Dangerous Area that has potential to cause harm or injury to People within the Area) / Keadaan Bahaya"/>
    <s v="Installing Air line across the door. Line is not fully on the floor and constitute a tripping hazard."/>
    <s v="If any one ever tripped over the line may fall down and get injured."/>
    <s v="Inform the responsible and supervisor about it."/>
    <s v="Facility Management / Perawatan Kemudahan dan Aset"/>
    <x v="0"/>
    <x v="0"/>
    <x v="0"/>
  </r>
  <r>
    <m/>
    <x v="0"/>
    <m/>
    <m/>
    <d v="2026-01-28T00:00:00"/>
    <x v="107"/>
    <m/>
    <x v="0"/>
    <s v="Instrument Supervisor O&amp;U"/>
    <s v="Urea Plant"/>
    <s v="Unsafe Act (Dangerous or Unsafe Act that was done by someone) / Perbuatan Bahaya"/>
    <s v="Someone not using proper tools when doing maintenance work."/>
    <s v="Can caused damaged to the equipment or materials."/>
    <s v="stop the person, stop the work and told this person to use proper tools."/>
    <s v="Hazardous - Unsafe Materials / Benda yang Berbahaya"/>
    <x v="0"/>
    <x v="0"/>
    <x v="0"/>
  </r>
  <r>
    <m/>
    <x v="0"/>
    <m/>
    <m/>
    <d v="2026-01-29T00:00:00"/>
    <x v="141"/>
    <n v="12000048"/>
    <x v="0"/>
    <s v="Rotating Supervisor"/>
    <s v="Compressor Unit Area"/>
    <s v="Unsafe Condition (Dangerous Area that has potential to cause harm or injury to People within the Area) / Keadaan Bahaya"/>
    <s v="Heavy vehicle crossing trench grating cover and cause it to damage."/>
    <s v="Possibility of vehicle to stuck into trench"/>
    <s v="inform driver not to cross the grating or provide a proper cover to prevent grating for damage. It's also recommended to install warning sign of heavy vehicle not to cross the grating or provide a proper cover (Driver need to provide)"/>
    <s v="Signage and Barriers / Papan Tanda dan Perbatasan Keselamatan tempat kerja"/>
    <x v="0"/>
    <x v="0"/>
    <x v="0"/>
  </r>
  <r>
    <m/>
    <x v="0"/>
    <m/>
    <m/>
    <d v="2026-01-29T00:00:00"/>
    <x v="109"/>
    <m/>
    <x v="0"/>
    <s v="Technician"/>
    <s v="Offsite &amp; Utilities"/>
    <s v="Unsafe Act (Dangerous or Unsafe Act that was done by someone) / Perbuatan Bahaya"/>
    <s v="Observed an individual performing site activities without wearing gloves."/>
    <s v="1. Increased risk of injury_x000a__x000a_Cuts, abrasions, punctures, burns, or chemical exposure to hands. Higher chance of infection from open wounds. Reduced grip → dropped tools or materials causing secondary injuries_x000a__x000a_2. Escalation of unsafe behavior_x000a__x000a_Normalizes non-compliance with PPE requirements. Creates a weak safety culture on site._x000a__x000a_3. More severe incidents later_x000a__x000a_Minor injury today can become a serious or recordable incident later. Small issues go uncorrected until they result in lost-time injuries._x000a__x000a_4. Legal and compliance consequences_x000a__x000a_Violations of site safety rules, company policies, or regulations. Potential citations, fines, or audit findings. Increased liability in case of an accident. "/>
    <s v="Immediate corrective action_x000a__x000a_Remind the individual to wear appropriate gloves before continuing work. Stop the task temporarily until proper PPE is worn. Reinforce PPE requirements._x000a__x000a_Re-brief workers on mandatory PPE during toolbox talks. Clarify when and why gloves are required for specific tasks. Ensure availability of PPE._x000a__x000a_Check that suitable gloves are readily available on site._x000a__x000a_Provide task-specific gloves to improve compliance and comfort. Supervisors to monitor PPE compliance more closely. _x000a__x000a_Encourage workers to remind each other about PPE (peer-to-peer intervention)._x000a__x000a_Recognize and acknowledge correct PPE use."/>
    <s v="Individual Behaviour / Tingkah Laku yang Cuai dan Berbahaya"/>
    <x v="0"/>
    <x v="0"/>
    <x v="0"/>
  </r>
  <r>
    <m/>
    <x v="0"/>
    <m/>
    <m/>
    <d v="2026-01-29T00:00:00"/>
    <x v="109"/>
    <m/>
    <x v="0"/>
    <s v="Technician"/>
    <s v="Offsite &amp; Utilities"/>
    <s v="Safe Act or Positive Practice (An appreciation to be made to that person who shows good examples) / Kelakuan yang Baik"/>
    <s v="Housekeeping after work site activity"/>
    <s v="Failure to implement housekeeping interventions may result in increased safety hazards, injuries, operational delays, regulatory non-compliance, and potential environmental and reputational damage."/>
    <s v="Good practice is supported through routine housekeeping procedures, clear allocation of responsibilities, continuous supervision, worker awareness, and regular site inspections to ensure work areas are maintained in a safe and orderly condition."/>
    <s v="Proactive Approach / Teguran Positif (Safe Act / Positive Act)"/>
    <x v="0"/>
    <x v="0"/>
    <x v="0"/>
  </r>
  <r>
    <m/>
    <x v="0"/>
    <m/>
    <m/>
    <d v="2026-01-29T00:00:00"/>
    <x v="43"/>
    <m/>
    <x v="0"/>
    <s v="Workshop manager "/>
    <s v="Offsite &amp; Utilities"/>
    <s v="Unsafe Act (Dangerous or Unsafe Act that was done by someone) / Perbuatan Bahaya"/>
    <s v="Technician was holding tools while riding his bike. "/>
    <s v="Loss of the control while riding which might have led to getting injurred if he would have fell down. "/>
    <s v="Stopped him at site, and advice not to recur this action again. Report to his SV. "/>
    <s v="Individual Behaviour / Tingkah Laku yang Cuai dan Berbahaya"/>
    <x v="0"/>
    <x v="0"/>
    <x v="0"/>
  </r>
  <r>
    <m/>
    <x v="0"/>
    <m/>
    <m/>
    <d v="2026-01-29T00:00:00"/>
    <x v="147"/>
    <m/>
    <x v="0"/>
    <s v="Senior rotating technician"/>
    <s v="Workshop"/>
    <s v="Unsafe Condition (Dangerous Area that has potential to cause harm or injury to People within the Area) / Keadaan Bahaya"/>
    <s v="Found out working table not doing housekeeping,rags, tools,measuring tools, wasteoil scattered around after work completed dismantling gearbox. "/>
    <s v="Measuring tools might be lost, slip, trip and fall , oil spillage to floor. "/>
    <s v="Initiative to have it housekeeping by ourselves and advise the one to assign the activity for housekeeping after and each work activity, to have it done before off back to office. "/>
    <s v="Individual Behaviour / Tingkah Laku yang Cuai dan Berbahaya"/>
    <x v="0"/>
    <x v="0"/>
    <x v="0"/>
  </r>
  <r>
    <m/>
    <x v="0"/>
    <m/>
    <m/>
    <d v="2026-01-29T00:00:00"/>
    <x v="28"/>
    <m/>
    <x v="0"/>
    <s v="Electrical Engineer"/>
    <s v="Ammonia Plant"/>
    <s v="Unsafe Act (Dangerous or Unsafe Act that was done by someone) / Perbuatan Bahaya"/>
    <s v="Not wearing ear plug or ear cover"/>
    <s v="can deafening ears"/>
    <s v="ask to use some ear plugs and ask to stay away from high noise area if do not have the ear plug"/>
    <s v="Hazardous - Unsafe Environment / Situasi Tempat Kerja yang Berbahaya untuk Alam Sekitar"/>
    <x v="0"/>
    <x v="0"/>
    <x v="0"/>
  </r>
  <r>
    <m/>
    <x v="0"/>
    <m/>
    <m/>
    <d v="2026-01-29T00:00:00"/>
    <x v="28"/>
    <m/>
    <x v="0"/>
    <s v="Electrical Engineer"/>
    <s v="South Building First Floor"/>
    <s v="Improvement Suggestions / Cadangan untuk diperbaiki"/>
    <s v="worn out safety boots"/>
    <s v="Increases the chances to cause incident."/>
    <s v="Ask to request new boots."/>
    <s v="Proactive Approach / Teguran Positif (Safe Act / Positive Act)"/>
    <x v="0"/>
    <x v="0"/>
    <x v="0"/>
  </r>
  <r>
    <m/>
    <x v="0"/>
    <m/>
    <m/>
    <d v="2026-01-29T00:00:00"/>
    <x v="109"/>
    <m/>
    <x v="0"/>
    <s v="Instrument Technician"/>
    <s v="Offsite &amp; Utilities"/>
    <s v="Unsafe Condition (Dangerous Area that has potential to cause harm or injury to People within the Area) / Keadaan Bahaya"/>
    <s v="During work activity in the Nitrogen area, the floor was observed to be slippery. The slippery condition may be due to condensation, water accumulation, or nitrogen-related frost formation. This creates a potential slip and fall hazard for employees and contractors working in or passing through the area."/>
    <s v="- Slips, trips, and falls_x000a__x000a_- Sprains, fractures, or other injuries_x000a__x000a_- Reduced reaction time in an emergency situation"/>
    <s v="- Informed area personnel and supervisor_x000a__x000a_- Restricted access to the affected area_x000a__x000a_- Placed warning signage/cones to alert others_x000a__x000a_- Cleaned/dried the surface where possible"/>
    <s v="Hazardous - Unsafe Environment / Situasi Tempat Kerja yang Berbahaya untuk Alam Sekitar"/>
    <x v="0"/>
    <x v="0"/>
    <x v="0"/>
  </r>
  <r>
    <m/>
    <x v="0"/>
    <m/>
    <m/>
    <d v="2026-01-30T00:00:00"/>
    <x v="131"/>
    <m/>
    <x v="0"/>
    <s v="Manager "/>
    <s v="Clinic"/>
    <s v="Improvement Suggestions / Cadangan untuk diperbaiki"/>
    <s v="HSSE  to advice all employees in BFI and BRE to use Medical face mask N95 when symptoms is observed in the workplace "/>
    <s v="Infection can be spreed between the team , and effect the personal health and wellbeing and the manpower availability "/>
    <s v="Just personally advice some individuals colleagues "/>
    <s v="Proactive Approach / Teguran Positif (Safe Act / Positive Act)"/>
    <x v="0"/>
    <x v="0"/>
    <x v="0"/>
  </r>
  <r>
    <m/>
    <x v="0"/>
    <m/>
    <m/>
    <d v="2026-01-30T00:00:00"/>
    <x v="49"/>
    <m/>
    <x v="0"/>
    <s v="Workshop supervisor "/>
    <s v="Ammonia Plant"/>
    <s v="Unsafe Act (Dangerous or Unsafe Act that was done by someone) / Perbuatan Bahaya"/>
    <s v="Lifting team to do install Fan motor cover"/>
    <s v="No barricade around working area , have another team working near area"/>
    <s v="I inform Lifting team , put barricade around working area"/>
    <s v="Communication / Kurang Perbincangan waktu Bekerja, Kurang Permahaman Arahan atau Kurang Pengetahuan Bahasa Asing"/>
    <x v="0"/>
    <x v="0"/>
    <x v="0"/>
  </r>
  <r>
    <m/>
    <x v="0"/>
    <m/>
    <m/>
    <d v="2026-01-30T00:00:00"/>
    <x v="149"/>
    <m/>
    <x v="0"/>
    <s v="Rotating technician "/>
    <s v="BFI SPARK Lower Ground Entrance"/>
    <s v="Unsafe Act (Dangerous or Unsafe Act that was done by someone) / Perbuatan Bahaya"/>
    <s v="Using stairs not holding handrails"/>
    <s v="Injuries"/>
    <s v="Intervene"/>
    <s v="Knowledge and Training / Kurang Kemahiran atau Pengetahuan"/>
    <x v="0"/>
    <x v="0"/>
    <x v="0"/>
  </r>
  <r>
    <m/>
    <x v="0"/>
    <m/>
    <m/>
    <d v="2026-01-30T00:00:00"/>
    <x v="109"/>
    <m/>
    <x v="0"/>
    <s v="Instrument Technician"/>
    <s v="Offsite &amp; Utilities"/>
    <s v="Unsafe Condition (Dangerous Area that has potential to cause harm or injury to People within the Area) / Keadaan Bahaya"/>
    <s v="Observed slippery surface around the cooling tower base due to water accumulation and algae formation. The floor surface is wet and has visible slimy buildup, creating a slip hazard for personnel accessing pumps and equipment."/>
    <s v="Potential Consequences:_x000a_- Slip, trip, and fall injuries_x000a_- Possible fractures or head injury_x000a_- Increased risk of electrical hazard due to nearby motors/panels_x000a_- Equipment corrosion and structural damage_x000a_- Possible regulatory non-compliance"/>
    <s v="_x000a_- Clean and remove algae buildup._x000a__x000a_- Improve drainage around cooling tower base._x000a__x000a_- Apply anti-slip coating or install grating._x000a__x000a_- Inspect for leaks causing water accumulation._x000a__x000a_- Include area in routine maintenance checklist."/>
    <s v="Hazardous - Unsafe Environment / Situasi Tempat Kerja yang Berbahaya untuk Alam Sekitar"/>
    <x v="0"/>
    <x v="0"/>
    <x v="0"/>
  </r>
  <r>
    <m/>
    <x v="0"/>
    <m/>
    <m/>
    <d v="2026-02-02T00:00:00"/>
    <x v="105"/>
    <m/>
    <x v="0"/>
    <s v="inst tech "/>
    <s v="Ammonia Plant"/>
    <s v="Unsafe Condition (Dangerous Area that has potential to cause harm or injury to People within the Area) / Keadaan Bahaya"/>
    <s v="Barrier tape appears overstretched, resulting in reduced visibility of the barrier."/>
    <s v="People may not notice the barrier and accidentally cross into a restricted are, Safety risks increase (injury, contamination, or damage to equipment/area)"/>
    <s v="Do not overstretch barrier tape during installation"/>
    <s v="Signage and Barriers / Papan Tanda dan Perbatasan Keselamatan tempat kerja"/>
    <x v="0"/>
    <x v="0"/>
    <x v="0"/>
  </r>
  <r>
    <m/>
    <x v="0"/>
    <m/>
    <m/>
    <d v="2026-02-02T00:00:00"/>
    <x v="69"/>
    <m/>
    <x v="0"/>
    <s v="Valve Technician"/>
    <s v="Workshop"/>
    <s v="Safe Act or Positive Practice (An appreciation to be made to that person who shows good examples) / Kelakuan yang Baik"/>
    <s v="Water bottle cut off and used for different perpose"/>
    <s v="Can lead to an abuse of items and wrong use of property"/>
    <s v="Action camed from safety officier who remind employee not to use improvised tools"/>
    <s v="Communication / Kurang Perbincangan waktu Bekerja, Kurang Permahaman Arahan atau Kurang Pengetahuan Bahasa Asing"/>
    <x v="0"/>
    <x v="0"/>
    <x v="0"/>
  </r>
  <r>
    <m/>
    <x v="0"/>
    <m/>
    <m/>
    <d v="2026-02-02T00:00:00"/>
    <x v="1"/>
    <m/>
    <x v="0"/>
    <s v="Rotating Technician Level 2"/>
    <s v="Unsure / Kurang Pasti"/>
    <s v="Improvement Suggestions / Cadangan untuk diperbaiki"/>
    <s v="should also celebrate chinese new year for the chinese employe like raya"/>
    <s v="would be like bias"/>
    <s v="celebrate chinese year"/>
    <s v="Welfare / Kebajikan Pekerjaan dari segi Tempat Rehat, Penyediaan Air Minum dan Sebagainya."/>
    <x v="0"/>
    <x v="0"/>
    <x v="0"/>
  </r>
  <r>
    <m/>
    <x v="0"/>
    <m/>
    <m/>
    <d v="2026-02-02T00:00:00"/>
    <x v="5"/>
    <m/>
    <x v="0"/>
    <s v="maint mech technician"/>
    <s v="Urea Plant"/>
    <s v="Unsafe Condition (Dangerous Area that has potential to cause harm or injury to People within the Area) / Keadaan Bahaya"/>
    <s v="there is damage grating nearby unit 1231p001"/>
    <s v="bicycle can trip the grating"/>
    <s v="repair the grating immediately"/>
    <s v="Facility Management / Perawatan Kemudahan dan Aset"/>
    <x v="0"/>
    <x v="1"/>
    <x v="0"/>
  </r>
  <r>
    <m/>
    <x v="0"/>
    <m/>
    <m/>
    <d v="2026-02-03T00:00:00"/>
    <x v="108"/>
    <m/>
    <x v="0"/>
    <s v="Instrument Technician O&amp;U"/>
    <s v="Offsite &amp; Utilities"/>
    <s v="Unsafe Condition (Dangerous Area that has potential to cause harm or injury to People within the Area) / Keadaan Bahaya"/>
    <s v="Sharp edge from the insulation at the walkway. of HVAC."/>
    <s v="can caused cut and injury to face."/>
    <s v="told operation/mechanical team to fix the insulation or cover or fix the insulation with proper"/>
    <s v="Hazardous - Unsafe Environment / Situasi Tempat Kerja yang Berbahaya untuk Alam Sekitar"/>
    <x v="0"/>
    <x v="0"/>
    <x v="0"/>
  </r>
  <r>
    <m/>
    <x v="0"/>
    <m/>
    <m/>
    <d v="2026-02-03T00:00:00"/>
    <x v="118"/>
    <m/>
    <x v="0"/>
    <s v="Instrumentation technician"/>
    <s v="Ammonia Plant"/>
    <s v="Unsafe Condition (Dangerous Area that has potential to cause harm or injury to People within the Area) / Keadaan Bahaya"/>
    <s v="Unseen barrier"/>
    <s v="Slip,trip and fall"/>
    <s v="Raise awareness"/>
    <s v="Signage and Barriers / Papan Tanda dan Perbatasan Keselamatan tempat kerja"/>
    <x v="0"/>
    <x v="0"/>
    <x v="0"/>
  </r>
  <r>
    <m/>
    <x v="0"/>
    <m/>
    <m/>
    <d v="2026-02-04T00:00:00"/>
    <x v="48"/>
    <m/>
    <x v="0"/>
    <s v="Senior Mechanical Engineer (Workshop - Mech)"/>
    <s v="Workshop"/>
    <s v="Unsafe Condition (Dangerous Area that has potential to cause harm or injury to People within the Area) / Keadaan Bahaya"/>
    <s v="Workshop Porta cabin air conditioner is not working"/>
    <s v="Hot and stuffy environment as there is no other ventilation"/>
    <s v="Already reported to facility management"/>
    <s v="Facility Management / Perawatan Kemudahan dan Aset"/>
    <x v="0"/>
    <x v="0"/>
    <x v="0"/>
  </r>
  <r>
    <m/>
    <x v="0"/>
    <m/>
    <m/>
    <d v="2026-02-04T00:00:00"/>
    <x v="105"/>
    <m/>
    <x v="0"/>
    <s v="inst tech "/>
    <s v="Offsite &amp; Utilities"/>
    <s v="Unsafe Condition (Dangerous Area that has potential to cause harm or injury to People within the Area) / Keadaan Bahaya"/>
    <s v="3 dogs were seen roaming around the road in between boiler 1 and unit 1901 around 8 am "/>
    <s v="Distracted by the dogs as they bark or worse, disease transmission once it bites "/>
    <s v="- "/>
    <s v="Hazardous - Unsafe Environment / Situasi Tempat Kerja yang Berbahaya untuk Alam Sekitar"/>
    <x v="0"/>
    <x v="0"/>
    <x v="0"/>
  </r>
  <r>
    <m/>
    <x v="0"/>
    <m/>
    <m/>
    <d v="2026-02-04T00:00:00"/>
    <x v="105"/>
    <m/>
    <x v="0"/>
    <s v="inst tech "/>
    <s v="Ammonia Plant"/>
    <s v="Unsafe Condition (Dangerous Area that has potential to cause harm or injury to People within the Area) / Keadaan Bahaya"/>
    <s v="Barricade installed using a thin white rope. not barrier tape "/>
    <s v="The barricade is located directly in front of the ramp at the middle staircase of the compressor house. This area is frequently used by personnel riding bicycles. The thin white rope is not clearly visible and may not be noticed in time. Personnel who are unaware of the barricade could collide with it and potentially fall from their bicycles."/>
    <s v="Install rigid barricades or cones at the ramp entrance to physically block access."/>
    <s v="Signage and Barriers / Papan Tanda dan Perbatasan Keselamatan tempat kerja"/>
    <x v="0"/>
    <x v="0"/>
    <x v="0"/>
  </r>
  <r>
    <m/>
    <x v="0"/>
    <m/>
    <m/>
    <d v="2026-02-04T00:00:00"/>
    <x v="105"/>
    <m/>
    <x v="0"/>
    <s v="inst tech "/>
    <s v="Unsure / Kurang Pasti"/>
    <s v="Improvement Suggestions / Cadangan untuk diperbaiki"/>
    <s v="PTW opening was delayed for up to two hours because no PIP was available as both of the Safety Officers attended Safety Walk about "/>
    <s v="work delayed "/>
    <s v="Assign a backup or standby PIP to cover absences, leave, or multiple permits"/>
    <s v="Supervision / Kurang Pemantauan atau Perhatian dari atasan"/>
    <x v="0"/>
    <x v="0"/>
    <x v="0"/>
  </r>
  <r>
    <m/>
    <x v="0"/>
    <m/>
    <m/>
    <d v="2026-02-04T00:00:00"/>
    <x v="133"/>
    <m/>
    <x v="0"/>
    <s v="Urea rotating lead "/>
    <s v="Urea Plant"/>
    <s v="Unsafe Condition (Dangerous Area that has potential to cause harm or injury to People within the Area) / Keadaan Bahaya"/>
    <s v="Rusty scaffolding at site with green lable "/>
    <s v="Not proper practice, scaffolding can collapse and injured people "/>
    <s v="Informed operation to arrange with w.shop to replace "/>
    <s v="Scaffolding and Working at Height / Yang berkaitan dengan Scaffolding dan Bekerja tempat tinggi"/>
    <x v="0"/>
    <x v="0"/>
    <x v="0"/>
  </r>
  <r>
    <m/>
    <x v="0"/>
    <m/>
    <m/>
    <d v="2026-02-05T00:00:00"/>
    <x v="144"/>
    <m/>
    <x v="0"/>
    <s v="Sr rotating technician "/>
    <s v="Urea Plant"/>
    <s v="Safe Act or Positive Practice (An appreciation to be made to that person who shows good examples) / Kelakuan yang Baik"/>
    <s v="1291P001 static  people are workings in bypass line.i observed the mechanical loto have there "/>
    <s v="No"/>
    <s v="Goof "/>
    <s v="Proactive Approach / Teguran Positif (Safe Act / Positive Act)"/>
    <x v="0"/>
    <x v="0"/>
    <x v="0"/>
  </r>
  <r>
    <m/>
    <x v="0"/>
    <m/>
    <m/>
    <d v="2026-02-05T00:00:00"/>
    <x v="107"/>
    <m/>
    <x v="0"/>
    <s v="Instrument Supervisor O&amp;U"/>
    <s v="Offsite &amp; Utilities"/>
    <s v="Unsafe Act (Dangerous or Unsafe Act that was done by someone) / Perbuatan Bahaya"/>
    <s v="Working at height but not wearing harness."/>
    <s v="falling from height can cause injury such as broken bones."/>
    <s v="Stop the work, stop the person and told this person to wear harness."/>
    <s v="Individual Behaviour / Tingkah Laku yang Cuai dan Berbahaya"/>
    <x v="0"/>
    <x v="0"/>
    <x v="0"/>
  </r>
  <r>
    <m/>
    <x v="0"/>
    <m/>
    <m/>
    <d v="2026-02-06T00:00:00"/>
    <x v="69"/>
    <m/>
    <x v="0"/>
    <s v="valve technician"/>
    <s v="Workshop"/>
    <s v="Improvement Suggestions / Cadangan untuk diperbaiki"/>
    <s v="Since inside workshop we're using Mobile Gantry as lifting equipment the floor must be leveled. unfortunately that's not the cases."/>
    <s v="We have to pay more attention while moving the equipment cause the load can swing and fall."/>
    <s v="At that time. We have report it to supervisor and informed about the risk of obstacle"/>
    <s v="Tools, Equipment and Machinery / Berkaitan dengan Alat Kegunaan Pekerjaan dan Mesin sama ada ianya Tidak Sesuai untuk aktivitas tersebut atau sebaliknya"/>
    <x v="0"/>
    <x v="0"/>
    <x v="0"/>
  </r>
  <r>
    <m/>
    <x v="0"/>
    <m/>
    <m/>
    <d v="2026-02-09T00:00:00"/>
    <x v="69"/>
    <m/>
    <x v="0"/>
    <s v="Valve technician"/>
    <s v="Workshop"/>
    <s v="Unsafe Condition (Dangerous Area that has potential to cause harm or injury to People within the Area) / Keadaan Bahaya"/>
    <s v="Observation: tubing(Air supply) pass across Door without attach or clamp."/>
    <s v="It can tripped someone over and might cause injury too."/>
    <s v="Report the issue to supervisor and action has been taken since."/>
    <s v="Facility Management / Perawatan Kemudahan dan Aset"/>
    <x v="0"/>
    <x v="0"/>
    <x v="0"/>
  </r>
  <r>
    <m/>
    <x v="0"/>
    <m/>
    <m/>
    <d v="2026-02-09T00:00:00"/>
    <x v="127"/>
    <m/>
    <x v="0"/>
    <s v="Instrument eng."/>
    <s v="South Building First Floor"/>
    <s v="Unsafe Condition (Dangerous Area that has potential to cause harm or injury to People within the Area) / Keadaan Bahaya"/>
    <s v="small stainless steel tubing on top of cabinet fell down "/>
    <s v="head injuries, cuts, bruises"/>
    <s v="practice good housekeeping, any loose items to be secured properly"/>
    <s v="Hazardous - Unsafe Environment / Situasi Tempat Kerja yang Berbahaya untuk Alam Sekitar"/>
    <x v="0"/>
    <x v="0"/>
    <x v="0"/>
  </r>
  <r>
    <m/>
    <x v="0"/>
    <m/>
    <m/>
    <d v="2026-02-09T00:00:00"/>
    <x v="127"/>
    <m/>
    <x v="0"/>
    <s v="Instrument Eng."/>
    <s v="Offsite &amp; Utilities"/>
    <s v="Unsafe Act (Dangerous or Unsafe Act that was done by someone) / Perbuatan Bahaya"/>
    <s v="a personnel carrying a box with one hand while the other hand steering the bicycle"/>
    <s v="road bike accident, slip and fall, damage to assets"/>
    <s v="approach the personnel to advise using a tricycle meant for carrying items."/>
    <s v="Manual Handling / Cara Mengangkat Benda"/>
    <x v="0"/>
    <x v="0"/>
    <x v="0"/>
  </r>
  <r>
    <m/>
    <x v="0"/>
    <m/>
    <m/>
    <d v="2026-02-09T00:00:00"/>
    <x v="142"/>
    <m/>
    <x v="0"/>
    <s v="Snr Supervisor"/>
    <s v="Nitrogen Area"/>
    <s v="Improvement Suggestions / Cadangan untuk diperbaiki"/>
    <s v="Rotating team with Vendor 1861K101 N2 compressor's oil &amp; oil filters replacement by last week"/>
    <s v="All team members have safe working condition for equipment and personnel.    "/>
    <s v="Their actions are recognized."/>
    <s v="Supervision / Kurang Pemantauan atau Perhatian dari atasan"/>
    <x v="0"/>
    <x v="0"/>
    <x v="0"/>
  </r>
  <r>
    <m/>
    <x v="0"/>
    <m/>
    <m/>
    <d v="2026-02-09T00:00:00"/>
    <x v="28"/>
    <m/>
    <x v="0"/>
    <s v="Electrical Engineer"/>
    <s v="Bulk Storage"/>
    <s v="Unsafe Condition (Dangerous Area that has potential to cause harm or injury to People within the Area) / Keadaan Bahaya"/>
    <s v="Poor Ventilation"/>
    <s v="can cause hazard to breathings."/>
    <s v="Reminds the team to take air breaks often when working inside the bulk storage."/>
    <s v="Hazardous - Unsafe Environment / Situasi Tempat Kerja yang Berbahaya untuk Alam Sekitar"/>
    <x v="0"/>
    <x v="0"/>
    <x v="0"/>
  </r>
  <r>
    <m/>
    <x v="0"/>
    <m/>
    <m/>
    <d v="2026-02-09T00:00:00"/>
    <x v="107"/>
    <m/>
    <x v="0"/>
    <s v="Instrument Supervisor O&amp;U"/>
    <s v="Offsite &amp; Utilities"/>
    <s v="Unsafe Condition (Dangerous Area that has potential to cause harm or injury to People within the Area) / Keadaan Bahaya"/>
    <s v="Sharp edge, eye level position from the insulation located at HVAC "/>
    <s v="cuts and injury to face."/>
    <s v="remind people to becareful when doing job there or passing through it."/>
    <s v="Hazardous - Unsafe Environment / Situasi Tempat Kerja yang Berbahaya untuk Alam Sekitar"/>
    <x v="0"/>
    <x v="0"/>
    <x v="0"/>
  </r>
  <r>
    <m/>
    <x v="0"/>
    <m/>
    <m/>
    <d v="2026-02-09T00:00:00"/>
    <x v="1"/>
    <m/>
    <x v="0"/>
    <s v="Rotating Technician Level 2"/>
    <s v="Unsure / Kurang Pasti"/>
    <s v="Safe Act or Positive Practice (An appreciation to be made to that person who shows good examples) / Kelakuan yang Baik"/>
    <s v="someone give space for new arrival for prayer"/>
    <s v="no psace"/>
    <s v="give space"/>
    <s v="Welfare / Kebajikan Pekerjaan dari segi Tempat Rehat, Penyediaan Air Minum dan Sebagainya."/>
    <x v="0"/>
    <x v="0"/>
    <x v="0"/>
  </r>
  <r>
    <m/>
    <x v="0"/>
    <m/>
    <m/>
    <d v="2026-02-10T00:00:00"/>
    <x v="149"/>
    <m/>
    <x v="0"/>
    <s v="Rotating technician"/>
    <s v="North Building First Floor"/>
    <s v="Unsafe Act (Dangerous or Unsafe Act that was done by someone) / Perbuatan Bahaya"/>
    <s v="Going up the stairs not holding handrails "/>
    <s v="Injuries"/>
    <s v="Intervene and to hold handrail"/>
    <s v="Individual Behaviour / Tingkah Laku yang Cuai dan Berbahaya"/>
    <x v="0"/>
    <x v="0"/>
    <x v="0"/>
  </r>
  <r>
    <m/>
    <x v="0"/>
    <m/>
    <m/>
    <d v="2026-02-10T00:00:00"/>
    <x v="140"/>
    <m/>
    <x v="0"/>
    <s v="rotating supervisor"/>
    <s v="Ammonia Plant"/>
    <s v="Unsafe Act (Dangerous or Unsafe Act that was done by someone) / Perbuatan Bahaya"/>
    <s v="not wearing safety glass while on site"/>
    <s v="injuries"/>
    <s v="stop and intervene remind to wear glass"/>
    <s v="Individual Behaviour / Tingkah Laku yang Cuai dan Berbahaya"/>
    <x v="0"/>
    <x v="0"/>
    <x v="0"/>
  </r>
  <r>
    <m/>
    <x v="0"/>
    <m/>
    <m/>
    <d v="2026-02-10T00:00:00"/>
    <x v="140"/>
    <m/>
    <x v="0"/>
    <s v="rotating supervisor"/>
    <s v="Car Park near North Building"/>
    <s v="Unsafe Act (Dangerous or Unsafe Act that was done by someone) / Perbuatan Bahaya"/>
    <s v="not going down from bicycle at the bridge"/>
    <s v="injuries"/>
    <s v="stop and intervene remind to go down from bicycle next time"/>
    <s v="Individual Behaviour / Tingkah Laku yang Cuai dan Berbahaya"/>
    <x v="0"/>
    <x v="0"/>
    <x v="0"/>
  </r>
  <r>
    <m/>
    <x v="0"/>
    <m/>
    <m/>
    <d v="2026-02-10T00:00:00"/>
    <x v="107"/>
    <m/>
    <x v="0"/>
    <s v="Instrument Supervisor O&amp;U"/>
    <s v="Offsite &amp; Utilities"/>
    <s v="Unsafe Condition (Dangerous Area that has potential to cause harm or injury to People within the Area) / Keadaan Bahaya"/>
    <s v="Someone working at height, climbing the monkey ladder not fastening their helmet strap."/>
    <s v="Helmet can fall off during climbing."/>
    <s v="told this person to always fasten their helmet strap once they enter the site. "/>
    <s v="Individual Behaviour / Tingkah Laku yang Cuai dan Berbahaya"/>
    <x v="0"/>
    <x v="0"/>
    <x v="0"/>
  </r>
  <r>
    <m/>
    <x v="0"/>
    <m/>
    <m/>
    <d v="2026-02-10T00:00:00"/>
    <x v="30"/>
    <m/>
    <x v="0"/>
    <s v="Technician"/>
    <s v="Bulk Storage"/>
    <s v="Unsafe Act (Dangerous or Unsafe Act that was done by someone) / Perbuatan Bahaya"/>
    <s v="Personnel try to climb scaffolding without safety harness."/>
    <s v="Potential to fall from above when working at height"/>
    <s v="Intervene him not to climb without safety harness as it part of mandatory ppe when working at height"/>
    <s v="Scaffolding and Working at Height / Yang berkaitan dengan Scaffolding dan Bekerja tempat tinggi"/>
    <x v="0"/>
    <x v="0"/>
    <x v="0"/>
  </r>
  <r>
    <m/>
    <x v="0"/>
    <m/>
    <m/>
    <d v="2026-02-10T00:00:00"/>
    <x v="112"/>
    <m/>
    <x v="0"/>
    <s v="Instrument Technician"/>
    <s v="Urea Plant"/>
    <s v="Unsafe Act (Dangerous or Unsafe Act that was done by someone) / Perbuatan Bahaya"/>
    <s v="It was observed that an individual was not wearing safety gloves while performing work."/>
    <s v="Cuts and punctures from sharp tools, machinery, or materials._x000a__x000a_Chemical burns or skin irritation from direct contact with hazardous substances._x000a__x000a_Thermal injuries such as burns from heat or frostbite from extreme cold._x000a__x000a_Crushing or impact injuries from handling heavy or moving equipment"/>
    <s v="Upon observing a worker performing tasks without safety gloves, I immediately intervened by instructing the individual to stop work until proper PPE was worn. I provided the necessary gloves and explained the potential risks of continuing without them. The worker complied and continue doing work. "/>
    <s v="Individual Behaviour / Tingkah Laku yang Cuai dan Berbahaya"/>
    <x v="0"/>
    <x v="0"/>
    <x v="0"/>
  </r>
  <r>
    <m/>
    <x v="0"/>
    <m/>
    <m/>
    <d v="2026-02-10T00:00:00"/>
    <x v="118"/>
    <m/>
    <x v="0"/>
    <s v="Instrumentation Technician"/>
    <s v="Ammonia Plant"/>
    <s v="Unsafe Condition (Dangerous Area that has potential to cause harm or injury to People within the Area) / Keadaan Bahaya"/>
    <s v="Unseen barrier"/>
    <s v="Slip,trip and fall"/>
    <s v="Raise awareness"/>
    <s v="Signage and Barriers / Papan Tanda dan Perbatasan Keselamatan tempat kerja"/>
    <x v="0"/>
    <x v="0"/>
    <x v="0"/>
  </r>
  <r>
    <m/>
    <x v="0"/>
    <m/>
    <m/>
    <d v="2026-02-10T00:00:00"/>
    <x v="13"/>
    <m/>
    <x v="0"/>
    <s v="Welder "/>
    <s v="Workshop"/>
    <s v="Unsafe Condition (Dangerous Area that has potential to cause harm or injury to People within the Area) / Keadaan Bahaya"/>
    <s v="Flooded workshop "/>
    <s v="Electric shocks "/>
    <s v="Right department should take action "/>
    <s v="Design and Engineering / Tempat Pekerjaan kurang sesuai"/>
    <x v="0"/>
    <x v="0"/>
    <x v="0"/>
  </r>
  <r>
    <m/>
    <x v="0"/>
    <m/>
    <m/>
    <d v="2026-02-11T00:00:00"/>
    <x v="127"/>
    <m/>
    <x v="0"/>
    <s v="Instrument Eng"/>
    <s v="Workshop"/>
    <s v="Safe Act or Positive Practice (An appreciation to be made to that person who shows good examples) / Kelakuan yang Baik"/>
    <s v="Colleague reminded of line of fire, awareness of LOF due to hydro test activities in workshop"/>
    <s v="During hydrotest, flanges or small fittings could burst out due to improper tightening or fitment, high chances of injuries to person"/>
    <s v="personnel reminded everyone of LOF during the activity , place a blast barrier in case of sudden failures"/>
    <s v="Position of People / Keberadaan seseorang ketika bekerja (Line of Fire, Drop Object &amp; Slip, Trip and Fall)"/>
    <x v="0"/>
    <x v="0"/>
    <x v="0"/>
  </r>
  <r>
    <m/>
    <x v="0"/>
    <m/>
    <m/>
    <d v="2026-02-11T00:00:00"/>
    <x v="108"/>
    <m/>
    <x v="0"/>
    <s v="Instrument Technician (O&amp;U)"/>
    <s v="Ammonia Plant"/>
    <s v="Unsafe Condition (Dangerous Area that has potential to cause harm or injury to People within the Area) / Keadaan Bahaya"/>
    <s v="Transparent hose that was on the road was not label or put barricade around it."/>
    <s v="can cause trip, fall and injury for the walker and bicyclist."/>
    <s v="told operation team to put barricade and cover the transparent hose with colored tape or change the hose colour."/>
    <s v="Hazardous - Unsafe Environment / Situasi Tempat Kerja yang Berbahaya untuk Alam Sekitar"/>
    <x v="0"/>
    <x v="0"/>
    <x v="0"/>
  </r>
  <r>
    <m/>
    <x v="0"/>
    <m/>
    <m/>
    <d v="2026-02-11T00:00:00"/>
    <x v="5"/>
    <m/>
    <x v="0"/>
    <s v="maint mech technician"/>
    <s v="Car Park near Main Gate 1"/>
    <s v="Unsafe Act (Dangerous or Unsafe Act that was done by someone) / Perbuatan Bahaya"/>
    <s v="speeding while people still parking"/>
    <s v="car accident "/>
    <s v="be aware to inform all employee to be patient "/>
    <s v="Individual Behaviour / Tingkah Laku yang Cuai dan Berbahaya"/>
    <x v="0"/>
    <x v="1"/>
    <x v="0"/>
  </r>
  <r>
    <m/>
    <x v="0"/>
    <m/>
    <m/>
    <d v="2026-02-12T00:00:00"/>
    <x v="82"/>
    <m/>
    <x v="0"/>
    <s v="Mechanical Engineer"/>
    <s v="Bulk Storage"/>
    <s v="Unsafe Condition (Dangerous Area that has potential to cause harm or injury to People within the Area) / Keadaan Bahaya"/>
    <s v="The filled jumbo bag fell and is in close proximity to the conveyor 1711H001. It is also blocking the pathway, limiting the access to the conveyor drive."/>
    <s v="Blocked pathway"/>
    <s v="Remove the fallen jumbo bag, and possibly all the jumbo bags as the area are for maintenance, not for urea storage. "/>
    <s v="Material Arrangement and Housekeeping / Kesesuaian Penyusunan Barang dan Kebersihan Tempat Pekerjaan"/>
    <x v="0"/>
    <x v="0"/>
    <x v="0"/>
  </r>
  <r>
    <m/>
    <x v="0"/>
    <m/>
    <m/>
    <d v="2026-02-12T00:00:00"/>
    <x v="149"/>
    <m/>
    <x v="0"/>
    <s v="Rotating technician"/>
    <s v="Ammonia Plant"/>
    <s v="Unsafe Act (Dangerous or Unsafe Act that was done by someone) / Perbuatan Bahaya"/>
    <s v="Not zipping coverall"/>
    <s v="Injuries"/>
    <s v="Intervene"/>
    <s v="Individual Behaviour / Tingkah Laku yang Cuai dan Berbahaya"/>
    <x v="0"/>
    <x v="0"/>
    <x v="0"/>
  </r>
  <r>
    <m/>
    <x v="0"/>
    <m/>
    <m/>
    <d v="2026-02-12T00:00:00"/>
    <x v="107"/>
    <m/>
    <x v="0"/>
    <s v="Instrument Supervisor O&amp;U"/>
    <s v="Offsite &amp; Utilities"/>
    <s v="Unsafe Condition (Dangerous Area that has potential to cause harm or injury to People within the Area) / Keadaan Bahaya"/>
    <s v="transparent colour hose near the road was not tape with colour/warnings that cause it invisible with the naked eyes"/>
    <s v="can cause trip slip and fall for walkers and those who ride bicycle "/>
    <s v="tell operations team to put barricade or tape with different colour so people can see and avoid it."/>
    <s v="Hazardous - Unsafe Environment / Situasi Tempat Kerja yang Berbahaya untuk Alam Sekitar"/>
    <x v="0"/>
    <x v="0"/>
    <x v="0"/>
  </r>
  <r>
    <m/>
    <x v="0"/>
    <m/>
    <m/>
    <d v="2026-02-12T00:00:00"/>
    <x v="41"/>
    <m/>
    <x v="0"/>
    <s v="Electrical Technician"/>
    <s v="Electrical Substation"/>
    <s v="Improvement Suggestions / Cadangan untuk diperbaiki"/>
    <s v="The door handle at the fire alarm room downstairs is damaged"/>
    <s v="The door cannot be opened from inside."/>
    <s v="Change the door handle if possible"/>
    <s v="Facility Management / Perawatan Kemudahan dan Aset"/>
    <x v="0"/>
    <x v="0"/>
    <x v="0"/>
  </r>
  <r>
    <m/>
    <x v="0"/>
    <m/>
    <m/>
    <d v="2026-02-12T00:00:00"/>
    <x v="41"/>
    <m/>
    <x v="0"/>
    <s v="Electrical Technician"/>
    <s v="Electrical Substation"/>
    <s v="Unsafe Condition (Dangerous Area that has potential to cause harm or injury to People within the Area) / Keadaan Bahaya"/>
    <s v="Fire alarm room is also a place to store items "/>
    <s v="It can cause slip or trip."/>
    <s v="Items need to be rearranged properly"/>
    <s v="Material Arrangement and Housekeeping / Kesesuaian Penyusunan Barang dan Kebersihan Tempat Pekerjaan"/>
    <x v="0"/>
    <x v="0"/>
    <x v="0"/>
  </r>
  <r>
    <m/>
    <x v="0"/>
    <m/>
    <m/>
    <d v="2026-02-12T00:00:00"/>
    <x v="1"/>
    <m/>
    <x v="0"/>
    <s v="Rotating Technician Level 2"/>
    <s v="Unsure / Kurang Pasti"/>
    <s v="Safe Act or Positive Practice (An appreciation to be made to that person who shows good examples) / Kelakuan yang Baik"/>
    <s v="my chinese friend give me angpao during work $1"/>
    <s v="no money"/>
    <s v="should have give me $10"/>
    <s v="Welfare / Kebajikan Pekerjaan dari segi Tempat Rehat, Penyediaan Air Minum dan Sebagainya."/>
    <x v="0"/>
    <x v="0"/>
    <x v="0"/>
  </r>
  <r>
    <m/>
    <x v="0"/>
    <m/>
    <m/>
    <d v="2026-02-13T00:00:00"/>
    <x v="141"/>
    <n v="12000048"/>
    <x v="0"/>
    <s v="Rotating Supervisor"/>
    <s v="Ammonia Plant"/>
    <s v="Unsafe Act (Dangerous or Unsafe Act that was done by someone) / Perbuatan Bahaya"/>
    <s v="Maintenances personal not installed Padlock to LCS during maintenance activity"/>
    <s v="Possibility of incident during maintenance and violate to safety procedure"/>
    <s v="Remain maintenance personal to installed padlock prior to start activity."/>
    <s v="Proactive Approach / Teguran Positif (Safe Act / Positive Act)"/>
    <x v="0"/>
    <x v="0"/>
    <x v="0"/>
  </r>
  <r>
    <m/>
    <x v="0"/>
    <m/>
    <m/>
    <d v="2026-02-13T00:00:00"/>
    <x v="141"/>
    <n v="12000048"/>
    <x v="0"/>
    <s v="Rotating Supervisor"/>
    <s v="Trailer Parking Area"/>
    <s v="Unsafe Condition (Dangerous Area that has potential to cause harm or injury to People within the Area) / Keadaan Bahaya"/>
    <s v="Excessive gap between the concrete slab at Container truck parking"/>
    <s v="Possibility tripping hazard to the cyclist and pedestrian due to excessive gaps between the concrete slabs"/>
    <s v="Inform safety to take quick action to rectify the issue"/>
    <s v="Facility Management / Perawatan Kemudahan dan Aset"/>
    <x v="0"/>
    <x v="0"/>
    <x v="0"/>
  </r>
  <r>
    <m/>
    <x v="0"/>
    <m/>
    <m/>
    <d v="2026-02-13T00:00:00"/>
    <x v="82"/>
    <m/>
    <x v="0"/>
    <s v="Mechanical Engineer"/>
    <s v="Jetty Head"/>
    <s v="Improvement Suggestions / Cadangan untuk diperbaiki"/>
    <s v="Rubbish is everywhere, plastic bottles, wrapper etc, in the shiploading area"/>
    <s v="The trash could fall to the sea"/>
    <s v="Cleaned up the area "/>
    <s v="Waste Management / Berkaitan dengan Pengurusan Pembuangan Sampah"/>
    <x v="0"/>
    <x v="0"/>
    <x v="0"/>
  </r>
  <r>
    <m/>
    <x v="0"/>
    <m/>
    <m/>
    <d v="2026-02-13T00:00:00"/>
    <x v="87"/>
    <m/>
    <x v="0"/>
    <s v="Static Technician "/>
    <s v="Urea Plant"/>
    <s v="Safe Act or Positive Practice (An appreciation to be made to that person who shows good examples) / Kelakuan yang Baik"/>
    <s v="Very good teamwork and communication in order to execute critical job on replacing hanger of the main screen at granulation. scaffolding, rigging and static team able to finish the job in a safe manner"/>
    <s v="Mistake can happen due to lack of communication which can lead to incident "/>
    <s v="Praise the team where all involved team do calm and safest way during execute the job"/>
    <s v="Proactive Approach / Teguran Positif (Safe Act / Positive Act)"/>
    <x v="0"/>
    <x v="0"/>
    <x v="0"/>
  </r>
  <r>
    <m/>
    <x v="0"/>
    <m/>
    <m/>
    <d v="2026-02-13T00:00:00"/>
    <x v="69"/>
    <m/>
    <x v="0"/>
    <s v="Jaosoa Francklin"/>
    <s v="Workshop"/>
    <s v="Safe Act or Positive Practice (An appreciation to be made to that person who shows good examples) / Kelakuan yang Baik"/>
    <s v="Water station for workshop people improved and moved away from dirt. Currently it is clean and at an easy acces."/>
    <s v="Ultimately, people can become contaminated if dirt continuous builds up. And may be we don’t serve that purpose. That can stressed out us due to lack of water. "/>
    <s v="Action was taken after safety walkdown and committment from discussion"/>
    <s v="Welfare / Kebajikan Pekerjaan dari segi Tempat Rehat, Penyediaan Air Minum dan Sebagainya."/>
    <x v="0"/>
    <x v="0"/>
    <x v="0"/>
  </r>
  <r>
    <m/>
    <x v="0"/>
    <m/>
    <m/>
    <d v="2026-02-16T00:00:00"/>
    <x v="84"/>
    <m/>
    <x v="0"/>
    <s v="Static urea technician "/>
    <s v="Urea Plant"/>
    <s v="Safe Act or Positive Practice (An appreciation to be made to that person who shows good examples) / Kelakuan yang Baik"/>
    <s v="Critical activity has been done on hanger replacement of main screen, with proper communication with rigging and scaffolding team "/>
    <s v="Mistakes might happen which can lead to an accident"/>
    <s v="Praise with all the the member involved and encourage to keep up all the good work"/>
    <s v="Proactive Approach / Teguran Positif (Safe Act / Positive Act)"/>
    <x v="0"/>
    <x v="0"/>
    <x v="0"/>
  </r>
  <r>
    <m/>
    <x v="0"/>
    <m/>
    <m/>
    <d v="2026-02-16T00:00:00"/>
    <x v="133"/>
    <m/>
    <x v="0"/>
    <s v="Urea rotating lead "/>
    <s v="South Building First Floor"/>
    <s v="Unsafe Act (Dangerous or Unsafe Act that was done by someone) / Perbuatan Bahaya"/>
    <s v="Contractor shifting the maintenance ofices not wearing proper PPE "/>
    <s v="People Injury "/>
    <s v="Asked to put on the gloves "/>
    <s v="Individual Behaviour / Tingkah Laku yang Cuai dan Berbahaya"/>
    <x v="0"/>
    <x v="0"/>
    <x v="0"/>
  </r>
  <r>
    <m/>
    <x v="0"/>
    <m/>
    <m/>
    <d v="2026-02-16T00:00:00"/>
    <x v="147"/>
    <m/>
    <x v="0"/>
    <s v="Maintenance Foreman"/>
    <s v="Offsite &amp; Utilities"/>
    <s v="Unsafe Act (Dangerous or Unsafe Act that was done by someone) / Perbuatan Bahaya"/>
    <s v="Found one personnel carrying one hand oil pump, the other hand carrying oil 20l galloon going up the cooling tower. "/>
    <s v="He might slip, tripand fall that might lead to injury to himself. "/>
    <s v="Stopped him and advise to have his collague to help him and to use one hand to hols the hand rail while going up the stair. "/>
    <s v="Individual Behaviour / Tingkah Laku yang Cuai dan Berbahaya"/>
    <x v="0"/>
    <x v="0"/>
    <x v="0"/>
  </r>
  <r>
    <m/>
    <x v="0"/>
    <m/>
    <m/>
    <d v="2026-02-17T00:00:00"/>
    <x v="99"/>
    <m/>
    <x v="0"/>
    <s v="Instrument Technician"/>
    <s v="Offsite &amp; Utilities"/>
    <s v="Safe Act or Positive Practice (An appreciation to be made to that person who shows good examples) / Kelakuan yang Baik"/>
    <s v="Employee identified and reported a spill/unsafe condition immediately."/>
    <s v=" "/>
    <s v="Highlighted impact (accident prevention)"/>
    <s v="Material Arrangement and Housekeeping / Kesesuaian Penyusunan Barang dan Kebersihan Tempat Pekerjaan"/>
    <x v="0"/>
    <x v="0"/>
    <x v="0"/>
  </r>
  <r>
    <m/>
    <x v="0"/>
    <m/>
    <m/>
    <d v="2026-02-18T00:00:00"/>
    <x v="141"/>
    <n v="12000048"/>
    <x v="0"/>
    <s v="Rotating Supervisor"/>
    <s v="Main Gate 1"/>
    <s v="Improvement Suggestions / Cadangan untuk diperbaiki"/>
    <s v="Lamp pole at Vehicle gate obstructed with heavy equipment "/>
    <s v="Restricted space for vehicle to enter to the plant and possibility of hitting the lamp pole"/>
    <s v="Inform security to be carefull and inform the driver to take extra precautions while entering the plant"/>
    <s v="Facility Management / Perawatan Kemudahan dan Aset"/>
    <x v="0"/>
    <x v="0"/>
    <x v="0"/>
  </r>
  <r>
    <m/>
    <x v="0"/>
    <m/>
    <m/>
    <d v="2026-02-18T00:00:00"/>
    <x v="140"/>
    <m/>
    <x v="0"/>
    <s v="Rotating Supervisor"/>
    <s v="(TSF1) West Field"/>
    <s v="Unsafe Condition (Dangerous Area that has potential to cause harm or injury to People within the Area) / Keadaan Bahaya"/>
    <s v="danger of stray dog "/>
    <s v="stray dog can bite causing bacteria"/>
    <s v="suggestion to remove the dogs from BFI plant"/>
    <s v="Hazardous - Unsafe Environment / Situasi Tempat Kerja yang Berbahaya untuk Alam Sekitar"/>
    <x v="0"/>
    <x v="0"/>
    <x v="0"/>
  </r>
  <r>
    <m/>
    <x v="0"/>
    <m/>
    <m/>
    <d v="2026-02-18T00:00:00"/>
    <x v="140"/>
    <m/>
    <x v="0"/>
    <s v="Rotating Supervisor"/>
    <s v="(TSF1) West Field"/>
    <s v="Improvement Suggestions / Cadangan untuk diperbaiki"/>
    <s v="pedestrian crossing from TSF1 gate to the main car park"/>
    <s v="people cross the road dangerously"/>
    <s v="suggestion to have proper zebra crossing"/>
    <s v="Road Safety / Keselamatan di Trafik dan Jalan Raya"/>
    <x v="0"/>
    <x v="0"/>
    <x v="0"/>
  </r>
  <r>
    <m/>
    <x v="0"/>
    <m/>
    <m/>
    <d v="2026-02-18T00:00:00"/>
    <x v="136"/>
    <m/>
    <x v="0"/>
    <s v="Rotating Engineer"/>
    <s v="Car Park near North Building"/>
    <s v="Improvement Suggestions / Cadangan untuk diperbaiki"/>
    <s v="many potholes on the car park/road"/>
    <s v="potholes can lead to injury and car damage"/>
    <s v="suggestion to improve the road/car park quality"/>
    <s v="Facility Management / Perawatan Kemudahan dan Aset"/>
    <x v="0"/>
    <x v="0"/>
    <x v="0"/>
  </r>
  <r>
    <m/>
    <x v="0"/>
    <m/>
    <m/>
    <d v="2026-02-18T00:00:00"/>
    <x v="153"/>
    <m/>
    <x v="0"/>
    <s v="Rotating Technician "/>
    <s v="Urea Plant"/>
    <s v="Safe Act or Positive Practice (An appreciation to be made to that person who shows good examples) / Kelakuan yang Baik"/>
    <s v="Good example shown by static team. Working as team and work with safety compliance to ensure everyone is okay including asset and environment "/>
    <s v="N/A"/>
    <s v="N/A"/>
    <s v="Proactive Approach / Teguran Positif (Safe Act / Positive Act)"/>
    <x v="0"/>
    <x v="0"/>
    <x v="0"/>
  </r>
  <r>
    <m/>
    <x v="0"/>
    <m/>
    <m/>
    <d v="2026-02-18T00:00:00"/>
    <x v="87"/>
    <m/>
    <x v="0"/>
    <s v="Static Technician"/>
    <s v="Car Park in Front of HSSE Office"/>
    <s v="Unsafe Condition (Dangerous Area that has potential to cause harm or injury to People within the Area) / Keadaan Bahaya"/>
    <s v="There’s a report of Fermenite worker got bitten by an aggressive dog at the car park area. The worker got injured and need to bring to the hospital for further treatment"/>
    <s v="This is not the first time this case of an aggressive dog attack or injured a worker at BFI plant area"/>
    <s v="HSE should make an awareness on how to eliminate the potential harm that cause by the dog, or call Pet Control in order to handle the aggressive dog at BFI area"/>
    <s v="Hazardous - Unsafe Environment / Situasi Tempat Kerja yang Berbahaya untuk Alam Sekitar"/>
    <x v="0"/>
    <x v="0"/>
    <x v="0"/>
  </r>
  <r>
    <m/>
    <x v="0"/>
    <m/>
    <m/>
    <d v="2026-02-20T00:00:00"/>
    <x v="153"/>
    <m/>
    <x v="0"/>
    <s v="Rotating Technician "/>
    <s v="Unsure / Kurang Pasti"/>
    <s v="Improvement Suggestions / Cadangan untuk diperbaiki"/>
    <s v="Suggesting to create a monthly safety day to appreciate personnels that submitted care card the most and the best care card."/>
    <s v="This suggestion can motivate others and everyone will stay vigilant towards safety. Especially technician and contractors"/>
    <s v="Create care card"/>
    <s v="Proactive Approach / Teguran Positif (Safe Act / Positive Act)"/>
    <x v="0"/>
    <x v="0"/>
    <x v="0"/>
  </r>
  <r>
    <m/>
    <x v="0"/>
    <m/>
    <m/>
    <d v="2026-02-20T00:00:00"/>
    <x v="153"/>
    <m/>
    <x v="0"/>
    <s v="Rotating Technician "/>
    <s v="Main Gate 1"/>
    <s v="Safe Act or Positive Practice (An appreciation to be made to that person who shows good examples) / Kelakuan yang Baik"/>
    <s v="Good act shown by security(Daimun). Assisting HSSE team to maintain top level security "/>
    <s v="Plant could be breached by outsider"/>
    <s v="N/A"/>
    <s v="Proactive Approach / Teguran Positif (Safe Act / Positive Act)"/>
    <x v="0"/>
    <x v="0"/>
    <x v="0"/>
  </r>
  <r>
    <m/>
    <x v="0"/>
    <m/>
    <m/>
    <d v="2026-02-20T00:00:00"/>
    <x v="138"/>
    <m/>
    <x v="0"/>
    <s v="Rotating Engineer"/>
    <s v="Plant Entry Gate"/>
    <s v="Unsafe Condition (Dangerous Area that has potential to cause harm or injury to People within the Area) / Keadaan Bahaya"/>
    <s v="Surrounding area to be in muddy condition"/>
    <s v="Can cause slippery hazard to passerby"/>
    <s v="To apply the surrounding area with gravel stones"/>
    <s v="Facility Management / Perawatan Kemudahan dan Aset"/>
    <x v="0"/>
    <x v="0"/>
    <x v="0"/>
  </r>
  <r>
    <m/>
    <x v="0"/>
    <m/>
    <m/>
    <d v="2026-02-20T00:00:00"/>
    <x v="138"/>
    <m/>
    <x v="0"/>
    <s v="Rotating Engineer"/>
    <s v="Vehicle Entry Gate"/>
    <s v="Safe Act or Positive Practice (An appreciation to be made to that person who shows good examples) / Kelakuan yang Baik"/>
    <s v="Some vehicle seen to be speeding above 60km/h especially 3rd party contractor personal vehicle"/>
    <s v="Can cause collision incident, if not near miss"/>
    <s v="To circulate notice / reminder to 3rd party contractor of the speed limit should be follow"/>
    <s v="Individual Behaviour / Tingkah Laku yang Cuai dan Berbahaya"/>
    <x v="0"/>
    <x v="0"/>
    <x v="0"/>
  </r>
  <r>
    <m/>
    <x v="0"/>
    <m/>
    <m/>
    <d v="2026-02-20T00:00:00"/>
    <x v="138"/>
    <m/>
    <x v="0"/>
    <s v="Urea Rotating Engineer"/>
    <s v="Jetty Modules Area"/>
    <s v="Improvement Suggestions / Cadangan untuk diperbaiki"/>
    <s v="Buggy transportation to be limited"/>
    <s v="Any emergency work cannot be perform if no transportation available to jetty side"/>
    <s v="Recommend to have a buggy backup incase one of it dont have battery"/>
    <s v="Proactive Approach / Teguran Positif (Safe Act / Positive Act)"/>
    <x v="0"/>
    <x v="0"/>
    <x v="0"/>
  </r>
  <r>
    <m/>
    <x v="0"/>
    <m/>
    <m/>
    <d v="2026-02-21T00:00:00"/>
    <x v="153"/>
    <m/>
    <x v="0"/>
    <s v="Rotating Technician "/>
    <s v="Urea Plant"/>
    <s v="Safe Act or Positive Practice (An appreciation to be made to that person who shows good examples) / Kelakuan yang Baik"/>
    <s v="Observed brudesh crew conducted water jetting activity with proper ppe"/>
    <s v="With proper ppe, can minimize the risk"/>
    <s v="Care card"/>
    <s v="Proactive Approach / Teguran Positif (Safe Act / Positive Act)"/>
    <x v="0"/>
    <x v="0"/>
    <x v="0"/>
  </r>
  <r>
    <m/>
    <x v="0"/>
    <m/>
    <m/>
    <d v="2026-02-24T00:00:00"/>
    <x v="112"/>
    <m/>
    <x v="0"/>
    <s v="Instrument Technician"/>
    <s v="Urea Plant"/>
    <s v="Unsafe Act (Dangerous or Unsafe Act that was done by someone) / Perbuatan Bahaya"/>
    <s v="A worker was noted to have taken off their helmet while resting inside the granulation area."/>
    <s v="Head injuries: Falling objects, accidental bumps, or contact with machinery can cause serious trauma without helmet protection._x000a__x000a_Exposure to dust or particles: Granulation processes often generate fine dust that can irritate the scalp, eyes, or respiratory system._x000a__x000a_Unexpected hazards: Even while “resting,” sudden movements of equipment or materials can pose danger."/>
    <s v="Upon observing a worker who had removed their helmet while resting inside the granulation area, I intervened by reminding them that helmets must be worn at all times in this zone. I explained the potential risks of head injury and exposure to hazards and instructed the worker to put the helmet back on immediately. The worker complied."/>
    <s v="Individual Behaviour / Tingkah Laku yang Cuai dan Berbahaya"/>
    <x v="0"/>
    <x v="0"/>
    <x v="0"/>
  </r>
  <r>
    <m/>
    <x v="0"/>
    <m/>
    <m/>
    <d v="2026-02-24T00:00:00"/>
    <x v="29"/>
    <m/>
    <x v="0"/>
    <s v="Electrical Engineer"/>
    <s v="Warehouse"/>
    <s v="Unsafe Condition (Dangerous Area that has potential to cause harm or injury to People within the Area) / Keadaan Bahaya"/>
    <s v="heavy rain which cause rain puddles on the road"/>
    <s v="slippery roads can lead to injury"/>
    <s v="barricade the area"/>
    <s v="Hazardous - Unsafe Environment / Situasi Tempat Kerja yang Berbahaya untuk Alam Sekitar"/>
    <x v="0"/>
    <x v="0"/>
    <x v="0"/>
  </r>
  <r>
    <m/>
    <x v="0"/>
    <m/>
    <m/>
    <d v="2026-02-24T00:00:00"/>
    <x v="99"/>
    <m/>
    <x v="0"/>
    <s v="Instrument Technician"/>
    <s v="Cooling Tower Area"/>
    <s v="Safe Act or Positive Practice (An appreciation to be made to that person who shows good examples) / Kelakuan yang Baik"/>
    <s v="Employee kept work area clean, removed debris immediately, and ensured walkways were clear."/>
    <s v=" "/>
    <s v="Highlighted accident prevention (slips/trips/falls)"/>
    <s v="Material Arrangement and Housekeeping / Kesesuaian Penyusunan Barang dan Kebersihan Tempat Pekerjaan"/>
    <x v="0"/>
    <x v="0"/>
    <x v="0"/>
  </r>
  <r>
    <m/>
    <x v="0"/>
    <m/>
    <m/>
    <d v="2026-02-24T00:00:00"/>
    <x v="41"/>
    <m/>
    <x v="0"/>
    <s v="Electrical Technician"/>
    <s v="Site Office Ground Floor"/>
    <s v="Safe Act or Positive Practice (An appreciation to be made to that person who shows good examples) / Kelakuan yang Baik"/>
    <s v="A personnel did a good job by reminding another employee of their missing safety helmet which they accidentally left in the bus"/>
    <s v="-"/>
    <s v="It is a good example that should be practiced by everyone especially those who working at the site plant to remind each other to have complete PPE"/>
    <s v="Proactive Approach / Teguran Positif (Safe Act / Positive Act)"/>
    <x v="0"/>
    <x v="0"/>
    <x v="0"/>
  </r>
  <r>
    <m/>
    <x v="0"/>
    <m/>
    <m/>
    <d v="2026-02-24T00:00:00"/>
    <x v="41"/>
    <m/>
    <x v="0"/>
    <s v="Electrical Technician"/>
    <s v="Boiler Area"/>
    <s v="Improvement Suggestions / Cadangan untuk diperbaiki"/>
    <s v="The boiler area looks like its missing the windsocks"/>
    <s v="-"/>
    <s v="-"/>
    <s v="Facility Management / Perawatan Kemudahan dan Aset"/>
    <x v="0"/>
    <x v="0"/>
    <x v="0"/>
  </r>
  <r>
    <m/>
    <x v="0"/>
    <m/>
    <m/>
    <d v="2026-02-24T00:00:00"/>
    <x v="87"/>
    <m/>
    <x v="0"/>
    <s v="Static Technician "/>
    <s v="Bulk Storage"/>
    <s v="Unsafe Condition (Dangerous Area that has potential to cause harm or injury to People within the Area) / Keadaan Bahaya"/>
    <s v="Surrounding of the bulk storage drainage does not have a proper grating. As its drainage a bit bigger and the bicycle pathway is right beside the drain system, which cause a potential harm to the worker near there"/>
    <s v="There’s a chance of people walk by or cyclist fall to the drain system which can cause harm and injury"/>
    <s v="Raise this care card in order to hope action will be taken from the relevant department"/>
    <s v="Hazardous - Unsafe Environment / Situasi Tempat Kerja yang Berbahaya untuk Alam Sekitar"/>
    <x v="0"/>
    <x v="0"/>
    <x v="0"/>
  </r>
  <r>
    <m/>
    <x v="0"/>
    <m/>
    <m/>
    <d v="2026-02-24T00:00:00"/>
    <x v="48"/>
    <m/>
    <x v="0"/>
    <s v="Mechanical Engineer (Workshop)"/>
    <s v="Warehouse"/>
    <s v="Improvement Suggestions / Cadangan untuk diperbaiki"/>
    <s v="Flooded area when going to warehouse"/>
    <s v="As the area is flooded, it is unsafe due to unable to see the ground (muddy water) and also area might become slipper and cause trip"/>
    <s v="As a suggestion, to provide a proper walkway to access the warehouse area."/>
    <s v="Facility Management / Perawatan Kemudahan dan Aset"/>
    <x v="0"/>
    <x v="0"/>
    <x v="0"/>
  </r>
  <r>
    <m/>
    <x v="0"/>
    <m/>
    <m/>
    <d v="2026-02-25T00:00:00"/>
    <x v="147"/>
    <m/>
    <x v="0"/>
    <s v="Maintenance Foreman"/>
    <s v="Offsite &amp; Utilities"/>
    <s v="Safe Act or Positive Practice (An appreciation to be made to that person who shows good examples) / Kelakuan yang Baik"/>
    <s v="Toolbox carried out before work start and signed, with PTW display on site the work area with JHA attached as well as the MSDS for the activity. "/>
    <s v="Positive Act. "/>
    <s v="Congratulate them for the safety shown as a standard procedure for any job carried out. "/>
    <s v="Proactive Approach / Teguran Positif (Safe Act / Positive Act)"/>
    <x v="0"/>
    <x v="0"/>
    <x v="0"/>
  </r>
  <r>
    <m/>
    <x v="0"/>
    <m/>
    <m/>
    <d v="2026-02-25T00:00:00"/>
    <x v="153"/>
    <m/>
    <x v="0"/>
    <s v="Rotating Technician "/>
    <s v="South Building Ground Floor"/>
    <s v="Safe Act or Positive Practice (An appreciation to be made to that person who shows good examples) / Kelakuan yang Baik"/>
    <s v="Good practice shown by cleaner. Put warning signage when the floor are wet &amp; slippery "/>
    <s v="If no warning signage, others are at high risk to fall due to slippery surfaces"/>
    <s v="N/A"/>
    <s v="Signage and Barriers / Papan Tanda dan Perbatasan Keselamatan tempat kerja"/>
    <x v="0"/>
    <x v="0"/>
    <x v="0"/>
  </r>
  <r>
    <m/>
    <x v="0"/>
    <m/>
    <m/>
    <d v="2026-02-25T00:00:00"/>
    <x v="153"/>
    <m/>
    <x v="0"/>
    <s v="Rotating Technician "/>
    <s v="North Building Ground Floor"/>
    <s v="Safe Act or Positive Practice (An appreciation to be made to that person who shows good examples) / Kelakuan yang Baik"/>
    <s v="Good practice shown by cleaner, he put warning signage when the floor are wet &amp; slippery "/>
    <s v="Others at high risk of falling down due to no proper signage"/>
    <s v="N/A"/>
    <s v="Signage and Barriers / Papan Tanda dan Perbatasan Keselamatan tempat kerja"/>
    <x v="0"/>
    <x v="0"/>
    <x v="0"/>
  </r>
  <r>
    <m/>
    <x v="0"/>
    <m/>
    <m/>
    <d v="2026-02-25T00:00:00"/>
    <x v="153"/>
    <m/>
    <x v="0"/>
    <s v="Rotating Technician "/>
    <s v="Ammonia Plant"/>
    <s v="Safe Act or Positive Practice (An appreciation to be made to that person who shows good examples) / Kelakuan yang Baik"/>
    <s v="Good placement of scaffolding with barrier tape &amp; signage. The area also nice and neat"/>
    <s v="N/A"/>
    <s v="N/a"/>
    <s v="Material Arrangement and Housekeeping / Kesesuaian Penyusunan Barang dan Kebersihan Tempat Pekerjaan"/>
    <x v="0"/>
    <x v="0"/>
    <x v="0"/>
  </r>
  <r>
    <m/>
    <x v="0"/>
    <m/>
    <m/>
    <d v="2026-02-25T00:00:00"/>
    <x v="153"/>
    <m/>
    <x v="0"/>
    <s v="Rotating Technician "/>
    <s v="Site Office's Staffs Rest Area"/>
    <s v="Safe Act or Positive Practice (An appreciation to be made to that person who shows good examples) / Kelakuan yang Baik"/>
    <s v="Proper signage placed by cleaner during mopping the floor "/>
    <s v="If no signage, people are not aware and at risk of falling / trip"/>
    <s v="N/A"/>
    <s v="Signage and Barriers / Papan Tanda dan Perbatasan Keselamatan tempat kerja"/>
    <x v="0"/>
    <x v="0"/>
    <x v="0"/>
  </r>
  <r>
    <m/>
    <x v="0"/>
    <m/>
    <m/>
    <d v="2026-02-25T00:00:00"/>
    <x v="153"/>
    <m/>
    <x v="0"/>
    <s v="Rotating Technician "/>
    <s v="Site Office's Contractors Rest Area"/>
    <s v="Safe Act or Positive Practice (An appreciation to be made to that person who shows good examples) / Kelakuan yang Baik"/>
    <s v="Proper signage placed by cleaner during mopping / floor cleaning"/>
    <s v="If no signage, people are not aware and at risk of falling / trip"/>
    <s v="N/A"/>
    <s v="Signage and Barriers / Papan Tanda dan Perbatasan Keselamatan tempat kerja"/>
    <x v="0"/>
    <x v="0"/>
    <x v="0"/>
  </r>
  <r>
    <m/>
    <x v="0"/>
    <m/>
    <m/>
    <d v="2026-02-25T00:00:00"/>
    <x v="153"/>
    <m/>
    <x v="0"/>
    <s v="Rotating Technician "/>
    <s v="Site Office's Contractors Rest Area"/>
    <s v="Safe Act or Positive Practice (An appreciation to be made to that person who shows good examples) / Kelakuan yang Baik"/>
    <s v="Proper signage placed by cleaner during mopping / floor cleaning"/>
    <s v="If no signage, people are not aware and at risk of falling / trip"/>
    <s v="N/A"/>
    <s v="Signage and Barriers / Papan Tanda dan Perbatasan Keselamatan tempat kerja"/>
    <x v="0"/>
    <x v="0"/>
    <x v="0"/>
  </r>
  <r>
    <m/>
    <x v="0"/>
    <m/>
    <m/>
    <d v="2026-02-25T00:00:00"/>
    <x v="153"/>
    <m/>
    <x v="0"/>
    <s v="Rotating Technician "/>
    <s v="CCR"/>
    <s v="Safe Act or Positive Practice (An appreciation to be made to that person who shows good examples) / Kelakuan yang Baik"/>
    <s v="Proper signage placed by cleaner during mopping / floor cleaning"/>
    <s v="If no signage, people are not aware and at risk of falling / trip"/>
    <s v="N/A"/>
    <s v="Signage and Barriers / Papan Tanda dan Perbatasan Keselamatan tempat kerja"/>
    <x v="0"/>
    <x v="0"/>
    <x v="0"/>
  </r>
  <r>
    <m/>
    <x v="0"/>
    <m/>
    <m/>
    <d v="2026-02-25T00:00:00"/>
    <x v="153"/>
    <m/>
    <x v="0"/>
    <s v="Rotating Technician "/>
    <s v="Workshop"/>
    <s v="Safe Act or Positive Practice (An appreciation to be made to that person who shows good examples) / Kelakuan yang Baik"/>
    <s v="Good housekeeping. Tools and equipment nicely arranged"/>
    <s v="Slip trip fall"/>
    <s v="N/A"/>
    <s v="Material Arrangement and Housekeeping / Kesesuaian Penyusunan Barang dan Kebersihan Tempat Pekerjaan"/>
    <x v="0"/>
    <x v="0"/>
    <x v="0"/>
  </r>
  <r>
    <m/>
    <x v="0"/>
    <m/>
    <m/>
    <d v="2026-02-25T00:00:00"/>
    <x v="69"/>
    <m/>
    <x v="0"/>
    <s v="Valve Tech"/>
    <s v="North Building Ground Floor"/>
    <s v="Safe Act or Positive Practice (An appreciation to be made to that person who shows good examples) / Kelakuan yang Baik"/>
    <s v="During rush time. acces to wash room ground floor require bit attention. While opening Main door pay attention cause you may get conflict if someone suddenly opening the first toilet door too."/>
    <s v="I have seen people bumped on to it. and it can be painfull."/>
    <s v="Think the opening orientation should be modified. But for since everyone we try to be carefull."/>
    <s v="Proactive Approach / Teguran Positif (Safe Act / Positive Act)"/>
    <x v="0"/>
    <x v="0"/>
    <x v="0"/>
  </r>
  <r>
    <m/>
    <x v="0"/>
    <m/>
    <m/>
    <d v="2026-02-25T00:00:00"/>
    <x v="13"/>
    <m/>
    <x v="0"/>
    <s v="Welder"/>
    <s v="Workshop"/>
    <s v="Unsafe Condition (Dangerous Area that has potential to cause harm or injury to People within the Area) / Keadaan Bahaya"/>
    <s v="Flooded workshop "/>
    <s v="Electric shock "/>
    <s v="Right department should take action "/>
    <s v="Design and Engineering / Tempat Pekerjaan kurang sesuai"/>
    <x v="0"/>
    <x v="0"/>
    <x v="0"/>
  </r>
  <r>
    <m/>
    <x v="0"/>
    <m/>
    <m/>
    <d v="2026-02-25T00:00:00"/>
    <x v="80"/>
    <m/>
    <x v="0"/>
    <s v="Mechanical lead"/>
    <s v="Urea Plant"/>
    <s v="Unsafe Condition (Dangerous Area that has potential to cause harm or injury to People within the Area) / Keadaan Bahaya"/>
    <s v="Old heat exchanger after the TA2025 is laying boxed inside the process unit"/>
    <s v="trip, gets damaged, "/>
    <s v="planned to transfer it by coordination with planning and WS"/>
    <s v="Material Arrangement and Housekeeping / Kesesuaian Penyusunan Barang dan Kebersihan Tempat Pekerjaan"/>
    <x v="0"/>
    <x v="0"/>
    <x v="0"/>
  </r>
  <r>
    <m/>
    <x v="0"/>
    <m/>
    <m/>
    <d v="2026-02-26T00:00:00"/>
    <x v="142"/>
    <m/>
    <x v="0"/>
    <s v="Snr SUPERVISOR"/>
    <s v="Compressor Unit Area"/>
    <s v="Safe Act or Positive Practice (An appreciation to be made to that person who shows good examples) / Kelakuan yang Baik"/>
    <s v="They are following BFI lifesaving Rules (Energy Isolation) "/>
    <s v="Confirm isolation and complete power outage when working on energized systems. Continue to work."/>
    <s v="This goo practice needs to be followed."/>
    <s v="Proactive Approach / Teguran Positif (Safe Act / Positive Act)"/>
    <x v="0"/>
    <x v="0"/>
    <x v="0"/>
  </r>
  <r>
    <m/>
    <x v="0"/>
    <m/>
    <m/>
    <d v="2026-02-26T00:00:00"/>
    <x v="48"/>
    <m/>
    <x v="0"/>
    <s v="Mechanical Engineer (Workshop)"/>
    <s v="North Building Ground Floor"/>
    <s v="Unsafe Condition (Dangerous Area that has potential to cause harm or injury to People within the Area) / Keadaan Bahaya"/>
    <s v="Air conditioner for NG13 (north building, ground floor) need repair. "/>
    <s v="No air ventilation as there is no Fan in the room"/>
    <s v="Already reported to Facility management"/>
    <s v="Facility Management / Perawatan Kemudahan dan Aset"/>
    <x v="0"/>
    <x v="0"/>
    <x v="0"/>
  </r>
  <r>
    <m/>
    <x v="0"/>
    <m/>
    <m/>
    <d v="2026-02-26T00:00:00"/>
    <x v="140"/>
    <m/>
    <x v="0"/>
    <s v="rotating supervisor"/>
    <s v="Car Park near Clinic"/>
    <s v="Unsafe Act (Dangerous or Unsafe Act that was done by someone) / Perbuatan Bahaya"/>
    <s v="cycling too fast"/>
    <s v="injuries"/>
    <s v="intervene to slow down as the ground have potholes"/>
    <s v="Individual Behaviour / Tingkah Laku yang Cuai dan Berbahaya"/>
    <x v="0"/>
    <x v="0"/>
    <x v="0"/>
  </r>
  <r>
    <m/>
    <x v="0"/>
    <m/>
    <m/>
    <d v="2026-02-26T00:00:00"/>
    <x v="140"/>
    <m/>
    <x v="0"/>
    <s v="rotating supervisor"/>
    <s v="Ammonia Plant"/>
    <s v="Unsafe Condition (Dangerous Area that has potential to cause harm or injury to People within the Area) / Keadaan Bahaya"/>
    <s v="not putting up a barricade tape during their work because there's potential of unauthorized entry because the workplace will be busy"/>
    <s v="injuries"/>
    <s v="intervene and see the guy putting up boundary tape"/>
    <s v="Knowledge and Training / Kurang Kemahiran atau Pengetahuan"/>
    <x v="0"/>
    <x v="0"/>
    <x v="0"/>
  </r>
  <r>
    <m/>
    <x v="0"/>
    <m/>
    <m/>
    <d v="2026-02-26T00:00:00"/>
    <x v="140"/>
    <m/>
    <x v="0"/>
    <s v="rotating supervisor"/>
    <s v="South Building Ground Floor"/>
    <s v="Unsafe Act (Dangerous or Unsafe Act that was done by someone) / Perbuatan Bahaya"/>
    <s v="as this guy going out of the building to go to site i noticed he didnt bring safety hood "/>
    <s v="injuries"/>
    <s v="intervene and remind him to bring safety hood"/>
    <s v="Individual Behaviour / Tingkah Laku yang Cuai dan Berbahaya"/>
    <x v="0"/>
    <x v="0"/>
    <x v="0"/>
  </r>
  <r>
    <m/>
    <x v="0"/>
    <m/>
    <m/>
    <d v="2026-02-26T00:00:00"/>
    <x v="131"/>
    <m/>
    <x v="0"/>
    <s v="Manager  "/>
    <s v="Offsite &amp; Utilities"/>
    <s v="Improvement Suggestions / Cadangan untuk diperbaiki"/>
    <s v="Frequency of House keeping at lime milk transfer area need to increased "/>
    <s v="Equipment name plate identification can’t be achieved "/>
    <s v="Information shared with BRE - HSSE team "/>
    <s v="Hazardous - Unsafe Environment / Situasi Tempat Kerja yang Berbahaya untuk Alam Sekitar"/>
    <x v="0"/>
    <x v="0"/>
    <x v="0"/>
  </r>
  <r>
    <m/>
    <x v="0"/>
    <m/>
    <m/>
    <d v="2026-02-26T00:00:00"/>
    <x v="135"/>
    <m/>
    <x v="0"/>
    <s v="Rotating Engineer"/>
    <s v="Offsite &amp; Utilities"/>
    <s v="Improvement Suggestions / Cadangan untuk diperbaiki"/>
    <s v="At 1891U260 Ca(OH)2 Preparation and Dosing Unit, it was observed that lime milk powder scattered at bottom of 1891D261 storage vessel, covering structures and rotary conveyor unit. (1891H261A/B, 1891H262A/B)."/>
    <s v="The powder covers equipment labelling and tagging, causing poor visibility and possibility of safety issue due to incorrect equipment isolation and maintenance activities.  "/>
    <s v="Since presence of this powder is unavoidable, it is recommended for Area Owner (operation) to perform frequent housekeeping. Frequency of housekeeping will be as need basis."/>
    <s v="Material Arrangement and Housekeeping / Kesesuaian Penyusunan Barang dan Kebersihan Tempat Pekerjaan"/>
    <x v="0"/>
    <x v="0"/>
    <x v="0"/>
  </r>
  <r>
    <m/>
    <x v="0"/>
    <m/>
    <m/>
    <d v="2026-02-27T00:00:00"/>
    <x v="140"/>
    <m/>
    <x v="0"/>
    <s v="Rotating supervisor"/>
    <s v="Ammonia Plant"/>
    <s v="Unsafe Act (Dangerous or Unsafe Act that was done by someone) / Perbuatan Bahaya"/>
    <s v="Not wearing ear muffs/plugs at noisy area"/>
    <s v="Injuries"/>
    <s v="Intervene to wear ear muffs/plugs"/>
    <s v="Individual Behaviour / Tingkah Laku yang Cuai dan Berbahaya"/>
    <x v="0"/>
    <x v="0"/>
    <x v="0"/>
  </r>
  <r>
    <m/>
    <x v="0"/>
    <m/>
    <m/>
    <d v="2026-02-27T00:00:00"/>
    <x v="140"/>
    <m/>
    <x v="0"/>
    <s v="Rotating supervisor"/>
    <s v="Ammonia Plant"/>
    <s v="Unsafe Act (Dangerous or Unsafe Act that was done by someone) / Perbuatan Bahaya"/>
    <s v="Not zipping coverall "/>
    <s v="Injuries"/>
    <s v="Intervene to zip the coverall"/>
    <s v="Individual Behaviour / Tingkah Laku yang Cuai dan Berbahaya"/>
    <x v="0"/>
    <x v="0"/>
    <x v="0"/>
  </r>
  <r>
    <m/>
    <x v="0"/>
    <m/>
    <m/>
    <d v="2026-02-27T00:00:00"/>
    <x v="140"/>
    <m/>
    <x v="0"/>
    <s v="Rotating supervisor"/>
    <s v="South Building First Floor"/>
    <s v="Unsafe Act (Dangerous or Unsafe Act that was done by someone) / Perbuatan Bahaya"/>
    <s v="Going down the stairs not holding handrails"/>
    <s v="Injuries"/>
    <s v="Intervene to hold handrails"/>
    <s v="Individual Behaviour / Tingkah Laku yang Cuai dan Berbahaya"/>
    <x v="0"/>
    <x v="0"/>
    <x v="0"/>
  </r>
  <r>
    <m/>
    <x v="0"/>
    <m/>
    <m/>
    <d v="2026-02-27T00:00:00"/>
    <x v="140"/>
    <m/>
    <x v="0"/>
    <s v="Rotating supervisor"/>
    <s v="Ammonia Plant"/>
    <s v="Unsafe Act (Dangerous or Unsafe Act that was done by someone) / Perbuatan Bahaya"/>
    <s v="Not wearing safety glasses on site"/>
    <s v="Injuries"/>
    <s v="Intervene to wear"/>
    <s v="Individual Behaviour / Tingkah Laku yang Cuai dan Berbahaya"/>
    <x v="0"/>
    <x v="0"/>
    <x v="0"/>
  </r>
  <r>
    <m/>
    <x v="0"/>
    <m/>
    <m/>
    <d v="2026-02-27T00:00:00"/>
    <x v="30"/>
    <m/>
    <x v="0"/>
    <s v="Technician"/>
    <s v="Urea Plant"/>
    <s v="Safe Act or Positive Practice (An appreciation to be made to that person who shows good examples) / Kelakuan yang Baik"/>
    <s v="Hold handrill when decend staircase"/>
    <s v="Fall and slip"/>
    <s v="NA"/>
    <s v="Individual Behaviour / Tingkah Laku yang Cuai dan Berbahaya"/>
    <x v="0"/>
    <x v="0"/>
    <x v="0"/>
  </r>
  <r>
    <m/>
    <x v="0"/>
    <m/>
    <m/>
    <d v="2026-02-27T00:00:00"/>
    <x v="132"/>
    <m/>
    <x v="0"/>
    <s v="Team Lead"/>
    <s v="Unsure / Kurang Pasti"/>
    <s v="Safe Act or Positive Practice (An appreciation to be made to that person who shows good examples) / Kelakuan yang Baik"/>
    <s v="For the safety of our team, it is strongly recommended that any employee returning from a long flight should not drive long distances immediately upon arrival. Adequate rest must be taken before resuming driving duties._x000a__x000a_Long-haul travel can cause fatigue and reduced alertness. Driving while tired significantly increases the risk of falling asleep at the wheel, which may lead to serious accidents and potential harm to the driver and accompanying colleagues"/>
    <s v="Inform my team "/>
    <s v="serious accidents and potential harm"/>
    <s v="Individual Behaviour / Tingkah Laku yang Cuai dan Berbahaya"/>
    <x v="0"/>
    <x v="0"/>
    <x v="0"/>
  </r>
  <r>
    <m/>
    <x v="0"/>
    <m/>
    <m/>
    <d v="2026-02-27T00:00:00"/>
    <x v="132"/>
    <m/>
    <x v="0"/>
    <s v="Lead Engineer"/>
    <s v="Unsure / Kurang Pasti"/>
    <s v="Improvement Suggestions / Cadangan untuk diperbaiki"/>
    <s v="It has been noticed that most of the safety helmets currently in use were manufactured more than five years ago. As a precautionary safety measure, it is recommended to conduct an inspection of each helmet to assess its condition._x000a__x000a_Safety helmets may degrade over time due to exposure to sunlight, heat, chemicals, and general wear and tear. Therefore, any helmet showing signs of damage, brittleness, cracks, faded shell, or worn suspension system should be replaced immediately._x000a__x000a_Based on the inspection results, helmets that exceed the manufacturer’s recommended service life or do not meet safety standards should be replaced with new ones to ensure continued protection for all personnel."/>
    <s v="Inform Concerned Team"/>
    <s v="Cannot ensure continued protection for all personnel"/>
    <s v="Personal Protective Equipment / Pemakaian Alat Pelindung Diri"/>
    <x v="0"/>
    <x v="0"/>
    <x v="0"/>
  </r>
  <r>
    <m/>
    <x v="0"/>
    <m/>
    <m/>
    <d v="2026-02-27T00:00:00"/>
    <x v="67"/>
    <m/>
    <x v="0"/>
    <s v="Pipefitter "/>
    <s v="Workshop"/>
    <s v="Improvement Suggestions / Cadangan untuk diperbaiki"/>
    <s v="The east side of the workshop area is currently unmanaged. Bushes and tall grass have started growing, and stagnant areas may be present. An increasing number of mosquitoes have been observed in this area."/>
    <s v="Increased mosquito breeding may expose workers to diseases"/>
    <s v="Immediate Grass Cutting &amp; Bush Clearing"/>
    <s v="Facility Management / Perawatan Kemudahan dan Aset"/>
    <x v="0"/>
    <x v="0"/>
    <x v="0"/>
  </r>
  <r>
    <m/>
    <x v="0"/>
    <m/>
    <m/>
    <d v="2026-03-02T00:00:00"/>
    <x v="80"/>
    <e v="#REF!"/>
    <x v="0"/>
    <s v="Mech.lead"/>
    <s v="Bulk Storage"/>
    <s v="Unsafe Condition (Dangerous Area that has potential to cause harm or injury to People within the Area) / Keadaan Bahaya"/>
    <s v="one small conveyor roll got loose and kept on grating"/>
    <s v="slip, trip"/>
    <s v="communicated with the supervisor to prepare its  installation back in the nearest opportunity"/>
    <s v="Hazardous - Unsafe Materials / Benda yang Berbahaya"/>
    <x v="0"/>
    <x v="0"/>
    <x v="0"/>
  </r>
  <r>
    <m/>
    <x v="0"/>
    <m/>
    <m/>
    <d v="2026-03-03T00:00:00"/>
    <x v="43"/>
    <e v="#REF!"/>
    <x v="0"/>
    <s v="Workshop manager "/>
    <s v="Offsite &amp; Utilities"/>
    <s v="Unsafe Act (Dangerous or Unsafe Act that was done by someone) / Perbuatan Bahaya"/>
    <s v="A technician was holding his tools while riding his bicycle. "/>
    <s v="He might loose the control and fall down, that would cause injuries. "/>
    <s v="Gave an advice to have one backpack tool bag instead. Report to his SV, and shared it with raising a care card. "/>
    <s v="Individual Behaviour / Tingkah Laku yang Cuai dan Berbahaya"/>
    <x v="0"/>
    <x v="0"/>
    <x v="0"/>
  </r>
  <r>
    <m/>
    <x v="0"/>
    <m/>
    <m/>
    <d v="2026-03-03T00:00:00"/>
    <x v="131"/>
    <e v="#REF!"/>
    <x v="0"/>
    <s v="Manager "/>
    <s v="Offsite &amp; Utilities"/>
    <s v="Unsafe Condition (Dangerous Area that has potential to cause harm or injury to People within the Area) / Keadaan Bahaya"/>
    <s v="Lime milk accumulated and covering motor name plat"/>
    <s v="Wrong identification of Motor during LOTO "/>
    <s v="Near miss investigation has been conducted "/>
    <s v="Material Arrangement and Housekeeping / Kesesuaian Penyusunan Barang dan Kebersihan Tempat Pekerjaan"/>
    <x v="0"/>
    <x v="0"/>
    <x v="0"/>
  </r>
  <r>
    <m/>
    <x v="0"/>
    <m/>
    <m/>
    <d v="2026-03-03T00:00:00"/>
    <x v="131"/>
    <e v="#REF!"/>
    <x v="0"/>
    <s v="Manager "/>
    <s v="Offsite &amp; Utilities"/>
    <s v="Unsafe Condition (Dangerous Area that has potential to cause harm or injury to People within the Area) / Keadaan Bahaya"/>
    <s v="Repeated acid leakage from Neutralization until 1901 "/>
    <s v="Injured to personal "/>
    <s v="Warranty defect raised to change material and MOC has been approved "/>
    <s v="Hazardous - Unsafe Environment / Situasi Tempat Kerja yang Berbahaya untuk Alam Sekitar"/>
    <x v="0"/>
    <x v="0"/>
    <x v="0"/>
  </r>
  <r>
    <m/>
    <x v="0"/>
    <m/>
    <m/>
    <d v="2026-03-11T00:00:00"/>
    <x v="116"/>
    <e v="#REF!"/>
    <x v="0"/>
    <s v="Supervisor"/>
    <s v="Workshop"/>
    <s v="Unsafe Condition (Dangerous Area that has potential to cause harm or injury to People within the Area) / Keadaan Bahaya"/>
    <s v="There are no bathrooms."/>
    <s v="Construction of bathrooms next to the workshop area"/>
    <s v="Construction of bathrooms next to the workshop area"/>
    <s v="Communication / Kurang Perbincangan waktu Bekerja, Kurang Permahaman Arahan atau Kurang Pengetahuan Bahasa Asing"/>
    <x v="0"/>
    <x v="0"/>
    <x v="0"/>
  </r>
  <r>
    <m/>
    <x v="0"/>
    <m/>
    <m/>
    <d v="2026-02-27T00:00:00"/>
    <x v="58"/>
    <m/>
    <x v="0"/>
    <s v="Sr.Scaffolder"/>
    <s v="Urea Plant"/>
    <s v="Improvement Suggestions / Cadangan untuk diperbaiki"/>
    <s v="Improvement Suggestions / Cadangan untuk diperbaiki"/>
    <s v="N/A"/>
    <s v="I had found out some of our third party contractor wearing PPE 'coverall' not in good condition(wear&amp;tear)."/>
    <s v="Personal Protective Equipment / Pemakaian Alat Pelindung Diri"/>
    <x v="0"/>
    <x v="0"/>
    <x v="0"/>
  </r>
  <r>
    <m/>
    <x v="0"/>
    <m/>
    <m/>
    <d v="2026-02-27T00:00:00"/>
    <x v="8"/>
    <m/>
    <x v="0"/>
    <s v="Welder "/>
    <s v="Urea Plant"/>
    <s v="Unsafe Condition (Dangerous Area that has potential to cause harm or injury to People within the Area) / Keadaan Bahaya"/>
    <s v="Unsafe Condition (Dangerous Area that has potential to cause harm or injury to People within the Area) / Keadaan Bahaya"/>
    <s v="It may cause severe burns, injuries due to high pressure and potential fire or explosion hazards."/>
    <s v="A leak was observed from a pressurized pipeline carrying hot gas"/>
    <s v="Hazardous - Unsafe Materials / Benda yang Berbahaya"/>
    <x v="0"/>
    <x v="0"/>
    <x v="0"/>
  </r>
  <r>
    <m/>
    <x v="0"/>
    <m/>
    <m/>
    <d v="2026-02-28T00:00:00"/>
    <x v="39"/>
    <m/>
    <x v="0"/>
    <s v="Electrical Technician"/>
    <s v="Site Office's Staffs Rest Area"/>
    <s v="Safe Act or Positive Practice (An appreciation to be made to that person who shows good examples) / Kelakuan yang Baik"/>
    <s v="Safe Act or Positive Practice (An appreciation to be made to that person who shows good examples) / Kelakuan yang Baik"/>
    <s v="Lack of reminder/encouragement can cause complacent in work/personal safety _x000a_"/>
    <s v="My Team has work safely and adhering safety rules during the month_x000a_"/>
    <s v="Proactive Approach / Teguran Positif (Safe Act / Positive Act)"/>
    <x v="0"/>
    <x v="0"/>
    <x v="0"/>
  </r>
  <r>
    <m/>
    <x v="0"/>
    <m/>
    <m/>
    <d v="2026-02-28T00:00:00"/>
    <x v="14"/>
    <m/>
    <x v="0"/>
    <s v="Technician"/>
    <s v="Jetty Modules Area"/>
    <s v="Unsafe Condition (Dangerous Area that has potential to cause harm or injury to People within the Area) / Keadaan Bahaya"/>
    <s v="Unsafe Condition (Dangerous Area that has potential to cause harm or injury to People within the Area) / Keadaan Bahaya"/>
    <s v="Might fall on top of someones head or hit a personnel head upon traveling "/>
    <s v="Exit Door 3A, Exit label is loose and hanging "/>
    <s v="Hazardous - Unsafe Environment / Situasi Tempat Kerja yang Berbahaya untuk Alam Sekitar"/>
    <x v="0"/>
    <x v="0"/>
    <x v="0"/>
  </r>
  <r>
    <m/>
    <x v="0"/>
    <m/>
    <m/>
    <d v="2026-02-28T00:00:00"/>
    <x v="14"/>
    <m/>
    <x v="0"/>
    <s v="Technician"/>
    <s v="Jetty Modules Area"/>
    <s v="Unsafe Condition (Dangerous Area that has potential to cause harm or injury to People within the Area) / Keadaan Bahaya"/>
    <s v="Unsafe Condition (Dangerous Area that has potential to cause harm or injury to People within the Area) / Keadaan Bahaya"/>
    <s v="May cause accident or damage to the bicycle's or Cart's tyres"/>
    <s v="Uneven Flooring near Jetty Module 13"/>
    <s v="Hazardous - Unsafe Environment / Situasi Tempat Kerja yang Berbahaya untuk Alam Sekitar"/>
    <x v="0"/>
    <x v="0"/>
    <x v="0"/>
  </r>
  <r>
    <m/>
    <x v="0"/>
    <m/>
    <m/>
    <d v="2026-03-01T00:00:00"/>
    <x v="94"/>
    <e v="#REF!"/>
    <x v="0"/>
    <s v="Instrument manager "/>
    <s v="Ammonia Plant"/>
    <s v="Safe Act or Positive Practice (An appreciation to be made to that person who shows good examples) / Kelakuan yang Baik"/>
    <s v="Safe Act or Positive Practice (An appreciation to be made to that person who shows good examples) / Kelakuan yang Baik"/>
    <s v="Personal Injury or equipment damage "/>
    <s v="The replacement of the process air compressor governor actuator, all safety precautions were taken and job completed safely. "/>
    <s v="Individual Behaviour / Tingkah Laku yang Cuai dan Berbahaya"/>
    <x v="0"/>
    <x v="0"/>
    <x v="0"/>
  </r>
  <r>
    <m/>
    <x v="0"/>
    <m/>
    <m/>
    <d v="2026-03-02T00:00:00"/>
    <x v="5"/>
    <e v="#REF!"/>
    <x v="0"/>
    <s v="mech maint technician"/>
    <s v="Ammonia Plant"/>
    <s v="Unsafe Condition (Dangerous Area that has potential to cause harm or injury to People within the Area) / Keadaan Bahaya"/>
    <s v="unit 1201u100 there is algae "/>
    <s v="slippery can falling or trip."/>
    <s v="clean the algae immediately."/>
    <s v="Hazardous - Unsafe Environment / Situasi Tempat Kerja yang Berbahaya untuk Alam Sekitar"/>
    <x v="0"/>
    <x v="1"/>
    <x v="0"/>
  </r>
  <r>
    <m/>
    <x v="0"/>
    <m/>
    <m/>
    <d v="2026-03-02T00:00:00"/>
    <x v="58"/>
    <e v="#REF!"/>
    <x v="0"/>
    <s v="Sr.Scaffolder"/>
    <s v="Urea Plant"/>
    <s v="Safe Act or Positive Practice (An appreciation to be made to that person who shows good examples) / Kelakuan yang Baik"/>
    <s v="I do observed of our third party contractor doing properly housekeeping on site before start and after complete any scaffolding activities."/>
    <s v="Slip,trip and fall can be happen when there is no properly housekeeping and materials arrangements on work place area."/>
    <s v="I did highlighted regards this positive act on morning talkboox talk to maintain and keeping our scaffolder team doing housekeeping before start and after complete any scaffolding activities to ensure workplace minimize from present hazard."/>
    <s v="Material Arrangement and Housekeeping / Kesesuaian Penyusunan Barang dan Kebersihan Tempat Pekerjaan"/>
    <x v="0"/>
    <x v="0"/>
    <x v="0"/>
  </r>
  <r>
    <m/>
    <x v="0"/>
    <m/>
    <m/>
    <d v="2026-03-02T00:00:00"/>
    <x v="115"/>
    <e v="#REF!"/>
    <x v="0"/>
    <s v="Instrument Engineer"/>
    <s v="North Building First Floor"/>
    <s v="Unsafe Condition (Dangerous Area that has potential to cause harm or injury to People within the Area) / Keadaan Bahaya"/>
    <s v="Water leak from ceiling"/>
    <s v="water dripped on personnel or worse, ceiling collapse if situation worsen"/>
    <s v="informed facilities management team and HR (26th February)"/>
    <s v="Facility Management / Perawatan Kemudahan dan Aset"/>
    <x v="0"/>
    <x v="0"/>
    <x v="0"/>
  </r>
  <r>
    <m/>
    <x v="0"/>
    <m/>
    <m/>
    <d v="2026-03-02T00:00:00"/>
    <x v="94"/>
    <e v="#REF!"/>
    <x v="0"/>
    <s v="Instrument manager "/>
    <s v="Ammonia Plant"/>
    <s v="Unsafe Act (Dangerous or Unsafe Act that was done by someone) / Perbuatan Bahaya"/>
    <s v="One of the employees wasn't wearing ear plugs in the compressor house ."/>
    <s v="Hearing deficiencies "/>
    <s v="Notified him"/>
    <s v="Personal Protective Equipment / Pemakaian Alat Pelindung Diri"/>
    <x v="0"/>
    <x v="0"/>
    <x v="0"/>
  </r>
  <r>
    <m/>
    <x v="0"/>
    <m/>
    <m/>
    <d v="2026-03-02T00:00:00"/>
    <x v="96"/>
    <e v="#REF!"/>
    <x v="0"/>
    <s v="lead control systems engineer"/>
    <s v="Car Park near Clinic"/>
    <s v="Unsafe Condition (Dangerous Area that has potential to cause harm or injury to People within the Area) / Keadaan Bahaya"/>
    <s v="stray dogs in parking area"/>
    <s v="people could be bitten"/>
    <s v="issued a care card"/>
    <s v="Road Safety / Keselamatan di Trafik dan Jalan Raya"/>
    <x v="0"/>
    <x v="0"/>
    <x v="0"/>
  </r>
  <r>
    <m/>
    <x v="0"/>
    <m/>
    <m/>
    <d v="2026-03-02T00:00:00"/>
    <x v="153"/>
    <e v="#REF!"/>
    <x v="0"/>
    <s v="Rotating"/>
    <s v="North Building Ground Floor"/>
    <s v="Safe Act or Positive Practice (An appreciation to be made to that person who shows good examples) / Kelakuan yang Baik"/>
    <s v="Sign board on wet floor. Good practice by cleaner"/>
    <s v="Slip trip and fall"/>
    <s v="N/A"/>
    <s v="Signage and Barriers / Papan Tanda dan Perbatasan Keselamatan tempat kerja"/>
    <x v="0"/>
    <x v="0"/>
    <x v="0"/>
  </r>
  <r>
    <m/>
    <x v="0"/>
    <m/>
    <m/>
    <d v="2026-03-03T00:00:00"/>
    <x v="62"/>
    <e v="#REF!"/>
    <x v="0"/>
    <s v="Insulation Technician"/>
    <s v="Ammonia Plant"/>
    <s v="Unsafe Act (Dangerous or Unsafe Act that was done by someone) / Perbuatan Bahaya"/>
    <s v="A worker cutting glass-wool insulation without a respirator"/>
    <s v="inhalation of fibers causing lung irritation"/>
    <s v="I support the good practice by ensuring masks are always available at the point of work."/>
    <s v="Communication / Kurang Perbincangan waktu Bekerja, Kurang Permahaman Arahan atau Kurang Pengetahuan Bahasa Asing"/>
    <x v="0"/>
    <x v="0"/>
    <x v="0"/>
  </r>
  <r>
    <m/>
    <x v="0"/>
    <m/>
    <m/>
    <d v="2026-03-03T00:00:00"/>
    <x v="108"/>
    <e v="#REF!"/>
    <x v="0"/>
    <s v="Instrumentation Technician O&amp;U"/>
    <s v="Offsite &amp; Utilities"/>
    <s v="Safe Act or Positive Practice (An appreciation to be made to that person who shows good examples) / Kelakuan yang Baik"/>
    <s v="The sharp edges that were found before at HVAC area were fully repaired and covered with proper protective equipment."/>
    <s v="Can cause injury to body especially face and hand. Since its already fixed, it is safe to work around the area."/>
    <s v="told my colleague the sharp edges were already repaired, and we can proceed doing job there. and to remind other people to follow these behaviors if encounter something like this in the future."/>
    <s v="Proactive Approach / Teguran Positif (Safe Act / Positive Act)"/>
    <x v="0"/>
    <x v="0"/>
    <x v="0"/>
  </r>
  <r>
    <m/>
    <x v="0"/>
    <m/>
    <m/>
    <d v="2026-03-03T00:00:00"/>
    <x v="51"/>
    <e v="#REF!"/>
    <x v="0"/>
    <s v="DE technician "/>
    <s v="Offsite &amp; Utilities"/>
    <s v="Safe Act or Positive Practice (An appreciation to be made to that person who shows good examples) / Kelakuan yang Baik"/>
    <s v="using proper barriers and signies when parking trucks on the shoulder of the road when transferring chemicals"/>
    <s v="accidents and dangers to people around"/>
    <s v="Good practice "/>
    <s v="Road Safety / Keselamatan di Trafik dan Jalan Raya"/>
    <x v="0"/>
    <x v="0"/>
    <x v="0"/>
  </r>
  <r>
    <m/>
    <x v="0"/>
    <m/>
    <m/>
    <d v="2026-03-03T00:00:00"/>
    <x v="102"/>
    <e v="#REF!"/>
    <x v="0"/>
    <s v="Instrument Engineer"/>
    <s v="North Building First Floor"/>
    <s v="Unsafe Act (Dangerous or Unsafe Act that was done by someone) / Perbuatan Bahaya"/>
    <s v="A person lifting boxes in with improper posture"/>
    <s v="Back injury"/>
    <s v="Reminded the person to proper posture for lifting"/>
    <s v="Individual Behaviour / Tingkah Laku yang Cuai dan Berbahaya"/>
    <x v="0"/>
    <x v="0"/>
    <x v="0"/>
  </r>
  <r>
    <m/>
    <x v="0"/>
    <m/>
    <m/>
    <d v="2026-03-03T00:00:00"/>
    <x v="102"/>
    <e v="#REF!"/>
    <x v="0"/>
    <s v="Instrument Engineer"/>
    <s v="North Building First Floor"/>
    <s v="Unsafe Condition (Dangerous Area that has potential to cause harm or injury to People within the Area) / Keadaan Bahaya"/>
    <s v="Boxes seen placed near the entrance of the office"/>
    <s v="Slip, trip and fall"/>
    <s v="Told them to move the boxes somewhere else so that others won't slip, trip or fall because of the box"/>
    <s v="Individual Behaviour / Tingkah Laku yang Cuai dan Berbahaya"/>
    <x v="0"/>
    <x v="0"/>
    <x v="0"/>
  </r>
  <r>
    <m/>
    <x v="0"/>
    <m/>
    <m/>
    <d v="2026-03-03T00:00:00"/>
    <x v="51"/>
    <e v="#REF!"/>
    <x v="0"/>
    <s v="DE Technician "/>
    <s v="Offsite &amp; Utilities"/>
    <s v="Safe Act or Positive Practice (An appreciation to be made to that person who shows good examples) / Kelakuan yang Baik"/>
    <s v="correct chemical arrangement and correct skid "/>
    <s v="Chemical spill"/>
    <s v="Say good practice"/>
    <s v="Hazardous - Unsafe Materials / Benda yang Berbahaya"/>
    <x v="0"/>
    <x v="0"/>
    <x v="0"/>
  </r>
  <r>
    <m/>
    <x v="0"/>
    <m/>
    <m/>
    <d v="2026-03-03T00:00:00"/>
    <x v="153"/>
    <e v="#REF!"/>
    <x v="0"/>
    <s v="Rotating"/>
    <s v="Ammonia Plant"/>
    <s v="Unsafe Act (Dangerous or Unsafe Act that was done by someone) / Perbuatan Bahaya"/>
    <s v="Found one contractor not wearing ear protection at loud noise area"/>
    <s v="Temporary hearing loss"/>
    <s v="Approached and kindly asked the contractor to wear ear protection "/>
    <s v="Personal Protective Equipment / Pemakaian Alat Pelindung Diri"/>
    <x v="0"/>
    <x v="0"/>
    <x v="0"/>
  </r>
  <r>
    <m/>
    <x v="0"/>
    <m/>
    <m/>
    <d v="2026-03-04T00:00:00"/>
    <x v="62"/>
    <e v="#REF!"/>
    <x v="0"/>
    <s v="Insulation Technician"/>
    <s v="Ammonia Plant"/>
    <s v="Unsafe Act (Dangerous or Unsafe Act that was done by someone) / Perbuatan Bahaya"/>
    <s v="A single worker attempting to carry two large rolls of insulation up a narrow staircase."/>
    <s v="Back strain or obscured vision leading to a fall."/>
    <s v="I offered to help carry the load"/>
    <s v="Individual Behaviour / Tingkah Laku yang Cuai dan Berbahaya"/>
    <x v="0"/>
    <x v="0"/>
    <x v="0"/>
  </r>
  <r>
    <m/>
    <x v="0"/>
    <m/>
    <m/>
    <d v="2026-03-04T00:00:00"/>
    <x v="62"/>
    <e v="#REF!"/>
    <x v="0"/>
    <s v="Insulation Technician"/>
    <s v="Urea Plant"/>
    <s v="Unsafe Condition (Dangerous Area that has potential to cause harm or injury to People within the Area) / Keadaan Bahaya"/>
    <s v="A scaffold platform at 3 meters height missing toeboards on the outer edge."/>
    <s v="Tools or materials falling off the platform and striking workers or equipment below."/>
    <s v="I cordoned off the area below and asked the lead scaffolder to install the missing boards immediately."/>
    <s v="Scaffolding and Working at Height / Yang berkaitan dengan Scaffolding dan Bekerja tempat tinggi"/>
    <x v="0"/>
    <x v="0"/>
    <x v="0"/>
  </r>
  <r>
    <m/>
    <x v="0"/>
    <m/>
    <m/>
    <d v="2026-03-04T00:00:00"/>
    <x v="62"/>
    <e v="#REF!"/>
    <x v="0"/>
    <s v="Insulation Technician"/>
    <s v="Urea Plant"/>
    <s v="Unsafe Act (Dangerous or Unsafe Act that was done by someone) / Perbuatan Bahaya"/>
    <s v="A subcontractor starting to climb a scaffold that had a 'Yellow' tag (Incomplete) or no Scafftag at all."/>
    <s v="Using an unstable or unfinished structure that hasn't been signed off by a competent person."/>
    <s v="I blocked the access ladder and informed the supervisor."/>
    <s v="Knowledge and Training / Kurang Kemahiran atau Pengetahuan"/>
    <x v="0"/>
    <x v="0"/>
    <x v="0"/>
  </r>
  <r>
    <m/>
    <x v="0"/>
    <m/>
    <m/>
    <d v="2026-03-04T00:00:00"/>
    <x v="62"/>
    <e v="#REF!"/>
    <x v="0"/>
    <s v="Insulation Technician"/>
    <s v="Boiler Area"/>
    <s v="Unsafe Act (Dangerous or Unsafe Act that was done by someone) / Perbuatan Bahaya"/>
    <s v="A worker wearing safety glasses on top of their head because they were &quot;fogging up&quot; while cutting insulation."/>
    <s v="High-speed debris or dust entering the eyes, causing permanent sight loss."/>
    <s v="I approached the worker and provided anti-fog spray."/>
    <s v="Individual Behaviour / Tingkah Laku yang Cuai dan Berbahaya"/>
    <x v="0"/>
    <x v="0"/>
    <x v="0"/>
  </r>
  <r>
    <m/>
    <x v="0"/>
    <m/>
    <m/>
    <d v="2026-03-04T00:00:00"/>
    <x v="5"/>
    <e v="#REF!"/>
    <x v="0"/>
    <s v="Maint Mech Technician"/>
    <s v="Ammonia Plant"/>
    <s v="Unsafe Act (Dangerous or Unsafe Act that was done by someone) / Perbuatan Bahaya"/>
    <s v="not wearing earplug or earmuff in loud or compressor area"/>
    <s v="damaged your hearing"/>
    <s v="wear earplug or earmuff immediately"/>
    <s v="Individual Behaviour / Tingkah Laku yang Cuai dan Berbahaya"/>
    <x v="0"/>
    <x v="1"/>
    <x v="0"/>
  </r>
  <r>
    <m/>
    <x v="0"/>
    <m/>
    <m/>
    <d v="2026-03-04T00:00:00"/>
    <x v="87"/>
    <e v="#REF!"/>
    <x v="0"/>
    <s v="Static Technician"/>
    <s v="Urea Plant"/>
    <s v="Safe Act or Positive Practice (An appreciation to be made to that person who shows good examples) / Kelakuan yang Baik"/>
    <s v="During fasting month any job would be a challenging one. With the screen cartridge replacement ongoing on granulation, dehydration are on factor need to be highlighted. Alhamdulillah all went well and able to execute task smoothly with proper communication and break. want to appreciate all departments involved including operations team to ensure task went well and smoothly "/>
    <s v="Fatigue easily can be happen and without proper communication for rest/break, one can suffer from dehydration which lead to fainted or worse"/>
    <s v="Ensure team is alligned with the tasks and always have a break in-between during the job. Communication is also the key in order to complete the job in a safe way manner"/>
    <s v="Proactive Approach / Teguran Positif (Safe Act / Positive Act)"/>
    <x v="0"/>
    <x v="0"/>
    <x v="0"/>
  </r>
  <r>
    <m/>
    <x v="0"/>
    <m/>
    <m/>
    <d v="2026-03-04T00:00:00"/>
    <x v="118"/>
    <e v="#REF!"/>
    <x v="0"/>
    <s v="Instrumentation Technician"/>
    <s v="Urea Plant"/>
    <s v="Unsafe Condition (Dangerous Area that has potential to cause harm or injury to People within the Area) / Keadaan Bahaya"/>
    <s v="Slippery grating"/>
    <s v="Slip,trip and fall"/>
    <s v="Raise awareness"/>
    <s v="Position of People / Keberadaan seseorang ketika bekerja (Line of Fire, Drop Object &amp; Slip, Trip and Fall)"/>
    <x v="0"/>
    <x v="0"/>
    <x v="0"/>
  </r>
  <r>
    <m/>
    <x v="0"/>
    <m/>
    <m/>
    <d v="2026-03-04T00:00:00"/>
    <x v="105"/>
    <e v="#REF!"/>
    <x v="0"/>
    <s v="inst tech "/>
    <s v="Ammonia Plant"/>
    <s v="Unsafe Condition (Dangerous Area that has potential to cause harm or injury to People within the Area) / Keadaan Bahaya"/>
    <s v="Loose insulation fibres were observed scattered around the area, posing potential housekeeping and inhalation hazards. (area 1021E005) "/>
    <s v="posing potential housekeeping and inhalation hazards."/>
    <s v="proper housekeeping"/>
    <s v="Hazardous - Unsafe Environment / Situasi Tempat Kerja yang Berbahaya untuk Alam Sekitar"/>
    <x v="0"/>
    <x v="0"/>
    <x v="0"/>
  </r>
  <r>
    <m/>
    <x v="0"/>
    <m/>
    <m/>
    <d v="2026-03-04T00:00:00"/>
    <x v="70"/>
    <e v="#REF!"/>
    <x v="0"/>
    <s v="Valve Repair Tech"/>
    <s v="Car Park near North Building"/>
    <s v="Improvement Suggestions / Cadangan untuk diperbaiki"/>
    <s v="Cement the road"/>
    <s v="Waste of money leveling the ground with rocks and sand, within 3 months it will be the same as before"/>
    <s v="Please cement"/>
    <s v="Facility Management / Perawatan Kemudahan dan Aset"/>
    <x v="0"/>
    <x v="0"/>
    <x v="0"/>
  </r>
  <r>
    <m/>
    <x v="0"/>
    <m/>
    <m/>
    <d v="2026-03-04T00:00:00"/>
    <x v="42"/>
    <e v="#REF!"/>
    <x v="0"/>
    <s v="Electrical Technician"/>
    <s v="Electrical Substation"/>
    <s v="Safe Act or Positive Practice (An appreciation to be made to that person who shows good examples) / Kelakuan yang Baik"/>
    <s v="An individual was observed performing electrical work in full compliance with safety procedures, including the use of appropriate Personal Protective Equipment (PPE) and adherence to established electrical safety protocols."/>
    <s v="."/>
    <s v="notified the individual properly isolated the power and used the correct PPE and insulated tools, which reflects good electrical safety practice. Encourage continuation. "/>
    <s v="Proactive Approach / Teguran Positif (Safe Act / Positive Act)"/>
    <x v="0"/>
    <x v="0"/>
    <x v="0"/>
  </r>
  <r>
    <m/>
    <x v="0"/>
    <m/>
    <m/>
    <d v="2026-03-04T00:00:00"/>
    <x v="27"/>
    <e v="#REF!"/>
    <x v="0"/>
    <s v="Electrical Engineer"/>
    <s v="Ammonia Plant"/>
    <s v="Safe Act or Positive Practice (An appreciation to be made to that person who shows good examples) / Kelakuan yang Baik"/>
    <s v="It was during Ramadhan and as we all know, fatigue management is very important during this month. I applaude my supervisor for knowing the limitation of the team to finish the work safely."/>
    <s v="If there is no fatigue management during Ramadhan, it can cause injury or health issues."/>
    <s v="I encouraged the team to work safely and not to push themselves too hard just to finish to work. I assure the team we can always continue the work on other days if it is not urgent. Everyone's safety is very important."/>
    <s v="Proactive Approach / Teguran Positif (Safe Act / Positive Act)"/>
    <x v="0"/>
    <x v="0"/>
    <x v="0"/>
  </r>
  <r>
    <m/>
    <x v="0"/>
    <m/>
    <m/>
    <d v="2026-03-05T00:00:00"/>
    <x v="138"/>
    <e v="#REF!"/>
    <x v="0"/>
    <s v="Rotating Engineer"/>
    <s v="Urea Plant"/>
    <s v="Safe Act or Positive Practice (An appreciation to be made to that person who shows good examples) / Kelakuan yang Baik"/>
    <s v="Appreciation to site operator for their support during maintenance activities in term of equipment readiness"/>
    <s v="Help to expedite maintenance activities"/>
    <s v="-"/>
    <s v="Proactive Approach / Teguran Positif (Safe Act / Positive Act)"/>
    <x v="0"/>
    <x v="0"/>
    <x v="0"/>
  </r>
  <r>
    <m/>
    <x v="0"/>
    <m/>
    <m/>
    <d v="2026-03-05T00:00:00"/>
    <x v="138"/>
    <e v="#REF!"/>
    <x v="0"/>
    <s v="Rotating Engineer"/>
    <s v="Plant Entry Gate"/>
    <s v="Improvement Suggestions / Cadangan untuk diperbaiki"/>
    <s v="No PPE requirement display board &amp; 12 LSR display board at the new entrance location to the plant"/>
    <s v="As daily reminder to personnel entering the plant"/>
    <s v="To relocate PPE requirement board &amp; 12 LSR board at the new entrance location to the plant from the old entrance area"/>
    <s v="Facility Management / Perawatan Kemudahan dan Aset"/>
    <x v="0"/>
    <x v="0"/>
    <x v="0"/>
  </r>
  <r>
    <m/>
    <x v="0"/>
    <m/>
    <m/>
    <d v="2026-03-05T00:00:00"/>
    <x v="87"/>
    <e v="#REF!"/>
    <x v="0"/>
    <s v="Static Technician "/>
    <s v="Urea Plant"/>
    <s v="Safe Act or Positive Practice (An appreciation to be made to that person who shows good examples) / Kelakuan yang Baik"/>
    <s v="Proper housekeeping has been done after 2-shift team done complete the following job at urea"/>
    <s v="Tools can be loss and without proper housekeeping, slip trip and fall could occur which potentially can lead to incident"/>
    <s v="Encourage and highlight all team involved with proper housekeeping, and always keep up the good work and stay vigilant "/>
    <s v="Proactive Approach / Teguran Positif (Safe Act / Positive Act)"/>
    <x v="0"/>
    <x v="0"/>
    <x v="0"/>
  </r>
  <r>
    <m/>
    <x v="0"/>
    <m/>
    <m/>
    <d v="2026-03-05T00:00:00"/>
    <x v="49"/>
    <e v="#REF!"/>
    <x v="0"/>
    <s v="Maintenance workshop supervisor "/>
    <s v="Offsite &amp; Utilities"/>
    <s v="Unsafe Condition (Dangerous Area that has potential to cause harm or injury to People within the Area) / Keadaan Bahaya"/>
    <s v="Near pump 1901P005A have water on the ground "/>
    <s v="When we working this area , we can slipped "/>
    <s v="We must remove water out and clean area"/>
    <s v="Hazardous - Unsafe Environment / Situasi Tempat Kerja yang Berbahaya untuk Alam Sekitar"/>
    <x v="0"/>
    <x v="0"/>
    <x v="0"/>
  </r>
  <r>
    <m/>
    <x v="0"/>
    <m/>
    <m/>
    <d v="2026-03-05T00:00:00"/>
    <x v="51"/>
    <e v="#REF!"/>
    <x v="0"/>
    <s v="DE Technician "/>
    <s v="Workshop"/>
    <s v="Safe Act or Positive Practice (An appreciation to be made to that person who shows good examples) / Kelakuan yang Baik"/>
    <s v="Always maintain equipment and make sure to always use the correct tools before carrying out repair activities."/>
    <s v="Damage equipment and downtime during urgent activities"/>
    <s v="Conduct daily and weekly checks on equipment and tools"/>
    <s v="Tools, Equipment and Machinery / Berkaitan dengan Alat Kegunaan Pekerjaan dan Mesin sama ada ianya Tidak Sesuai untuk aktivitas tersebut atau sebaliknya"/>
    <x v="0"/>
    <x v="0"/>
    <x v="0"/>
  </r>
  <r>
    <m/>
    <x v="0"/>
    <m/>
    <m/>
    <d v="2026-03-05T00:00:00"/>
    <x v="36"/>
    <e v="#REF!"/>
    <x v="0"/>
    <s v="Electrical Technician Shift"/>
    <s v="Urea Plant"/>
    <s v="Safe Act or Positive Practice (An appreciation to be made to that person who shows good examples) / Kelakuan yang Baik"/>
    <s v="collegue fully prepared before maintenance activity. Example complete tools, drawing, toolbox talk, understood SOP."/>
    <s v="delay work, improper tools usage."/>
    <s v="praising him and ensure the good practice habit for the future."/>
    <s v="Proactive Approach / Teguran Positif (Safe Act / Positive Act)"/>
    <x v="0"/>
    <x v="0"/>
    <x v="0"/>
  </r>
  <r>
    <m/>
    <x v="0"/>
    <m/>
    <m/>
    <d v="2026-03-06T00:00:00"/>
    <x v="138"/>
    <e v="#REF!"/>
    <x v="0"/>
    <s v="Urea Rotating Engineer"/>
    <s v="Unsure / Kurang Pasti"/>
    <s v="Improvement Suggestions / Cadangan untuk diperbaiki"/>
    <s v="No display board or information especially for 3rd party contractor for map showing important location like chemical yard, warehouse, waste field location, safety shower, etc."/>
    <s v="Unaware of the exact location"/>
    <s v="To display it on noticeboard especially and the parking area"/>
    <s v="Facility Management / Perawatan Kemudahan dan Aset"/>
    <x v="0"/>
    <x v="0"/>
    <x v="0"/>
  </r>
  <r>
    <m/>
    <x v="0"/>
    <m/>
    <m/>
    <d v="2026-03-06T00:00:00"/>
    <x v="58"/>
    <e v="#REF!"/>
    <x v="0"/>
    <s v="Sr.Scaffolder"/>
    <s v="Boiler Area"/>
    <s v="Unsafe Act (Dangerous or Unsafe Act that was done by someone) / Perbuatan Bahaya"/>
    <s v="An employee observed descending the staircase without holding the handrail, increasing the risk of slipping or falling."/>
    <s v="Not holding the handrail may lead to loss of balance and falls, causing injuries such as sprains or fractures. "/>
    <s v="Approached the employee politely and reminded them to always hold the handrail while using the stairs. Provided a brief explanation of the slip/fall risk."/>
    <s v="Position of People / Keberadaan seseorang ketika bekerja (Line of Fire, Drop Object &amp; Slip, Trip and Fall)"/>
    <x v="0"/>
    <x v="0"/>
    <x v="0"/>
  </r>
  <r>
    <m/>
    <x v="0"/>
    <m/>
    <m/>
    <d v="2026-03-06T00:00:00"/>
    <x v="58"/>
    <e v="#REF!"/>
    <x v="0"/>
    <s v="Sr.Scaffolder"/>
    <s v="North Building First Floor"/>
    <s v="Improvement Suggestions / Cadangan untuk diperbaiki"/>
    <s v="Pantry cabinet and tables were clean and organized after use invoke good housekeeping and hygiene."/>
    <s v="N/A"/>
    <s v="Continue regular cleaning and ensure all spills are immediately attended to and be remind all staff to keep pantry organized after use."/>
    <s v="Welfare / Kebajikan Pekerjaan dari segi Tempat Rehat, Penyediaan Air Minum dan Sebagainya."/>
    <x v="0"/>
    <x v="0"/>
    <x v="0"/>
  </r>
  <r>
    <m/>
    <x v="0"/>
    <m/>
    <m/>
    <d v="2026-03-06T00:00:00"/>
    <x v="58"/>
    <e v="#REF!"/>
    <x v="0"/>
    <s v="Sr.Scaffolder"/>
    <s v="Compressor Unit Area"/>
    <s v="Unsafe Condition (Dangerous Area that has potential to cause harm or injury to People within the Area) / Keadaan Bahaya"/>
    <s v="High-level noise observed in the Ammonia compressor house area caused by machinery,exceeding safe noise levels."/>
    <s v="Prolonged exposure to high noise levels may cause hearing loss, stress, or reduced concentration, increasing the risk of accidents."/>
    <s v="Informed employees about the high noise hazard and advised them to use hearing protection immediately when exposed to any high level noise area."/>
    <s v="Position of People / Keberadaan seseorang ketika bekerja (Line of Fire, Drop Object &amp; Slip, Trip and Fall)"/>
    <x v="0"/>
    <x v="0"/>
    <x v="0"/>
  </r>
  <r>
    <m/>
    <x v="0"/>
    <m/>
    <m/>
    <d v="2026-03-06T00:00:00"/>
    <x v="118"/>
    <e v="#REF!"/>
    <x v="0"/>
    <s v="Instrumentation technician"/>
    <s v="Urea Plant"/>
    <s v="Unsafe Condition (Dangerous Area that has potential to cause harm or injury to People within the Area) / Keadaan Bahaya"/>
    <s v="Slippery grating"/>
    <s v="Slip,trip and fall"/>
    <s v="Raise awareness"/>
    <s v="Position of People / Keberadaan seseorang ketika bekerja (Line of Fire, Drop Object &amp; Slip, Trip and Fall)"/>
    <x v="0"/>
    <x v="0"/>
    <x v="0"/>
  </r>
  <r>
    <m/>
    <x v="0"/>
    <m/>
    <m/>
    <d v="2026-03-06T00:00:00"/>
    <x v="70"/>
    <e v="#REF!"/>
    <x v="0"/>
    <s v="Valve Repair Tech"/>
    <s v="Car Park near North Building"/>
    <s v="Improvement Suggestions / Cadangan untuk diperbaiki"/>
    <s v="Cement the road"/>
    <s v="Damages to cars, due to small rock chips and maybe possible window chip/small cracks"/>
    <s v="Please cement"/>
    <s v="Facility Management / Perawatan Kemudahan dan Aset"/>
    <x v="0"/>
    <x v="0"/>
    <x v="0"/>
  </r>
  <r>
    <m/>
    <x v="0"/>
    <m/>
    <m/>
    <d v="2026-03-06T00:00:00"/>
    <x v="42"/>
    <e v="#REF!"/>
    <x v="0"/>
    <s v="Electrical Technician"/>
    <s v="Site Office First Floor"/>
    <s v="Unsafe Condition (Dangerous Area that has potential to cause harm or injury to People within the Area) / Keadaan Bahaya"/>
    <s v="A lighting failure was observed in the work area, resulting in insufficient illumination. The affected area is poorly lit, creating an unsafe working environment."/>
    <s v="Increased risk of slips, trips, and falls_x000a_Poor visibility leading to incorrect tool or equipment use_x000a_Higher likelihood of accidents or collisions_x000a_Reduced ability to identify hazards or warning signs"/>
    <s v="The area was identified and reported to maintenance for corrective action. Work in the affected zone was restricted where necessary until adequate lighting was restored."/>
    <s v="Hazardous - Unsafe Environment / Situasi Tempat Kerja yang Berbahaya untuk Alam Sekitar"/>
    <x v="0"/>
    <x v="0"/>
    <x v="0"/>
  </r>
  <r>
    <m/>
    <x v="0"/>
    <m/>
    <m/>
    <d v="2026-03-07T00:00:00"/>
    <x v="88"/>
    <e v="#REF!"/>
    <x v="0"/>
    <s v="Static Ammonia Lead Engineer"/>
    <s v="Ammonia Plant"/>
    <s v="Safe Act or Positive Practice (An appreciation to be made to that person who shows good examples) / Kelakuan yang Baik"/>
    <s v="Technicians working onsite during raining , the surrounding were slippery"/>
    <s v="The technicians could slipped and fall down"/>
    <s v="I told them to wait until the rain stopped then can continue the work even continue next day"/>
    <s v="Hazardous - Unsafe Environment / Situasi Tempat Kerja yang Berbahaya untuk Alam Sekitar"/>
    <x v="0"/>
    <x v="1"/>
    <x v="0"/>
  </r>
  <r>
    <m/>
    <x v="0"/>
    <m/>
    <m/>
    <d v="2026-03-08T00:00:00"/>
    <x v="14"/>
    <e v="#REF!"/>
    <x v="0"/>
    <s v="Technician"/>
    <s v="Jetty Modules Area"/>
    <s v="Unsafe Condition (Dangerous Area that has potential to cause harm or injury to People within the Area) / Keadaan Bahaya"/>
    <s v="Uneven flooring at Jetty Module 27"/>
    <s v="May prone to accident"/>
    <s v="Need to be check and rectified"/>
    <s v="Road Safety / Keselamatan di Trafik dan Jalan Raya"/>
    <x v="0"/>
    <x v="0"/>
    <x v="0"/>
  </r>
  <r>
    <m/>
    <x v="0"/>
    <m/>
    <m/>
    <d v="2026-03-08T00:00:00"/>
    <x v="14"/>
    <e v="#REF!"/>
    <x v="0"/>
    <s v="Technician"/>
    <s v="Jetty Modules Area"/>
    <s v="Unsafe Condition (Dangerous Area that has potential to cause harm or injury to People within the Area) / Keadaan Bahaya"/>
    <s v="Uneven Flooring at Module 33"/>
    <s v="May cause accident"/>
    <s v="Need to check the floor condition, ride slowly when using the bicycle or cart"/>
    <s v="Road Safety / Keselamatan di Trafik dan Jalan Raya"/>
    <x v="0"/>
    <x v="0"/>
    <x v="0"/>
  </r>
  <r>
    <m/>
    <x v="0"/>
    <m/>
    <m/>
    <d v="2026-03-09T00:00:00"/>
    <x v="1"/>
    <e v="#REF!"/>
    <x v="0"/>
    <s v="Rotating Technician Level 2"/>
    <s v="Ammonia Plant"/>
    <s v="Unsafe Act (Dangerous or Unsafe Act that was done by someone) / Perbuatan Bahaya"/>
    <s v="not wearing safety glasses while using bicycle"/>
    <s v="dust enter eye"/>
    <s v="use safety glass"/>
    <s v="Communication / Kurang Perbincangan waktu Bekerja, Kurang Permahaman Arahan atau Kurang Pengetahuan Bahasa Asing"/>
    <x v="0"/>
    <x v="0"/>
    <x v="0"/>
  </r>
  <r>
    <m/>
    <x v="0"/>
    <m/>
    <m/>
    <d v="2026-03-09T00:00:00"/>
    <x v="124"/>
    <e v="#REF!"/>
    <x v="0"/>
    <s v="Instrument Technician"/>
    <s v="Urea Plant"/>
    <s v="Unsafe Condition (Dangerous Area that has potential to cause harm or injury to People within the Area) / Keadaan Bahaya"/>
    <s v="Slipery stair"/>
    <s v="Put anti slipery "/>
    <s v="Used handrail to go up and down "/>
    <s v="Individual Behaviour / Tingkah Laku yang Cuai dan Berbahaya"/>
    <x v="0"/>
    <x v="0"/>
    <x v="0"/>
  </r>
  <r>
    <m/>
    <x v="0"/>
    <m/>
    <m/>
    <d v="2026-03-09T00:00:00"/>
    <x v="36"/>
    <e v="#REF!"/>
    <x v="0"/>
    <s v="Electrical Technician Shift"/>
    <s v="Site Office First Floor"/>
    <s v="Safe Act or Positive Practice (An appreciation to be made to that person who shows good examples) / Kelakuan yang Baik"/>
    <s v="cleaner asking permission before entering the office room before cleaning."/>
    <s v="If he enter without permission can distract and interfere ongoing work."/>
    <s v="give him permission if the office is clear or no permission if theres on going activity like meeting but let him know when he can enter and do his task."/>
    <s v="Proactive Approach / Teguran Positif (Safe Act / Positive Act)"/>
    <x v="0"/>
    <x v="0"/>
    <x v="0"/>
  </r>
  <r>
    <m/>
    <x v="0"/>
    <m/>
    <m/>
    <d v="2026-03-10T00:00:00"/>
    <x v="108"/>
    <e v="#REF!"/>
    <x v="0"/>
    <s v="Instrumentation Technician O&amp;U"/>
    <s v="Unsure / Kurang Pasti"/>
    <s v="Unsafe Act (Dangerous or Unsafe Act that was done by someone) / Perbuatan Bahaya"/>
    <s v="This person driving too fast at 30km/hr and they should slow down when passing through zebra crossing for pedestrians."/>
    <s v="can cause serious injury if there were pedestrians present during the time of the event."/>
    <s v="Confront this person after parking car at the parking area and told him to be cautious and always beware for the road sign. Reminding this person to always follow rules."/>
    <s v="Individual Behaviour / Tingkah Laku yang Cuai dan Berbahaya"/>
    <x v="0"/>
    <x v="0"/>
    <x v="0"/>
  </r>
  <r>
    <m/>
    <x v="0"/>
    <m/>
    <m/>
    <d v="2026-03-10T00:00:00"/>
    <x v="154"/>
    <e v="#REF!"/>
    <x v="1"/>
    <s v="QA/QC"/>
    <s v="Urea Plant"/>
    <s v="Improvement Suggestions / Cadangan untuk diperbaiki"/>
    <s v="I saw one of my guy ,It is good fallowing safety at site "/>
    <s v="If not intervention he don’t know the what cause his personal "/>
    <s v="I told him to what is the cause of if not fallow the safety rules "/>
    <s v="Communication / Kurang Perbincangan waktu Bekerja, Kurang Permahaman Arahan atau Kurang Pengetahuan Bahasa Asing"/>
    <x v="1"/>
    <x v="2"/>
    <x v="0"/>
  </r>
  <r>
    <m/>
    <x v="0"/>
    <m/>
    <m/>
    <d v="2026-03-10T00:00:00"/>
    <x v="82"/>
    <e v="#REF!"/>
    <x v="0"/>
    <s v="Static Engineer"/>
    <s v="Bulk Storage"/>
    <s v="Unsafe Condition (Dangerous Area that has potential to cause harm or injury to People within the Area) / Keadaan Bahaya"/>
    <s v="Urea jumbo bags are taking up space in the maintenance bay; some has fallen from the stack and is nearby the belt conveyor. "/>
    <s v="Obstruction of path and minimizing the space for maintenance activities. "/>
    <s v="Suggestion to dispose the urea as it is piling up "/>
    <s v="Waste Management / Berkaitan dengan Pengurusan Pembuangan Sampah"/>
    <x v="0"/>
    <x v="0"/>
    <x v="0"/>
  </r>
  <r>
    <m/>
    <x v="0"/>
    <m/>
    <m/>
    <d v="2026-03-10T00:00:00"/>
    <x v="133"/>
    <e v="#REF!"/>
    <x v="0"/>
    <s v="Urea rotating lead "/>
    <s v="Urea Plant"/>
    <s v="Unsafe Condition (Dangerous Area that has potential to cause harm or injury to People within the Area) / Keadaan Bahaya"/>
    <s v="Insulation materials with cladding removed for maintenance but kept in the access way between pumps ."/>
    <s v="Restrictions for people movement incase fast action required and also can cause flip &amp; trip"/>
    <s v="Informed area authority to contact the contractor to move to another place more safer"/>
    <s v="Hazardous - Unsafe Materials / Benda yang Berbahaya"/>
    <x v="0"/>
    <x v="0"/>
    <x v="0"/>
  </r>
  <r>
    <m/>
    <x v="0"/>
    <m/>
    <m/>
    <d v="2026-03-10T00:00:00"/>
    <x v="109"/>
    <e v="#REF!"/>
    <x v="0"/>
    <s v="Instrument Technician"/>
    <s v="Offsite &amp; Utilities"/>
    <s v="Safe Act or Positive Practice (An appreciation to be made to that person who shows good examples) / Kelakuan yang Baik"/>
    <s v="HVAC insulation cladding edges were properly folded with no sharp edges exposed."/>
    <s v="The exposed sharp edges on the HVAC insulation cladding may cause cuts or laceration injuries to maintenance personnel or workers working near the equipment. This may lead to medical treatment cases, lost work time, or infection if the wound is serious. In addition, it can create an unsafe working environment and increase the risk of workplace accidents."/>
    <s v="Continue implementing proper installation of HVAC insulation by ensuring all cladding edges are folded and secured to eliminate sharp edges. Regular inspections should be conducted to maintain this standard. Workers should also be reminded to follow safe installation practices during maintenance activities."/>
    <s v="Proactive Approach / Teguran Positif (Safe Act / Positive Act)"/>
    <x v="0"/>
    <x v="0"/>
    <x v="0"/>
  </r>
  <r>
    <m/>
    <x v="0"/>
    <m/>
    <m/>
    <d v="2026-03-10T00:00:00"/>
    <x v="124"/>
    <e v="#REF!"/>
    <x v="0"/>
    <s v="Instrument techician"/>
    <s v="Site Office Ground Floor"/>
    <s v="Improvement Suggestions / Cadangan untuk diperbaiki"/>
    <s v="Too many cats"/>
    <s v="No pets allow at site as per BFI prohibited items inside the plant"/>
    <s v="Removed the cat from the plant to a proper place..before anything happen to the plant causing cat to enter any machinery equipment"/>
    <s v="Supervision / Kurang Pemantauan atau Perhatian dari atasan"/>
    <x v="0"/>
    <x v="0"/>
    <x v="0"/>
  </r>
  <r>
    <m/>
    <x v="0"/>
    <m/>
    <m/>
    <d v="2026-03-10T00:00:00"/>
    <x v="13"/>
    <e v="#REF!"/>
    <x v="0"/>
    <s v="Welder"/>
    <s v="Workshop"/>
    <s v="Unsafe Condition (Dangerous Area that has potential to cause harm or injury to People within the Area) / Keadaan Bahaya"/>
    <s v="the workplace is flooded due to the heavy rain"/>
    <s v="- Electrical hazards and safety risks_x000a_- Damage to equipment and property_x000a_- Disruption to business operations_x000a_- Potential health hazards from water contamination"/>
    <s v="- Switching off power to affected areas to prevent electrical hazards 🔌_x000a_- Moving equipment and important documents to higher ground_x000a_- Setting up barriers to contain the floodwater 🚧_x000a_- Arranging for professional water removal and disinfection services 💧"/>
    <s v="Facility Management / Perawatan Kemudahan dan Aset"/>
    <x v="0"/>
    <x v="0"/>
    <x v="0"/>
  </r>
  <r>
    <m/>
    <x v="0"/>
    <m/>
    <m/>
    <d v="2026-03-10T00:00:00"/>
    <x v="11"/>
    <e v="#REF!"/>
    <x v="0"/>
    <s v="Tech static"/>
    <s v="Ammonia Plant"/>
    <s v="Unsafe Act (Dangerous or Unsafe Act that was done by someone) / Perbuatan Bahaya"/>
    <s v="A personnel did not wearing gloves and safety glass"/>
    <s v="Minor injury could occur"/>
    <s v="Approach him and manage to remind him everytime doing task in site"/>
    <s v="Individual Behaviour / Tingkah Laku yang Cuai dan Berbahaya"/>
    <x v="0"/>
    <x v="0"/>
    <x v="0"/>
  </r>
  <r>
    <m/>
    <x v="0"/>
    <m/>
    <m/>
    <d v="2026-03-10T00:00:00"/>
    <x v="45"/>
    <e v="#REF!"/>
    <x v="0"/>
    <s v="Civil Lead"/>
    <s v="BFI SPARK Ground Floor (Outside Lift Area)"/>
    <s v="Safe Act or Positive Practice (An appreciation to be made to that person who shows good examples) / Kelakuan yang Baik"/>
    <s v="The office is clean and potential hazards identified."/>
    <s v="Potential tripping hazards to the staff in the office."/>
    <s v="Encourage colleagues to keep the office safe and clean."/>
    <s v="Proactive Approach / Teguran Positif (Safe Act / Positive Act)"/>
    <x v="0"/>
    <x v="0"/>
    <x v="0"/>
  </r>
  <r>
    <m/>
    <x v="0"/>
    <m/>
    <m/>
    <d v="2026-03-10T00:00:00"/>
    <x v="153"/>
    <e v="#REF!"/>
    <x v="0"/>
    <s v="Rotating"/>
    <s v="Urea Plant"/>
    <s v="Safe Act or Positive Practice (An appreciation to be made to that person who shows good examples) / Kelakuan yang Baik"/>
    <s v="Observed plant cleaner putting barricade. So others cannot enter / crossing while they're doing water jetting"/>
    <s v="Splashing and flying chip / debris"/>
    <s v="N/A"/>
    <s v="Signage and Barriers / Papan Tanda dan Perbatasan Keselamatan tempat kerja"/>
    <x v="0"/>
    <x v="0"/>
    <x v="0"/>
  </r>
  <r>
    <m/>
    <x v="0"/>
    <m/>
    <m/>
    <d v="2026-03-10T00:00:00"/>
    <x v="36"/>
    <e v="#REF!"/>
    <x v="0"/>
    <s v="Electrical Technician Shift"/>
    <s v="Car Park near Clinic"/>
    <s v="Unsafe Act (Dangerous or Unsafe Act that was done by someone) / Perbuatan Bahaya"/>
    <s v="driving over speed limit before the main gate."/>
    <s v="car accidents."/>
    <s v="remind him not to drive fast and follow the speed limit."/>
    <s v="Individual Behaviour / Tingkah Laku yang Cuai dan Berbahaya"/>
    <x v="0"/>
    <x v="0"/>
    <x v="0"/>
  </r>
  <r>
    <m/>
    <x v="0"/>
    <m/>
    <m/>
    <d v="2026-03-10T00:00:00"/>
    <x v="6"/>
    <e v="#REF!"/>
    <x v="0"/>
    <s v="Technician"/>
    <s v="Urea Plant"/>
    <s v="Unsafe Act (Dangerous or Unsafe Act that was done by someone) / Perbuatan Bahaya"/>
    <s v="Someone climbing stair while not holding the rail"/>
    <s v="Might fall"/>
    <s v="Tell him or her"/>
    <s v="Individual Behaviour / Tingkah Laku yang Cuai dan Berbahaya"/>
    <x v="0"/>
    <x v="0"/>
    <x v="0"/>
  </r>
  <r>
    <m/>
    <x v="0"/>
    <m/>
    <m/>
    <d v="2026-03-11T00:00:00"/>
    <x v="30"/>
    <e v="#REF!"/>
    <x v="0"/>
    <s v="Technician"/>
    <s v="Urea Plant"/>
    <s v="Safe Act or Positive Practice (An appreciation to be made to that person who shows good examples) / Kelakuan yang Baik"/>
    <s v="Good management on storing equipement on temporary area with signage"/>
    <s v="None"/>
    <s v="None"/>
    <s v="Signage and Barriers / Papan Tanda dan Perbatasan Keselamatan tempat kerja"/>
    <x v="0"/>
    <x v="0"/>
    <x v="0"/>
  </r>
  <r>
    <m/>
    <x v="0"/>
    <m/>
    <m/>
    <d v="2026-03-11T00:00:00"/>
    <x v="30"/>
    <e v="#REF!"/>
    <x v="0"/>
    <s v="Technician"/>
    <s v="Urea Plant"/>
    <s v="Safe Act or Positive Practice (An appreciation to be made to that person who shows good examples) / Kelakuan yang Baik"/>
    <s v="Personnel using ear plug on loud area"/>
    <s v="Damage eardrum"/>
    <s v="None"/>
    <s v="Personal Protective Equipment / Pemakaian Alat Pelindung Diri"/>
    <x v="0"/>
    <x v="0"/>
    <x v="0"/>
  </r>
  <r>
    <m/>
    <x v="0"/>
    <m/>
    <m/>
    <d v="2026-03-11T00:00:00"/>
    <x v="133"/>
    <e v="#REF!"/>
    <x v="0"/>
    <s v="Urea rotating lead "/>
    <s v="Urea Plant"/>
    <s v="Safe Act or Positive Practice (An appreciation to be made to that person who shows good examples) / Kelakuan yang Baik"/>
    <s v="Good practice from maintenance and operation team while mechanically isolating and draining acid dosing pump with regards to the remainder ng acid inside the piping "/>
    <s v="Remaining acid can be spilled and harm people working in the area "/>
    <s v="Called for TBT and reminded the team about the risk of remaining acid and how to collect and dispose , then appreciated the team performance and awareness for this risk "/>
    <s v="Hazardous - Unsafe Materials / Benda yang Berbahaya"/>
    <x v="0"/>
    <x v="0"/>
    <x v="0"/>
  </r>
  <r>
    <m/>
    <x v="0"/>
    <m/>
    <m/>
    <d v="2026-03-11T00:00:00"/>
    <x v="112"/>
    <e v="#REF!"/>
    <x v="0"/>
    <s v="Instrument Technician"/>
    <s v="Urea Plant"/>
    <s v="Unsafe Act (Dangerous or Unsafe Act that was done by someone) / Perbuatan Bahaya"/>
    <s v="It was observed that an individual was standing on a handrail while performing work"/>
    <s v="Fall hazard: Handrails are not designed to support a person’s weight. Standing on them can easily lead to slips, falls, or loss of balance._x000a__x000a_Head and body injuries: A fall from height could result in fractures, head trauma, or even fatal injuries._x000a__x000a_Dropped tools/materials: Tools or materials could fall and injure others working below._x000a__x000a_Unsafe practices normalized: Other workers may copy the behavior, thinking it’s acceptable._x000a__x000a_Repeated incidents: Without correction, the likelihood of recurring accidents increases._x000a__x000a_Chronic injuries: Even minor falls can lead to long-term musculoskeletal problems._x000a__x000a_Regulatory violations: Safety authorities may penalize the company for unsafe work practices._x000a__x000a_Financial costs: Medical expenses, compensation claims, and lost productivity from injured workers._x000a__x000a_Reputation damage: Unsafe practices harm the company’s image and employee trust in workplace safety."/>
    <s v="Upon observing a worker standing on a handrail while performing work, I intervened by instructing the individual to step down immediately. I explained the potential risks of falling and injury and directed the worker to use proper access equipment. The worker complied and began looking for a stool or ladder to continue their job safely"/>
    <s v="Individual Behaviour / Tingkah Laku yang Cuai dan Berbahaya"/>
    <x v="0"/>
    <x v="0"/>
    <x v="0"/>
  </r>
  <r>
    <m/>
    <x v="0"/>
    <m/>
    <m/>
    <d v="2026-03-11T00:00:00"/>
    <x v="139"/>
    <e v="#REF!"/>
    <x v="0"/>
    <s v="senior Engineer "/>
    <s v="Offsite &amp; Utilities"/>
    <s v="Improvement Suggestions / Cadangan untuk diperbaiki"/>
    <s v="Hoses are laid down on the ground floor without any barricade tape"/>
    <s v="Hoses should be properly identified and secured with barricade tape, and removed after the work is completed"/>
    <s v="informed area operator"/>
    <s v="Material Arrangement and Housekeeping / Kesesuaian Penyusunan Barang dan Kebersihan Tempat Pekerjaan"/>
    <x v="0"/>
    <x v="1"/>
    <x v="0"/>
  </r>
  <r>
    <m/>
    <x v="0"/>
    <m/>
    <m/>
    <d v="2026-03-11T00:00:00"/>
    <x v="1"/>
    <e v="#REF!"/>
    <x v="0"/>
    <s v="Rotating Technician"/>
    <s v="South Building Ground Floor"/>
    <s v="Improvement Suggestions / Cadangan untuk diperbaiki"/>
    <s v="unsatisfied co worker"/>
    <s v="could be a fight"/>
    <s v="make a event where we can fight 1 by 1"/>
    <s v="Individual Behaviour / Tingkah Laku yang Cuai dan Berbahaya"/>
    <x v="0"/>
    <x v="0"/>
    <x v="0"/>
  </r>
  <r>
    <m/>
    <x v="0"/>
    <m/>
    <m/>
    <d v="2026-03-11T00:00:00"/>
    <x v="51"/>
    <e v="#REF!"/>
    <x v="0"/>
    <s v="DE Technician "/>
    <s v="Offsite &amp; Utilities"/>
    <s v="Safe Act or Positive Practice (An appreciation to be made to that person who shows good examples) / Kelakuan yang Baik"/>
    <s v="Always check the year and conditions of PPE certification before entering the work site and starting activities"/>
    <s v="Before the accident, the PPE was in good condition"/>
    <s v="Always do checking PPE"/>
    <s v="Personal Protective Equipment / Pemakaian Alat Pelindung Diri"/>
    <x v="0"/>
    <x v="0"/>
    <x v="0"/>
  </r>
  <r>
    <m/>
    <x v="0"/>
    <m/>
    <m/>
    <d v="2026-03-11T00:00:00"/>
    <x v="121"/>
    <e v="#REF!"/>
    <x v="0"/>
    <s v="Shift Instrument supervisor "/>
    <s v="Site Office First Floor"/>
    <s v="Improvement Suggestions / Cadangan untuk diperbaiki"/>
    <s v="It has been identified that the air conditioning system in the instrument office has not yet undergone servicing."/>
    <s v="If no action is taken, the air conditioner may malfunction, reduce comfort, affect equipment performance, and increase maintenance costs."/>
    <s v="Schedule regular preventive maintenance and keep service records to ensure proper functioning."/>
    <s v="Facility Management / Perawatan Kemudahan dan Aset"/>
    <x v="0"/>
    <x v="0"/>
    <x v="0"/>
  </r>
  <r>
    <m/>
    <x v="0"/>
    <m/>
    <m/>
    <d v="2026-03-12T00:00:00"/>
    <x v="147"/>
    <e v="#REF!"/>
    <x v="0"/>
    <s v="Maintenance Foreman"/>
    <s v="Cooling Tower Area"/>
    <s v="Unsafe Condition (Dangerous Area that has potential to cause harm or injury to People within the Area) / Keadaan Bahaya"/>
    <s v="Found when working for maintenance at CT, the floor found with water and algae nearby"/>
    <s v="Might slip, trip and fall due to the slippery conditions. "/>
    <s v="Inform the area operation who is on duty that day to inform his superior to have it clean by their 3rd party contractor. "/>
    <s v="Position of People / Keberadaan seseorang ketika bekerja (Line of Fire, Drop Object &amp; Slip, Trip and Fall)"/>
    <x v="0"/>
    <x v="0"/>
    <x v="0"/>
  </r>
  <r>
    <m/>
    <x v="0"/>
    <m/>
    <m/>
    <d v="2026-03-12T00:00:00"/>
    <x v="69"/>
    <e v="#REF!"/>
    <x v="0"/>
    <s v="Valve technician"/>
    <s v="Workshop"/>
    <s v="Improvement Suggestions / Cadangan untuk diperbaiki"/>
    <s v="At Valve testing area is hazardous place while testing is on going outside of the test machine."/>
    <s v="No mater Gas or liquid, High pressure fluid is potential risque of projection. So anyone works surrounding or either just pass by must be aware of the danger"/>
    <s v="Committed to install signage of High pressure testing. Action completed"/>
    <s v="Signage and Barriers / Papan Tanda dan Perbatasan Keselamatan tempat kerja"/>
    <x v="0"/>
    <x v="0"/>
    <x v="0"/>
  </r>
  <r>
    <m/>
    <x v="0"/>
    <m/>
    <m/>
    <d v="2026-03-12T00:00:00"/>
    <x v="86"/>
    <e v="#REF!"/>
    <x v="0"/>
    <s v="Static technician "/>
    <s v="Car Park near North Building"/>
    <s v="Improvement Suggestions / Cadangan untuk diperbaiki"/>
    <s v="Uneven road"/>
    <s v="Personal asset damages "/>
    <s v="Proper roads and parking "/>
    <s v="Facility Management / Perawatan Kemudahan dan Aset"/>
    <x v="0"/>
    <x v="0"/>
    <x v="0"/>
  </r>
  <r>
    <m/>
    <x v="0"/>
    <m/>
    <m/>
    <d v="2026-03-12T00:00:00"/>
    <x v="139"/>
    <e v="#REF!"/>
    <x v="0"/>
    <s v="senior Engineer"/>
    <s v="Cooling Tower Area"/>
    <s v="Safe Act or Positive Practice (An appreciation to be made to that person who shows good examples) / Kelakuan yang Baik"/>
    <s v="Water spillage was observed from the pump."/>
    <s v="Spillage can lead to slips and trips."/>
    <s v="Leakage was reduced by adjusting the pump gland packing with a valid PTW and using all required PPE"/>
    <s v="Proactive Approach / Teguran Positif (Safe Act / Positive Act)"/>
    <x v="0"/>
    <x v="1"/>
    <x v="0"/>
  </r>
  <r>
    <m/>
    <x v="0"/>
    <m/>
    <m/>
    <d v="2026-03-12T00:00:00"/>
    <x v="23"/>
    <e v="#REF!"/>
    <x v="0"/>
    <s v="Electrical Supervisor"/>
    <s v="Jetty Modules Area"/>
    <s v="Unsafe Act (Dangerous or Unsafe Act that was done by someone) / Perbuatan Bahaya"/>
    <s v="There are a number of damaged batteries for the tricycle in the tricycle parking area."/>
    <s v="Damaged batteries may overheat or short-circuit. and Improper storage in a parking area may cause falls or injuries"/>
    <s v="The site supervisor has been notified of the need Remove damaged batteries immediately to a designated safe area. and Keep them away from heat and direct sunlight."/>
    <s v="Hazardous - Unsafe Materials / Benda yang Berbahaya"/>
    <x v="0"/>
    <x v="0"/>
    <x v="0"/>
  </r>
  <r>
    <m/>
    <x v="0"/>
    <m/>
    <m/>
    <d v="2026-03-12T00:00:00"/>
    <x v="148"/>
    <e v="#REF!"/>
    <x v="0"/>
    <s v="Rotating technician level 1"/>
    <s v="Workshop"/>
    <s v="Safe Act or Positive Practice (An appreciation to be made to that person who shows good examples) / Kelakuan yang Baik"/>
    <s v="House keeping  mechanicals workshop area"/>
    <s v="Slip trip"/>
    <s v="House keeping "/>
    <s v="Material Arrangement and Housekeeping / Kesesuaian Penyusunan Barang dan Kebersihan Tempat Pekerjaan"/>
    <x v="0"/>
    <x v="0"/>
    <x v="0"/>
  </r>
  <r>
    <m/>
    <x v="0"/>
    <m/>
    <m/>
    <d v="2026-03-12T00:00:00"/>
    <x v="42"/>
    <e v="#REF!"/>
    <x v="0"/>
    <s v="Electrical Technician"/>
    <s v="Unsure / Kurang Pasti"/>
    <s v="Unsafe Condition (Dangerous Area that has potential to cause harm or injury to People within the Area) / Keadaan Bahaya"/>
    <s v="A damaged coverall was observed on an employee, with visible tears/holes reducing its effectiveness as protective clothing."/>
    <s v="Reduced protection against chemical, heat, or mechanical exposure_x000a_Increased risk of skin injury or contamination_x000a_Failure to meet PPE safety standards_x000a_Potential escalation of minor exposure into serious injury"/>
    <s v="The individual was advised to stop using the damaged coverall and replace it with a serviceable one."/>
    <s v="Personal Protective Equipment / Pemakaian Alat Pelindung Diri"/>
    <x v="0"/>
    <x v="0"/>
    <x v="0"/>
  </r>
  <r>
    <m/>
    <x v="0"/>
    <m/>
    <m/>
    <d v="2026-03-13T00:00:00"/>
    <x v="17"/>
    <e v="#REF!"/>
    <x v="0"/>
    <s v="Lead"/>
    <s v="Unsure / Kurang Pasti"/>
    <s v="Unsafe Condition (Dangerous Area that has potential to cause harm or injury to People within the Area) / Keadaan Bahaya"/>
    <s v="Long grass inside PSS4"/>
    <s v="Snakes can hide inside"/>
    <s v="Reported to admin"/>
    <s v="Facility Management / Perawatan Kemudahan dan Aset"/>
    <x v="0"/>
    <x v="0"/>
    <x v="0"/>
  </r>
  <r>
    <m/>
    <x v="0"/>
    <m/>
    <m/>
    <d v="2026-03-13T00:00:00"/>
    <x v="17"/>
    <e v="#REF!"/>
    <x v="0"/>
    <s v="Lead"/>
    <s v="Unsure / Kurang Pasti"/>
    <s v="Unsafe Condition (Dangerous Area that has potential to cause harm or injury to People within the Area) / Keadaan Bahaya"/>
    <s v="Long grass inside PSS3"/>
    <s v="Snakes can hide inside"/>
    <s v="Reported to admin"/>
    <s v="Facility Management / Perawatan Kemudahan dan Aset"/>
    <x v="0"/>
    <x v="0"/>
    <x v="0"/>
  </r>
  <r>
    <m/>
    <x v="0"/>
    <m/>
    <m/>
    <d v="2026-03-13T00:00:00"/>
    <x v="17"/>
    <e v="#REF!"/>
    <x v="0"/>
    <s v="Lead"/>
    <s v="Unsure / Kurang Pasti"/>
    <s v="Unsafe Condition (Dangerous Area that has potential to cause harm or injury to People within the Area) / Keadaan Bahaya"/>
    <s v="Long grass inside PSS2"/>
    <s v="Snakes can hide inside"/>
    <s v="Reported to admin"/>
    <s v="Facility Management / Perawatan Kemudahan dan Aset"/>
    <x v="0"/>
    <x v="0"/>
    <x v="0"/>
  </r>
  <r>
    <m/>
    <x v="0"/>
    <m/>
    <m/>
    <d v="2026-03-13T00:00:00"/>
    <x v="17"/>
    <e v="#REF!"/>
    <x v="0"/>
    <s v="Lead"/>
    <s v="Warehouse"/>
    <s v="Unsafe Condition (Dangerous Area that has potential to cause harm or injury to People within the Area) / Keadaan Bahaya"/>
    <s v="Fire alarm system not connected to repeater panel"/>
    <s v="In case of fire alarm out of working hours, only local alarm will be activated"/>
    <s v="Sent report to project team"/>
    <s v="Fire Protection / Perlindungan Kebakaran"/>
    <x v="0"/>
    <x v="0"/>
    <x v="0"/>
  </r>
  <r>
    <m/>
    <x v="0"/>
    <m/>
    <m/>
    <d v="2026-03-13T00:00:00"/>
    <x v="82"/>
    <e v="#REF!"/>
    <x v="0"/>
    <s v="Static Engineer"/>
    <s v="Product Handling"/>
    <s v="Improvement Suggestions / Cadangan untuk diperbaiki"/>
    <s v="Accumulated urea throughout the floors and on the equipment"/>
    <s v="Damage to asset; slip, trip and fall"/>
    <s v="Perform housekeeping"/>
    <s v="Waste Management / Berkaitan dengan Pengurusan Pembuangan Sampah"/>
    <x v="0"/>
    <x v="0"/>
    <x v="0"/>
  </r>
  <r>
    <m/>
    <x v="0"/>
    <m/>
    <m/>
    <d v="2026-03-13T00:00:00"/>
    <x v="53"/>
    <e v="#REF!"/>
    <x v="0"/>
    <s v="Heavy equipment operator "/>
    <s v="South Building First Floor"/>
    <s v="Safe Act or Positive Practice (An appreciation to be made to that person who shows good examples) / Kelakuan yang Baik"/>
    <s v="Someone use staircase holding handrail "/>
    <s v="Nil"/>
    <s v="Good practice "/>
    <s v="Proactive Approach / Teguran Positif (Safe Act / Positive Act)"/>
    <x v="0"/>
    <x v="0"/>
    <x v="0"/>
  </r>
  <r>
    <m/>
    <x v="0"/>
    <m/>
    <m/>
    <d v="2026-03-13T00:00:00"/>
    <x v="42"/>
    <e v="#REF!"/>
    <x v="0"/>
    <s v="Electrical Technician"/>
    <s v="Unsure / Kurang Pasti"/>
    <s v="Unsafe Condition (Dangerous Area that has potential to cause harm or injury to People within the Area) / Keadaan Bahaya"/>
    <s v="Safety boots in use were observed to be in poor condition, with visible damage such as worn-out soles/tears, reducing their protective effectiveness."/>
    <s v="Risk of foot injury from falling objects or impact_x000a_Reduced slip resistance leading to slips and falls_x000a_Exposure to sharp objects, chemicals, or electrical hazards_x000a_Non-compliance with PPE safety standards"/>
    <s v="he individual was advised to replace the damaged safety boots immediately. The defective PPE was removed from use and replaced with serviceable footwear before continuing work."/>
    <s v="Personal Protective Equipment / Pemakaian Alat Pelindung Diri"/>
    <x v="0"/>
    <x v="0"/>
    <x v="0"/>
  </r>
  <r>
    <m/>
    <x v="0"/>
    <m/>
    <m/>
    <d v="2026-03-14T00:00:00"/>
    <x v="39"/>
    <e v="#REF!"/>
    <x v="0"/>
    <s v="Electrical Technician"/>
    <s v="Site Office's Staffs Rest Area"/>
    <s v="Safe Act or Positive Practice (An appreciation to be made to that person who shows good examples) / Kelakuan yang Baik"/>
    <s v="My Team remind me to wear my escape hood before entering the plant"/>
    <s v="Lack of reminder/encouragement can cause complacent in work/personal safety _x000a_"/>
    <s v="Praise them after the end of the day for being proactive in safety"/>
    <s v="Proactive Approach / Teguran Positif (Safe Act / Positive Act)"/>
    <x v="0"/>
    <x v="0"/>
    <x v="0"/>
  </r>
  <r>
    <m/>
    <x v="0"/>
    <m/>
    <m/>
    <d v="2026-03-15T00:00:00"/>
    <x v="40"/>
    <e v="#REF!"/>
    <x v="0"/>
    <s v="Lead Electrical Technician"/>
    <s v="HSSE Office"/>
    <s v="Unsafe Condition (Dangerous Area that has potential to cause harm or injury to People within the Area) / Keadaan Bahaya"/>
    <s v="fire fighting office (before HSSE Office) cable on the floor not covered."/>
    <s v="someone can get electric shock"/>
    <s v="put proper cover on the cable"/>
    <s v="Facility Management / Perawatan Kemudahan dan Aset"/>
    <x v="0"/>
    <x v="0"/>
    <x v="0"/>
  </r>
  <r>
    <m/>
    <x v="0"/>
    <m/>
    <m/>
    <d v="2026-03-16T00:00:00"/>
    <x v="147"/>
    <e v="#REF!"/>
    <x v="0"/>
    <s v="Maintrnance Foreman"/>
    <s v="Offsite &amp; Utilities"/>
    <s v="Safe Act or Positive Practice (An appreciation to be made to that person who shows good examples) / Kelakuan yang Baik"/>
    <s v="Found correct oil tray and absorbent pad used while draining oil for oil replacement of oil for PM activity"/>
    <s v="Approach them and congratulate them for adhere to safety for any oil spillage while doing the PM's "/>
    <s v="Congratulate them and tell them carry on with the good safety procedure. "/>
    <s v="Proactive Approach / Teguran Positif (Safe Act / Positive Act)"/>
    <x v="0"/>
    <x v="0"/>
    <x v="0"/>
  </r>
  <r>
    <m/>
    <x v="0"/>
    <m/>
    <m/>
    <d v="2026-03-16T00:00:00"/>
    <x v="141"/>
    <n v="12000048"/>
    <x v="0"/>
    <s v="Rotating Supervisor"/>
    <s v="Urea Plant"/>
    <s v="Unsafe Condition (Dangerous Area that has potential to cause harm or injury to People within the Area) / Keadaan Bahaya"/>
    <s v="Granulation exit door found door knob broken"/>
    <s v="in case of emergency, there will be restricted way to exit because the door not able to open from inside "/>
    <s v="To put metal plate to prevent the door from suddenly lock."/>
    <s v="Facility Management / Perawatan Kemudahan dan Aset"/>
    <x v="0"/>
    <x v="0"/>
    <x v="0"/>
  </r>
  <r>
    <m/>
    <x v="0"/>
    <m/>
    <m/>
    <d v="2026-03-16T00:00:00"/>
    <x v="141"/>
    <n v="12000048"/>
    <x v="0"/>
    <s v="Rotating Supervisor"/>
    <s v="Urea Plant"/>
    <s v="Unsafe Condition (Dangerous Area that has potential to cause harm or injury to People within the Area) / Keadaan Bahaya"/>
    <s v="Eye shower not properly working"/>
    <s v="Possibility of an accident due to eye shower not working during emergency"/>
    <s v="To inform operation to be aware in case of emergency and find alternative eye shower during emergency"/>
    <s v="Facility Management / Perawatan Kemudahan dan Aset"/>
    <x v="0"/>
    <x v="0"/>
    <x v="0"/>
  </r>
  <r>
    <m/>
    <x v="0"/>
    <m/>
    <m/>
    <d v="2026-03-16T00:00:00"/>
    <x v="53"/>
    <e v="#REF!"/>
    <x v="0"/>
    <s v="Heavy equipment operator "/>
    <s v="Chemical Storage Area"/>
    <s v="Safe Act or Positive Practice (An appreciation to be made to that person who shows good examples) / Kelakuan yang Baik"/>
    <s v="Flagman give hand signal to forklift operator."/>
    <s v="Nil"/>
    <s v="Good practice &amp; good communication "/>
    <s v="Proactive Approach / Teguran Positif (Safe Act / Positive Act)"/>
    <x v="0"/>
    <x v="0"/>
    <x v="0"/>
  </r>
  <r>
    <m/>
    <x v="0"/>
    <m/>
    <m/>
    <d v="2026-03-16T00:00:00"/>
    <x v="69"/>
    <e v="#REF!"/>
    <x v="0"/>
    <s v="Valve repair tech"/>
    <s v="North Building Ground Floor"/>
    <s v="Unsafe Condition (Dangerous Area that has potential to cause harm or injury to People within the Area) / Keadaan Bahaya"/>
    <s v="Water tap on first toilet is leaking and spilled lot of water on ground"/>
    <s v="That create slippery surface"/>
    <s v="Action made is to report the issue as quick us possible to responsible. with photo as evidence"/>
    <s v="Facility Management / Perawatan Kemudahan dan Aset"/>
    <x v="0"/>
    <x v="0"/>
    <x v="0"/>
  </r>
  <r>
    <m/>
    <x v="0"/>
    <m/>
    <m/>
    <d v="2026-03-16T00:00:00"/>
    <x v="115"/>
    <e v="#REF!"/>
    <x v="0"/>
    <s v="Instrument Engineer"/>
    <s v="Unsure / Kurang Pasti"/>
    <s v="Safe Act or Positive Practice (An appreciation to be made to that person who shows good examples) / Kelakuan yang Baik"/>
    <s v="Supervisor give break time during hot sunny day during ramadhan month. "/>
    <s v="Can cause dehydration if workers continue working, especially to whoever fasting. "/>
    <s v="give appreciation to the supervisor "/>
    <s v="Welfare / Kebajikan Pekerjaan dari segi Tempat Rehat, Penyediaan Air Minum dan Sebagainya."/>
    <x v="0"/>
    <x v="0"/>
    <x v="0"/>
  </r>
  <r>
    <m/>
    <x v="0"/>
    <m/>
    <m/>
    <d v="2026-03-16T00:00:00"/>
    <x v="115"/>
    <e v="#REF!"/>
    <x v="0"/>
    <s v="Instrument Engineer"/>
    <s v="Unsure / Kurang Pasti"/>
    <s v="Safe Act or Positive Practice (An appreciation to be made to that person who shows good examples) / Kelakuan yang Baik"/>
    <s v="Workers wearing full PPE even in rest area"/>
    <s v="N/A"/>
    <s v="appreaciation to the workers for good behaviour even not required. "/>
    <s v="Personal Protective Equipment / Pemakaian Alat Pelindung Diri"/>
    <x v="0"/>
    <x v="0"/>
    <x v="0"/>
  </r>
  <r>
    <m/>
    <x v="0"/>
    <m/>
    <m/>
    <d v="2026-03-16T00:00:00"/>
    <x v="115"/>
    <e v="#REF!"/>
    <x v="0"/>
    <s v="Instrument Engineer"/>
    <s v="Unsure / Kurang Pasti"/>
    <s v="Safe Act or Positive Practice (An appreciation to be made to that person who shows good examples) / Kelakuan yang Baik"/>
    <s v="Good proper housekeeping of construction material in the new site office building construction"/>
    <s v="N/A"/>
    <s v="Appreciation to the workers and supervisor"/>
    <s v="Material Arrangement and Housekeeping / Kesesuaian Penyusunan Barang dan Kebersihan Tempat Pekerjaan"/>
    <x v="0"/>
    <x v="0"/>
    <x v="0"/>
  </r>
  <r>
    <m/>
    <x v="0"/>
    <m/>
    <m/>
    <d v="2026-03-16T00:00:00"/>
    <x v="52"/>
    <e v="#REF!"/>
    <x v="0"/>
    <s v="Technicians"/>
    <s v="Jetty Modules Area"/>
    <s v="Unsafe Condition (Dangerous Area that has potential to cause harm or injury to People within the Area) / Keadaan Bahaya"/>
    <s v="Module grating loose and unstable"/>
    <s v="Can lead to accident or fall "/>
    <s v="Inform to area owner"/>
    <s v="Hazardous - Unsafe Environment / Situasi Tempat Kerja yang Berbahaya untuk Alam Sekitar"/>
    <x v="0"/>
    <x v="0"/>
    <x v="0"/>
  </r>
  <r>
    <m/>
    <x v="0"/>
    <m/>
    <m/>
    <d v="2026-03-16T00:00:00"/>
    <x v="1"/>
    <e v="#REF!"/>
    <x v="0"/>
    <s v="Rotating Technician Level 2"/>
    <s v="South Building Ground Floor"/>
    <s v="Safe Act or Positive Practice (An appreciation to be made to that person who shows good examples) / Kelakuan yang Baik"/>
    <s v="someone very tired"/>
    <s v="could pass out"/>
    <s v="drink water or eat sahur"/>
    <s v="Communication / Kurang Perbincangan waktu Bekerja, Kurang Permahaman Arahan atau Kurang Pengetahuan Bahasa Asing"/>
    <x v="0"/>
    <x v="0"/>
    <x v="0"/>
  </r>
  <r>
    <m/>
    <x v="0"/>
    <m/>
    <m/>
    <d v="2026-03-16T00:00:00"/>
    <x v="58"/>
    <e v="#REF!"/>
    <x v="0"/>
    <s v="Senior Scaffolder"/>
    <s v="Offsite &amp; Utilities"/>
    <s v="Safe Act or Positive Practice (An appreciation to be made to that person who shows good examples) / Kelakuan yang Baik"/>
    <s v="I have been seen our third party contractor properly doing housekeeping and securing all scaffolding materials at temporary storage materials."/>
    <s v="N/A"/>
    <s v="Always giving a reminder to our contractor on early morning during toolbox talk before start any activities on site,its good practice to every personnel for them refreshing knowledge regarding present hazard on they worksite area."/>
    <s v="Material Arrangement and Housekeeping / Kesesuaian Penyusunan Barang dan Kebersihan Tempat Pekerjaan"/>
    <x v="0"/>
    <x v="0"/>
    <x v="0"/>
  </r>
  <r>
    <m/>
    <x v="0"/>
    <m/>
    <m/>
    <d v="2026-03-16T00:00:00"/>
    <x v="52"/>
    <e v="#REF!"/>
    <x v="0"/>
    <s v="Technician"/>
    <s v="Car Park near North Building"/>
    <s v="Improvement Suggestions / Cadangan untuk diperbaiki"/>
    <s v="Too many Potholes "/>
    <s v="Damaging personal car_x000a_"/>
    <s v="Repair the road"/>
    <s v="Facility Management / Perawatan Kemudahan dan Aset"/>
    <x v="0"/>
    <x v="0"/>
    <x v="0"/>
  </r>
  <r>
    <m/>
    <x v="0"/>
    <m/>
    <m/>
    <d v="2026-03-16T00:00:00"/>
    <x v="96"/>
    <e v="#REF!"/>
    <x v="0"/>
    <s v="lead control systems engineer"/>
    <s v="Car Park near North Building"/>
    <s v="Unsafe Condition (Dangerous Area that has potential to cause harm or injury to People within the Area) / Keadaan Bahaya"/>
    <s v="stray dogs in parking area"/>
    <s v="people could be bitten"/>
    <s v="issued a care card"/>
    <s v="Road Safety / Keselamatan di Trafik dan Jalan Raya"/>
    <x v="0"/>
    <x v="0"/>
    <x v="0"/>
  </r>
  <r>
    <m/>
    <x v="0"/>
    <m/>
    <m/>
    <d v="2026-03-16T00:00:00"/>
    <x v="68"/>
    <e v="#REF!"/>
    <x v="0"/>
    <s v="Workshop technician"/>
    <s v="North Building Ground Floor"/>
    <s v="Safe Act or Positive Practice (An appreciation to be made to that person who shows good examples) / Kelakuan yang Baik"/>
    <s v="Good housekeeping by the cleaner staff"/>
    <s v="-"/>
    <s v="Congratulate them."/>
    <s v="Facility Management / Perawatan Kemudahan dan Aset"/>
    <x v="0"/>
    <x v="0"/>
    <x v="0"/>
  </r>
  <r>
    <m/>
    <x v="0"/>
    <m/>
    <m/>
    <d v="2026-03-16T00:00:00"/>
    <x v="52"/>
    <e v="#REF!"/>
    <x v="0"/>
    <s v="Technician"/>
    <s v="Jetty Modules Area"/>
    <s v="Improvement Suggestions / Cadangan untuk diperbaiki"/>
    <s v="Damage buggy and buggy parts at side jetty module"/>
    <s v="Poor house keeping"/>
    <s v="Ask them to house keeping and remove the damage buggy from jetty modules"/>
    <s v="Hazardous - Unsafe Environment / Situasi Tempat Kerja yang Berbahaya untuk Alam Sekitar"/>
    <x v="0"/>
    <x v="0"/>
    <x v="0"/>
  </r>
  <r>
    <m/>
    <x v="0"/>
    <m/>
    <m/>
    <d v="2026-03-16T00:00:00"/>
    <x v="70"/>
    <e v="#REF!"/>
    <x v="0"/>
    <s v="Valve repair tech"/>
    <s v="Car Park near North Building"/>
    <s v="Improvement Suggestions / Cadangan untuk diperbaiki"/>
    <s v="Cement the road please"/>
    <s v="Waste of money to level the ground, could save money ONCE only when cement it, not level it every 3-6 months "/>
    <s v="Please cement it"/>
    <s v="Facility Management / Perawatan Kemudahan dan Aset"/>
    <x v="0"/>
    <x v="0"/>
    <x v="0"/>
  </r>
  <r>
    <m/>
    <x v="0"/>
    <m/>
    <m/>
    <d v="2026-03-16T00:00:00"/>
    <x v="36"/>
    <e v="#REF!"/>
    <x v="0"/>
    <s v="Electrical Technician Shift"/>
    <s v="Unsure / Kurang Pasti"/>
    <s v="Unsafe Condition (Dangerous Area that has potential to cause harm or injury to People within the Area) / Keadaan Bahaya"/>
    <s v="Colleague delay activity due to unsafe activity area because of ongoing lifting activity."/>
    <s v="unsafe work area"/>
    <s v="good practise"/>
    <s v="Proactive Approach / Teguran Positif (Safe Act / Positive Act)"/>
    <x v="0"/>
    <x v="0"/>
    <x v="0"/>
  </r>
  <r>
    <m/>
    <x v="0"/>
    <m/>
    <m/>
    <d v="2026-03-16T00:00:00"/>
    <x v="52"/>
    <e v="#REF!"/>
    <x v="0"/>
    <s v="Workshop technician"/>
    <s v="Jetty Modules Area"/>
    <s v="Safe Act or Positive Practice (An appreciation to be made to that person who shows good examples) / Kelakuan yang Baik"/>
    <s v="Used/new roller on the floor already housekeeping"/>
    <s v="Poor house keeping"/>
    <s v="Inform them to house keeping everytime after finish work"/>
    <s v="Individual Behaviour / Tingkah Laku yang Cuai dan Berbahaya"/>
    <x v="0"/>
    <x v="0"/>
    <x v="0"/>
  </r>
  <r>
    <m/>
    <x v="0"/>
    <m/>
    <m/>
    <d v="2026-03-16T00:00:00"/>
    <x v="52"/>
    <e v="#REF!"/>
    <x v="0"/>
    <s v="Workshop technician"/>
    <s v="Jetty Modules Area"/>
    <s v="Safe Act or Positive Practice (An appreciation to be made to that person who shows good examples) / Kelakuan yang Baik"/>
    <s v="Scaffolding tube already secure on the rack "/>
    <s v="Can lead to accident on the module way due to the scaffold tubing on the module way"/>
    <s v="Ask the scaffolder team to housekeeping and secure the tubing on rack"/>
    <s v="Individual Behaviour / Tingkah Laku yang Cuai dan Berbahaya"/>
    <x v="0"/>
    <x v="0"/>
    <x v="0"/>
  </r>
  <r>
    <m/>
    <x v="0"/>
    <m/>
    <m/>
    <d v="2026-03-16T00:00:00"/>
    <x v="52"/>
    <e v="#REF!"/>
    <x v="0"/>
    <s v="Workshop technician"/>
    <s v="Jetty Head"/>
    <s v="Unsafe Act (Dangerous or Unsafe Act that was done by someone) / Perbuatan Bahaya"/>
    <s v="Rope was block the access way and not put on proper place after using"/>
    <s v="Can lead to slip trip fall"/>
    <s v="Ask the team to put on proper place/housekeeping everytime after use"/>
    <s v="Individual Behaviour / Tingkah Laku yang Cuai dan Berbahaya"/>
    <x v="0"/>
    <x v="0"/>
    <x v="0"/>
  </r>
  <r>
    <m/>
    <x v="0"/>
    <m/>
    <m/>
    <d v="2026-03-17T00:00:00"/>
    <x v="141"/>
    <n v="12000048"/>
    <x v="0"/>
    <s v="Rotating Supervisor"/>
    <s v="Trailer Parking Area"/>
    <s v="Unsafe Condition (Dangerous Area that has potential to cause harm or injury to People within the Area) / Keadaan Bahaya"/>
    <s v="Excessive gaps between concrete slabs"/>
    <s v="Possibility of tripped hazard to the pedestrian and cyclist"/>
    <s v="Inform employee to take extra precautions while using the road."/>
    <s v="Facility Management / Perawatan Kemudahan dan Aset"/>
    <x v="0"/>
    <x v="0"/>
    <x v="0"/>
  </r>
  <r>
    <m/>
    <x v="0"/>
    <m/>
    <m/>
    <d v="2026-03-17T00:00:00"/>
    <x v="112"/>
    <e v="#REF!"/>
    <x v="0"/>
    <s v="Instrument Technician"/>
    <s v="Urea Plant"/>
    <s v="Unsafe Act (Dangerous or Unsafe Act that was done by someone) / Perbuatan Bahaya"/>
    <s v="It was observed that an individual was not wearing safety gloves and had lowered their safety goggles while performing work."/>
    <s v="Hand injuries: Cuts, abrasions, burns, or chemical exposure due to lack of glove protection._x000a__x000a_Eye injuries: Dust, sparks, or chemical splashes can easily enter the eyes if goggles are not properly worn._x000a__x000a_Reduced reaction time: Without proper PPE, even minor accidents can escalate into serious injuries."/>
    <s v="Upon observing a worker performing tasks without safety gloves and with their goggles lowered, I intervened by instructing the individual to wear the gloves and adjust the goggles properly. I explained the potential risks of hand and eye injuries, and the worker complied before continuing their work"/>
    <s v="Individual Behaviour / Tingkah Laku yang Cuai dan Berbahaya"/>
    <x v="0"/>
    <x v="0"/>
    <x v="0"/>
  </r>
  <r>
    <m/>
    <x v="0"/>
    <m/>
    <m/>
    <d v="2026-03-17T00:00:00"/>
    <x v="53"/>
    <e v="#REF!"/>
    <x v="0"/>
    <s v="Heavy equipment operator "/>
    <s v="Ammonia Plant"/>
    <s v="Safe Act or Positive Practice (An appreciation to be made to that person who shows good examples) / Kelakuan yang Baik"/>
    <s v="HIAB truck entering to site with escort (flagman)."/>
    <s v="Nil"/>
    <s v="Good practice "/>
    <s v="Road Safety / Keselamatan di Trafik dan Jalan Raya"/>
    <x v="0"/>
    <x v="0"/>
    <x v="0"/>
  </r>
  <r>
    <m/>
    <x v="0"/>
    <m/>
    <m/>
    <d v="2026-03-17T00:00:00"/>
    <x v="69"/>
    <e v="#REF!"/>
    <x v="0"/>
    <s v="Valve repair techn"/>
    <s v="Workshop"/>
    <s v="Safe Act or Positive Practice (An appreciation to be made to that person who shows good examples) / Kelakuan yang Baik"/>
    <s v="Technician working on valve and tightening bolt by using extension pipe."/>
    <s v="While using long wrench make sure use right size of spanner and pay more attention to the direction of force. If pipe snap or slips can lead to serious injuries"/>
    <s v="Wearing proper glove/Select right tools/ Proper posture. Finally control the force"/>
    <s v="Proactive Approach / Teguran Positif (Safe Act / Positive Act)"/>
    <x v="0"/>
    <x v="0"/>
    <x v="0"/>
  </r>
  <r>
    <m/>
    <x v="0"/>
    <m/>
    <m/>
    <d v="2026-03-17T00:00:00"/>
    <x v="102"/>
    <e v="#REF!"/>
    <x v="0"/>
    <s v="Instrument Engineer"/>
    <s v="BFI SPARK Ground Floor (Outside Lift Area)"/>
    <s v="Unsafe Act (Dangerous or Unsafe Act that was done by someone) / Perbuatan Bahaya"/>
    <s v="A person using the stair not holding the handrail"/>
    <s v="slip, trip and fall"/>
    <s v="remind the person to hold the handrail"/>
    <s v="Individual Behaviour / Tingkah Laku yang Cuai dan Berbahaya"/>
    <x v="0"/>
    <x v="0"/>
    <x v="0"/>
  </r>
  <r>
    <m/>
    <x v="0"/>
    <m/>
    <m/>
    <d v="2026-03-17T00:00:00"/>
    <x v="87"/>
    <e v="#REF!"/>
    <x v="0"/>
    <s v="Static Technician"/>
    <s v="Bulk Storage"/>
    <s v="Unsafe Condition (Dangerous Area that has potential to cause harm or injury to People within the Area) / Keadaan Bahaya"/>
    <s v="This already inform before but still no action has been taken. There’s a one jumbo urea bag fell down from the pilled stack of urea bag which is pretty dangerous to the people and surroundings. "/>
    <s v="Since the stack of jumbo bag filled of urea at maintenance bay some not properly balanced, at any time the bag can fall to the ground which may hit the people working around that area or any equipment near there"/>
    <s v="Previously has inform the supervisor area owner and hope there’s an action will be going on for everyone safety"/>
    <s v="Hazardous - Unsafe Environment / Situasi Tempat Kerja yang Berbahaya untuk Alam Sekitar"/>
    <x v="0"/>
    <x v="0"/>
    <x v="0"/>
  </r>
  <r>
    <m/>
    <x v="0"/>
    <m/>
    <m/>
    <d v="2026-03-17T00:00:00"/>
    <x v="142"/>
    <e v="#REF!"/>
    <x v="0"/>
    <s v="SUPERVISOR"/>
    <s v="Cooling Tower Area"/>
    <s v="Safe Act or Positive Practice (An appreciation to be made to that person who shows good examples) / Kelakuan yang Baik"/>
    <s v="They are working very active "/>
    <s v="Identify all hazards associated with job stage"/>
    <s v="Follow their lead"/>
    <s v="Knowledge and Training / Kurang Kemahiran atau Pengetahuan"/>
    <x v="0"/>
    <x v="0"/>
    <x v="0"/>
  </r>
  <r>
    <m/>
    <x v="0"/>
    <m/>
    <m/>
    <d v="2026-03-17T00:00:00"/>
    <x v="23"/>
    <e v="#REF!"/>
    <x v="0"/>
    <s v="Electrical Supervisor"/>
    <s v="Product Handling"/>
    <s v="Unsafe Condition (Dangerous Area that has potential to cause harm or injury to People within the Area) / Keadaan Bahaya"/>
    <s v="There is a significant accumulation of water at a high level beneath the Passenger and Freight Lift (1731H001)"/>
    <s v="Electrical hazards if water reaches wiring or control panels .and Equipment damage or corrosion of elevator components due to continuous moisture"/>
    <s v="The site supervisor has been informed to take the necessary action to remove the water and dry the area. and he has been notified of the need to implement a solution to prevent water leakage from occurring again.”"/>
    <s v="Design and Engineering / Tempat Pekerjaan kurang sesuai"/>
    <x v="0"/>
    <x v="0"/>
    <x v="0"/>
  </r>
  <r>
    <m/>
    <x v="0"/>
    <m/>
    <m/>
    <d v="2026-03-17T00:00:00"/>
    <x v="58"/>
    <e v="#REF!"/>
    <x v="0"/>
    <s v="Senior Scaffolder"/>
    <s v="Ammonia Plant"/>
    <s v="Safe Act or Positive Practice (An appreciation to be made to that person who shows good examples) / Kelakuan yang Baik"/>
    <s v="Observed our third party contractor wearing full mandatory PPE while entering worksite area,Great commitment to safety."/>
    <s v="N/A"/>
    <s v="Good practice to our third party contractor which is keep reminding their teammates use of proper mandatory PPE before entering the plant area."/>
    <s v="Personal Protective Equipment / Pemakaian Alat Pelindung Diri"/>
    <x v="0"/>
    <x v="0"/>
    <x v="0"/>
  </r>
  <r>
    <m/>
    <x v="0"/>
    <m/>
    <m/>
    <d v="2026-03-17T00:00:00"/>
    <x v="58"/>
    <e v="#REF!"/>
    <x v="0"/>
    <s v="Senior Scaffolder"/>
    <s v="Urea Plant"/>
    <s v="Unsafe Condition (Dangerous Area that has potential to cause harm or injury to People within the Area) / Keadaan Bahaya"/>
    <s v="Wet staircase observed near the production area creating a slip hazard for workers using the stairs."/>
    <s v="Workers may slip on the wet steps and fall down the staircase."/>
    <s v="I notified the team about the unsafe condition and advised them to keep on holding handrail full time while using the staircase and watch your ownself step."/>
    <s v="Position of People / Keberadaan seseorang ketika bekerja (Line of Fire, Drop Object &amp; Slip, Trip and Fall)"/>
    <x v="0"/>
    <x v="0"/>
    <x v="0"/>
  </r>
  <r>
    <m/>
    <x v="0"/>
    <m/>
    <m/>
    <d v="2026-03-17T00:00:00"/>
    <x v="58"/>
    <e v="#REF!"/>
    <x v="0"/>
    <s v="Senior Scaffolder"/>
    <s v="North Building Ground Floor"/>
    <s v="Safe Act or Positive Practice (An appreciation to be made to that person who shows good examples) / Kelakuan yang Baik"/>
    <s v="Observed the office workspace kept clean and organized. Walkways were clear of obstacles, reducing trip hazards."/>
    <s v="N/A"/>
    <s v="I supported good housekeeping by keeping my desk tidy, ensuring walkways were clear, and reporting any spills immediately to maintain a safe office environment."/>
    <s v="Material Arrangement and Housekeeping / Kesesuaian Penyusunan Barang dan Kebersihan Tempat Pekerjaan"/>
    <x v="0"/>
    <x v="0"/>
    <x v="0"/>
  </r>
  <r>
    <m/>
    <x v="0"/>
    <m/>
    <m/>
    <d v="2026-03-17T00:00:00"/>
    <x v="38"/>
    <e v="#REF!"/>
    <x v="0"/>
    <s v="Electrical Technician"/>
    <s v="Product Handling"/>
    <s v="Unsafe Condition (Dangerous Area that has potential to cause harm or injury to People within the Area) / Keadaan Bahaya"/>
    <s v="Below Passenger Lift for Bagging Building is filled with water"/>
    <s v="Metals may corrode, rubber stopper damaged and elevator may become unsafe to use"/>
    <s v="Asked operation to drain water"/>
    <s v="Hazardous - Unsafe Environment / Situasi Tempat Kerja yang Berbahaya untuk Alam Sekitar"/>
    <x v="0"/>
    <x v="0"/>
    <x v="0"/>
  </r>
  <r>
    <m/>
    <x v="0"/>
    <m/>
    <m/>
    <d v="2026-03-17T00:00:00"/>
    <x v="106"/>
    <e v="#REF!"/>
    <x v="0"/>
    <s v="Instrument Engineer"/>
    <s v="BFI SPARK Ground Floor (Lobby)"/>
    <s v="Unsafe Act (Dangerous or Unsafe Act that was done by someone) / Perbuatan Bahaya"/>
    <s v="Personnel are not holding the handrail when going up the stairs"/>
    <s v="Slip, trip, falling potential"/>
    <s v="Remind the personnel to hold the handrail"/>
    <s v="Individual Behaviour / Tingkah Laku yang Cuai dan Berbahaya"/>
    <x v="0"/>
    <x v="0"/>
    <x v="0"/>
  </r>
  <r>
    <m/>
    <x v="0"/>
    <m/>
    <m/>
    <d v="2026-03-17T00:00:00"/>
    <x v="106"/>
    <e v="#REF!"/>
    <x v="0"/>
    <s v="Instrument Engineer"/>
    <s v="BFI SPARK Ground Floor (Lobby)"/>
    <s v="Safe Act or Positive Practice (An appreciation to be made to that person who shows good examples) / Kelakuan yang Baik"/>
    <s v="A person reminded other personnel to hold the handrail when going up the stairs"/>
    <s v="Slip trip fall hazard"/>
    <s v="Appreciated the person's reminder"/>
    <s v="Individual Behaviour / Tingkah Laku yang Cuai dan Berbahaya"/>
    <x v="0"/>
    <x v="0"/>
    <x v="0"/>
  </r>
  <r>
    <m/>
    <x v="0"/>
    <m/>
    <m/>
    <d v="2026-03-17T00:00:00"/>
    <x v="102"/>
    <e v="#REF!"/>
    <x v="0"/>
    <s v="Instrument Engineer"/>
    <s v="BFI SPARK Ground Floor (Outside Lift Area)"/>
    <s v="Safe Act or Positive Practice (An appreciation to be made to that person who shows good examples) / Kelakuan yang Baik"/>
    <s v="A person reminded a colleague to hold the handrail while using the stair "/>
    <s v="Slip, trip and fall"/>
    <s v="Thanks the person for reminding"/>
    <s v="Individual Behaviour / Tingkah Laku yang Cuai dan Berbahaya"/>
    <x v="0"/>
    <x v="0"/>
    <x v="0"/>
  </r>
  <r>
    <m/>
    <x v="0"/>
    <m/>
    <m/>
    <d v="2026-03-17T00:00:00"/>
    <x v="53"/>
    <e v="#REF!"/>
    <x v="0"/>
    <s v="Heavy equipment operator "/>
    <s v="Car Park near North Building"/>
    <s v="Unsafe Act (Dangerous or Unsafe Act that was done by someone) / Perbuatan Bahaya"/>
    <s v="Someone texting with mobile phone will walking."/>
    <s v="Trip hazard "/>
    <s v="Intervention to the person, not texted with mobile phone will walking."/>
    <s v="Individual Behaviour / Tingkah Laku yang Cuai dan Berbahaya"/>
    <x v="0"/>
    <x v="0"/>
    <x v="0"/>
  </r>
  <r>
    <m/>
    <x v="0"/>
    <m/>
    <m/>
    <d v="2026-03-17T00:00:00"/>
    <x v="109"/>
    <e v="#REF!"/>
    <x v="0"/>
    <s v="Instrument Technician"/>
    <s v="Offsite &amp; Utilities"/>
    <s v="Unsafe Condition (Dangerous Area that has potential to cause harm or injury to People within the Area) / Keadaan Bahaya"/>
    <s v="No warning sign is displayed around the hose area. The hose is laid across / present in the walkway or work zone without any visible signage to alert personnel."/>
    <s v="This creates a potential trip hazard, which could lead to slips, trips, and falls."/>
    <s v="- Install clear and visible warning signage (e.g., “Caution: Hose on Ground” or “Trip Hazard”)._x000a__x000a_- Use hose ramps or covers if the hose crosses walkways._x000a__x000a_- Ensure proper housekeeping and routing of hoses away from pedestrian paths."/>
    <s v="Hazardous - Unsafe Environment / Situasi Tempat Kerja yang Berbahaya untuk Alam Sekitar"/>
    <x v="0"/>
    <x v="0"/>
    <x v="0"/>
  </r>
  <r>
    <m/>
    <x v="0"/>
    <m/>
    <m/>
    <d v="2026-03-17T00:00:00"/>
    <x v="68"/>
    <e v="#REF!"/>
    <x v="0"/>
    <s v="Workshop Technician"/>
    <s v="Workshop"/>
    <s v="Unsafe Condition (Dangerous Area that has potential to cause harm or injury to People within the Area) / Keadaan Bahaya"/>
    <s v="Broken wooden pallet with nail spikes exposed."/>
    <s v="Can cause cut injury if accidentally step on it"/>
    <s v="Initiatively removed nails and secure the wooden pallet (designated area)"/>
    <s v="Hazardous - Unsafe Materials / Benda yang Berbahaya"/>
    <x v="0"/>
    <x v="0"/>
    <x v="0"/>
  </r>
  <r>
    <m/>
    <x v="0"/>
    <m/>
    <m/>
    <d v="2026-03-17T00:00:00"/>
    <x v="35"/>
    <e v="#REF!"/>
    <x v="0"/>
    <s v="Electrical Technician"/>
    <s v="Product Handling"/>
    <s v="Unsafe Condition (Dangerous Area that has potential to cause harm or injury to People within the Area) / Keadaan Bahaya"/>
    <s v="There are water accumulated creating pool under the passenger &amp; freight lift. There also pile of rubbish &amp; dead bird floating on the water."/>
    <s v="Unsafe condition for us to do our annual Preventive maintenance and can make us sick from contact with water while working."/>
    <s v="We already operation team regarding pool of water under the lift. They started to drain water from under the lift."/>
    <s v="Hazardous - Unsafe Environment / Situasi Tempat Kerja yang Berbahaya untuk Alam Sekitar"/>
    <x v="0"/>
    <x v="0"/>
    <x v="0"/>
  </r>
  <r>
    <m/>
    <x v="0"/>
    <m/>
    <m/>
    <d v="2026-03-17T00:00:00"/>
    <x v="70"/>
    <e v="#REF!"/>
    <x v="0"/>
    <s v="Valve Repair Tech"/>
    <s v="Workshop"/>
    <s v="Safe Act or Positive Practice (An appreciation to be made to that person who shows good examples) / Kelakuan yang Baik"/>
    <s v="Contractors cutting grass using proper face protection "/>
    <s v="Blindness from flying rocks"/>
    <s v="N/A"/>
    <s v="Proactive Approach / Teguran Positif (Safe Act / Positive Act)"/>
    <x v="0"/>
    <x v="0"/>
    <x v="0"/>
  </r>
  <r>
    <m/>
    <x v="0"/>
    <m/>
    <m/>
    <d v="2026-03-17T00:00:00"/>
    <x v="34"/>
    <e v="#REF!"/>
    <x v="0"/>
    <s v="Electrical Technician "/>
    <s v="Cooling Tower Area"/>
    <s v="Safe Act or Positive Practice (An appreciation to be made to that person who shows good examples) / Kelakuan yang Baik"/>
    <s v="Use of safety harness while replacing lighting at the corner of cooling tower area"/>
    <s v="Positive action"/>
    <s v="Good practices"/>
    <s v="Scaffolding and Working at Height / Yang berkaitan dengan Scaffolding dan Bekerja tempat tinggi"/>
    <x v="0"/>
    <x v="0"/>
    <x v="0"/>
  </r>
  <r>
    <m/>
    <x v="0"/>
    <m/>
    <m/>
    <d v="2026-03-17T00:00:00"/>
    <x v="34"/>
    <e v="#REF!"/>
    <x v="0"/>
    <s v="Electrical Technician "/>
    <s v="Ammonia Plant"/>
    <s v="Safe Act or Positive Practice (An appreciation to be made to that person who shows good examples) / Kelakuan yang Baik"/>
    <s v="Buddy system implemented during replace lighting. Before proceed working, my colleague asked for my help to hold the ladder."/>
    <s v="Positive actions"/>
    <s v="Good practices"/>
    <s v="Proactive Approach / Teguran Positif (Safe Act / Positive Act)"/>
    <x v="0"/>
    <x v="0"/>
    <x v="0"/>
  </r>
  <r>
    <m/>
    <x v="0"/>
    <m/>
    <m/>
    <d v="2026-03-18T00:00:00"/>
    <x v="138"/>
    <e v="#REF!"/>
    <x v="0"/>
    <s v="Mechanical Engineer"/>
    <s v="Assembly Point A"/>
    <s v="Improvement Suggestions / Cadangan untuk diperbaiki"/>
    <s v="Lack of emergency drill at site"/>
    <s v="People may forgot especially for dedicated personnel in charge for emergency drill. Also depending on the site situation, the procedure may vary for each session and this could further help to identify and improve for each drilling session."/>
    <s v="Recommend to perform emergency drill either quarterly or bi-annually, to make sure that all site personnel to be always in ready mode for any emergency drill trigger."/>
    <s v="Proactive Approach / Teguran Positif (Safe Act / Positive Act)"/>
    <x v="0"/>
    <x v="0"/>
    <x v="0"/>
  </r>
  <r>
    <m/>
    <x v="0"/>
    <m/>
    <m/>
    <d v="2026-03-18T00:00:00"/>
    <x v="138"/>
    <e v="#REF!"/>
    <x v="0"/>
    <s v="Mechanical Engineer"/>
    <s v="Unsure / Kurang Pasti"/>
    <s v="Improvement Suggestions / Cadangan untuk diperbaiki"/>
    <s v="Site canteen no available for everyday requirement while on-site"/>
    <s v="Promotes worker productivity: A canteen provides a comfortable and convenient space for workers to take their lunch break, improving morale and productivity. Workers are less likely to take extended breaks or leave the site to find food_x000a__x000a_Supports worker health: Eating a healthy and nutritious meal is essential for maintaining the energy levels and health of workers, reducing the risk of accidents and injuries caused by fatigue or hunger. _x000a__x000a_Improves worker retention: Providing welfare facilities such as a canteen can help improve worker satisfaction and retention._x000a__x000a_Enhances the company’s reputation: Providing welfare facilities such as a canteen can help enhance the reputation of the company. "/>
    <s v="Suggestion to allocate canteen at suitable area and location, recommended at the parking area nearby firefighter rest area."/>
    <s v="Welfare / Kebajikan Pekerjaan dari segi Tempat Rehat, Penyediaan Air Minum dan Sebagainya."/>
    <x v="0"/>
    <x v="0"/>
    <x v="0"/>
  </r>
  <r>
    <m/>
    <x v="0"/>
    <m/>
    <m/>
    <d v="2026-03-18T00:00:00"/>
    <x v="20"/>
    <e v="#REF!"/>
    <x v="0"/>
    <s v="SENIOR ELECTRICAL SHIFT ENGINEER"/>
    <s v="Safety Park"/>
    <s v="Improvement Suggestions / Cadangan untuk diperbaiki"/>
    <s v="During the BRE weekly meeting, which is conducted in front of the entire BRE Maintenance Department, speakers are required to raise their voices so everyone can clearly hear the message being delivered."/>
    <s v="This can place significant strain on the throat, especially during Ramadhan."/>
    <s v="It would be more effective to use a portable megaphone for such open-area meetings involving a larger audience. Intervention was done through feedback form."/>
    <s v="Proactive Approach / Teguran Positif (Safe Act / Positive Act)"/>
    <x v="0"/>
    <x v="0"/>
    <x v="0"/>
  </r>
  <r>
    <m/>
    <x v="0"/>
    <m/>
    <m/>
    <d v="2026-03-18T00:00:00"/>
    <x v="131"/>
    <e v="#REF!"/>
    <x v="0"/>
    <s v="Rotating and Static Manager "/>
    <s v="Clinic"/>
    <s v="Improvement Suggestions / Cadangan untuk diperbaiki"/>
    <s v="No observation , to remind all Muslim colleague about the effect of dehydration during fasting hours , need to send Memo  "/>
    <s v="Lost of concentration , headache "/>
    <s v="Remind my team "/>
    <s v="Communication / Kurang Perbincangan waktu Bekerja, Kurang Permahaman Arahan atau Kurang Pengetahuan Bahasa Asing"/>
    <x v="0"/>
    <x v="0"/>
    <x v="0"/>
  </r>
  <r>
    <m/>
    <x v="0"/>
    <m/>
    <m/>
    <d v="2026-03-18T00:00:00"/>
    <x v="132"/>
    <e v="#REF!"/>
    <x v="0"/>
    <s v="Rotating Team Lead"/>
    <s v="Car Park near Main Gate 1"/>
    <s v="Improvement Suggestions / Cadangan untuk diperbaiki"/>
    <s v="Car parks that are not paved with cement or concrete"/>
    <s v="Can lead to vehicle damage over time"/>
    <s v="Reported the issue via care card"/>
    <s v="Facility Management / Perawatan Kemudahan dan Aset"/>
    <x v="0"/>
    <x v="0"/>
    <x v="0"/>
  </r>
  <r>
    <m/>
    <x v="0"/>
    <m/>
    <m/>
    <d v="2026-03-18T00:00:00"/>
    <x v="38"/>
    <e v="#REF!"/>
    <x v="0"/>
    <s v="Electrical Technician"/>
    <s v="Product Handling"/>
    <s v="Unsafe Condition (Dangerous Area that has potential to cause harm or injury to People within the Area) / Keadaan Bahaya"/>
    <s v="Guard for coupling of jetty conveyor motor not properly locked"/>
    <s v="Guard may open and expose dangerous rotating equipment"/>
    <s v="Informed supervisor to inform relevant team"/>
    <s v="Hazardous - Unsafe Environment / Situasi Tempat Kerja yang Berbahaya untuk Alam Sekitar"/>
    <x v="0"/>
    <x v="0"/>
    <x v="0"/>
  </r>
  <r>
    <m/>
    <x v="0"/>
    <m/>
    <m/>
    <d v="2026-03-18T00:00:00"/>
    <x v="132"/>
    <e v="#REF!"/>
    <x v="0"/>
    <s v="Rotating Team Lead"/>
    <s v="Car Park near North Building"/>
    <s v="Improvement Suggestions / Cadangan untuk diperbaiki"/>
    <s v="Lack of shading in the car park"/>
    <s v="Can lead to vehicle damage over time due to prolonged exposure to sunlight and heat"/>
    <s v="I addressed the issue by raising care card"/>
    <s v="Facility Management / Perawatan Kemudahan dan Aset"/>
    <x v="0"/>
    <x v="0"/>
    <x v="0"/>
  </r>
  <r>
    <m/>
    <x v="0"/>
    <m/>
    <m/>
    <d v="2026-03-18T00:00:00"/>
    <x v="38"/>
    <e v="#REF!"/>
    <x v="0"/>
    <s v="Technician"/>
    <s v="Car Park near Main Gate 1"/>
    <s v="Safe Act or Positive Practice (An appreciation to be made to that person who shows good examples) / Kelakuan yang Baik"/>
    <s v="Gloves fell to the ground and was called by colleague and returned back"/>
    <s v="Not able to perform job without gloves, and will have to find new gloves back in office, will tire out before starting job especially during this fasting season"/>
    <s v="Appreciated and thank the person that helped. Created this care card to appreciate the good practice"/>
    <s v="Proactive Approach / Teguran Positif (Safe Act / Positive Act)"/>
    <x v="0"/>
    <x v="0"/>
    <x v="0"/>
  </r>
  <r>
    <m/>
    <x v="0"/>
    <m/>
    <m/>
    <d v="2026-03-18T00:00:00"/>
    <x v="41"/>
    <e v="#REF!"/>
    <x v="0"/>
    <s v="Electrical Technician"/>
    <s v="Safety Park"/>
    <s v="Safe Act or Positive Practice (An appreciation to be made to that person who shows good examples) / Kelakuan yang Baik"/>
    <s v="Gathered for BRE safety meeting"/>
    <s v="-"/>
    <s v="The meeting made today is really good as it acted as reminder and information sharing for all us working in the BFI plant site to always be safe in every activity."/>
    <s v="Proactive Approach / Teguran Positif (Safe Act / Positive Act)"/>
    <x v="0"/>
    <x v="0"/>
    <x v="0"/>
  </r>
  <r>
    <m/>
    <x v="0"/>
    <m/>
    <m/>
    <d v="2026-03-18T00:00:00"/>
    <x v="105"/>
    <e v="#REF!"/>
    <x v="0"/>
    <s v="inst tech "/>
    <s v="Ammonia Plant"/>
    <s v="Safe Act or Positive Practice (An appreciation to be made to that person who shows good examples) / Kelakuan yang Baik"/>
    <s v="my colleagues were wearing complete PPE during maintenance job. "/>
    <s v="cuts "/>
    <s v="- "/>
    <s v="Personal Protective Equipment / Pemakaian Alat Pelindung Diri"/>
    <x v="0"/>
    <x v="0"/>
    <x v="0"/>
  </r>
  <r>
    <m/>
    <x v="0"/>
    <m/>
    <m/>
    <d v="2026-03-18T00:00:00"/>
    <x v="17"/>
    <e v="#REF!"/>
    <x v="0"/>
    <s v="Lead"/>
    <s v="Safety Park"/>
    <s v="Unsafe Condition (Dangerous Area that has potential to cause harm or injury to People within the Area) / Keadaan Bahaya"/>
    <s v="No lighting protection for safety park building"/>
    <s v="Lightening can affect people"/>
    <s v="Reported"/>
    <s v="Fire Protection / Perlindungan Kebakaran"/>
    <x v="0"/>
    <x v="0"/>
    <x v="0"/>
  </r>
  <r>
    <m/>
    <x v="0"/>
    <m/>
    <m/>
    <d v="2026-03-18T00:00:00"/>
    <x v="17"/>
    <e v="#REF!"/>
    <x v="0"/>
    <s v="Lead"/>
    <s v="Unsure / Kurang Pasti"/>
    <s v="Safe Act or Positive Practice (An appreciation to be made to that person who shows good examples) / Kelakuan yang Baik"/>
    <s v="Duty cars follow the allowed speed"/>
    <s v="Positive"/>
    <s v="Positive"/>
    <s v="Proactive Approach / Teguran Positif (Safe Act / Positive Act)"/>
    <x v="0"/>
    <x v="0"/>
    <x v="0"/>
  </r>
  <r>
    <m/>
    <x v="0"/>
    <m/>
    <m/>
    <d v="2026-03-18T00:00:00"/>
    <x v="143"/>
    <e v="#REF!"/>
    <x v="0"/>
    <s v="Rotating Technician"/>
    <s v="Urea Plant"/>
    <s v="Improvement Suggestions / Cadangan untuk diperbaiki"/>
    <s v="urea granulation need to be install ventilation"/>
    <s v="no ventilation high humidity and temperature"/>
    <s v="install ventilation and industrial fan"/>
    <s v="Design and Engineering / Tempat Pekerjaan kurang sesuai"/>
    <x v="0"/>
    <x v="0"/>
    <x v="0"/>
  </r>
  <r>
    <m/>
    <x v="0"/>
    <m/>
    <m/>
    <d v="2026-03-18T00:00:00"/>
    <x v="143"/>
    <e v="#REF!"/>
    <x v="0"/>
    <s v="Rotating technician"/>
    <s v="South Building Ground Floor"/>
    <s v="Improvement Suggestions / Cadangan untuk diperbaiki"/>
    <s v="drainage always full and waste came out"/>
    <s v="water alwayas over flow"/>
    <s v="clean drainge use vaccum tanker"/>
    <s v="Waste Management / Berkaitan dengan Pengurusan Pembuangan Sampah"/>
    <x v="0"/>
    <x v="0"/>
    <x v="0"/>
  </r>
  <r>
    <m/>
    <x v="0"/>
    <m/>
    <m/>
    <d v="2026-03-18T00:00:00"/>
    <x v="143"/>
    <e v="#REF!"/>
    <x v="0"/>
    <s v="Rotating technician"/>
    <s v="Ammonia Plant"/>
    <s v="Unsafe Condition (Dangerous Area that has potential to cause harm or injury to People within the Area) / Keadaan Bahaya"/>
    <s v="1031 k002 bheem installed touching the head not enough hight"/>
    <s v="bheem installed near the walk way not enough hight "/>
    <s v="plese modify and provide proper hight"/>
    <s v="Design and Engineering / Tempat Pekerjaan kurang sesuai"/>
    <x v="0"/>
    <x v="0"/>
    <x v="0"/>
  </r>
  <r>
    <m/>
    <x v="0"/>
    <m/>
    <m/>
    <d v="2026-03-18T00:00:00"/>
    <x v="148"/>
    <e v="#REF!"/>
    <x v="0"/>
    <s v="Rotating technician level 1"/>
    <s v="North Building Ground Floor"/>
    <s v="Unsafe Condition (Dangerous Area that has potential to cause harm or injury to People within the Area) / Keadaan Bahaya"/>
    <s v="Water coming out from Vending machine "/>
    <s v="Possible to slip"/>
    <s v="Need to repair this vending machine "/>
    <s v="Facility Management / Perawatan Kemudahan dan Aset"/>
    <x v="0"/>
    <x v="0"/>
    <x v="0"/>
  </r>
  <r>
    <m/>
    <x v="0"/>
    <m/>
    <m/>
    <d v="2026-03-18T00:00:00"/>
    <x v="147"/>
    <e v="#REF!"/>
    <x v="0"/>
    <s v="Maintenance Foreman"/>
    <s v="Offsite &amp; Utilities"/>
    <s v="Unsafe Condition (Dangerous Area that has potential to cause harm or injury to People within the Area) / Keadaan Bahaya"/>
    <s v="Found out one personnel cycling with broken bicycle pedal with sharp protuding shaft at the end. "/>
    <s v="If he used to cycle fast and with sudden brake and fall, might lead to injury to his foot even with his safety shoes on due to sharp shaft edges. "/>
    <s v="Stopped and advise him to have it replace with new one and he agreed. "/>
    <s v="Individual Behaviour / Tingkah Laku yang Cuai dan Berbahaya"/>
    <x v="0"/>
    <x v="0"/>
    <x v="0"/>
  </r>
  <r>
    <m/>
    <x v="0"/>
    <m/>
    <m/>
    <d v="2026-03-18T00:00:00"/>
    <x v="155"/>
    <e v="#REF!"/>
    <x v="1"/>
    <s v="Welder"/>
    <s v="Workshop"/>
    <s v="Safe Act or Positive Practice (An appreciation to be made to that person who shows good examples) / Kelakuan yang Baik"/>
    <s v="I observe one guy during doing Hot work activity using full PPE ."/>
    <s v="If he not using the right PPE doing work hot . flying partical, hot surface  and fume can causes harm to him self."/>
    <s v="Keep it up the good safety mindset all the time"/>
    <s v="Personal Protective Equipment / Pemakaian Alat Pelindung Diri"/>
    <x v="1"/>
    <x v="2"/>
    <x v="0"/>
  </r>
  <r>
    <m/>
    <x v="0"/>
    <m/>
    <m/>
    <d v="2026-03-18T00:00:00"/>
    <x v="5"/>
    <e v="#REF!"/>
    <x v="0"/>
    <s v="Mechanical Technician "/>
    <s v="Urea Plant"/>
    <s v="Improvement Suggestions / Cadangan untuk diperbaiki"/>
    <s v="Difficult to climb at pump 1211p002AB"/>
    <s v="Slip and trip "/>
    <s v="Please provide stair or portable ladder to climb at pump "/>
    <s v="Design and Engineering / Tempat Pekerjaan kurang sesuai"/>
    <x v="0"/>
    <x v="1"/>
    <x v="0"/>
  </r>
  <r>
    <m/>
    <x v="0"/>
    <m/>
    <m/>
    <d v="2026-03-18T00:00:00"/>
    <x v="156"/>
    <e v="#REF!"/>
    <x v="1"/>
    <s v="Welder"/>
    <s v="Workshop"/>
    <s v="Unsafe Act (Dangerous or Unsafe Act that was done by someone) / Perbuatan Bahaya"/>
    <s v="Grinding activity "/>
    <s v="Eye injury from flying partical"/>
    <s v="Do intervention to Stop the work, ask that person pointing the spark grinder to other direction."/>
    <s v="Position of People / Keberadaan seseorang ketika bekerja (Line of Fire, Drop Object &amp; Slip, Trip and Fall)"/>
    <x v="1"/>
    <x v="2"/>
    <x v="0"/>
  </r>
  <r>
    <m/>
    <x v="0"/>
    <m/>
    <m/>
    <d v="2026-03-18T00:00:00"/>
    <x v="92"/>
    <e v="#REF!"/>
    <x v="0"/>
    <s v="Sr. Static Technician"/>
    <s v="Car Park near North Building"/>
    <s v="Unsafe Condition (Dangerous Area that has potential to cause harm or injury to People within the Area) / Keadaan Bahaya"/>
    <s v="Cycle park very close to car at car parking"/>
    <s v="Property damage.. Car can hit cycle. "/>
    <s v="I did find the person who park cycle in just behind the car parking. _x000a_I just make it away so cannot damage any property. _x000a_Please give tell in safety talk about this. "/>
    <s v="Individual Behaviour / Tingkah Laku yang Cuai dan Berbahaya"/>
    <x v="0"/>
    <x v="0"/>
    <x v="0"/>
  </r>
  <r>
    <m/>
    <x v="0"/>
    <m/>
    <m/>
    <d v="2026-03-18T00:00:00"/>
    <x v="43"/>
    <e v="#REF!"/>
    <x v="0"/>
    <s v="Workshop manager "/>
    <s v="Ammonia Plant"/>
    <s v="Safe Act or Positive Practice (An appreciation to be made to that person who shows good examples) / Kelakuan yang Baik"/>
    <s v="Proper housekeeping after completing the work while maintaining the tools and fixtures in one container near by the work location. "/>
    <s v="Flying objects and trips"/>
    <s v="Appreciated their work and report to their SV to maintain this action. "/>
    <s v="Supervision / Kurang Pemantauan atau Perhatian dari atasan"/>
    <x v="0"/>
    <x v="0"/>
    <x v="0"/>
  </r>
  <r>
    <m/>
    <x v="0"/>
    <m/>
    <m/>
    <d v="2026-03-18T00:00:00"/>
    <x v="99"/>
    <e v="#REF!"/>
    <x v="0"/>
    <s v="Instrument Technician"/>
    <s v="Unsure / Kurang Pasti"/>
    <s v="Safe Act or Positive Practice (An appreciation to be made to that person who shows good examples) / Kelakuan yang Baik"/>
    <s v="Technician was observed wearing full required PPE (helmet, safety glasses, gloves, and FR coverall) "/>
    <s v=" "/>
    <s v="Acknowledged the technician for proper PPE usage and reminded the team to consistently follow PPE requirements at all times."/>
    <s v="Personal Protective Equipment / Pemakaian Alat Pelindung Diri"/>
    <x v="0"/>
    <x v="0"/>
    <x v="0"/>
  </r>
  <r>
    <m/>
    <x v="0"/>
    <m/>
    <m/>
    <d v="2026-03-18T00:00:00"/>
    <x v="99"/>
    <e v="#REF!"/>
    <x v="0"/>
    <s v="Instrument Technician"/>
    <s v="Unsure / Kurang Pasti"/>
    <s v="Safe Act or Positive Practice (An appreciation to be made to that person who shows good examples) / Kelakuan yang Baik"/>
    <s v="Technician performed proper isolation and lock-out/tag-out (LOTO) before starting work on equipment "/>
    <s v=" "/>
    <s v="Promoted continuous adherence to safety procedures"/>
    <s v="Proactive Approach / Teguran Positif (Safe Act / Positive Act)"/>
    <x v="0"/>
    <x v="0"/>
    <x v="0"/>
  </r>
  <r>
    <m/>
    <x v="0"/>
    <m/>
    <m/>
    <d v="2026-03-18T00:00:00"/>
    <x v="58"/>
    <e v="#REF!"/>
    <x v="0"/>
    <s v="Senior Scaffolder"/>
    <s v="Offsite &amp; Utilities"/>
    <s v="Safe Act or Positive Practice (An appreciation to be made to that person who shows good examples) / Kelakuan yang Baik"/>
    <s v="Observed our third party contractor keep properly housekeeping and arrangements of scaffolding materials at temporary storage area."/>
    <s v="To avoiding of Scattered scaffolding temporary storage area."/>
    <s v="To keeping on this attitude &amp; situation in good practice always reminder our team regarding properly housekeeping and arrangements of materials all the time whenever before,during &amp; after activities on site."/>
    <s v="Material Arrangement and Housekeeping / Kesesuaian Penyusunan Barang dan Kebersihan Tempat Pekerjaan"/>
    <x v="0"/>
    <x v="0"/>
    <x v="0"/>
  </r>
  <r>
    <m/>
    <x v="0"/>
    <m/>
    <m/>
    <d v="2026-03-18T00:00:00"/>
    <x v="58"/>
    <e v="#REF!"/>
    <x v="0"/>
    <s v="Senior Scaffolder"/>
    <s v="Urea Plant"/>
    <s v="Improvement Suggestions / Cadangan untuk diperbaiki"/>
    <s v="I had found out some of our third party contractor wearing PPE 'coverall' not in good condition(wear&amp;tear)."/>
    <s v="N/A"/>
    <s v="I do intervention that personal who wearing torn coverall and asking them to do replacement to their company and avoid them from entering plant area."/>
    <s v="Personal Protective Equipment / Pemakaian Alat Pelindung Diri"/>
    <x v="0"/>
    <x v="0"/>
    <x v="0"/>
  </r>
  <r>
    <m/>
    <x v="0"/>
    <m/>
    <m/>
    <d v="2026-03-18T00:00:00"/>
    <x v="58"/>
    <e v="#REF!"/>
    <x v="0"/>
    <s v="Senior Scaffolder"/>
    <s v="Boiler Area"/>
    <s v="Unsafe Act (Dangerous or Unsafe Act that was done by someone) / Perbuatan Bahaya"/>
    <s v="An employee observed descending the staircase without holding the handrail, increasing the risk of slipping or falling."/>
    <s v="Not holding the handrail may lead to loss of balance and falls, causing injuries such as sprains or fractures."/>
    <s v="Approached the employee politely and reminded them to always hold the handrail while using the stairs. Provided a brief explanation of the slip/fall risk."/>
    <s v="Position of People / Keberadaan seseorang ketika bekerja (Line of Fire, Drop Object &amp; Slip, Trip and Fall)"/>
    <x v="0"/>
    <x v="0"/>
    <x v="0"/>
  </r>
  <r>
    <m/>
    <x v="0"/>
    <m/>
    <m/>
    <d v="2026-03-18T00:00:00"/>
    <x v="30"/>
    <e v="#REF!"/>
    <x v="0"/>
    <s v="Technician"/>
    <s v="Urea Plant"/>
    <s v="Safe Act or Positive Practice (An appreciation to be made to that person who shows good examples) / Kelakuan yang Baik"/>
    <s v="Using ear plug when entering area with loud noises."/>
    <s v="Hearing damage"/>
    <s v="Use ear plug or ear muff"/>
    <s v="Personal Protective Equipment / Pemakaian Alat Pelindung Diri"/>
    <x v="0"/>
    <x v="0"/>
    <x v="0"/>
  </r>
  <r>
    <m/>
    <x v="0"/>
    <m/>
    <m/>
    <d v="2026-03-18T00:00:00"/>
    <x v="53"/>
    <e v="#REF!"/>
    <x v="0"/>
    <s v="Heavy equipment operator "/>
    <s v="Vehicle Entry Gate"/>
    <s v="Unsafe Act (Dangerous or Unsafe Act that was done by someone) / Perbuatan Bahaya"/>
    <s v="Finding someone not use safety goggle went entering to plant "/>
    <s v="Cause injured "/>
    <s v="Intervention to him, mandatory PPE must be worn"/>
    <s v="Personal Protective Equipment / Pemakaian Alat Pelindung Diri"/>
    <x v="0"/>
    <x v="0"/>
    <x v="0"/>
  </r>
  <r>
    <m/>
    <x v="0"/>
    <m/>
    <m/>
    <d v="2026-03-18T00:00:00"/>
    <x v="68"/>
    <e v="#REF!"/>
    <x v="0"/>
    <s v="Workshop "/>
    <s v="Workshop"/>
    <s v="Unsafe Act (Dangerous or Unsafe Act that was done by someone) / Perbuatan Bahaya"/>
    <s v="A personnel found not wearing safety gloves while working (repair)"/>
    <s v="Can cause hands injury"/>
    <s v="Performed intervention safely. The personnel immediately realise potential of getting harm"/>
    <s v="Personal Protective Equipment / Pemakaian Alat Pelindung Diri"/>
    <x v="0"/>
    <x v="0"/>
    <x v="0"/>
  </r>
  <r>
    <m/>
    <x v="0"/>
    <m/>
    <m/>
    <d v="2026-03-18T00:00:00"/>
    <x v="88"/>
    <e v="#REF!"/>
    <x v="0"/>
    <s v="Static Ammonia Lead Engineer"/>
    <s v="Offsite &amp; Utilities"/>
    <s v="Safe Act or Positive Practice (An appreciation to be made to that person who shows good examples) / Kelakuan yang Baik"/>
    <s v="Some technicians were working onsite while the ammonia scape hood is far away from them as they are away from Ammonia plant"/>
    <s v="There were may have smell could come from Ammonia plant so Thay might inhail and got injured"/>
    <s v="I advised technicians to pick up the escape hoods to be safe"/>
    <s v="Hazardous - Unsafe Materials / Benda yang Berbahaya"/>
    <x v="0"/>
    <x v="1"/>
    <x v="0"/>
  </r>
  <r>
    <m/>
    <x v="0"/>
    <m/>
    <m/>
    <d v="2026-03-18T00:00:00"/>
    <x v="8"/>
    <e v="#REF!"/>
    <x v="0"/>
    <s v="Welder "/>
    <s v="(TSF1) West Field"/>
    <s v="Unsafe Condition (Dangerous Area that has potential to cause harm or injury to People within the Area) / Keadaan Bahaya"/>
    <s v="Observed a person who was fasting showing signs of fatigue and low energy."/>
    <s v="It may lead to dizziness, fainting, and unsafe working conditions."/>
    <s v="Advised the person to rest, moved them to a cool area, and monitored their Condition."/>
    <s v="Communication / Kurang Perbincangan waktu Bekerja, Kurang Permahaman Arahan atau Kurang Pengetahuan Bahasa Asing"/>
    <x v="0"/>
    <x v="0"/>
    <x v="0"/>
  </r>
  <r>
    <m/>
    <x v="0"/>
    <m/>
    <m/>
    <d v="2026-03-18T00:00:00"/>
    <x v="34"/>
    <e v="#REF!"/>
    <x v="0"/>
    <s v="Electrical Technician "/>
    <s v="Safety Park"/>
    <s v="Safe Act or Positive Practice (An appreciation to be made to that person who shows good examples) / Kelakuan yang Baik"/>
    <s v="Safety meeting conducted by HSE team"/>
    <s v="Positive action"/>
    <s v="Good practices and reminder for employee"/>
    <s v="Proactive Approach / Teguran Positif (Safe Act / Positive Act)"/>
    <x v="0"/>
    <x v="0"/>
    <x v="0"/>
  </r>
  <r>
    <m/>
    <x v="0"/>
    <m/>
    <m/>
    <d v="2026-03-18T00:00:00"/>
    <x v="79"/>
    <e v="#REF!"/>
    <x v="0"/>
    <s v="Static Technician "/>
    <s v="Offsite &amp; Utilities"/>
    <s v="Safe Act or Positive Practice (An appreciation to be made to that person who shows good examples) / Kelakuan yang Baik"/>
    <s v="Working longer time under exposure sunlight at site can cause dehydration."/>
    <s v="Heat Stroke / fatigue "/>
    <s v="To have break between working time and to stay at shaded area to prevent heat stroke."/>
    <s v="Proactive Approach / Teguran Positif (Safe Act / Positive Act)"/>
    <x v="0"/>
    <x v="0"/>
    <x v="0"/>
  </r>
  <r>
    <m/>
    <x v="0"/>
    <m/>
    <m/>
    <d v="2026-03-18T00:00:00"/>
    <x v="27"/>
    <e v="#REF!"/>
    <x v="0"/>
    <s v="Electrical Engineer"/>
    <s v="Ammonia Plant"/>
    <s v="Improvement Suggestions / Cadangan untuk diperbaiki"/>
    <s v="I saw a line of hose that is used for draining clogged up drains, lying on the floor. During that time, it was not connected or used to drain anything."/>
    <s v="People can trip over the hose, especially at night."/>
    <s v="I am unsure who is incharge of the hose but my suggestion would be to put it aside safely so people won't trip over it when not in use."/>
    <s v="Proactive Approach / Teguran Positif (Safe Act / Positive Act)"/>
    <x v="0"/>
    <x v="0"/>
    <x v="0"/>
  </r>
  <r>
    <m/>
    <x v="0"/>
    <m/>
    <m/>
    <d v="2026-03-19T00:00:00"/>
    <x v="72"/>
    <e v="#REF!"/>
    <x v="0"/>
    <s v="Workshop Technician"/>
    <s v="Car Park near Clinic"/>
    <s v="Unsafe Condition (Dangerous Area that has potential to cause harm or injury to People within the Area) / Keadaan Bahaya"/>
    <s v="Too many potholes on the road"/>
    <s v="Could lead to flooding due to the potholes and damages to personnel vehicles"/>
    <s v="Fill in the potholes and flatten the road"/>
    <s v="Facility Management / Perawatan Kemudahan dan Aset"/>
    <x v="0"/>
    <x v="0"/>
    <x v="0"/>
  </r>
  <r>
    <m/>
    <x v="0"/>
    <m/>
    <m/>
    <d v="2026-03-19T00:00:00"/>
    <x v="147"/>
    <e v="#REF!"/>
    <x v="0"/>
    <s v="Maintenance Foreman"/>
    <s v="Offsite &amp; Utilities"/>
    <s v="Unsafe Condition (Dangerous Area that has potential to cause harm or injury to People within the Area) / Keadaan Bahaya"/>
    <s v="Found flagman not using green vest while guiding forklift to transport material to MSL workshop area. "/>
    <s v="The flagman should aware the consequences of other road user especially cyclist as they are not aware as he is the flagman to recognise during the activity."/>
    <s v="Stopped and advise him to use the green vest to identify he is the flagman and control the route by handsignal to other to know the route is safe for others to use and when the vehicle is manouver correctly the right path and route. "/>
    <s v="Individual Behaviour / Tingkah Laku yang Cuai dan Berbahaya"/>
    <x v="0"/>
    <x v="0"/>
    <x v="0"/>
  </r>
  <r>
    <m/>
    <x v="0"/>
    <m/>
    <m/>
    <d v="2026-03-19T00:00:00"/>
    <x v="148"/>
    <e v="#REF!"/>
    <x v="0"/>
    <s v="Rotating technician level 1"/>
    <s v="Ammonia Storage Tank Area"/>
    <s v="Unsafe Condition (Dangerous Area that has potential to cause harm or injury to People within the Area) / Keadaan Bahaya"/>
    <s v="water botel near ammonia tank"/>
    <s v="Bad habit and also don't know what liquid inside the bottle "/>
    <s v="Throw to waste 🗑 bin"/>
    <s v="Individual Behaviour / Tingkah Laku yang Cuai dan Berbahaya"/>
    <x v="0"/>
    <x v="0"/>
    <x v="0"/>
  </r>
  <r>
    <m/>
    <x v="0"/>
    <m/>
    <m/>
    <d v="2026-03-19T00:00:00"/>
    <x v="152"/>
    <e v="#REF!"/>
    <x v="0"/>
    <s v="Rotating technician"/>
    <s v="Offsite &amp; Utilities"/>
    <s v="Unsafe Condition (Dangerous Area that has potential to cause harm or injury to People within the Area) / Keadaan Bahaya"/>
    <s v="The floor at the platform for the urea cooling water pumps is collecting water and has accumulated too much algae."/>
    <s v="This can cause people to slip and or fall, causing injury. "/>
    <s v="I have informed operations team that the floor is covered in algae in the hopes that they can rectify the issue"/>
    <s v="Hazardous - Unsafe Environment / Situasi Tempat Kerja yang Berbahaya untuk Alam Sekitar"/>
    <x v="0"/>
    <x v="0"/>
    <x v="0"/>
  </r>
  <r>
    <m/>
    <x v="0"/>
    <m/>
    <m/>
    <d v="2026-03-19T00:00:00"/>
    <x v="152"/>
    <e v="#REF!"/>
    <x v="0"/>
    <s v="Rotating technician"/>
    <s v="Workshop"/>
    <s v="Unsafe Act (Dangerous or Unsafe Act that was done by someone) / Perbuatan Bahaya"/>
    <s v="Someone was about to start handling material without gloves."/>
    <s v="They could cut themselves or cause long term chemical based damage to ther extremities"/>
    <s v="I informed them that they shoukd wear gloves prior to doing any work."/>
    <s v="Individual Behaviour / Tingkah Laku yang Cuai dan Berbahaya"/>
    <x v="0"/>
    <x v="0"/>
    <x v="0"/>
  </r>
  <r>
    <m/>
    <x v="0"/>
    <m/>
    <m/>
    <d v="2026-03-19T00:00:00"/>
    <x v="135"/>
    <e v="#REF!"/>
    <x v="0"/>
    <s v="Senior Rotating Engineer"/>
    <s v="Offsite &amp; Utilities"/>
    <s v="Unsafe Condition (Dangerous Area that has potential to cause harm or injury to People within the Area) / Keadaan Bahaya"/>
    <s v="Used membrane of 1901 RO Unit are kept at site. This will cause access restriction and potential slip and fall."/>
    <s v="This will cause access restriction and potential slip and fall."/>
    <s v="Propose the used spare parts to be disposed / remove from site."/>
    <s v="Waste Management / Berkaitan dengan Pengurusan Pembuangan Sampah"/>
    <x v="0"/>
    <x v="0"/>
    <x v="0"/>
  </r>
  <r>
    <m/>
    <x v="0"/>
    <m/>
    <m/>
    <d v="2026-03-19T00:00:00"/>
    <x v="152"/>
    <e v="#REF!"/>
    <x v="0"/>
    <s v="Rotating technician"/>
    <s v="North Building Ground Floor"/>
    <s v="Unsafe Act (Dangerous or Unsafe Act that was done by someone) / Perbuatan Bahaya"/>
    <s v="Someone was wearing slippers while walking inside the north building"/>
    <s v="During an emergency, they would not be able to evacuate in a safe and timely manner, endangering themselves and others in the process"/>
    <s v="Informed the person that they were not wearing proper clothing, at least shoes or only slippers during taking wudhu time."/>
    <s v="Individual Behaviour / Tingkah Laku yang Cuai dan Berbahaya"/>
    <x v="0"/>
    <x v="0"/>
    <x v="0"/>
  </r>
  <r>
    <m/>
    <x v="0"/>
    <m/>
    <m/>
    <d v="2026-03-19T00:00:00"/>
    <x v="135"/>
    <e v="#REF!"/>
    <x v="0"/>
    <s v="Senior Rotating Engineer"/>
    <s v="Offsite &amp; Utilities"/>
    <s v="Unsafe Condition (Dangerous Area that has potential to cause harm or injury to People within the Area) / Keadaan Bahaya"/>
    <s v="1901U400 - Damage perspex are kept at site."/>
    <s v="Damage perspex has sharp edges. Potential cut."/>
    <s v="Proposed to remove the damage perspex from site. Replace with good one."/>
    <s v="Material Arrangement and Housekeeping / Kesesuaian Penyusunan Barang dan Kebersihan Tempat Pekerjaan"/>
    <x v="0"/>
    <x v="0"/>
    <x v="0"/>
  </r>
  <r>
    <m/>
    <x v="0"/>
    <m/>
    <m/>
    <d v="2026-03-19T00:00:00"/>
    <x v="135"/>
    <e v="#REF!"/>
    <x v="0"/>
    <s v="Senior Rotating Engineer"/>
    <s v="Offsite &amp; Utilities"/>
    <s v="Unsafe Condition (Dangerous Area that has potential to cause harm or injury to People within the Area) / Keadaan Bahaya"/>
    <s v="1901U400 - used gloves, temporary support are seen scattered at the skid."/>
    <s v="Promote slip and fall hazard"/>
    <s v="To perform housekeeping"/>
    <s v="Material Arrangement and Housekeeping / Kesesuaian Penyusunan Barang dan Kebersihan Tempat Pekerjaan"/>
    <x v="0"/>
    <x v="0"/>
    <x v="0"/>
  </r>
  <r>
    <m/>
    <x v="0"/>
    <m/>
    <m/>
    <d v="2026-03-19T00:00:00"/>
    <x v="135"/>
    <e v="#REF!"/>
    <x v="0"/>
    <s v="Senior Rotating Engineer"/>
    <s v="Offsite &amp; Utilities"/>
    <s v="Unsafe Condition (Dangerous Area that has potential to cause harm or injury to People within the Area) / Keadaan Bahaya"/>
    <s v="1891P018A/B - damage trolley is kept at site."/>
    <s v="Trolley is unusable. "/>
    <s v="To remove damage trolley from site. "/>
    <s v="Material Arrangement and Housekeeping / Kesesuaian Penyusunan Barang dan Kebersihan Tempat Pekerjaan"/>
    <x v="0"/>
    <x v="0"/>
    <x v="0"/>
  </r>
  <r>
    <m/>
    <x v="0"/>
    <m/>
    <m/>
    <d v="2026-03-19T00:00:00"/>
    <x v="135"/>
    <e v="#REF!"/>
    <x v="0"/>
    <s v="Senior Rotating Engineer"/>
    <s v="Offsite &amp; Utilities"/>
    <s v="Improvement Suggestions / Cadangan untuk diperbaiki"/>
    <s v="PI1901136 - Air hose was kept at open non-shed area."/>
    <s v="Air hose will deteriorate faster when continuous expose to UV. May break when in use."/>
    <s v="Hose to keep at proper shed area."/>
    <s v="Material Arrangement and Housekeeping / Kesesuaian Penyusunan Barang dan Kebersihan Tempat Pekerjaan"/>
    <x v="0"/>
    <x v="0"/>
    <x v="0"/>
  </r>
  <r>
    <m/>
    <x v="0"/>
    <m/>
    <m/>
    <d v="2026-03-19T00:00:00"/>
    <x v="135"/>
    <e v="#REF!"/>
    <x v="0"/>
    <s v="Senior Rotating Engineer"/>
    <s v="Offsite &amp; Utilities"/>
    <s v="Unsafe Condition (Dangerous Area that has potential to cause harm or injury to People within the Area) / Keadaan Bahaya"/>
    <s v="1561Z121 - a pail of water was left at site, probably already for a long time."/>
    <s v="Stagnant water promotes breeding of mosquito."/>
    <s v="To perform housekeeping. Pail to be kept upside down if not in used."/>
    <s v="Material Arrangement and Housekeeping / Kesesuaian Penyusunan Barang dan Kebersihan Tempat Pekerjaan"/>
    <x v="0"/>
    <x v="0"/>
    <x v="0"/>
  </r>
  <r>
    <m/>
    <x v="0"/>
    <m/>
    <m/>
    <d v="2026-03-19T00:00:00"/>
    <x v="135"/>
    <e v="#REF!"/>
    <x v="0"/>
    <s v="Senior Rotating Engineer"/>
    <s v="Offsite &amp; Utilities"/>
    <s v="Unsafe Act (Dangerous or Unsafe Act that was done by someone) / Perbuatan Bahaya"/>
    <s v="A worker was wearing worn out safety shoes - worn outsole texture and already has hole."/>
    <s v="Promote slip, trip and fall. If stepping on chemicals, chemical can sip into shoes and injure feet."/>
    <s v="While waiting for new shoes, worker is adviced to avoid slippery and chemical area. "/>
    <s v="Personal Protective Equipment / Pemakaian Alat Pelindung Diri"/>
    <x v="0"/>
    <x v="0"/>
    <x v="0"/>
  </r>
  <r>
    <m/>
    <x v="0"/>
    <m/>
    <m/>
    <d v="2026-03-19T00:00:00"/>
    <x v="135"/>
    <e v="#REF!"/>
    <x v="0"/>
    <s v="Senior Rotating Engineer"/>
    <s v="Offsite &amp; Utilities"/>
    <s v="Unsafe Condition (Dangerous Area that has potential to cause harm or injury to People within the Area) / Keadaan Bahaya"/>
    <s v="1851U100 - Oil dripped from vent and accumulated on the floor."/>
    <s v="Cause slippery floor, promote slip, trip and fall"/>
    <s v="To perform regular housekeeping while issue of oil dripping to be resolved."/>
    <s v="Hazardous - Unsafe Environment / Situasi Tempat Kerja yang Berbahaya untuk Alam Sekitar"/>
    <x v="0"/>
    <x v="0"/>
    <x v="0"/>
  </r>
  <r>
    <m/>
    <x v="0"/>
    <m/>
    <m/>
    <d v="2026-03-19T00:00:00"/>
    <x v="135"/>
    <e v="#REF!"/>
    <x v="0"/>
    <s v="Senior Rotating Engineer"/>
    <s v="Ammonia Plant"/>
    <s v="Unsafe Condition (Dangerous Area that has potential to cause harm or injury to People within the Area) / Keadaan Bahaya"/>
    <s v="1091P003B - unused ladder is kept at the side of pump, not at its correct place."/>
    <s v="Restrict access, promote trip and fall hazard"/>
    <s v="To remove the ladder and kept at correct place."/>
    <s v="Material Arrangement and Housekeeping / Kesesuaian Penyusunan Barang dan Kebersihan Tempat Pekerjaan"/>
    <x v="0"/>
    <x v="0"/>
    <x v="0"/>
  </r>
  <r>
    <m/>
    <x v="0"/>
    <m/>
    <m/>
    <d v="2026-03-19T00:00:00"/>
    <x v="135"/>
    <e v="#REF!"/>
    <x v="0"/>
    <s v="Senior Rotating Engineer"/>
    <s v="Ammonia Plant"/>
    <s v="Unsafe Condition (Dangerous Area that has potential to cause harm or injury to People within the Area) / Keadaan Bahaya"/>
    <s v="1011K001 - vegetation growth at NG pipe insulation."/>
    <s v="Potential pipe damage and cause gas leak"/>
    <s v="The vegetation was at elevated area. Proposed to open insulation and remove the vegetation"/>
    <s v="Hazardous - Unsafe Environment / Situasi Tempat Kerja yang Berbahaya untuk Alam Sekitar"/>
    <x v="0"/>
    <x v="0"/>
    <x v="0"/>
  </r>
  <r>
    <m/>
    <x v="0"/>
    <m/>
    <m/>
    <d v="2026-03-19T00:00:00"/>
    <x v="135"/>
    <e v="#REF!"/>
    <x v="0"/>
    <s v="Senior Rotating Engineer"/>
    <s v="Ammonia Plant"/>
    <s v="Unsafe Condition (Dangerous Area that has potential to cause harm or injury to People within the Area) / Keadaan Bahaya"/>
    <s v="TI1810104 - Hot water (process condensate) continuous dripping from insulation"/>
    <s v="Potential pipe leak, potential to deteriorate."/>
    <s v="Inform Area Operator for further checking."/>
    <s v="Hazardous - Unsafe Environment / Situasi Tempat Kerja yang Berbahaya untuk Alam Sekitar"/>
    <x v="0"/>
    <x v="0"/>
    <x v="0"/>
  </r>
  <r>
    <m/>
    <x v="0"/>
    <m/>
    <m/>
    <d v="2026-03-19T00:00:00"/>
    <x v="135"/>
    <e v="#REF!"/>
    <x v="0"/>
    <s v="Senior Rotating Engineer"/>
    <s v="Ammonia Plant"/>
    <s v="Improvement Suggestions / Cadangan untuk diperbaiki"/>
    <s v="1031K001 - Used gaskets was left at blower skid."/>
    <s v="General housekeeping issue"/>
    <s v="Proposed to remove / dispose the gaskets from site"/>
    <s v="Material Arrangement and Housekeeping / Kesesuaian Penyusunan Barang dan Kebersihan Tempat Pekerjaan"/>
    <x v="0"/>
    <x v="0"/>
    <x v="0"/>
  </r>
  <r>
    <m/>
    <x v="0"/>
    <m/>
    <m/>
    <d v="2026-03-19T00:00:00"/>
    <x v="38"/>
    <e v="#REF!"/>
    <x v="0"/>
    <s v="Electrical Technician"/>
    <s v="Jetty Modules Area"/>
    <s v="Unsafe Condition (Dangerous Area that has potential to cause harm or injury to People within the Area) / Keadaan Bahaya"/>
    <s v="Floir grating between module 62-63 is loose"/>
    <s v="May create hole in modules, unable to go to jetty or back"/>
    <s v="Made care card. Hopefully grating will be repaired."/>
    <s v="Hazardous - Unsafe Environment / Situasi Tempat Kerja yang Berbahaya untuk Alam Sekitar"/>
    <x v="0"/>
    <x v="0"/>
    <x v="0"/>
  </r>
  <r>
    <m/>
    <x v="0"/>
    <m/>
    <m/>
    <d v="2026-03-19T00:00:00"/>
    <x v="135"/>
    <e v="#REF!"/>
    <x v="0"/>
    <s v="Senior Rotating Engineer"/>
    <s v="Ammonia Plant"/>
    <s v="Improvement Suggestions / Cadangan untuk diperbaiki"/>
    <s v="1061R001 - 2 PCs end flanges was left at the area."/>
    <s v="Improper housekeeping. End flange can get damage."/>
    <s v="Propose to perform housekeeping, to keep the end flanges at the correct place."/>
    <s v="Material Arrangement and Housekeeping / Kesesuaian Penyusunan Barang dan Kebersihan Tempat Pekerjaan"/>
    <x v="0"/>
    <x v="0"/>
    <x v="0"/>
  </r>
  <r>
    <m/>
    <x v="0"/>
    <m/>
    <m/>
    <d v="2026-03-19T00:00:00"/>
    <x v="131"/>
    <e v="#REF!"/>
    <x v="0"/>
    <s v="Mechanical Manager "/>
    <s v="Offsite &amp; Utilities"/>
    <s v="Unsafe Condition (Dangerous Area that has potential to cause harm or injury to People within the Area) / Keadaan Bahaya"/>
    <s v="Some chemical pails observed during Safety Walk today without labels and MSDS_x000a_Under decanter "/>
    <s v="Misusing and handling the wrong material  "/>
    <s v="Raising this care card "/>
    <s v="Hazardous - Unsafe Environment / Situasi Tempat Kerja yang Berbahaya untuk Alam Sekitar"/>
    <x v="0"/>
    <x v="0"/>
    <x v="0"/>
  </r>
  <r>
    <m/>
    <x v="0"/>
    <m/>
    <m/>
    <d v="2026-03-19T00:00:00"/>
    <x v="142"/>
    <e v="#REF!"/>
    <x v="0"/>
    <s v="Supervisor"/>
    <s v="Urea Plant"/>
    <s v="Improvement Suggestions / Cadangan untuk diperbaiki"/>
    <s v="Drinking water bottle &amp; bags on staircase"/>
    <s v="Poor houskeeping"/>
    <s v="Ensure good housekeeping"/>
    <s v="Material Arrangement and Housekeeping / Kesesuaian Penyusunan Barang dan Kebersihan Tempat Pekerjaan"/>
    <x v="0"/>
    <x v="0"/>
    <x v="0"/>
  </r>
  <r>
    <m/>
    <x v="0"/>
    <m/>
    <m/>
    <d v="2026-03-19T00:00:00"/>
    <x v="53"/>
    <e v="#REF!"/>
    <x v="0"/>
    <s v="Heavy Equipment Senior Technician "/>
    <s v="Offsite &amp; Utilities"/>
    <s v="Unsafe Act (Dangerous or Unsafe Act that was done by someone) / Perbuatan Bahaya"/>
    <s v="Someone riding bicycle speeding at site."/>
    <s v="Incident can happen "/>
    <s v="Make intervention to the person, no speeding at site"/>
    <s v="Individual Behaviour / Tingkah Laku yang Cuai dan Berbahaya"/>
    <x v="0"/>
    <x v="0"/>
    <x v="0"/>
  </r>
  <r>
    <m/>
    <x v="0"/>
    <m/>
    <m/>
    <d v="2026-03-19T00:00:00"/>
    <x v="99"/>
    <e v="#REF!"/>
    <x v="0"/>
    <s v="Instrument Technician "/>
    <s v="Urea Plant"/>
    <s v="Unsafe Condition (Dangerous Area that has potential to cause harm or injury to People within the Area) / Keadaan Bahaya"/>
    <s v="Poor housekeeping in the work area"/>
    <s v="Trips, slips, or falls"/>
    <s v="I immediately cleared the walkway by removing scattered tools/materials."/>
    <s v="Individual Behaviour / Tingkah Laku yang Cuai dan Berbahaya"/>
    <x v="0"/>
    <x v="0"/>
    <x v="0"/>
  </r>
  <r>
    <m/>
    <x v="0"/>
    <m/>
    <m/>
    <d v="2026-03-19T00:00:00"/>
    <x v="99"/>
    <e v="#REF!"/>
    <x v="0"/>
    <s v="Instrument Technician "/>
    <s v="Ammonia Plant"/>
    <s v="Unsafe Condition (Dangerous Area that has potential to cause harm or injury to People within the Area) / Keadaan Bahaya"/>
    <s v="Inadequate lighting at the workplace"/>
    <s v="Increased chance of wrong operations or unsafe movements"/>
    <s v="I reported the inadequate lighting to the responsible team and requested for repair/replacement."/>
    <s v="Facility Management / Perawatan Kemudahan dan Aset"/>
    <x v="0"/>
    <x v="0"/>
    <x v="0"/>
  </r>
  <r>
    <m/>
    <x v="0"/>
    <m/>
    <m/>
    <d v="2026-03-19T00:00:00"/>
    <x v="142"/>
    <e v="#REF!"/>
    <x v="0"/>
    <s v="Supervisor"/>
    <s v="Ammonia Storage Tank Area"/>
    <s v="Safe Act or Positive Practice (An appreciation to be made to that person who shows good examples) / Kelakuan yang Baik"/>
    <s v="PM job for greasing &amp; inspection, RE team follow by Operation safety.  "/>
    <s v="They are very good"/>
    <s v="Safety studies have been performed "/>
    <s v="Knowledge and Training / Kurang Kemahiran atau Pengetahuan"/>
    <x v="0"/>
    <x v="0"/>
    <x v="0"/>
  </r>
  <r>
    <m/>
    <x v="0"/>
    <m/>
    <m/>
    <d v="2026-03-19T00:00:00"/>
    <x v="127"/>
    <e v="#REF!"/>
    <x v="0"/>
    <s v="Instrument Engineer"/>
    <s v="Car Park near North Building"/>
    <s v="Unsafe Condition (Dangerous Area that has potential to cause harm or injury to People within the Area) / Keadaan Bahaya"/>
    <s v="Dusty environment "/>
    <s v="poor air quality, difficulty in breathing"/>
    <s v="wear face mask "/>
    <s v="Hazardous - Unsafe Environment / Situasi Tempat Kerja yang Berbahaya untuk Alam Sekitar"/>
    <x v="0"/>
    <x v="0"/>
    <x v="0"/>
  </r>
  <r>
    <m/>
    <x v="0"/>
    <m/>
    <m/>
    <d v="2026-03-19T00:00:00"/>
    <x v="127"/>
    <e v="#REF!"/>
    <x v="0"/>
    <s v="Instrument Eng."/>
    <s v="Warehouse"/>
    <s v="Safe Act or Positive Practice (An appreciation to be made to that person who shows good examples) / Kelakuan yang Baik"/>
    <s v="strict rules enforcing mandatory PPE to be worn all the time when entering warehouse area"/>
    <s v="falling objects, slip trip fall"/>
    <s v="Safety awareness and safety minded culture for every employee"/>
    <s v="Personal Protective Equipment / Pemakaian Alat Pelindung Diri"/>
    <x v="0"/>
    <x v="0"/>
    <x v="0"/>
  </r>
  <r>
    <m/>
    <x v="0"/>
    <m/>
    <m/>
    <d v="2026-03-19T00:00:00"/>
    <x v="141"/>
    <n v="12000048"/>
    <x v="0"/>
    <s v="Rotating Supervisor"/>
    <s v="Workshop"/>
    <s v="Improvement Suggestions / Cadangan untuk diperbaiki"/>
    <s v="Workshop floor dusty and cause of blockage to AC system"/>
    <s v="Damage to the AC system and unhealthy to employee working inside the mechanical workshop"/>
    <s v="Inform employee to use dust mask during workshop housekeeping "/>
    <s v="Facility Management / Perawatan Kemudahan dan Aset"/>
    <x v="0"/>
    <x v="0"/>
    <x v="0"/>
  </r>
  <r>
    <m/>
    <x v="0"/>
    <m/>
    <m/>
    <d v="2026-03-19T00:00:00"/>
    <x v="141"/>
    <n v="12000048"/>
    <x v="0"/>
    <s v="Rotating Supervisor"/>
    <s v="Workshop"/>
    <s v="Improvement Suggestions / Cadangan untuk diperbaiki"/>
    <s v="No power supply to Mechanical Surplus material container"/>
    <s v="Possibility slip and trip hazard due to insufficient light"/>
    <s v="provide temporary lamp"/>
    <s v="Facility Management / Perawatan Kemudahan dan Aset"/>
    <x v="0"/>
    <x v="0"/>
    <x v="0"/>
  </r>
  <r>
    <m/>
    <x v="0"/>
    <m/>
    <m/>
    <d v="2026-03-19T00:00:00"/>
    <x v="141"/>
    <n v="12000048"/>
    <x v="0"/>
    <s v="Rotating Supervisor"/>
    <s v="Warehouse"/>
    <s v="Unsafe Condition (Dangerous Area that has potential to cause harm or injury to People within the Area) / Keadaan Bahaya"/>
    <s v="Surplus container leak and flood damage"/>
    <s v="Possibility of slip and trip hazard due to damage floor and slippery"/>
    <s v="Applied temporary rubber mat to prevent from trip hazard"/>
    <s v="Facility Management / Perawatan Kemudahan dan Aset"/>
    <x v="0"/>
    <x v="0"/>
    <x v="0"/>
  </r>
  <r>
    <m/>
    <x v="0"/>
    <m/>
    <m/>
    <d v="2026-03-19T00:00:00"/>
    <x v="141"/>
    <n v="12000048"/>
    <x v="0"/>
    <s v="Rotating Supervisor"/>
    <s v="Car Park near North Building"/>
    <s v="Unsafe Condition (Dangerous Area that has potential to cause harm or injury to People within the Area) / Keadaan Bahaya"/>
    <s v="Pedestrians crossing the road to MSL area without observing surrounding"/>
    <s v="Possibility of coalition hazards"/>
    <s v="Inform pedestrian to aware surroundings before crossing the road."/>
    <s v="Individual Behaviour / Tingkah Laku yang Cuai dan Berbahaya"/>
    <x v="0"/>
    <x v="0"/>
    <x v="0"/>
  </r>
  <r>
    <m/>
    <x v="0"/>
    <m/>
    <m/>
    <d v="2026-03-19T00:00:00"/>
    <x v="141"/>
    <n v="12000048"/>
    <x v="0"/>
    <s v="Rotating Supervisor"/>
    <s v="Main Gate 1"/>
    <s v="Unsafe Act (Dangerous or Unsafe Act that was done by someone) / Perbuatan Bahaya"/>
    <s v="Car speeding at main road"/>
    <s v="Possibility of coalition hazards"/>
    <s v="Inform security to advise driver not to speeding"/>
    <s v="Individual Behaviour / Tingkah Laku yang Cuai dan Berbahaya"/>
    <x v="0"/>
    <x v="0"/>
    <x v="0"/>
  </r>
  <r>
    <m/>
    <x v="0"/>
    <m/>
    <m/>
    <d v="2026-03-19T00:00:00"/>
    <x v="52"/>
    <e v="#REF!"/>
    <x v="0"/>
    <s v="Technician"/>
    <s v="Plant Entry Gate"/>
    <s v="Unsafe Act (Dangerous or Unsafe Act that was done by someone) / Perbuatan Bahaya"/>
    <s v="Not bringing escape hood"/>
    <s v="Escape hood is needed if any ammonia leakage"/>
    <s v="Tell him to take escape hood before entering plant"/>
    <s v="Individual Behaviour / Tingkah Laku yang Cuai dan Berbahaya"/>
    <x v="0"/>
    <x v="0"/>
    <x v="0"/>
  </r>
  <r>
    <m/>
    <x v="0"/>
    <m/>
    <m/>
    <d v="2026-03-19T00:00:00"/>
    <x v="35"/>
    <e v="#REF!"/>
    <x v="0"/>
    <s v="Electrical Technician"/>
    <s v="Ammonia Plant"/>
    <s v="Safe Act or Positive Practice (An appreciation to be made to that person who shows good examples) / Kelakuan yang Baik"/>
    <s v="A group of worker were pushing cart of scaffolding items together. "/>
    <s v="I admire with their teamwork while pushing the heavy cart. They have good number of people to push the cart. They have two people each side to check and give the direction."/>
    <s v="I can take it as good example in term of team work."/>
    <s v="Proactive Approach / Teguran Positif (Safe Act / Positive Act)"/>
    <x v="0"/>
    <x v="0"/>
    <x v="0"/>
  </r>
  <r>
    <m/>
    <x v="0"/>
    <m/>
    <m/>
    <d v="2026-03-19T00:00:00"/>
    <x v="106"/>
    <e v="#REF!"/>
    <x v="0"/>
    <s v="Instrument Engineer"/>
    <s v="North Building First Floor"/>
    <s v="Unsafe Condition (Dangerous Area that has potential to cause harm or injury to People within the Area) / Keadaan Bahaya"/>
    <s v="One of the room experienced black out "/>
    <s v="Can cause eye injury if prolong use in the dark"/>
    <s v="informed facility management"/>
    <s v="Hazardous - Unsafe Environment / Situasi Tempat Kerja yang Berbahaya untuk Alam Sekitar"/>
    <x v="0"/>
    <x v="0"/>
    <x v="0"/>
  </r>
  <r>
    <m/>
    <x v="0"/>
    <m/>
    <m/>
    <d v="2026-03-19T00:00:00"/>
    <x v="94"/>
    <e v="#REF!"/>
    <x v="0"/>
    <s v="Instrument manager "/>
    <s v="Offsite &amp; Utilities"/>
    <s v="Improvement Suggestions / Cadangan untuk diperbaiki"/>
    <s v="Face mask respirator was foun hanging on the piping in unit 89 . Should be stored in a proper way. "/>
    <s v="Contamination or damage of the mask"/>
    <s v="Reported the issue "/>
    <s v="Individual Behaviour / Tingkah Laku yang Cuai dan Berbahaya"/>
    <x v="0"/>
    <x v="0"/>
    <x v="0"/>
  </r>
  <r>
    <m/>
    <x v="0"/>
    <m/>
    <m/>
    <d v="2026-03-19T00:00:00"/>
    <x v="80"/>
    <e v="#REF!"/>
    <x v="0"/>
    <s v="Mech.Lead"/>
    <s v="Urea Plant"/>
    <s v="Safe Act or Positive Practice (An appreciation to be made to that person who shows good examples) / Kelakuan yang Baik"/>
    <s v="removal of old grease over equipment "/>
    <s v="slip"/>
    <s v="informing operators and supervisors"/>
    <s v="Proactive Approach / Teguran Positif (Safe Act / Positive Act)"/>
    <x v="0"/>
    <x v="0"/>
    <x v="0"/>
  </r>
  <r>
    <m/>
    <x v="0"/>
    <m/>
    <m/>
    <d v="2026-03-20T00:00:00"/>
    <x v="135"/>
    <e v="#REF!"/>
    <x v="0"/>
    <s v="Senior Rotating Engineer"/>
    <s v="Offsite &amp; Utilities"/>
    <s v="Unsafe Condition (Dangerous Area that has potential to cause harm or injury to People within the Area) / Keadaan Bahaya"/>
    <s v="1891D262B - Lime milk powder scattered on the floor and structures."/>
    <s v="Dust can be blown away by wind and potential inhalation. Bad for health."/>
    <s v="To perform frequent housekeeping. The scattered dust was due to manual powder top up to 1891D262A/B, caused by rotary conveyor malfunction. To make good the rotary conveyor."/>
    <s v="Material Arrangement and Housekeeping / Kesesuaian Penyusunan Barang dan Kebersihan Tempat Pekerjaan"/>
    <x v="0"/>
    <x v="0"/>
    <x v="0"/>
  </r>
  <r>
    <m/>
    <x v="0"/>
    <m/>
    <m/>
    <d v="2026-03-20T00:00:00"/>
    <x v="151"/>
    <e v="#REF!"/>
    <x v="0"/>
    <s v="mechanical rotating"/>
    <s v="Offsite &amp; Utilities"/>
    <s v="Unsafe Act (Dangerous or Unsafe Act that was done by someone) / Perbuatan Bahaya"/>
    <s v="not wearing gloves while working"/>
    <s v="cuts , wounds"/>
    <s v="ask to wear gloves immediately "/>
    <s v="Individual Behaviour / Tingkah Laku yang Cuai dan Berbahaya"/>
    <x v="0"/>
    <x v="0"/>
    <x v="0"/>
  </r>
  <r>
    <m/>
    <x v="0"/>
    <m/>
    <m/>
    <d v="2026-03-20T00:00:00"/>
    <x v="72"/>
    <e v="#REF!"/>
    <x v="0"/>
    <s v="Workshop technician"/>
    <s v="Workshop"/>
    <s v="Unsafe Condition (Dangerous Area that has potential to cause harm or injury to People within the Area) / Keadaan Bahaya"/>
    <s v="Not enough lighting in the workshop area"/>
    <s v="Too dark"/>
    <s v="N/A"/>
    <s v="Facility Management / Perawatan Kemudahan dan Aset"/>
    <x v="0"/>
    <x v="0"/>
    <x v="0"/>
  </r>
  <r>
    <m/>
    <x v="0"/>
    <m/>
    <m/>
    <d v="2026-03-20T00:00:00"/>
    <x v="151"/>
    <e v="#REF!"/>
    <x v="0"/>
    <s v="mechanical rotating"/>
    <s v="North Building Ground Floor"/>
    <s v="Safe Act or Positive Practice (An appreciation to be made to that person who shows good examples) / Kelakuan yang Baik"/>
    <s v="forgot to wear safety boots before going to site"/>
    <s v="violations"/>
    <s v="remind to change footwear "/>
    <s v="Personal Protective Equipment / Pemakaian Alat Pelindung Diri"/>
    <x v="0"/>
    <x v="0"/>
    <x v="0"/>
  </r>
  <r>
    <m/>
    <x v="0"/>
    <m/>
    <m/>
    <d v="2026-03-20T00:00:00"/>
    <x v="150"/>
    <e v="#REF!"/>
    <x v="0"/>
    <s v="Mechanical technician"/>
    <s v="Vehicle Entry Gate"/>
    <s v="Improvement Suggestions / Cadangan untuk diperbaiki"/>
    <s v="Wild dog"/>
    <s v="Chasing people ,bite people can do serious injury"/>
    <s v="Tell hsse to deal with wild dog"/>
    <s v="Hazardous - Unsafe Environment / Situasi Tempat Kerja yang Berbahaya untuk Alam Sekitar"/>
    <x v="0"/>
    <x v="0"/>
    <x v="0"/>
  </r>
  <r>
    <m/>
    <x v="0"/>
    <m/>
    <m/>
    <d v="2026-03-20T00:00:00"/>
    <x v="102"/>
    <e v="#REF!"/>
    <x v="0"/>
    <s v="Instrument Engineer"/>
    <s v="South Building First Floor"/>
    <s v="Unsafe Condition (Dangerous Area that has potential to cause harm or injury to People within the Area) / Keadaan Bahaya"/>
    <s v="Lights in the office cannot be turned on due to power trip"/>
    <s v="Eye stain"/>
    <s v="Informed facility management"/>
    <s v="Facility Management / Perawatan Kemudahan dan Aset"/>
    <x v="0"/>
    <x v="0"/>
    <x v="0"/>
  </r>
  <r>
    <m/>
    <x v="0"/>
    <m/>
    <m/>
    <d v="2026-03-20T00:00:00"/>
    <x v="38"/>
    <e v="#REF!"/>
    <x v="0"/>
    <s v="Technician"/>
    <s v="Urea Plant"/>
    <s v="Safe Act or Positive Practice (An appreciation to be made to that person who shows good examples) / Kelakuan yang Baik"/>
    <s v="Urea Granules were clustered on the road way near granulation stack"/>
    <s v="Wet and slippery road. If it rains can go through the drain and cause environmental pollution."/>
    <s v="Not long after seen the granules on the road, contractor from urea site came with shovels and trash bag to clean the area. Really appreciate this fast action from them."/>
    <s v="Proactive Approach / Teguran Positif (Safe Act / Positive Act)"/>
    <x v="0"/>
    <x v="0"/>
    <x v="0"/>
  </r>
  <r>
    <m/>
    <x v="0"/>
    <m/>
    <m/>
    <d v="2026-03-20T00:00:00"/>
    <x v="35"/>
    <e v="#REF!"/>
    <x v="0"/>
    <s v="Electrical Technician"/>
    <s v="Urea Plant"/>
    <s v="Safe Act or Positive Practice (An appreciation to be made to that person who shows good examples) / Kelakuan yang Baik"/>
    <s v="I saw spillage of urea infront of the urea synthesis."/>
    <s v="I saw the worker have taken immediate action of cleaning the urea spillage."/>
    <s v="I admire the fast action taken to do the cleaning from the worker instead of waiting report from other people."/>
    <s v="Proactive Approach / Teguran Positif (Safe Act / Positive Act)"/>
    <x v="0"/>
    <x v="0"/>
    <x v="0"/>
  </r>
  <r>
    <m/>
    <x v="0"/>
    <m/>
    <m/>
    <d v="2026-03-20T00:00:00"/>
    <x v="35"/>
    <e v="#REF!"/>
    <x v="0"/>
    <s v="Electrical Technician"/>
    <s v="Bulk Storage"/>
    <s v="Improvement Suggestions / Cadangan untuk diperbaiki"/>
    <s v="I saw a pile of roller for conveyor belt outside of bulk storage that place at non- designated storage area."/>
    <s v="There are no signage or any barrier indicate that it is temporary storage area for the rollers. People might accidently trip on the rollers."/>
    <s v="Inform to the owner and operator regarding the roller that place at non-designated storage area."/>
    <s v="Material Arrangement and Housekeeping / Kesesuaian Penyusunan Barang dan Kebersihan Tempat Pekerjaan"/>
    <x v="0"/>
    <x v="0"/>
    <x v="0"/>
  </r>
  <r>
    <m/>
    <x v="0"/>
    <m/>
    <m/>
    <d v="2026-03-20T00:00:00"/>
    <x v="35"/>
    <e v="#REF!"/>
    <x v="0"/>
    <s v="Electrical Technician"/>
    <s v="Bulk Storage"/>
    <s v="Unsafe Condition (Dangerous Area that has potential to cause harm or injury to People within the Area) / Keadaan Bahaya"/>
    <s v="A part of devices use to scare off bird have fallen to the ground floor. This whole device are attached at the rail of stair above located at the infront of bulk storage. "/>
    <s v="The items might fallen from the height to people underneath. And this can cause injury."/>
    <s v="Inform to operator regarding the item that have fallen to the ground."/>
    <s v="Hazardous - Unsafe Environment / Situasi Tempat Kerja yang Berbahaya untuk Alam Sekitar"/>
    <x v="0"/>
    <x v="0"/>
    <x v="0"/>
  </r>
  <r>
    <m/>
    <x v="0"/>
    <m/>
    <m/>
    <d v="2026-03-20T00:00:00"/>
    <x v="35"/>
    <e v="#REF!"/>
    <x v="0"/>
    <s v="Electrical Technician"/>
    <s v="BCR - Bagging Control Room"/>
    <s v="Unsafe Condition (Dangerous Area that has potential to cause harm or injury to People within the Area) / Keadaan Bahaya"/>
    <s v="There are pile of broken bikes blocking the path right infront of BCR."/>
    <s v="People can trip and fall. "/>
    <s v="Inform the operator to remove the broken bike from blocking the path. And move it another area."/>
    <s v="Hazardous - Unsafe Environment / Situasi Tempat Kerja yang Berbahaya untuk Alam Sekitar"/>
    <x v="0"/>
    <x v="0"/>
    <x v="0"/>
  </r>
  <r>
    <m/>
    <x v="0"/>
    <m/>
    <m/>
    <d v="2026-03-20T00:00:00"/>
    <x v="102"/>
    <e v="#REF!"/>
    <x v="0"/>
    <s v="Instrument Engineer"/>
    <s v="North Building First Floor"/>
    <s v="Safe Act or Positive Practice (An appreciation to be made to that person who shows good examples) / Kelakuan yang Baik"/>
    <s v="Fast response to rectify the power trip issue"/>
    <s v="Eye strain"/>
    <s v="Praise their fast and efficient response"/>
    <s v="Proactive Approach / Teguran Positif (Safe Act / Positive Act)"/>
    <x v="0"/>
    <x v="0"/>
    <x v="0"/>
  </r>
  <r>
    <m/>
    <x v="0"/>
    <m/>
    <m/>
    <d v="2026-03-20T00:00:00"/>
    <x v="17"/>
    <e v="#REF!"/>
    <x v="0"/>
    <s v="Lead"/>
    <s v="Offsite &amp; Utilities"/>
    <s v="Unsafe Condition (Dangerous Area that has potential to cause harm or injury to People within the Area) / Keadaan Bahaya"/>
    <s v="New lime milk project has no tagging"/>
    <s v="Wrong execution for PM/CM activities"/>
    <s v="reported to HSE"/>
    <s v="Design and Engineering / Tempat Pekerjaan kurang sesuai"/>
    <x v="0"/>
    <x v="0"/>
    <x v="0"/>
  </r>
  <r>
    <m/>
    <x v="0"/>
    <m/>
    <m/>
    <d v="2026-03-20T00:00:00"/>
    <x v="18"/>
    <e v="#REF!"/>
    <x v="0"/>
    <s v="Elec. Lead Engineer"/>
    <s v="Bulk Storage"/>
    <s v="Unsafe Condition (Dangerous Area that has potential to cause harm or injury to People within the Area) / Keadaan Bahaya"/>
    <s v="The storage for urea bags is insufficient; therefore, bulk storage arrangements are required to ensure proper handling."/>
    <s v="Safety hazards: Overcrowded or poorly organized storage increases the risk of bag collapse, manual handling injuries, and restricted access to emergency routes._x000a_Operational inefficiency: Limited space can disrupt workflow, slow downloading/unloading activities, and create bottlenecks in inventory movement._x000a_Inventory loss and damage: Increased likelihood of torn bags, spillage, and contamination, resulting in financial losses."/>
    <s v="Actions Taken to Address the Problem_x000a_I conducted a review of the current storage conditions and identified that the capacity for urea bag storage was insufficient. I highlighted the associated risks, including product deterioration, safety hazards, and operational inefficiencies. Initial steps were taken to improve housekeeping, reorganize the existing storage layout, and ensure proper stacking practices to minimize immediate risks._x000a_Approach to Intervention_x000a_I communicated the issue to the relevant supervisor/management in a professional and constructive manner, supported by observations and risk implications. The discussion focused on safety, product quality, and operational impact to emphasize the importance of timely intervention. I also proposed practical solutions to facilitate decision-making._x000a_Support for Good Practice_x000a_I promote adherence to proper storage standards by encouraging safe stacking methods, maintaining clear access routes, and ensuring regular inspection of storage conditions. I also support good housekeeping practices and awareness among team members to sustain a safe and organized working environment._x000a_Recommendations_x000a_It is recommended to implement bulk storage solutions, such as the use of silos or designated bulk storage areas, to increase capacity and improve efficiency. Additionally, optimizing warehouse layout, introducing palletization where applicable, and establishing clear storage procedures will help enhance safety, maintain product quality, and support long-term operational effectiveness."/>
    <s v="Material Arrangement and Housekeeping / Kesesuaian Penyusunan Barang dan Kebersihan Tempat Pekerjaan"/>
    <x v="0"/>
    <x v="1"/>
    <x v="0"/>
  </r>
  <r>
    <m/>
    <x v="0"/>
    <m/>
    <m/>
    <d v="2026-03-20T00:00:00"/>
    <x v="18"/>
    <e v="#REF!"/>
    <x v="0"/>
    <s v="Elec. Lead Engineer"/>
    <s v="Offsite &amp; Utilities"/>
    <s v="Unsafe Condition (Dangerous Area that has potential to cause harm or injury to People within the Area) / Keadaan Bahaya"/>
    <s v="Some broken/damaged tools were observed within the area. For which the presence of such tools may pose safety risks and reflect poor housekeeping practices."/>
    <s v="Increased risk of injury: Defective tools can fail during use, causing cuts, impacts, or other accidents to personnel._x000a_Unsafe working conditions: Damaged tools left in the area may create trip or puncture hazards, especially in high-traffic zones._x000a_Reduced work efficiency: Workers may experience delays or improper task execution due to unreliable tools._x000a_Equipment damage: Using faulty tools can lead to damage of equipment or materials being handled._x000a_Poor safety culture: Allowing damaged tools to remain in use or in the workplace may signal a lack of accountability and weaken adherence to safety standards._x000a_Regulatory and compliance risks: Failure to maintain tools in safe working condition may result in non-compliance with workplace safety requirements."/>
    <s v="Actions Taken to Address the Problem_x000a_I identified the presence of broken and damaged tools within the work area and assessed the potential safety risks associated with their use and storage. Immediate action was taken to segregate the defective tools to prevent further use and to improve housekeeping conditions. The area was organized to ensure only serviceable tools remained accessible._x000a_Approach to Intervention_x000a_I approached the responsible personnel/supervisor in a respectful and constructive manner, clearly explaining the safety risks and potential consequences of retaining damaged tools. The discussion was supported by practical examples and focused on promoting a safer and more efficient working environment. I also encouraged prompt corrective action._x000a_Support for Good Practice_x000a_I reinforced the importance of regular tool inspection, proper storage, and immediate reporting of defective equipment. I support good housekeeping practices by promoting a clean, organized, and hazard-free work area, as well as encouraging team awareness and accountability._x000a_Recommendations_x000a_It is recommended to implement a routine inspection and maintenance program for tools, along with a clear process for tagging and removing damaged items from service. Providing designated storage areas and ensuring proper disposal or repair of defective tools will further enhance safety, improve efficiency, and maintain good workplace standards."/>
    <s v="Hazardous - Unsafe Materials / Benda yang Berbahaya"/>
    <x v="0"/>
    <x v="1"/>
    <x v="0"/>
  </r>
  <r>
    <m/>
    <x v="0"/>
    <m/>
    <m/>
    <d v="2026-03-20T00:00:00"/>
    <x v="11"/>
    <e v="#REF!"/>
    <x v="0"/>
    <s v="Technician"/>
    <s v="North Building Ground Floor"/>
    <s v="Unsafe Condition (Dangerous Area that has potential to cause harm or injury to People within the Area) / Keadaan Bahaya"/>
    <s v="Surau door need to adjust."/>
    <s v="When the door is being push open, it can hit the person behind that door"/>
    <s v="The door need to be adjust pull open instead of push open."/>
    <s v="Facility Management / Perawatan Kemudahan dan Aset"/>
    <x v="0"/>
    <x v="0"/>
    <x v="0"/>
  </r>
  <r>
    <m/>
    <x v="0"/>
    <m/>
    <m/>
    <d v="2026-03-20T00:00:00"/>
    <x v="23"/>
    <e v="#REF!"/>
    <x v="0"/>
    <s v="Electrical Supervisor"/>
    <s v="Bulk Storage"/>
    <s v="Unsafe Act (Dangerous or Unsafe Act that was done by someone) / Perbuatan Bahaya"/>
    <s v="Urea waste bags were found underneath Distribution panel 1711ES01-JB4"/>
    <s v="“They obstruct easy access to the panel for connection or maintenance work and pose a slipping hazard"/>
    <s v="The site supervisor was informed and stated that the bags will be removed"/>
    <s v="Material Arrangement and Housekeeping / Kesesuaian Penyusunan Barang dan Kebersihan Tempat Pekerjaan"/>
    <x v="0"/>
    <x v="0"/>
    <x v="0"/>
  </r>
  <r>
    <m/>
    <x v="0"/>
    <m/>
    <m/>
    <d v="2026-03-20T00:00:00"/>
    <x v="5"/>
    <e v="#REF!"/>
    <x v="0"/>
    <s v="Rotating technician"/>
    <s v="(TSF1) Toilet"/>
    <s v="Improvement Suggestions / Cadangan untuk diperbaiki"/>
    <s v="Need a Shower"/>
    <s v="For comfortable after work do shower to decrease overheat"/>
    <s v="Make a shower"/>
    <s v="Design and Engineering / Tempat Pekerjaan kurang sesuai"/>
    <x v="0"/>
    <x v="1"/>
    <x v="0"/>
  </r>
  <r>
    <m/>
    <x v="0"/>
    <m/>
    <m/>
    <d v="2026-03-20T00:00:00"/>
    <x v="6"/>
    <e v="#REF!"/>
    <x v="0"/>
    <s v="Technician"/>
    <s v="Main Gate 1"/>
    <s v="Improvement Suggestions / Cadangan untuk diperbaiki"/>
    <s v="Dogs lingering"/>
    <s v="Dog bite"/>
    <s v="Give feedback "/>
    <s v="Hazardous - Unsafe Environment / Situasi Tempat Kerja yang Berbahaya untuk Alam Sekitar"/>
    <x v="0"/>
    <x v="0"/>
    <x v="0"/>
  </r>
  <r>
    <m/>
    <x v="0"/>
    <m/>
    <m/>
    <d v="2026-03-20T00:00:00"/>
    <x v="13"/>
    <e v="#REF!"/>
    <x v="0"/>
    <s v="Welder"/>
    <s v="Workshop"/>
    <s v="Safe Act or Positive Practice (An appreciation to be made to that person who shows good examples) / Kelakuan yang Baik"/>
    <s v="My superior always make 1 work order every week for general housekeeping before weekends"/>
    <s v="- Accidents and injuries from tripping hazards or blocked exits 🚨_x000a_- Lost or damaged tools and equipment 🛠️_x000a_- Reduced productivity and efficiency 🐌_x000a_- Potential fire hazards from clutter and dust 🔥"/>
    <s v="To support, I'll make sure to clean up after each task and encourage teammates to do the same. Let's keep it safe and smooth"/>
    <s v="Supervision / Kurang Pemantauan atau Perhatian dari atasan"/>
    <x v="0"/>
    <x v="0"/>
    <x v="0"/>
  </r>
  <r>
    <m/>
    <x v="0"/>
    <m/>
    <m/>
    <d v="2026-03-21T00:00:00"/>
    <x v="114"/>
    <e v="#REF!"/>
    <x v="0"/>
    <s v="Senior Static Technician"/>
    <s v="Urea Plant"/>
    <s v="Safe Act or Positive Practice (An appreciation to be made to that person who shows good examples) / Kelakuan yang Baik"/>
    <s v="All technicians were working in full PPE, and drinking water available at location for us we drink water adequate.."/>
    <s v="Good behaviour "/>
    <s v="Safe working procedures "/>
    <s v="Individual Behaviour / Tingkah Laku yang Cuai dan Berbahaya"/>
    <x v="0"/>
    <x v="0"/>
    <x v="0"/>
  </r>
  <r>
    <m/>
    <x v="0"/>
    <m/>
    <m/>
    <d v="2026-03-23T00:00:00"/>
    <x v="114"/>
    <e v="#REF!"/>
    <x v="0"/>
    <s v="Senior Static Technician"/>
    <s v="Ammonia Plant"/>
    <s v="Safe Act or Positive Practice (An appreciation to be made to that person who shows good examples) / Kelakuan yang Baik"/>
    <s v="For Filter strainer cleaning use all PPE and tools in good condition, working with good coordination and understanding.."/>
    <s v="Work done normally in given time safe work procedure "/>
    <s v="Safe work practices "/>
    <s v="Individual Behaviour / Tingkah Laku yang Cuai dan Berbahaya"/>
    <x v="0"/>
    <x v="0"/>
    <x v="0"/>
  </r>
  <r>
    <m/>
    <x v="0"/>
    <m/>
    <m/>
    <d v="2026-03-24T00:00:00"/>
    <x v="36"/>
    <e v="#REF!"/>
    <x v="0"/>
    <s v="Electrical Technician Shift"/>
    <s v="Urea Plant"/>
    <s v="Safe Act or Positive Practice (An appreciation to be made to that person who shows good examples) / Kelakuan yang Baik"/>
    <s v="Using proper tools while doing maintenance activity"/>
    <s v="Using wrong or damaged tools can cause injury, equipment damage, and unsafe work conditions."/>
    <s v="praise him6"/>
    <s v="Tools, Equipment and Machinery / Berkaitan dengan Alat Kegunaan Pekerjaan dan Mesin sama ada ianya Tidak Sesuai untuk aktivitas tersebut atau sebaliknya"/>
    <x v="0"/>
    <x v="0"/>
    <x v="0"/>
  </r>
  <r>
    <m/>
    <x v="0"/>
    <m/>
    <m/>
    <d v="2026-03-24T00:00:00"/>
    <x v="36"/>
    <e v="#REF!"/>
    <x v="0"/>
    <s v="Electrical Technician Shift"/>
    <s v="Offsite &amp; Utilities"/>
    <s v="Unsafe Condition (Dangerous Area that has potential to cause harm or injury to People within the Area) / Keadaan Bahaya"/>
    <s v="Faulty light at some area."/>
    <s v="Low visibility can lead to mistakes, trips or falls, and increased risk of injury or equipment damage."/>
    <s v="reported faulty lighting to the responsible person."/>
    <s v="Hazardous - Unsafe Environment / Situasi Tempat Kerja yang Berbahaya untuk Alam Sekitar"/>
    <x v="0"/>
    <x v="0"/>
    <x v="0"/>
  </r>
  <r>
    <m/>
    <x v="0"/>
    <m/>
    <m/>
    <d v="2026-03-25T00:00:00"/>
    <x v="139"/>
    <e v="#REF!"/>
    <x v="0"/>
    <s v="senior engineer"/>
    <s v="Cooling Tower Area"/>
    <s v="Unsafe Condition (Dangerous Area that has potential to cause harm or injury to People within the Area) / Keadaan Bahaya"/>
    <s v="Algae observed around the urea cooling water pumps area."/>
    <s v="risk of slips and falls."/>
    <s v="Informed area operator to coordinate with the housekeeping team."/>
    <s v="Material Arrangement and Housekeeping / Kesesuaian Penyusunan Barang dan Kebersihan Tempat Pekerjaan"/>
    <x v="0"/>
    <x v="1"/>
    <x v="0"/>
  </r>
  <r>
    <m/>
    <x v="0"/>
    <m/>
    <m/>
    <d v="2026-03-25T00:00:00"/>
    <x v="52"/>
    <e v="#REF!"/>
    <x v="0"/>
    <s v="Technician"/>
    <s v="Offsite &amp; Utilities"/>
    <s v="Unsafe Act (Dangerous or Unsafe Act that was done by someone) / Perbuatan Bahaya"/>
    <s v="Not using glove when perform a job"/>
    <s v="Can lead to hand cut/injury "/>
    <s v="Ask to use glove everytime before peform a job"/>
    <s v="Individual Behaviour / Tingkah Laku yang Cuai dan Berbahaya"/>
    <x v="0"/>
    <x v="0"/>
    <x v="0"/>
  </r>
  <r>
    <m/>
    <x v="0"/>
    <m/>
    <m/>
    <d v="2026-03-26T00:00:00"/>
    <x v="129"/>
    <e v="#REF!"/>
    <x v="0"/>
    <s v="INSTRUMENT SUPERVISOR"/>
    <s v="Ammonia Plant"/>
    <s v="Unsafe Act (Dangerous or Unsafe Act that was done by someone) / Perbuatan Bahaya"/>
    <s v="No Hearing protection"/>
    <s v="Hearing loss"/>
    <s v="I informed to use air plug."/>
    <s v="Personal Protective Equipment / Pemakaian Alat Pelindung Diri"/>
    <x v="0"/>
    <x v="0"/>
    <x v="0"/>
  </r>
  <r>
    <m/>
    <x v="0"/>
    <m/>
    <m/>
    <d v="2026-03-26T00:00:00"/>
    <x v="41"/>
    <e v="#REF!"/>
    <x v="0"/>
    <s v="Electrical Lead Technician"/>
    <s v="Ammonia Plant"/>
    <s v="Safe Act or Positive Practice (An appreciation to be made to that person who shows good examples) / Kelakuan yang Baik"/>
    <s v="Wearing full approriate safety gear while working at height"/>
    <s v="-"/>
    <s v="Saw a personnel was wearing appropriate safety gear while working at height i.e safety harness. "/>
    <s v="Proactive Approach / Teguran Positif (Safe Act / Positive Act)"/>
    <x v="0"/>
    <x v="0"/>
    <x v="0"/>
  </r>
  <r>
    <m/>
    <x v="0"/>
    <m/>
    <m/>
    <d v="2026-03-26T00:00:00"/>
    <x v="49"/>
    <e v="#REF!"/>
    <x v="0"/>
    <s v="Mechanical Maintenance supervisor "/>
    <s v="Offsite &amp; Utilities"/>
    <s v="Unsafe Condition (Dangerous Area that has potential to cause harm or injury to People within the Area) / Keadaan Bahaya"/>
    <s v="Water leaking from pipes, and drop on concrete "/>
    <s v="We can slippery, when we walk on concrete floor "/>
    <s v="We repair the leaking point on pipe spool for close leak"/>
    <s v="Proactive Approach / Teguran Positif (Safe Act / Positive Act)"/>
    <x v="0"/>
    <x v="0"/>
    <x v="0"/>
  </r>
  <r>
    <m/>
    <x v="0"/>
    <m/>
    <m/>
    <d v="2026-03-26T00:00:00"/>
    <x v="15"/>
    <e v="#REF!"/>
    <x v="0"/>
    <s v="Lead Shift Instrument Technician"/>
    <s v="Site Office Ground Floor"/>
    <s v="Unsafe Act (Dangerous or Unsafe Act that was done by someone) / Perbuatan Bahaya"/>
    <s v="A cleaner was backing up while carrying a broom and did not realize that a person was positioned directly behind them"/>
    <s v="Incident where the individual was at risk of being struck by a cleaning equipment"/>
    <s v="The cleaner was reminded to check their surroundings before moving backward. Reminded about situational awareness and safe movement procedures in shared spaces."/>
    <s v="Position of People / Keberadaan seseorang ketika bekerja (Line of Fire, Drop Object &amp; Slip, Trip and Fall)"/>
    <x v="0"/>
    <x v="0"/>
    <x v="0"/>
  </r>
  <r>
    <m/>
    <x v="0"/>
    <m/>
    <m/>
    <d v="2026-03-26T00:00:00"/>
    <x v="15"/>
    <e v="#REF!"/>
    <x v="0"/>
    <s v="Lead Shift Instrument Technician"/>
    <s v="Car Park near North Building"/>
    <s v="Unsafe Act (Dangerous or Unsafe Act that was done by someone) / Perbuatan Bahaya"/>
    <s v="An individual was observed riding a bicycle while attempting to shake hands with another person."/>
    <s v="This action could resulted in a loss of full control of the bicycle, creating a hazardous situation and increasing the risk of collision or fall."/>
    <s v="A reminder was issued regarding safe bicycle operation and maintaining control at all times."/>
    <s v="Individual Behaviour / Tingkah Laku yang Cuai dan Berbahaya"/>
    <x v="0"/>
    <x v="0"/>
    <x v="0"/>
  </r>
  <r>
    <m/>
    <x v="0"/>
    <m/>
    <m/>
    <d v="2026-03-26T00:00:00"/>
    <x v="15"/>
    <e v="#REF!"/>
    <x v="0"/>
    <s v="Lead Shift Instrument Technician"/>
    <s v="Site Office's Staffs Rest Area"/>
    <s v="Unsafe Act (Dangerous or Unsafe Act that was done by someone) / Perbuatan Bahaya"/>
    <s v="An individual was observed walking barefoot within the site office area"/>
    <s v="This behavior is considered unsafe as it exposes the individual to potential hazards such as sharp objects, slips, or other workplace-related risks."/>
    <s v="Individual was instructed to wear appropriate footwear immediately. A reminder was given regarding mandatory personal protective equipment (PPE) requirements."/>
    <s v="Hazardous - Unsafe Environment / Situasi Tempat Kerja yang Berbahaya untuk Alam Sekitar"/>
    <x v="0"/>
    <x v="0"/>
    <x v="0"/>
  </r>
  <r>
    <m/>
    <x v="0"/>
    <m/>
    <m/>
    <d v="2026-03-26T00:00:00"/>
    <x v="57"/>
    <e v="#REF!"/>
    <x v="0"/>
    <s v="Senior Scaffolder"/>
    <s v="Urea Plant"/>
    <s v="Safe Act or Positive Practice (An appreciation to be made to that person who shows good examples) / Kelakuan yang Baik"/>
    <s v="scaffolder do daily inspection of their safety harness before &amp; after use it"/>
    <s v="-"/>
    <s v="That is a good and proper practice to inspect every day before and after use to ensure that the safety harness is free from any damage."/>
    <s v="Personal Protective Equipment / Pemakaian Alat Pelindung Diri"/>
    <x v="0"/>
    <x v="0"/>
    <x v="0"/>
  </r>
  <r>
    <m/>
    <x v="0"/>
    <m/>
    <m/>
    <d v="2026-03-26T00:00:00"/>
    <x v="57"/>
    <e v="#REF!"/>
    <x v="0"/>
    <s v="Senior scaffolder"/>
    <s v="Plant Entry Gate"/>
    <s v="Safe Act or Positive Practice (An appreciation to be made to that person who shows good examples) / Kelakuan yang Baik"/>
    <s v="That is good behavior as it involves conducting inspections each time a person is about to enter the site to prevent anyone from bringing prohibited items."/>
    <s v="-"/>
    <s v="keep it up &amp; very good"/>
    <s v="Proactive Approach / Teguran Positif (Safe Act / Positive Act)"/>
    <x v="0"/>
    <x v="0"/>
    <x v="0"/>
  </r>
  <r>
    <m/>
    <x v="0"/>
    <m/>
    <m/>
    <d v="2026-03-26T00:00:00"/>
    <x v="43"/>
    <e v="#REF!"/>
    <x v="0"/>
    <s v="Workshop manager "/>
    <s v="Site Office First Floor"/>
    <s v="Unsafe Condition (Dangerous Area that has potential to cause harm or injury to People within the Area) / Keadaan Bahaya"/>
    <s v="Keeping carton boxes inside the office. "/>
    <s v="Carton boxes are considered combustible material that may lead to fire if left in improper place or near to electrical sockets. "/>
    <s v="Advised that o keep those items at the warehouse or at theeir workplace. "/>
    <s v="Hazardous - Unsafe Materials / Benda yang Berbahaya"/>
    <x v="0"/>
    <x v="0"/>
    <x v="0"/>
  </r>
  <r>
    <m/>
    <x v="0"/>
    <m/>
    <m/>
    <d v="2026-03-26T00:00:00"/>
    <x v="148"/>
    <e v="#REF!"/>
    <x v="0"/>
    <s v="Senior Rotating technician "/>
    <s v="Nitrogen Area"/>
    <s v="Unsafe Condition (Dangerous Area that has potential to cause harm or injury to People within the Area) / Keadaan Bahaya"/>
    <s v="Found kitten on N2 compressor area"/>
    <s v="As per ISO can't animals on site area"/>
    <s v="Info to operator as per owner area"/>
    <s v="Hazardous - Unsafe Environment / Situasi Tempat Kerja yang Berbahaya untuk Alam Sekitar"/>
    <x v="0"/>
    <x v="0"/>
    <x v="0"/>
  </r>
  <r>
    <m/>
    <x v="0"/>
    <m/>
    <m/>
    <d v="2026-03-26T00:00:00"/>
    <x v="68"/>
    <e v="#REF!"/>
    <x v="0"/>
    <s v="Wokshop Technician"/>
    <s v="North Building Ground Floor"/>
    <s v="Unsafe Condition (Dangerous Area that has potential to cause harm or injury to People within the Area) / Keadaan Bahaya"/>
    <s v="Floor cleaning activity but no signage in place"/>
    <s v="Slippery "/>
    <s v="Talk to the PIC to put Slip floor signage"/>
    <s v="Hazardous - Unsafe Environment / Situasi Tempat Kerja yang Berbahaya untuk Alam Sekitar"/>
    <x v="0"/>
    <x v="0"/>
    <x v="0"/>
  </r>
  <r>
    <m/>
    <x v="0"/>
    <m/>
    <m/>
    <d v="2026-03-26T00:00:00"/>
    <x v="29"/>
    <e v="#REF!"/>
    <x v="0"/>
    <s v="Elec Eng"/>
    <s v="Vehicle Entry Gate"/>
    <s v="Unsafe Act (Dangerous or Unsafe Act that was done by someone) / Perbuatan Bahaya"/>
    <s v="people entering to site through the vehicle entrance due to using bicycle is not a safe act."/>
    <s v="the vehicle entry for plant is not the proper entry for small bicycles as they have to tag-in right at the middle of the road. bicycles in the middle of the road can cause accident if the driver cannot see the small bicycles. "/>
    <s v="open back the old entrance until there is modification for bicycle entrance on the new plant entrance."/>
    <s v="Road Safety / Keselamatan di Trafik dan Jalan Raya"/>
    <x v="0"/>
    <x v="0"/>
    <x v="0"/>
  </r>
  <r>
    <m/>
    <x v="0"/>
    <m/>
    <m/>
    <d v="2026-03-27T00:00:00"/>
    <x v="43"/>
    <e v="#REF!"/>
    <x v="0"/>
    <s v="Workshop manager "/>
    <s v="Urea Plant"/>
    <s v="Unsafe Act (Dangerous or Unsafe Act that was done by someone) / Perbuatan Bahaya"/>
    <s v="Holding a tool while biking through Urea synthesis corridor. "/>
    <s v="No control of the body key and may be fallen down which may cause injury. "/>
    <s v="Stopped him and advised to refrain from doing this action, further informed to his SV. "/>
    <s v="Individual Behaviour / Tingkah Laku yang Cuai dan Berbahaya"/>
    <x v="0"/>
    <x v="0"/>
    <x v="0"/>
  </r>
  <r>
    <m/>
    <x v="0"/>
    <m/>
    <m/>
    <d v="2026-03-27T00:00:00"/>
    <x v="70"/>
    <e v="#REF!"/>
    <x v="0"/>
    <s v="Valve repair tech"/>
    <s v="Car Park near North Building"/>
    <s v="Improvement Suggestions / Cadangan untuk diperbaiki"/>
    <s v="Cement the road"/>
    <s v="Waste of money to relevel the ground every 3-6 months"/>
    <s v="N/A"/>
    <s v="Facility Management / Perawatan Kemudahan dan Aset"/>
    <x v="0"/>
    <x v="0"/>
    <x v="0"/>
  </r>
  <r>
    <m/>
    <x v="0"/>
    <m/>
    <m/>
    <d v="2026-03-27T00:00:00"/>
    <x v="43"/>
    <e v="#REF!"/>
    <x v="0"/>
    <s v="Workshop manager "/>
    <s v="Car Park near North Building"/>
    <s v="Unsafe Condition (Dangerous Area that has potential to cause harm or injury to People within the Area) / Keadaan Bahaya"/>
    <s v="Unpaved roads to the site office. "/>
    <s v="Damage for the property, vehicles. "/>
    <s v="Request pavement for the car route tothe site offices. "/>
    <s v="Facility Management / Perawatan Kemudahan dan Aset"/>
    <x v="0"/>
    <x v="0"/>
    <x v="0"/>
  </r>
  <r>
    <m/>
    <x v="0"/>
    <m/>
    <m/>
    <d v="2026-03-27T00:00:00"/>
    <x v="150"/>
    <e v="#REF!"/>
    <x v="0"/>
    <s v="Mechanical rotating"/>
    <s v="Workshop"/>
    <s v="Unsafe Act (Dangerous or Unsafe Act that was done by someone) / Perbuatan Bahaya"/>
    <s v="No wearing helmet during working inside workshop"/>
    <s v="Injured"/>
    <s v="Talk to the person"/>
    <s v="Individual Behaviour / Tingkah Laku yang Cuai dan Berbahaya"/>
    <x v="0"/>
    <x v="0"/>
    <x v="0"/>
  </r>
  <r>
    <m/>
    <x v="0"/>
    <m/>
    <m/>
    <d v="2026-03-27T00:00:00"/>
    <x v="70"/>
    <e v="#REF!"/>
    <x v="0"/>
    <s v="Valve repair tech"/>
    <s v="Car Park near North Building"/>
    <s v="Improvement Suggestions / Cadangan untuk diperbaiki"/>
    <s v="Cement the road please"/>
    <s v="Speed up of wear of personal land vehicles "/>
    <s v="N/A"/>
    <s v="Facility Management / Perawatan Kemudahan dan Aset"/>
    <x v="0"/>
    <x v="0"/>
    <x v="0"/>
  </r>
  <r>
    <m/>
    <x v="0"/>
    <m/>
    <m/>
    <d v="2026-03-27T00:00:00"/>
    <x v="148"/>
    <e v="#REF!"/>
    <x v="0"/>
    <s v="Senior Rotating technician "/>
    <s v="Offsite &amp; Utilities"/>
    <s v="Safe Act or Positive Practice (An appreciation to be made to that person who shows good examples) / Kelakuan yang Baik"/>
    <s v="Always used ear plugs during test run diesel engine pump"/>
    <s v="Good for hearing "/>
    <s v="Good action and good PPE during working "/>
    <s v="Personal Protective Equipment / Pemakaian Alat Pelindung Diri"/>
    <x v="0"/>
    <x v="0"/>
    <x v="0"/>
  </r>
  <r>
    <m/>
    <x v="0"/>
    <m/>
    <m/>
    <d v="2026-03-27T00:00:00"/>
    <x v="143"/>
    <e v="#REF!"/>
    <x v="0"/>
    <s v="Rotating technician "/>
    <s v="Urea Plant"/>
    <s v="Unsafe Condition (Dangerous Area that has potential to cause harm or injury to People within the Area) / Keadaan Bahaya"/>
    <s v="No fire and water line 7 th floor "/>
    <s v="if something happened like fire there no fire lines"/>
    <s v="kindly install fire lines "/>
    <s v="Design and Engineering / Tempat Pekerjaan kurang sesuai"/>
    <x v="0"/>
    <x v="0"/>
    <x v="0"/>
  </r>
  <r>
    <m/>
    <x v="0"/>
    <m/>
    <m/>
    <d v="2026-03-27T00:00:00"/>
    <x v="72"/>
    <e v="#REF!"/>
    <x v="0"/>
    <s v="Workshop Technician"/>
    <s v="Car Park near North Building"/>
    <s v="Improvement Suggestions / Cadangan untuk diperbaiki"/>
    <s v="Uneven road surface"/>
    <s v="Uncomfortable"/>
    <s v="Even out the road"/>
    <s v="Road Safety / Keselamatan di Trafik dan Jalan Raya"/>
    <x v="0"/>
    <x v="0"/>
    <x v="0"/>
  </r>
  <r>
    <m/>
    <x v="0"/>
    <m/>
    <m/>
    <d v="2026-03-27T00:00:00"/>
    <x v="72"/>
    <e v="#REF!"/>
    <x v="0"/>
    <s v="Workshop Technician"/>
    <s v="Workshop"/>
    <s v="Improvement Suggestions / Cadangan untuk diperbaiki"/>
    <s v="Need more lighting in the workshop area"/>
    <s v="Difficult to see properly"/>
    <s v="N/A"/>
    <s v="Facility Management / Perawatan Kemudahan dan Aset"/>
    <x v="0"/>
    <x v="0"/>
    <x v="0"/>
  </r>
  <r>
    <m/>
    <x v="0"/>
    <m/>
    <m/>
    <d v="2026-03-27T00:00:00"/>
    <x v="68"/>
    <e v="#REF!"/>
    <x v="0"/>
    <s v="Workshop Technician"/>
    <s v="Workshop"/>
    <s v="Unsafe Condition (Dangerous Area that has potential to cause harm or injury to People within the Area) / Keadaan Bahaya"/>
    <s v="Poor Housekeeping near the water dispenser (slippery floor)"/>
    <s v="Slip due to slippery floor"/>
    <s v="Clean the floor instantly to prevent any incident."/>
    <s v="Hazardous - Unsafe Environment / Situasi Tempat Kerja yang Berbahaya untuk Alam Sekitar"/>
    <x v="0"/>
    <x v="0"/>
    <x v="0"/>
  </r>
  <r>
    <m/>
    <x v="0"/>
    <m/>
    <m/>
    <d v="2026-03-27T00:00:00"/>
    <x v="72"/>
    <e v="#REF!"/>
    <x v="0"/>
    <s v="Workshop Technician"/>
    <s v="Workshop"/>
    <s v="Improvement Suggestions / Cadangan untuk diperbaiki"/>
    <s v="Provide toilet for workshop area"/>
    <s v="Toilets is far away from workshop area"/>
    <s v="Closer access to toilets"/>
    <s v="Facility Management / Perawatan Kemudahan dan Aset"/>
    <x v="0"/>
    <x v="0"/>
    <x v="0"/>
  </r>
  <r>
    <m/>
    <x v="0"/>
    <m/>
    <m/>
    <d v="2026-03-27T00:00:00"/>
    <x v="33"/>
    <e v="#REF!"/>
    <x v="0"/>
    <s v="Electrical technician "/>
    <s v="Site Office's Staffs Rest Area"/>
    <s v="Improvement Suggestions / Cadangan untuk diperbaiki"/>
    <s v="Need animal control at the rest area, there's too many cats going around."/>
    <s v="The cats keeps breeding"/>
    <s v="Inform with hsse in the area"/>
    <s v="Proactive Approach / Teguran Positif (Safe Act / Positive Act)"/>
    <x v="0"/>
    <x v="0"/>
    <x v="0"/>
  </r>
  <r>
    <m/>
    <x v="0"/>
    <m/>
    <m/>
    <d v="2026-03-27T00:00:00"/>
    <x v="33"/>
    <e v="#REF!"/>
    <x v="0"/>
    <s v="Electrical technician "/>
    <s v="Site Office First Floor"/>
    <s v="Safe Act or Positive Practice (An appreciation to be made to that person who shows good examples) / Kelakuan yang Baik"/>
    <s v="The cleaner approach for office cleaning was in good manner before doing the cleaning"/>
    <s v="  "/>
    <s v="Greet the cleaner and encourage them for their good work"/>
    <s v="Proactive Approach / Teguran Positif (Safe Act / Positive Act)"/>
    <x v="0"/>
    <x v="0"/>
    <x v="0"/>
  </r>
  <r>
    <m/>
    <x v="0"/>
    <m/>
    <m/>
    <d v="2026-03-27T00:00:00"/>
    <x v="8"/>
    <e v="#REF!"/>
    <x v="0"/>
    <s v="Welder "/>
    <s v="Workshop"/>
    <s v="Safe Act or Positive Practice (An appreciation to be made to that person who shows good examples) / Kelakuan yang Baik"/>
    <s v="Full PPE compliance observed."/>
    <s v="Recognized"/>
    <s v="Maintain standard."/>
    <s v="Communication / Kurang Perbincangan waktu Bekerja, Kurang Permahaman Arahan atau Kurang Pengetahuan Bahasa Asing"/>
    <x v="0"/>
    <x v="0"/>
    <x v="0"/>
  </r>
  <r>
    <m/>
    <x v="0"/>
    <m/>
    <m/>
    <d v="2026-03-27T00:00:00"/>
    <x v="79"/>
    <e v="#REF!"/>
    <x v="0"/>
    <s v="Static Technician "/>
    <s v="Car Park near North Building"/>
    <s v="Improvement Suggestions / Cadangan untuk diperbaiki"/>
    <s v="Bicycle Parking need to be arrange according to avoid congested parking bicycle."/>
    <s v="No proper Bicycle arrangement "/>
    <s v="To raise this issue to improve the Bicycle parking area."/>
    <s v="Material Arrangement and Housekeeping / Kesesuaian Penyusunan Barang dan Kebersihan Tempat Pekerjaan"/>
    <x v="0"/>
    <x v="0"/>
    <x v="0"/>
  </r>
  <r>
    <m/>
    <x v="0"/>
    <m/>
    <m/>
    <d v="2026-03-28T00:00:00"/>
    <x v="143"/>
    <e v="#REF!"/>
    <x v="0"/>
    <s v="Rotating technician "/>
    <s v="Bulk Storage"/>
    <s v="Improvement Suggestions / Cadangan untuk diperbaiki"/>
    <s v="bulk storage top conveyor drive side no doors to go out"/>
    <s v="if working long time very hard dust humidity etc..."/>
    <s v="kindly provide door top conveyor drive head "/>
    <s v="Design and Engineering / Tempat Pekerjaan kurang sesuai"/>
    <x v="0"/>
    <x v="0"/>
    <x v="0"/>
  </r>
  <r>
    <m/>
    <x v="0"/>
    <m/>
    <m/>
    <d v="2026-03-28T00:00:00"/>
    <x v="123"/>
    <e v="#REF!"/>
    <x v="0"/>
    <s v="Senior Supervisor"/>
    <s v="Site Office First Floor"/>
    <s v="Safe Act or Positive Practice (An appreciation to be made to that person who shows good examples) / Kelakuan yang Baik"/>
    <s v="A personnel were observed practicing good housekeeping in the office by keeping their work area clean, organized, and free from clutter. Items were properly stored, walkways were clear, and waste was disposed of appropriately."/>
    <s v="Poor housekeeping may obstruct emergency exits or access to safety equipment. The individual could slip or trip, leading to a fall. And also reduced efficiency and morale in the workplace."/>
    <s v="I acknowledged and appreciated the personnel’s effort, encouraging them to continue maintaining a safe and tidy workspace. This behavior sets a positive example for others."/>
    <s v="Proactive Approach / Teguran Positif (Safe Act / Positive Act)"/>
    <x v="0"/>
    <x v="0"/>
    <x v="0"/>
  </r>
  <r>
    <m/>
    <x v="0"/>
    <m/>
    <m/>
    <d v="2026-03-28T00:00:00"/>
    <x v="123"/>
    <e v="#REF!"/>
    <x v="0"/>
    <s v="Instrument Senior Supervisor"/>
    <s v="Site Office's Staffs Rest Area"/>
    <s v="Unsafe Condition (Dangerous Area that has potential to cause harm or injury to People within the Area) / Keadaan Bahaya"/>
    <s v="Found out personnel parked his bicycle on the access route even through a signage already in place."/>
    <s v="Obstructions on access routes can lead to serious injuries, emergency delays, and major safety failures"/>
    <s v="Do intervention and advise the personnel to park his bicycle on designated parking area."/>
    <s v="Individual Behaviour / Tingkah Laku yang Cuai dan Berbahaya"/>
    <x v="0"/>
    <x v="0"/>
    <x v="0"/>
  </r>
  <r>
    <m/>
    <x v="0"/>
    <m/>
    <m/>
    <d v="2026-03-28T00:00:00"/>
    <x v="110"/>
    <e v="#REF!"/>
    <x v="0"/>
    <s v="Instrument Technician"/>
    <s v="Site Office's Contractors Rest Area"/>
    <s v="Improvement Suggestions / Cadangan untuk diperbaiki"/>
    <s v="Wall Fan inside the surau is not working "/>
    <s v="Causes discomfort during performing prayers "/>
    <s v="Reported the issue to replace the wall fan "/>
    <s v="Facility Management / Perawatan Kemudahan dan Aset"/>
    <x v="0"/>
    <x v="0"/>
    <x v="0"/>
  </r>
  <r>
    <m/>
    <x v="0"/>
    <m/>
    <m/>
    <d v="2026-03-28T00:00:00"/>
    <x v="110"/>
    <e v="#REF!"/>
    <x v="0"/>
    <s v="Instrument Technician"/>
    <s v="Site Office's Staffs Rest Area"/>
    <s v="Improvement Suggestions / Cadangan untuk diperbaiki"/>
    <s v="Cats and kittens in rest area and a lot of cat feces present"/>
    <s v="Unhygienic dirty area, bad smell, food contamination, more cats."/>
    <s v="Advised no feeding, cleaned area (including feces), reported to supervisor, suggested control measures."/>
    <s v="Welfare / Kebajikan Pekerjaan dari segi Tempat Rehat, Penyediaan Air Minum dan Sebagainya."/>
    <x v="0"/>
    <x v="0"/>
    <x v="0"/>
  </r>
  <r>
    <m/>
    <x v="0"/>
    <m/>
    <m/>
    <d v="2026-03-29T00:00:00"/>
    <x v="98"/>
    <e v="#REF!"/>
    <x v="0"/>
    <s v="Instrument Technician Shift"/>
    <s v="Vehicle Entry Gate"/>
    <s v="Unsafe Act (Dangerous or Unsafe Act that was done by someone) / Perbuatan Bahaya"/>
    <s v="Found some vehicles are exceeding the speed limit when exiting vechical entry gate."/>
    <s v="Accidents and collisions – Higher speeds reduce reaction time and increase stopping distance, making crashes more likely._x000a__x000a_Loss of vehicle control – Especially on curves, wet roads, or uneven surfaces."/>
    <s v="Suggestion:_x000a_-Provide speed cameras_x000a_-Engineering controls: Speed bumps, rumble strips, and chicanes"/>
    <s v="Individual Behaviour / Tingkah Laku yang Cuai dan Berbahaya"/>
    <x v="0"/>
    <x v="0"/>
    <x v="0"/>
  </r>
  <r>
    <m/>
    <x v="0"/>
    <m/>
    <m/>
    <d v="2026-03-29T00:00:00"/>
    <x v="123"/>
    <e v="#REF!"/>
    <x v="0"/>
    <s v="Instrument Senior Supervisor"/>
    <s v="Site Office First Floor"/>
    <s v="Unsafe Condition (Dangerous Area that has potential to cause harm or injury to People within the Area) / Keadaan Bahaya"/>
    <s v="Found out personnel didn’t used handrail while ascending the staircase."/>
    <s v="Not holding on handrails while ascending/descending the staircase can cause fall/slip/trip."/>
    <s v="Do intervention and advise the personnel to hold the handrails while ascending/descending the staircase to prevent from fall/slip/trip."/>
    <s v="Individual Behaviour / Tingkah Laku yang Cuai dan Berbahaya"/>
    <x v="0"/>
    <x v="0"/>
    <x v="0"/>
  </r>
  <r>
    <m/>
    <x v="0"/>
    <m/>
    <m/>
    <d v="2026-03-29T00:00:00"/>
    <x v="110"/>
    <e v="#REF!"/>
    <x v="0"/>
    <s v="Instrument Technician"/>
    <s v="Site Office's Pantry"/>
    <s v="Improvement Suggestions / Cadangan untuk diperbaiki"/>
    <s v="Damaged pantry flooring cracks and uneven surface."/>
    <s v="can cause slip, trip, and fall hazards incident."/>
    <s v="Requested repair of damaged flooring. Repetitive issue"/>
    <s v="Facility Management / Perawatan Kemudahan dan Aset"/>
    <x v="0"/>
    <x v="0"/>
    <x v="0"/>
  </r>
  <r>
    <m/>
    <x v="0"/>
    <m/>
    <m/>
    <d v="2026-03-29T00:00:00"/>
    <x v="123"/>
    <e v="#REF!"/>
    <x v="0"/>
    <s v="Instrument Senior Supervisor"/>
    <s v="Site Office First Floor"/>
    <s v="Improvement Suggestions / Cadangan untuk diperbaiki"/>
    <s v="The staircase becomes slippery during rainy days, posing a significant safety hazard."/>
    <s v="High risk of slips and falls, which could result in injuries. This could lead to potential liability issues and decreased safety for everyone using the staircase."/>
    <s v="Proposed the installation of anti-slip tape on the staircase. This solution aims to provide better traction and reduce the risk of slipping."/>
    <s v="Facility Management / Perawatan Kemudahan dan Aset"/>
    <x v="0"/>
    <x v="0"/>
    <x v="0"/>
  </r>
  <r>
    <m/>
    <x v="0"/>
    <m/>
    <m/>
    <d v="2026-03-29T00:00:00"/>
    <x v="110"/>
    <e v="#REF!"/>
    <x v="0"/>
    <s v="Instrument Technician"/>
    <s v="Site Office Ground Floor"/>
    <s v="Improvement Suggestions / Cadangan untuk diperbaiki"/>
    <s v="Front door hinges are broken. Door cannot close properly."/>
    <s v="Can causes security risk like unauthorized access to other people. Also dust, animals, or pests can enter."/>
    <s v="safety and security risks and requested immediate repair of the hinges."/>
    <s v="Facility Management / Perawatan Kemudahan dan Aset"/>
    <x v="0"/>
    <x v="0"/>
    <x v="0"/>
  </r>
  <r>
    <m/>
    <x v="0"/>
    <m/>
    <m/>
    <d v="2026-03-30T00:00:00"/>
    <x v="8"/>
    <e v="#REF!"/>
    <x v="0"/>
    <s v="Welder "/>
    <s v="Urea Plant"/>
    <s v="Unsafe Act (Dangerous or Unsafe Act that was done by someone) / Perbuatan Bahaya"/>
    <s v="Worker on scaffolding without properly attaching safety harness to anchor point."/>
    <s v="Risk of falling from height leading to serious injury or fatality."/>
    <s v="Advised worker to properly attach harness before continuing work."/>
    <s v="Individual Behaviour / Tingkah Laku yang Cuai dan Berbahaya"/>
    <x v="0"/>
    <x v="0"/>
    <x v="0"/>
  </r>
  <r>
    <m/>
    <x v="0"/>
    <m/>
    <m/>
    <d v="2026-03-30T00:00:00"/>
    <x v="47"/>
    <e v="#REF!"/>
    <x v="0"/>
    <s v="Senior Maintenance Engineer"/>
    <s v="North Building Ground Floor"/>
    <s v="Unsafe Condition (Dangerous Area that has potential to cause harm or injury to People within the Area) / Keadaan Bahaya"/>
    <s v="Bicycle not arrange properly when leaving site after working hours."/>
    <s v="Obstruction to pedestrian access."/>
    <s v="Inform to technicians arrange the bicycle before leaving site every day."/>
    <s v="Material Arrangement and Housekeeping / Kesesuaian Penyusunan Barang dan Kebersihan Tempat Pekerjaan"/>
    <x v="0"/>
    <x v="0"/>
    <x v="0"/>
  </r>
  <r>
    <m/>
    <x v="0"/>
    <m/>
    <m/>
    <d v="2026-03-30T00:00:00"/>
    <x v="47"/>
    <e v="#REF!"/>
    <x v="0"/>
    <s v="Senior Maintenance Engineer"/>
    <s v="North Building Ground Floor"/>
    <s v="Unsafe Condition (Dangerous Area that has potential to cause harm or injury to People within the Area) / Keadaan Bahaya"/>
    <s v="Unused/ damage bicycle does not remove from site"/>
    <s v="Environmental hazards"/>
    <s v="Informed to the team to remove any damage/unused bicycle from site."/>
    <s v="Material Arrangement and Housekeeping / Kesesuaian Penyusunan Barang dan Kebersihan Tempat Pekerjaan"/>
    <x v="0"/>
    <x v="0"/>
    <x v="0"/>
  </r>
  <r>
    <m/>
    <x v="0"/>
    <m/>
    <m/>
    <d v="2026-03-30T00:00:00"/>
    <x v="9"/>
    <e v="#REF!"/>
    <x v="0"/>
    <s v="Instrument Engineer"/>
    <s v="Ammonia Plant"/>
    <s v="Unsafe Condition (Dangerous Area that has potential to cause harm or injury to People within the Area) / Keadaan Bahaya"/>
    <s v="the waste management bin at the ammonia mid-end was at the wrong location"/>
    <s v="the waste management bin should be returned to its designated location"/>
    <s v="informed the operation there to move back the waste bin to its designated location"/>
    <s v="Waste Management / Berkaitan dengan Pengurusan Pembuangan Sampah"/>
    <x v="0"/>
    <x v="0"/>
    <x v="0"/>
  </r>
  <r>
    <m/>
    <x v="0"/>
    <m/>
    <m/>
    <d v="2026-03-30T00:00:00"/>
    <x v="29"/>
    <e v="#REF!"/>
    <x v="0"/>
    <s v="Elec Eng"/>
    <s v="North Building First Floor"/>
    <s v="Unsafe Condition (Dangerous Area that has potential to cause harm or injury to People within the Area) / Keadaan Bahaya"/>
    <s v="No proper housekeeping inside one of the offices."/>
    <s v="blocking the entryway, causing fall and trips. "/>
    <s v="Approach the office owner to do housekeeping of their items."/>
    <s v="Hazardous - Unsafe Environment / Situasi Tempat Kerja yang Berbahaya untuk Alam Sekitar"/>
    <x v="0"/>
    <x v="0"/>
    <x v="0"/>
  </r>
  <r>
    <m/>
    <x v="0"/>
    <m/>
    <m/>
    <d v="2026-03-30T00:00:00"/>
    <x v="9"/>
    <e v="#REF!"/>
    <x v="0"/>
    <s v="Instrument Engineer"/>
    <s v="Ammonia Plant"/>
    <s v="Unsafe Condition (Dangerous Area that has potential to cause harm or injury to People within the Area) / Keadaan Bahaya"/>
    <s v="the flooring at the ammonia mid-end is slippery"/>
    <s v="anyone who isnt aware of their surrounding could slip, trip, and fall, and injured, or worst, fatal (as it is nearby the pumps area)"/>
    <s v="informed the operation to clean the algae "/>
    <s v="Position of People / Keberadaan seseorang ketika bekerja (Line of Fire, Drop Object &amp; Slip, Trip and Fall)"/>
    <x v="0"/>
    <x v="0"/>
    <x v="0"/>
  </r>
  <r>
    <m/>
    <x v="0"/>
    <m/>
    <m/>
    <d v="2026-03-30T00:00:00"/>
    <x v="9"/>
    <e v="#REF!"/>
    <x v="0"/>
    <s v="Instrument Engineer"/>
    <s v="Ammonia Plant"/>
    <s v="Improvement Suggestions / Cadangan untuk diperbaiki"/>
    <s v="operation tools (to open/close the manual valve) was placed on the ground. "/>
    <s v="the tools could go missing and taken by other people"/>
    <s v="informed the operation to properly keep the tools"/>
    <s v="Material Arrangement and Housekeeping / Kesesuaian Penyusunan Barang dan Kebersihan Tempat Pekerjaan"/>
    <x v="0"/>
    <x v="0"/>
    <x v="0"/>
  </r>
  <r>
    <m/>
    <x v="0"/>
    <m/>
    <m/>
    <d v="2026-03-30T00:00:00"/>
    <x v="9"/>
    <e v="#REF!"/>
    <x v="0"/>
    <s v="Instrument Engineer"/>
    <s v="Ammonia Plant"/>
    <s v="Unsafe Condition (Dangerous Area that has potential to cause harm or injury to People within the Area) / Keadaan Bahaya"/>
    <s v="the grating at the ammonia back-end was not properly cut"/>
    <s v="anyone going to trip and fall"/>
    <s v="i dont know who to inform this matter to, but HSE was already informed regarding this."/>
    <s v="Position of People / Keberadaan seseorang ketika bekerja (Line of Fire, Drop Object &amp; Slip, Trip and Fall)"/>
    <x v="0"/>
    <x v="0"/>
    <x v="0"/>
  </r>
  <r>
    <m/>
    <x v="0"/>
    <m/>
    <m/>
    <d v="2026-03-30T00:00:00"/>
    <x v="9"/>
    <e v="#REF!"/>
    <x v="0"/>
    <s v="Instrument Engineer"/>
    <s v="Ammonia Plant"/>
    <s v="Unsafe Act (Dangerous or Unsafe Act that was done by someone) / Perbuatan Bahaya"/>
    <s v="a contractor did not wear safety goggles"/>
    <s v="dust could enter, or could irritate the eyes. can cause eyes injury"/>
    <s v="approached the contractor and told him to wear the safety goggles."/>
    <s v="Personal Protective Equipment / Pemakaian Alat Pelindung Diri"/>
    <x v="0"/>
    <x v="0"/>
    <x v="0"/>
  </r>
  <r>
    <m/>
    <x v="0"/>
    <m/>
    <m/>
    <d v="2026-03-30T00:00:00"/>
    <x v="9"/>
    <e v="#REF!"/>
    <x v="0"/>
    <s v="Instrument Engineer"/>
    <s v="Ammonia Plant"/>
    <s v="Unsafe Condition (Dangerous Area that has potential to cause harm or injury to People within the Area) / Keadaan Bahaya"/>
    <s v="the black hose was not properly placed and secured at ammonia mid-end"/>
    <s v="anyone could slip, trip, and fall"/>
    <s v="informed the operation to properly secure the black hose"/>
    <s v="Material Arrangement and Housekeeping / Kesesuaian Penyusunan Barang dan Kebersihan Tempat Pekerjaan"/>
    <x v="0"/>
    <x v="0"/>
    <x v="0"/>
  </r>
  <r>
    <m/>
    <x v="0"/>
    <m/>
    <m/>
    <d v="2026-03-30T00:00:00"/>
    <x v="56"/>
    <e v="#REF!"/>
    <x v="0"/>
    <s v="Rigger"/>
    <s v="Rigging Store"/>
    <s v="Safe Act or Positive Practice (An appreciation to be made to that person who shows good examples) / Kelakuan yang Baik"/>
    <s v="Housekeeping at rigging store and surrounding "/>
    <s v="Injury can be caused."/>
    <s v="-"/>
    <s v="Material Arrangement and Housekeeping / Kesesuaian Penyusunan Barang dan Kebersihan Tempat Pekerjaan"/>
    <x v="0"/>
    <x v="0"/>
    <x v="0"/>
  </r>
  <r>
    <m/>
    <x v="0"/>
    <m/>
    <m/>
    <d v="2026-03-30T00:00:00"/>
    <x v="56"/>
    <e v="#REF!"/>
    <x v="0"/>
    <s v="Rigger"/>
    <s v="Car Park near North Building"/>
    <s v="Improvement Suggestions / Cadangan untuk diperbaiki"/>
    <s v="Have a few pot holes need to be fixed"/>
    <s v="Damage to cars and bicycles"/>
    <s v="-"/>
    <s v="Road Safety / Keselamatan di Trafik dan Jalan Raya"/>
    <x v="0"/>
    <x v="0"/>
    <x v="0"/>
  </r>
  <r>
    <m/>
    <x v="0"/>
    <m/>
    <m/>
    <d v="2026-03-30T00:00:00"/>
    <x v="23"/>
    <e v="#REF!"/>
    <x v="0"/>
    <s v="electrical super visor"/>
    <s v="Bulk Storage"/>
    <s v="Unsafe Condition (Dangerous Area that has potential to cause harm or injury to People within the Area) / Keadaan Bahaya"/>
    <s v="There are scrap urea bags at the end of the urea store, obstructing access to the lighting fixtures for maintenance._x000a_"/>
    <s v="This area has become poorly lit and the inability to carry out maintenance there leads to a lack of clear vision, which may cause collisions and slipping"/>
    <s v="The shift supervisor was informed to remove the bags from the place to enable maintenance work"/>
    <s v="Material Arrangement and Housekeeping / Kesesuaian Penyusunan Barang dan Kebersihan Tempat Pekerjaan"/>
    <x v="0"/>
    <x v="0"/>
    <x v="0"/>
  </r>
  <r>
    <m/>
    <x v="0"/>
    <m/>
    <m/>
    <d v="2026-03-30T00:00:00"/>
    <x v="22"/>
    <e v="#REF!"/>
    <x v="0"/>
    <s v="Electrical Supervisor"/>
    <s v="Ammonia Plant"/>
    <s v="Unsafe Condition (Dangerous Area that has potential to cause harm or injury to People within the Area) / Keadaan Bahaya"/>
    <s v="Damage was found to the 1851EL01.15.3-E09 light fitting diffuser. _x000a__x000a_"/>
    <s v="Since it was on the first floor of the compressor, it was dangerous. Fire can be caused by any gas or flammable gas in this location._x000a__x000a_"/>
    <s v="A new diffuser has been installed in its place. 20067764 is the work order number._x000a_"/>
    <s v="Hazardous - Unsafe Materials / Benda yang Berbahaya"/>
    <x v="0"/>
    <x v="1"/>
    <x v="0"/>
  </r>
  <r>
    <m/>
    <x v="0"/>
    <m/>
    <m/>
    <d v="2026-03-30T00:00:00"/>
    <x v="38"/>
    <e v="#REF!"/>
    <x v="0"/>
    <s v="Electrical Technician"/>
    <s v="Product Handling"/>
    <s v="Safe Act or Positive Practice (An appreciation to be made to that person who shows good examples) / Kelakuan yang Baik"/>
    <s v="Colleague forgot to wear gloves upon starting work, so I immediately advised and reminded the person to wear gloves"/>
    <s v="Maybe slippery hands from urea, or cut when carrying or using tools"/>
    <s v="Immediately reminded and advised to wear gloves during working at site"/>
    <s v="Proactive Approach / Teguran Positif (Safe Act / Positive Act)"/>
    <x v="0"/>
    <x v="0"/>
    <x v="0"/>
  </r>
  <r>
    <m/>
    <x v="0"/>
    <m/>
    <m/>
    <d v="2026-03-30T00:00:00"/>
    <x v="22"/>
    <e v="#REF!"/>
    <x v="0"/>
    <s v="Electrical Supervisor"/>
    <s v="Ammonia Plant"/>
    <s v="Unsafe Condition (Dangerous Area that has potential to cause harm or injury to People within the Area) / Keadaan Bahaya"/>
    <s v="The cover lock on the ex-proof light fitting near the ammonia compressor was discovered to be damaged._x000a__x000a_"/>
    <s v="If the Ex-light fitting cover is unable to close correctly, the Ex-certification failed. _x000a__x000a_"/>
    <s v="Replace the entire fitting unit. The work order is 20067764_x000a_"/>
    <s v="Hazardous - Unsafe Materials / Benda yang Berbahaya"/>
    <x v="0"/>
    <x v="1"/>
    <x v="0"/>
  </r>
  <r>
    <m/>
    <x v="0"/>
    <m/>
    <m/>
    <d v="2026-03-30T00:00:00"/>
    <x v="38"/>
    <e v="#REF!"/>
    <x v="0"/>
    <s v="Electrical Technician"/>
    <s v="Product Handling"/>
    <s v="Safe Act or Positive Practice (An appreciation to be made to that person who shows good examples) / Kelakuan yang Baik"/>
    <s v="Not holding hand rails when climbing up or down the stairs, was reminded by colleagues"/>
    <s v="Slip, trip or fall"/>
    <s v="Thanked individual for the reminder of using the handrails when climbing up or down the stairs"/>
    <s v="Proactive Approach / Teguran Positif (Safe Act / Positive Act)"/>
    <x v="0"/>
    <x v="0"/>
    <x v="0"/>
  </r>
  <r>
    <m/>
    <x v="0"/>
    <m/>
    <m/>
    <d v="2026-03-30T00:00:00"/>
    <x v="48"/>
    <e v="#REF!"/>
    <x v="0"/>
    <s v="Mechanical Engineer  (Workshop)"/>
    <s v="South Building Ground Floor"/>
    <s v="Improvement Suggestions / Cadangan untuk diperbaiki"/>
    <s v="Observed that the female surau dust bin was overflowing with trash"/>
    <s v="Unkept/ unhygienic condition"/>
    <s v="To assign cleaner to clear the dustbin as it seems like it was not cleared for a long time. "/>
    <s v="Welfare / Kebajikan Pekerjaan dari segi Tempat Rehat, Penyediaan Air Minum dan Sebagainya."/>
    <x v="0"/>
    <x v="0"/>
    <x v="0"/>
  </r>
  <r>
    <m/>
    <x v="0"/>
    <m/>
    <m/>
    <d v="2026-03-30T00:00:00"/>
    <x v="23"/>
    <e v="#REF!"/>
    <x v="0"/>
    <s v="electrical supervisor "/>
    <s v="Workshop"/>
    <s v="Unsafe Condition (Dangerous Area that has potential to cause harm or injury to People within the Area) / Keadaan Bahaya"/>
    <s v="The caravan belonging to the electrical department has a large crack in the floor inside, and it is collapsing downward."/>
    <s v="Falling or tripping hazards and Injury to personnel"/>
    <s v="Facility Maintenance has been notified to take the necessary action to repair and replace the caravan floor"/>
    <s v="Facility Management / Perawatan Kemudahan dan Aset"/>
    <x v="0"/>
    <x v="0"/>
    <x v="0"/>
  </r>
  <r>
    <m/>
    <x v="0"/>
    <m/>
    <m/>
    <d v="2026-03-30T00:00:00"/>
    <x v="48"/>
    <e v="#REF!"/>
    <x v="0"/>
    <s v="Mechanical Engineer (Workshop)"/>
    <s v="South Building Ground Floor"/>
    <s v="Improvement Suggestions / Cadangan untuk diperbaiki"/>
    <s v="the ablution area, water can be seen mostly stagnant, very little flow going outside (after use)"/>
    <s v="No major impact at the moment, as it can still go out, but takes longer."/>
    <s v="Suggestion to improve the water flowing outside the area"/>
    <s v="Facility Management / Perawatan Kemudahan dan Aset"/>
    <x v="0"/>
    <x v="0"/>
    <x v="0"/>
  </r>
  <r>
    <m/>
    <x v="0"/>
    <m/>
    <m/>
    <d v="2026-03-30T00:00:00"/>
    <x v="45"/>
    <e v="#REF!"/>
    <x v="0"/>
    <s v="Civil Lead"/>
    <s v="BFI SPARK Ground Floor (Outside Lift Area)"/>
    <s v="Unsafe Condition (Dangerous Area that has potential to cause harm or injury to People within the Area) / Keadaan Bahaya"/>
    <s v="Wet floor identified in the male toilet."/>
    <s v="It can create slipping and fall hazards to the people who are using the toilet."/>
    <s v="Immediately, the cleaner had been called and request them to clean and makes the floor dry."/>
    <s v="Position of People / Keberadaan seseorang ketika bekerja (Line of Fire, Drop Object &amp; Slip, Trip and Fall)"/>
    <x v="0"/>
    <x v="0"/>
    <x v="0"/>
  </r>
  <r>
    <m/>
    <x v="0"/>
    <m/>
    <m/>
    <d v="2026-03-30T00:00:00"/>
    <x v="40"/>
    <e v="#REF!"/>
    <x v="0"/>
    <s v="Lead electrical Technician"/>
    <s v="Ammonia Plant"/>
    <s v="Unsafe Act (Dangerous or Unsafe Act that was done by someone) / Perbuatan Bahaya"/>
    <s v="someone not wearing safety goggles "/>
    <s v="eyes injury might happen"/>
    <s v="always reminds people surrounding about PPE"/>
    <s v="Individual Behaviour / Tingkah Laku yang Cuai dan Berbahaya"/>
    <x v="0"/>
    <x v="0"/>
    <x v="0"/>
  </r>
  <r>
    <m/>
    <x v="0"/>
    <m/>
    <m/>
    <d v="2026-03-30T00:00:00"/>
    <x v="71"/>
    <e v="#REF!"/>
    <x v="0"/>
    <s v="Machinist Senior Technician"/>
    <s v="North Building First Floor"/>
    <s v="Improvement Suggestions / Cadangan untuk diperbaiki"/>
    <s v="Poor lighting"/>
    <s v="Vision problem"/>
    <s v="Inform immediate supervisor"/>
    <s v="Facility Management / Perawatan Kemudahan dan Aset"/>
    <x v="0"/>
    <x v="0"/>
    <x v="0"/>
  </r>
  <r>
    <m/>
    <x v="0"/>
    <m/>
    <m/>
    <d v="2026-03-30T00:00:00"/>
    <x v="34"/>
    <e v="#REF!"/>
    <x v="0"/>
    <s v="Electrical Technician "/>
    <s v="Ammonia Plant"/>
    <s v="Safe Act or Positive Practice (An appreciation to be made to that person who shows good examples) / Kelakuan yang Baik"/>
    <s v="Housekeeping after working. Damage tubes thrown at designated waste bin"/>
    <s v="Positive action"/>
    <s v="Good practices"/>
    <s v="Waste Management / Berkaitan dengan Pengurusan Pembuangan Sampah"/>
    <x v="0"/>
    <x v="0"/>
    <x v="0"/>
  </r>
  <r>
    <m/>
    <x v="0"/>
    <m/>
    <m/>
    <d v="2026-03-30T00:00:00"/>
    <x v="71"/>
    <e v="#REF!"/>
    <x v="0"/>
    <s v="Machinist"/>
    <s v="Unsure / Kurang Pasti"/>
    <s v="Unsafe Condition (Dangerous Area that has potential to cause harm or injury to People within the Area) / Keadaan Bahaya"/>
    <s v="Water hole walk way going to MSL Workshop"/>
    <s v="Safety shoes absorb water casusing bad smell"/>
    <s v="To fill sand "/>
    <s v="Road Safety / Keselamatan di Trafik dan Jalan Raya"/>
    <x v="0"/>
    <x v="0"/>
    <x v="0"/>
  </r>
  <r>
    <m/>
    <x v="0"/>
    <m/>
    <m/>
    <d v="2026-03-30T00:00:00"/>
    <x v="39"/>
    <e v="#REF!"/>
    <x v="0"/>
    <s v="Technician"/>
    <s v="Site Office First Floor"/>
    <s v="Safe Act or Positive Practice (An appreciation to be made to that person who shows good examples) / Kelakuan yang Baik"/>
    <s v="My team working safely for the month  of March 2026"/>
    <s v="Can become complacent in safety without frequent encouragement and remainder"/>
    <s v="I praised my team and encourage them to keep on being safe"/>
    <s v="Proactive Approach / Teguran Positif (Safe Act / Positive Act)"/>
    <x v="0"/>
    <x v="0"/>
    <x v="0"/>
  </r>
  <r>
    <m/>
    <x v="0"/>
    <m/>
    <m/>
    <d v="2026-03-30T00:00:00"/>
    <x v="39"/>
    <e v="#REF!"/>
    <x v="0"/>
    <s v="Technician"/>
    <s v="Site Office First Floor"/>
    <s v="Safe Act or Positive Practice (An appreciation to be made to that person who shows good examples) / Kelakuan yang Baik"/>
    <s v="My team working safely for the month of February 2026"/>
    <s v="Can become complacent in safety without frequent encouragement and remainder"/>
    <s v="I praised my team and encourage them to keep on being safe"/>
    <s v="Proactive Approach / Teguran Positif (Safe Act / Positive Act)"/>
    <x v="0"/>
    <x v="0"/>
    <x v="0"/>
  </r>
  <r>
    <m/>
    <x v="0"/>
    <m/>
    <m/>
    <d v="2026-03-30T00:00:00"/>
    <x v="39"/>
    <e v="#REF!"/>
    <x v="0"/>
    <s v="Technician"/>
    <s v="Site Office First Floor"/>
    <s v="Safe Act or Positive Practice (An appreciation to be made to that person who shows good examples) / Kelakuan yang Baik"/>
    <s v="My team working safely for the month of January 2026"/>
    <s v="Can become complacent in safety without frequent encouragement and remainder"/>
    <s v="I praised my team and encourage them to keep on being safe praised my team and encourage them to keep on being safe"/>
    <s v="Proactive Approach / Teguran Positif (Safe Act / Positive Act)"/>
    <x v="0"/>
    <x v="0"/>
    <x v="0"/>
  </r>
  <r>
    <m/>
    <x v="0"/>
    <m/>
    <m/>
    <d v="2026-03-30T00:00:00"/>
    <x v="39"/>
    <e v="#REF!"/>
    <x v="0"/>
    <s v="Electrical Technician"/>
    <s v="Site Office's Staffs Rest Area"/>
    <s v="Safe Act or Positive Practice (An appreciation to be made to that person who shows good examples) / Kelakuan yang Baik"/>
    <s v="My Team remind me to wear my escape hood before entering the plant"/>
    <s v="Lack of reminder/encouragement can cause complacent in work/personal safety "/>
    <s v="Praise them after the end of the day for being proactive in safety"/>
    <s v="Proactive Approach / Teguran Positif (Safe Act / Positive Act)"/>
    <x v="0"/>
    <x v="0"/>
    <x v="0"/>
  </r>
  <r>
    <m/>
    <x v="0"/>
    <m/>
    <m/>
    <d v="2026-03-30T00:00:00"/>
    <x v="39"/>
    <e v="#REF!"/>
    <x v="0"/>
    <s v="Electrical Technician"/>
    <s v="Ammonia Plant"/>
    <s v="Unsafe Act (Dangerous or Unsafe Act that was done by someone) / Perbuatan Bahaya"/>
    <s v="A personnel forgot to bring his escape hood when entering the plant"/>
    <s v="He might be suspended from entering the plant. Also, if there is any emergency requiring to evacuate using the escape hood, his survivability chances is low"/>
    <s v="I told him to pickup and bring his escape hood immediately"/>
    <s v="Personal Protective Equipment / Pemakaian Alat Pelindung Diri"/>
    <x v="0"/>
    <x v="0"/>
    <x v="0"/>
  </r>
  <r>
    <m/>
    <x v="0"/>
    <m/>
    <m/>
    <d v="2026-03-30T00:00:00"/>
    <x v="39"/>
    <e v="#REF!"/>
    <x v="0"/>
    <s v="Muhammad Rashid bin Harun"/>
    <s v="Electrical Substation"/>
    <s v="Improvement Suggestions / Cadangan untuk diperbaiki"/>
    <s v="The cable cellar in Substation 2 and Substation 3 have no access."/>
    <s v="Should there is an occurance of unwanted event that require access, entrance to area will delay the rectification work."/>
    <s v="Notify supervisors and raise care card "/>
    <s v="Design and Engineering / Tempat Pekerjaan kurang sesuai"/>
    <x v="0"/>
    <x v="0"/>
    <x v="0"/>
  </r>
  <r>
    <m/>
    <x v="0"/>
    <m/>
    <m/>
    <d v="2026-03-30T00:00:00"/>
    <x v="30"/>
    <e v="#REF!"/>
    <x v="0"/>
    <s v="Technician"/>
    <s v="Urea Plant"/>
    <s v="Safe Act or Positive Practice (An appreciation to be made to that person who shows good examples) / Kelakuan yang Baik"/>
    <s v="Using of portable ventilation to reduce hotness inside granulation during working."/>
    <s v="Too much heat during working can cause dizzyness or blackout for personnel. "/>
    <s v="-"/>
    <s v="Hazardous - Unsafe Environment / Situasi Tempat Kerja yang Berbahaya untuk Alam Sekitar"/>
    <x v="0"/>
    <x v="0"/>
    <x v="0"/>
  </r>
  <r>
    <m/>
    <x v="0"/>
    <m/>
    <m/>
    <d v="2026-03-30T00:00:00"/>
    <x v="38"/>
    <e v="#REF!"/>
    <x v="0"/>
    <s v="Electrical Technician"/>
    <s v="Main Gate 1"/>
    <s v="Safe Act or Positive Practice (An appreciation to be made to that person who shows good examples) / Kelakuan yang Baik"/>
    <s v="Colleague looking very tired and spaced out after working, might be due to hit weather, asked to take a break and rehydrate"/>
    <s v="Heat stress, fatigue"/>
    <s v="Asked to take a break and rest before continuing the work. Once feeling better, continue work slowly and safely"/>
    <s v="Proactive Approach / Teguran Positif (Safe Act / Positive Act)"/>
    <x v="0"/>
    <x v="0"/>
    <x v="0"/>
  </r>
  <r>
    <m/>
    <x v="0"/>
    <m/>
    <m/>
    <d v="2026-03-30T00:00:00"/>
    <x v="98"/>
    <e v="#REF!"/>
    <x v="0"/>
    <s v="Instrument Technician Shift"/>
    <s v="Jetty Head"/>
    <s v="Unsafe Condition (Dangerous Area that has potential to cause harm or injury to People within the Area) / Keadaan Bahaya"/>
    <s v="Most of the stairs at the jetty head were found to be slippery due to moisture contamination from urea"/>
    <s v="-Increased risk of slips, trips, and falls, which could result in injuries ranging from minor bruises to serious fractures or head injuries._x000a_- Reduced worker stability when working."/>
    <s v="-Provided routine cleaning_x000a_-Give signage of slippery area."/>
    <s v="Signage and Barriers / Papan Tanda dan Perbatasan Keselamatan tempat kerja"/>
    <x v="0"/>
    <x v="0"/>
    <x v="0"/>
  </r>
  <r>
    <m/>
    <x v="0"/>
    <m/>
    <m/>
    <d v="2026-03-30T00:00:00"/>
    <x v="37"/>
    <e v="#REF!"/>
    <x v="0"/>
    <s v="Electrical Technician"/>
    <s v="Offsite &amp; Utilities"/>
    <s v="Unsafe Act (Dangerous or Unsafe Act that was done by someone) / Perbuatan Bahaya"/>
    <s v="A personnel forgot to wear safety gloves when doing pm"/>
    <s v="High chances to get finger/hand injury"/>
    <s v="Ask them to wear safety gloves"/>
    <s v="Personal Protective Equipment / Pemakaian Alat Pelindung Diri"/>
    <x v="0"/>
    <x v="0"/>
    <x v="0"/>
  </r>
  <r>
    <m/>
    <x v="0"/>
    <m/>
    <m/>
    <d v="2026-03-30T00:00:00"/>
    <x v="37"/>
    <e v="#REF!"/>
    <x v="0"/>
    <s v="Electrical Technician"/>
    <s v="Offsite &amp; Utilities"/>
    <s v="Unsafe Condition (Dangerous Area that has potential to cause harm or injury to People within the Area) / Keadaan Bahaya"/>
    <s v="A personel bringing ladder on a three wheeler without securing it"/>
    <s v="Might fall off from the three wheeler and hit someone "/>
    <s v="Ask them to secure it properly or bring it on foot"/>
    <s v="Manual Handling / Cara Mengangkat Benda"/>
    <x v="0"/>
    <x v="0"/>
    <x v="0"/>
  </r>
  <r>
    <m/>
    <x v="0"/>
    <m/>
    <m/>
    <d v="2026-03-30T00:00:00"/>
    <x v="37"/>
    <e v="#REF!"/>
    <x v="0"/>
    <s v="Electrical Technician"/>
    <s v="Site Office's Staffs Rest Area"/>
    <s v="Unsafe Condition (Dangerous Area that has potential to cause harm or injury to People within the Area) / Keadaan Bahaya"/>
    <s v="A personel fall from a broken chair"/>
    <s v="Can lead to back injury"/>
    <s v="Ask them to always check the chair before sitting down"/>
    <s v="Facility Management / Perawatan Kemudahan dan Aset"/>
    <x v="0"/>
    <x v="0"/>
    <x v="0"/>
  </r>
  <r>
    <m/>
    <x v="0"/>
    <m/>
    <m/>
    <d v="2026-03-30T00:00:00"/>
    <x v="156"/>
    <e v="#REF!"/>
    <x v="1"/>
    <s v="Welder "/>
    <s v="Ammonia Plant"/>
    <s v="Unsafe Condition (Dangerous Area that has potential to cause harm or injury to People within the Area) / Keadaan Bahaya"/>
    <s v="Mengangkat beban yang berat tanpa mengunakan teknik yg betul.(Lifting heavy weights without using the correct technique.)"/>
    <s v="Back injury/ back pain"/>
    <s v="Stop the work, ensure he doing right position and right technique when manual lifting."/>
    <s v="Manual Handling / Cara Mengangkat Benda"/>
    <x v="1"/>
    <x v="2"/>
    <x v="0"/>
  </r>
  <r>
    <m/>
    <x v="0"/>
    <m/>
    <m/>
    <d v="2026-03-30T00:00:00"/>
    <x v="6"/>
    <e v="#REF!"/>
    <x v="0"/>
    <s v="Technician"/>
    <s v="Urea Plant"/>
    <s v="Improvement Suggestions / Cadangan untuk diperbaiki"/>
    <s v="Tank Area full of bird poops"/>
    <s v="Dirty and hard to walk "/>
    <s v="Give feedback"/>
    <s v="Proactive Approach / Teguran Positif (Safe Act / Positive Act)"/>
    <x v="0"/>
    <x v="0"/>
    <x v="0"/>
  </r>
  <r>
    <m/>
    <x v="0"/>
    <m/>
    <m/>
    <d v="2026-03-30T00:00:00"/>
    <x v="123"/>
    <e v="#REF!"/>
    <x v="0"/>
    <s v="Instrument Senior Supervisor"/>
    <s v="Site Office Ground Floor"/>
    <s v="Improvement Suggestions / Cadangan untuk diperbaiki"/>
    <s v="A large number of cats and kittens were observed roaming around the plant site office area. Cat feces were found in several locations, creating an unpleasant odor and an unsanitary environment."/>
    <s v="The presence of animals and animal waste in the office area poses health and hygiene risks, including potential transmission of bacteria, parasites, and allergens. The foul odor creates an uncomfortable working environment that can negatively affect staff morale and productivity. Uncontrolled animals may also cause scratches, bites, or allergic reactions, and can enter office spaces leading to damage to equipment, documents, or electrical cables. If left unmanaged, the situation may encourage further breeding, worsening the problem over time."/>
    <s v="Informed the safety personnel regarding the finding so that corrective action can be taken "/>
    <s v="Welfare / Kebajikan Pekerjaan dari segi Tempat Rehat, Penyediaan Air Minum dan Sebagainya."/>
    <x v="0"/>
    <x v="0"/>
    <x v="0"/>
  </r>
  <r>
    <m/>
    <x v="0"/>
    <m/>
    <m/>
    <d v="2026-03-30T00:00:00"/>
    <x v="123"/>
    <e v="#REF!"/>
    <x v="0"/>
    <s v="Instrument Senior Supervisor"/>
    <s v="Unsure / Kurang Pasti"/>
    <s v="Improvement Suggestions / Cadangan untuk diperbaiki"/>
    <s v="Workers are required to walk long distances within the plant to access different work areas due to the lack of provided quality bicycles. This results in inefficient movement, increased fatigue, and operational hazards within the plant."/>
    <s v="Prolonged walking over long distances can lead to fatigue, which reduces alertness and increases the risk of human error and accidents. Slow mobility may cause delayed response times during operational or emergency situations. Continuous physical strain can also result in minor injuries, stress, or health issues, negatively affecting productivity. If inefficient working conditions persist, this may lead to reduced morale and job satisfaction among workers."/>
    <s v="The company should provide quality, well‑maintained bicycles to support worker movement within the plant."/>
    <s v="Welfare / Kebajikan Pekerjaan dari segi Tempat Rehat, Penyediaan Air Minum dan Sebagainya."/>
    <x v="0"/>
    <x v="0"/>
    <x v="0"/>
  </r>
  <r>
    <m/>
    <x v="0"/>
    <m/>
    <m/>
    <d v="2026-03-30T00:00:00"/>
    <x v="110"/>
    <e v="#REF!"/>
    <x v="0"/>
    <s v="Instrument Technician"/>
    <s v="Site Office's Contractors Rest Area"/>
    <s v="Unsafe Condition (Dangerous Area that has potential to cause harm or injury to People within the Area) / Keadaan Bahaya"/>
    <s v="Floor tiles lifting/bulging in front of the surau walkway. Causes uneven surface and gaps between tiles."/>
    <s v="Trip and fall hazard can cause injury to workers. It may crack or break further."/>
    <s v="Reported to supervisor, warned the others to avoid the area and requested repair of affected tiles."/>
    <s v="Facility Management / Perawatan Kemudahan dan Aset"/>
    <x v="0"/>
    <x v="0"/>
    <x v="0"/>
  </r>
  <r>
    <m/>
    <x v="0"/>
    <m/>
    <m/>
    <d v="2026-03-30T00:00:00"/>
    <x v="110"/>
    <e v="#REF!"/>
    <x v="0"/>
    <s v="Instrument Technician"/>
    <s v="Unsure / Kurang Pasti"/>
    <s v="Improvement Suggestions / Cadangan untuk diperbaiki"/>
    <s v="Not enough company bicycles for everyone. Bicycles parked in open areas under rain causes rusted chains, broken parts, and general damage due to weather."/>
    <s v="Injuries from unsafe bicycles. Delays moving between work areas. Carrying heavy loads like spareparts and toolbags become difficult. "/>
    <s v="Reported to supervisor about damaged bicycles and shortage. Suggested company provide more bicycles and a maintenance program."/>
    <s v="Welfare / Kebajikan Pekerjaan dari segi Tempat Rehat, Penyediaan Air Minum dan Sebagainya."/>
    <x v="0"/>
    <x v="0"/>
    <x v="0"/>
  </r>
  <r>
    <m/>
    <x v="0"/>
    <m/>
    <m/>
    <d v="2026-03-30T00:00:00"/>
    <x v="55"/>
    <e v="#REF!"/>
    <x v="0"/>
    <s v="Senior Rigger Technician "/>
    <s v="Urea Plant"/>
    <s v="Improvement Suggestions / Cadangan untuk diperbaiki"/>
    <s v="There is no exit point for emergency/working time break."/>
    <s v="Working for long hours is not safe."/>
    <s v=" this area, some platforms have been built to take exit ,or use for emergency Rescue team,"/>
    <s v="Design and Engineering / Tempat Pekerjaan kurang sesuai"/>
    <x v="0"/>
    <x v="0"/>
    <x v="0"/>
  </r>
  <r>
    <m/>
    <x v="0"/>
    <m/>
    <m/>
    <d v="2026-03-30T00:00:00"/>
    <x v="47"/>
    <e v="#REF!"/>
    <x v="0"/>
    <s v="Senior Maintenance Engineer"/>
    <s v="North Building Ground Floor"/>
    <s v="Unsafe Condition (Dangerous Area that has potential to cause harm or injury to People within the Area) / Keadaan Bahaya"/>
    <s v="Unused or damage cupboard door self-standing in the hallway."/>
    <s v="The door topples and hit people"/>
    <s v="Inform FM to remove the unused materials from the area."/>
    <s v="Facility Management / Perawatan Kemudahan dan Aset"/>
    <x v="0"/>
    <x v="0"/>
    <x v="0"/>
  </r>
  <r>
    <m/>
    <x v="0"/>
    <m/>
    <m/>
    <d v="2026-03-30T00:00:00"/>
    <x v="126"/>
    <e v="#REF!"/>
    <x v="0"/>
    <s v="Instrument Technician"/>
    <s v="Site Office's Contractors Rest Area"/>
    <s v="Improvement Suggestions / Cadangan untuk diperbaiki"/>
    <s v="The middle fan in surau is faulty"/>
    <s v="The people that are praying cannot focus as it is very hot during the day"/>
    <s v="Inform respective personal regarding this issue"/>
    <s v="Facility Management / Perawatan Kemudahan dan Aset"/>
    <x v="0"/>
    <x v="0"/>
    <x v="0"/>
  </r>
  <r>
    <m/>
    <x v="0"/>
    <m/>
    <m/>
    <d v="2026-03-31T00:00:00"/>
    <x v="23"/>
    <e v="#REF!"/>
    <x v="0"/>
    <s v="Electrical Supervisor"/>
    <s v="Product Handling"/>
    <s v="Unsafe Act (Dangerous or Unsafe Act that was done by someone) / Perbuatan Bahaya"/>
    <s v="Some lighting fixtures have broken glass covers in the truck loading area"/>
    <s v="_x000a_Risk of cuts and injuries: Due to broken glass shards on the ground or falling._x000a_Risk of slips and falls: If glass is scattered in the movement area._x000a_Risk of falling objects: Remaining glass pieces may fall from the fixture onto workers or drivers._x000a_Poor lighting: Leading to reduced visibility and an increased likelihood of accidents during loading._x000a_Electrical hazard: If wires or internal components of the fixture are exposed."/>
    <s v="When investigating the cause of the damaged lighting fixtures, it was found that they were broken due to trucks colliding with them. The damaged fixtures have been replaced, and the site supervisor has been informed of the need to ensure that drivers avoid hitting the lighting fixtures."/>
    <s v="Individual Behaviour / Tingkah Laku yang Cuai dan Berbahaya"/>
    <x v="0"/>
    <x v="0"/>
    <x v="0"/>
  </r>
  <r>
    <m/>
    <x v="0"/>
    <m/>
    <m/>
    <d v="2026-03-31T00:00:00"/>
    <x v="50"/>
    <e v="#REF!"/>
    <x v="0"/>
    <s v="HVAC Technician"/>
    <s v="North Building First Floor"/>
    <s v="Unsafe Act (Dangerous or Unsafe Act that was done by someone) / Perbuatan Bahaya"/>
    <s v="not hold hand rail during going down stairs"/>
    <s v="slip trip and fall"/>
    <s v="ask him to hold hand rail and he say thank you for intervene"/>
    <s v="Position of People / Keberadaan seseorang ketika bekerja (Line of Fire, Drop Object &amp; Slip, Trip and Fall)"/>
    <x v="0"/>
    <x v="0"/>
    <x v="0"/>
  </r>
  <r>
    <m/>
    <x v="0"/>
    <m/>
    <m/>
    <d v="2026-03-31T00:00:00"/>
    <x v="50"/>
    <e v="#REF!"/>
    <x v="0"/>
    <s v="HVAC Technician"/>
    <s v="Offsite &amp; Utilities"/>
    <s v="Unsafe Condition (Dangerous Area that has potential to cause harm or injury to People within the Area) / Keadaan Bahaya"/>
    <s v="using bicycle but very fast"/>
    <s v="can cause accident if loss control"/>
    <s v="ask him to use bicycle properly and no need to rush even though if its urgent situation"/>
    <s v="Individual Behaviour / Tingkah Laku yang Cuai dan Berbahaya"/>
    <x v="0"/>
    <x v="0"/>
    <x v="0"/>
  </r>
  <r>
    <m/>
    <x v="0"/>
    <m/>
    <m/>
    <d v="2026-03-31T00:00:00"/>
    <x v="47"/>
    <e v="#REF!"/>
    <x v="0"/>
    <s v="Senior Maintenance Engineer"/>
    <s v="Workshop"/>
    <s v="Safe Act or Positive Practice (An appreciation to be made to that person who shows good examples) / Kelakuan yang Baik"/>
    <s v="Unused and damaged gantry have signage and barricaded."/>
    <s v="Unauthorized used."/>
    <s v="None, good work practice."/>
    <s v="Signage and Barriers / Papan Tanda dan Perbatasan Keselamatan tempat kerja"/>
    <x v="0"/>
    <x v="0"/>
    <x v="0"/>
  </r>
  <r>
    <m/>
    <x v="0"/>
    <m/>
    <m/>
    <d v="2026-03-31T00:00:00"/>
    <x v="50"/>
    <e v="#REF!"/>
    <x v="0"/>
    <s v="HVAC Technician"/>
    <s v="CCR"/>
    <s v="Unsafe Condition (Dangerous Area that has potential to cause harm or injury to People within the Area) / Keadaan Bahaya"/>
    <s v="The main entrance door of control area not closed properly."/>
    <s v="can cause over pressure inside the area released can cause if any gas leak or blast happen, the fume leak can enter inside the area."/>
    <s v="Ask the cleaner on duty to double check the door if it's not closed properly"/>
    <s v="Individual Behaviour / Tingkah Laku yang Cuai dan Berbahaya"/>
    <x v="0"/>
    <x v="0"/>
    <x v="0"/>
  </r>
  <r>
    <m/>
    <x v="0"/>
    <m/>
    <m/>
    <d v="2026-03-31T00:00:00"/>
    <x v="37"/>
    <e v="#REF!"/>
    <x v="0"/>
    <s v="Electrical Technician"/>
    <s v="CCR"/>
    <s v="Unsafe Act (Dangerous or Unsafe Act that was done by someone) / Perbuatan Bahaya"/>
    <s v="A personel riding bicycle without hold on the handle"/>
    <s v="Accident might happen and injury"/>
    <s v="Stop them and ask them to hold the handle while cycling"/>
    <s v="Individual Behaviour / Tingkah Laku yang Cuai dan Berbahaya"/>
    <x v="0"/>
    <x v="0"/>
    <x v="0"/>
  </r>
  <r>
    <m/>
    <x v="0"/>
    <m/>
    <m/>
    <d v="2026-03-31T00:00:00"/>
    <x v="47"/>
    <e v="#REF!"/>
    <x v="0"/>
    <s v="Senior Maintenance Engineer"/>
    <s v="Workshop"/>
    <s v="Unsafe Condition (Dangerous Area that has potential to cause harm or injury to People within the Area) / Keadaan Bahaya"/>
    <s v="Expired chain block was hanging at gantry."/>
    <s v="Equipment not inspected might be not fit to use."/>
    <s v="Inform rigging team to remove from the area and replaced with certified tools."/>
    <s v="Proactive Approach / Teguran Positif (Safe Act / Positive Act)"/>
    <x v="0"/>
    <x v="0"/>
    <x v="0"/>
  </r>
  <r>
    <m/>
    <x v="0"/>
    <m/>
    <m/>
    <d v="2026-03-31T00:00:00"/>
    <x v="47"/>
    <e v="#REF!"/>
    <x v="0"/>
    <s v="Senior Maintenance Engineer"/>
    <s v="Rigging Store"/>
    <s v="Safe Act or Positive Practice (An appreciation to be made to that person who shows good examples) / Kelakuan yang Baik"/>
    <s v="Rigging tools are sorted and arranged in rigging container"/>
    <s v="Slip &amp; trip "/>
    <s v="Informed the rigging team to continue keeping the area in good condition,"/>
    <s v="Material Arrangement and Housekeeping / Kesesuaian Penyusunan Barang dan Kebersihan Tempat Pekerjaan"/>
    <x v="0"/>
    <x v="0"/>
    <x v="0"/>
  </r>
  <r>
    <m/>
    <x v="0"/>
    <m/>
    <m/>
    <d v="2026-03-31T00:00:00"/>
    <x v="50"/>
    <e v="#REF!"/>
    <x v="0"/>
    <s v="HVAC Technician "/>
    <s v="CCR"/>
    <s v="Unsafe Condition (Dangerous Area that has potential to cause harm or injury to People within the Area) / Keadaan Bahaya"/>
    <s v="Back side door from Instrument rack room door is open not closed properly, suspect someone open the door but not closed properly and the door is not main entrance its emergency door."/>
    <s v="can harm people inside the ccr room because the door is blast proof and the building is blast proof, but if the door is not close useless the building and the door are blast proof."/>
    <s v="Recommend put tagging machine so can track people not closed the door properly and take action."/>
    <s v="Facility Management / Perawatan Kemudahan dan Aset"/>
    <x v="0"/>
    <x v="0"/>
    <x v="0"/>
  </r>
  <r>
    <m/>
    <x v="0"/>
    <m/>
    <m/>
    <d v="2026-03-31T00:00:00"/>
    <x v="50"/>
    <e v="#REF!"/>
    <x v="0"/>
    <s v="HVAC Technician"/>
    <s v="North Building Ground Floor"/>
    <s v="Safe Act or Positive Practice (An appreciation to be made to that person who shows good examples) / Kelakuan yang Baik"/>
    <s v="cleaner mop the floor and put signage wet on the floor"/>
    <s v="slip trip and fall if there's no signage"/>
    <s v="give him positive feedback and he say thank you"/>
    <s v="Facility Management / Perawatan Kemudahan dan Aset"/>
    <x v="0"/>
    <x v="0"/>
    <x v="0"/>
  </r>
  <r>
    <m/>
    <x v="0"/>
    <m/>
    <m/>
    <d v="2026-03-31T00:00:00"/>
    <x v="56"/>
    <e v="#REF!"/>
    <x v="0"/>
    <s v="Rigger"/>
    <s v="Car Park near North Building"/>
    <s v="Improvement Suggestions / Cadangan untuk diperbaiki"/>
    <s v="No shade for vehicles"/>
    <s v="Damage to paint"/>
    <s v="-"/>
    <s v="Facility Management / Perawatan Kemudahan dan Aset"/>
    <x v="0"/>
    <x v="0"/>
    <x v="0"/>
  </r>
  <r>
    <m/>
    <x v="0"/>
    <m/>
    <m/>
    <d v="2026-03-31T00:00:00"/>
    <x v="37"/>
    <e v="#REF!"/>
    <x v="0"/>
    <s v="Electrical Technician"/>
    <s v="Site Office's Staffs Rest Area"/>
    <s v="Unsafe Act (Dangerous or Unsafe Act that was done by someone) / Perbuatan Bahaya"/>
    <s v="A personel shoe lace not tied"/>
    <s v="They may slip trip and fall"/>
    <s v="ask to tie his shoe lace and check all ppe before start work"/>
    <s v="Individual Behaviour / Tingkah Laku yang Cuai dan Berbahaya"/>
    <x v="0"/>
    <x v="0"/>
    <x v="0"/>
  </r>
  <r>
    <m/>
    <x v="0"/>
    <m/>
    <m/>
    <d v="2026-03-31T00:00:00"/>
    <x v="37"/>
    <e v="#REF!"/>
    <x v="0"/>
    <s v="Electrical Technician"/>
    <s v="Offsite &amp; Utilities"/>
    <s v="Safe Act or Positive Practice (An appreciation to be made to that person who shows good examples) / Kelakuan yang Baik"/>
    <s v="A personel do proper housekeeping after doing pm work"/>
    <s v="Tools may lost, work area is dirty if not do housekeeping"/>
    <s v="Remind buddy to do housekeeping after work is done"/>
    <s v="Proactive Approach / Teguran Positif (Safe Act / Positive Act)"/>
    <x v="0"/>
    <x v="0"/>
    <x v="0"/>
  </r>
  <r>
    <m/>
    <x v="0"/>
    <m/>
    <m/>
    <d v="2026-03-31T00:00:00"/>
    <x v="50"/>
    <e v="#REF!"/>
    <x v="0"/>
    <s v="Hvac Technician"/>
    <s v="North Building Ground Floor"/>
    <s v="Safe Act or Positive Practice (An appreciation to be made to that person who shows good examples) / Kelakuan yang Baik"/>
    <s v="Contactor cleaning aircond with complete PPE and buddy system"/>
    <s v="if theres no buddy system can cause slip trip and fall"/>
    <s v="the contractor says thank you for intervening and ask them to secure the area from unexpected event."/>
    <s v="Proactive Approach / Teguran Positif (Safe Act / Positive Act)"/>
    <x v="0"/>
    <x v="0"/>
    <x v="0"/>
  </r>
  <r>
    <m/>
    <x v="0"/>
    <m/>
    <m/>
    <d v="2026-03-31T00:00:00"/>
    <x v="80"/>
    <e v="#REF!"/>
    <x v="0"/>
    <s v="Mech.Lead"/>
    <s v="Workshop"/>
    <s v="Safe Act or Positive Practice (An appreciation to be made to that person who shows good examples) / Kelakuan yang Baik"/>
    <s v="removal of slag, dirt , and cutting residues"/>
    <s v="Injury"/>
    <s v="supervisor informing"/>
    <s v="Material Arrangement and Housekeeping / Kesesuaian Penyusunan Barang dan Kebersihan Tempat Pekerjaan"/>
    <x v="0"/>
    <x v="0"/>
    <x v="0"/>
  </r>
  <r>
    <m/>
    <x v="0"/>
    <m/>
    <m/>
    <d v="2026-03-31T00:00:00"/>
    <x v="72"/>
    <e v="#REF!"/>
    <x v="0"/>
    <s v="Workshop technician"/>
    <s v="Car Park near Clinic"/>
    <s v="Improvement Suggestions / Cadangan untuk diperbaiki"/>
    <s v="Uneven road surface"/>
    <s v="N/A"/>
    <s v="N/A"/>
    <s v="Facility Management / Perawatan Kemudahan dan Aset"/>
    <x v="0"/>
    <x v="0"/>
    <x v="0"/>
  </r>
  <r>
    <m/>
    <x v="0"/>
    <m/>
    <m/>
    <d v="2026-03-31T00:00:00"/>
    <x v="72"/>
    <e v="#REF!"/>
    <x v="0"/>
    <s v="Workshop technician"/>
    <s v="Workshop"/>
    <s v="Improvement Suggestions / Cadangan untuk diperbaiki"/>
    <s v="Insufficient lighting"/>
    <s v="Difficult to work with not enough lighting"/>
    <s v="N/A"/>
    <s v="Facility Management / Perawatan Kemudahan dan Aset"/>
    <x v="0"/>
    <x v="0"/>
    <x v="0"/>
  </r>
  <r>
    <m/>
    <x v="0"/>
    <m/>
    <m/>
    <d v="2026-03-31T00:00:00"/>
    <x v="34"/>
    <e v="#REF!"/>
    <x v="0"/>
    <s v="Electrical Technician "/>
    <s v="South Building Ground Floor"/>
    <s v="Improvement Suggestions / Cadangan untuk diperbaiki"/>
    <s v="Rubbish bin full of tissue at female prayer room since yesterday"/>
    <s v="Poor hygiene "/>
    <s v="Suggest to clear out the rubbish bin daily. "/>
    <s v="Waste Management / Berkaitan dengan Pengurusan Pembuangan Sampah"/>
    <x v="0"/>
    <x v="0"/>
    <x v="0"/>
  </r>
  <r>
    <m/>
    <x v="0"/>
    <m/>
    <m/>
    <d v="2026-03-31T00:00:00"/>
    <x v="37"/>
    <e v="#REF!"/>
    <x v="0"/>
    <s v="Electrical Technician"/>
    <s v="Workshop"/>
    <s v="Unsafe Act (Dangerous or Unsafe Act that was done by someone) / Perbuatan Bahaya"/>
    <s v="A personel not using a proper tools"/>
    <s v="Injury and accident might happen"/>
    <s v="Use a proper tools to do the job"/>
    <s v="Tools, Equipment and Machinery / Berkaitan dengan Alat Kegunaan Pekerjaan dan Mesin sama ada ianya Tidak Sesuai untuk aktivitas tersebut atau sebaliknya"/>
    <x v="0"/>
    <x v="0"/>
    <x v="0"/>
  </r>
  <r>
    <m/>
    <x v="0"/>
    <m/>
    <m/>
    <d v="2026-03-31T00:00:00"/>
    <x v="67"/>
    <e v="#REF!"/>
    <x v="0"/>
    <s v="Pipefitter "/>
    <s v="North Building Ground Floor"/>
    <s v="Safe Act or Positive Practice (An appreciation to be made to that person who shows good examples) / Kelakuan yang Baik"/>
    <s v="HSSE Department conducted a Personal Protective Equipment (PPE) inspection. The purpose of the inspection was to ensure all PPE is in good condition, compliant with safety standards, and suitable for use."/>
    <s v="Non-compliance with safety regulations"/>
    <s v="I would like to express appreciation to the HSSE Department for conducting the PPE inspection and reinforcing safety awareness among all personnel"/>
    <s v="Personal Protective Equipment / Pemakaian Alat Pelindung Diri"/>
    <x v="0"/>
    <x v="0"/>
    <x v="0"/>
  </r>
  <r>
    <m/>
    <x v="0"/>
    <m/>
    <m/>
    <d v="2026-03-31T00:00:00"/>
    <x v="67"/>
    <e v="#REF!"/>
    <x v="0"/>
    <s v="Pipefitter "/>
    <s v="Product Handling"/>
    <s v="Safe Act or Positive Practice (An appreciation to be made to that person who shows good examples) / Kelakuan yang Baik"/>
    <s v="I saw one of my team didn't wear safety glass during cleaning rusty part by using chipping hammer._x000a_"/>
    <s v="Foreign object can enter to his eye"/>
    <s v="I stop his work and asked him to where's his safety glass and tell him to wear it"/>
    <s v="Proactive Approach / Teguran Positif (Safe Act / Positive Act)"/>
    <x v="0"/>
    <x v="0"/>
    <x v="0"/>
  </r>
  <r>
    <m/>
    <x v="0"/>
    <m/>
    <m/>
    <d v="2026-03-31T00:00:00"/>
    <x v="67"/>
    <e v="#REF!"/>
    <x v="0"/>
    <s v="Pipefitter "/>
    <s v="Car Park near Main Gate 1"/>
    <s v="Improvement Suggestions / Cadangan untuk diperbaiki"/>
    <s v="It has been observed that potholes are present and commonly occurring along the road area within the parking zone. "/>
    <s v="These road surface defects pose potential hazards to both vehicles and pedestrians."/>
    <s v="It is recommended that management consider a more permanent solution other than Inefficient use of resources and cost due to frequent rework"/>
    <s v="Facility Management / Perawatan Kemudahan dan Aset"/>
    <x v="0"/>
    <x v="0"/>
    <x v="0"/>
  </r>
  <r>
    <m/>
    <x v="0"/>
    <m/>
    <m/>
    <d v="2026-03-31T00:00:00"/>
    <x v="67"/>
    <e v="#REF!"/>
    <x v="0"/>
    <s v="Pipefitter "/>
    <s v="Workshop"/>
    <s v="Unsafe Condition (Dangerous Area that has potential to cause harm or injury to People within the Area) / Keadaan Bahaya"/>
    <s v="the workplace is flooded due to the heavy rain"/>
    <s v="- Electrical hazards and safety risks_x000a_- Damage to equipment and property_x000a_- Disruption to business operations_x000a_- Potential health hazards from water contamination"/>
    <s v="- Switching off power to affected areas to prevent electrical hazards 🔌_x000a_- Moving equipment and important documents to higher ground_x000a_- Setting up barriers to contain the floodwater 🚧_x000a_- Arranging for professional water removal and disinfection services 💧"/>
    <s v="Design and Engineering / Tempat Pekerjaan kurang sesuai"/>
    <x v="0"/>
    <x v="0"/>
    <x v="0"/>
  </r>
  <r>
    <m/>
    <x v="0"/>
    <m/>
    <m/>
    <d v="2026-03-31T00:00:00"/>
    <x v="67"/>
    <e v="#REF!"/>
    <x v="0"/>
    <s v="Pipefitter "/>
    <s v="Workshop"/>
    <s v="Safe Act or Positive Practice (An appreciation to be made to that person who shows good examples) / Kelakuan yang Baik"/>
    <s v="My superior always make 1 work order every week for general housekeeping before weekends"/>
    <s v="- Accidents and injuries from tripping hazards or blocked exits 🚨_x000a_- Lost or damaged tools and equipment 🛠️_x000a_- Reduced productivity and efficiency 🐌_x000a_- Potential fire hazards from clutter and dust 🔥"/>
    <s v="To support, I'll make sure to clean up after each task and encourage teammates to do the same. Let's keep it safe and smooth"/>
    <s v="Material Arrangement and Housekeeping / Kesesuaian Penyusunan Barang dan Kebersihan Tempat Pekerjaan"/>
    <x v="0"/>
    <x v="0"/>
    <x v="0"/>
  </r>
  <r>
    <m/>
    <x v="0"/>
    <m/>
    <m/>
    <d v="2026-03-31T00:00:00"/>
    <x v="67"/>
    <e v="#REF!"/>
    <x v="0"/>
    <s v="Pipefitter "/>
    <s v="Workshop"/>
    <s v="Safe Act or Positive Practice (An appreciation to be made to that person who shows good examples) / Kelakuan yang Baik"/>
    <s v="My superior always make 1 work order every week for general housekeeping before weekends"/>
    <s v="- Accidents and injuries from tripping hazards or blocked exits 🚨_x000a_- Lost or damaged tools and equipment 🛠️_x000a_- Reduced productivity and efficiency 🐌_x000a_- Potential fire hazards from clutter and dust 🔥"/>
    <s v="To support, I'll make sure to clean up after each task and encourage teammates to do the same. Let's keep it safe and smooth"/>
    <s v="Material Arrangement and Housekeeping / Kesesuaian Penyusunan Barang dan Kebersihan Tempat Pekerjaan"/>
    <x v="0"/>
    <x v="0"/>
    <x v="0"/>
  </r>
  <r>
    <m/>
    <x v="0"/>
    <m/>
    <m/>
    <d v="2026-03-31T00:00:00"/>
    <x v="126"/>
    <e v="#REF!"/>
    <x v="0"/>
    <s v="Instrument Technician"/>
    <s v="Site Office Ground Floor"/>
    <s v="Improvement Suggestions / Cadangan untuk diperbaiki"/>
    <s v="The flooring in the cafeteria has worn down and at the door the flooring has already peeled off"/>
    <s v="People may trip and injure themselves if not careful"/>
    <s v="Inform respective personal regarding this unsafe condition"/>
    <s v="Facility Management / Perawatan Kemudahan dan Aset"/>
    <x v="0"/>
    <x v="0"/>
    <x v="0"/>
  </r>
  <r>
    <m/>
    <x v="0"/>
    <m/>
    <m/>
    <d v="2026-03-31T00:00:00"/>
    <x v="38"/>
    <e v="#REF!"/>
    <x v="0"/>
    <s v="Electrical Technician"/>
    <s v="Cooling Tower Area"/>
    <s v="Unsafe Condition (Dangerous Area that has potential to cause harm or injury to People within the Area) / Keadaan Bahaya"/>
    <s v="Cooling tower fan was not braked, eventhough scaffolding was already erected inside, however no one was working yet. The entry point should be taped for no entry and blades brake should have been activated at all times."/>
    <s v="Dangerous to work as fan blades rotating. Also entry point was not taped for no entry."/>
    <s v="Suggest to tape entry point so no one can enter and brake the fan blades even when nobody is around"/>
    <s v="Hazardous - Unsafe Environment / Situasi Tempat Kerja yang Berbahaya untuk Alam Sekitar"/>
    <x v="0"/>
    <x v="0"/>
    <x v="0"/>
  </r>
  <r>
    <m/>
    <x v="0"/>
    <m/>
    <m/>
    <d v="2026-04-01T00:00:00"/>
    <x v="13"/>
    <e v="#REF!"/>
    <x v="0"/>
    <s v="Welder"/>
    <s v="Workshop"/>
    <s v="Unsafe Condition (Dangerous Area that has potential to cause harm or injury to People within the Area) / Keadaan Bahaya"/>
    <s v="Currently Brunei Weather is very hot."/>
    <s v="_x000a_- Dehydration and heat exhaustion risks increase_x000a_- Productivity and focus may decrease_x000a_- Heat-related illnesses like heatstroke can occur_x000a_"/>
    <s v="With the hot weather please do take extra precautions:_x000a_- Stay well hydrated _x000a_- Take short breaks in shaded areas_x000a_- Watch for signs of heat stress such as dizziness, headache, fatigue_x000a_- Look out for each other "/>
    <s v="Proactive Approach / Teguran Positif (Safe Act / Positive Act)"/>
    <x v="0"/>
    <x v="0"/>
    <x v="0"/>
  </r>
  <r>
    <m/>
    <x v="0"/>
    <m/>
    <m/>
    <d v="2026-04-01T00:00:00"/>
    <x v="106"/>
    <e v="#REF!"/>
    <x v="0"/>
    <s v="Instrument Engineer"/>
    <s v="Offsite &amp; Utilities"/>
    <s v="Unsafe Condition (Dangerous Area that has potential to cause harm or injury to People within the Area) / Keadaan Bahaya"/>
    <s v="Catss were seen roaming the area between the CCR and the O&amp;U plants near the cable trays."/>
    <s v="the cats could reproduce and cause harm to equipments on site"/>
    <s v="stray animals control needs to be established."/>
    <s v="Hazardous - Unsafe Environment / Situasi Tempat Kerja yang Berbahaya untuk Alam Sekitar"/>
    <x v="2"/>
    <x v="0"/>
    <x v="0"/>
  </r>
  <r>
    <m/>
    <x v="0"/>
    <m/>
    <m/>
    <d v="2026-04-01T00:00:00"/>
    <x v="115"/>
    <e v="#REF!"/>
    <x v="0"/>
    <s v="Instrument Engineer"/>
    <s v="Product Handling"/>
    <s v="Safe Act or Positive Practice (An appreciation to be made to that person who shows good examples) / Kelakuan yang Baik"/>
    <s v="Proactive attitude displayed by technicians on bringing the interns for intern activity/give lesson on plant maintenance activity"/>
    <s v="N/A"/>
    <s v="appreciate the positive attitude"/>
    <s v="Proactive Approach / Teguran Positif (Safe Act / Positive Act)"/>
    <x v="0"/>
    <x v="0"/>
    <x v="0"/>
  </r>
  <r>
    <m/>
    <x v="0"/>
    <m/>
    <m/>
    <d v="2026-04-01T00:00:00"/>
    <x v="23"/>
    <e v="#REF!"/>
    <x v="0"/>
    <s v="Electrical Supervisor"/>
    <s v="Urea Plant"/>
    <s v="Unsafe Condition (Dangerous Area that has potential to cause harm or injury to People within the Area) / Keadaan Bahaya"/>
    <s v="There is a urea spill on the ground next to Conveyor 1271H13"/>
    <s v="Urea on the ground can make the surface slippery, increasing the likelihood of accidents."/>
    <s v="The site supervisor has been notified of the need to remove the urea, and it is currently being removed"/>
    <s v="Material Arrangement and Housekeeping / Kesesuaian Penyusunan Barang dan Kebersihan Tempat Pekerjaan"/>
    <x v="0"/>
    <x v="0"/>
    <x v="0"/>
  </r>
  <r>
    <m/>
    <x v="0"/>
    <m/>
    <m/>
    <d v="2026-04-01T00:00:00"/>
    <x v="131"/>
    <e v="#REF!"/>
    <x v="0"/>
    <s v="RE &amp; SE Manager "/>
    <s v="Offsite &amp; Utilities"/>
    <s v="Unsafe Condition (Dangerous Area that has potential to cause harm or injury to People within the Area) / Keadaan Bahaya"/>
    <s v="Rubber hose at ammoni Cooling pumps needs to be attended  and secured by operation"/>
    <s v="Hose damage , possible leakage "/>
    <s v="Sharing  the observation with operation  "/>
    <s v="Material Arrangement and Housekeeping / Kesesuaian Penyusunan Barang dan Kebersihan Tempat Pekerjaan"/>
    <x v="0"/>
    <x v="0"/>
    <x v="0"/>
  </r>
  <r>
    <m/>
    <x v="0"/>
    <m/>
    <m/>
    <d v="2026-04-01T00:00:00"/>
    <x v="131"/>
    <e v="#REF!"/>
    <x v="0"/>
    <s v="RE &amp; SE Section Manager "/>
    <s v="Urea Plant"/>
    <s v="Unsafe Condition (Dangerous Area that has potential to cause harm or injury to People within the Area) / Keadaan Bahaya"/>
    <s v="Product spillage near to Bucket elevator 1271 H002 AB _x000a_Need to be attended"/>
    <s v="Slipping can happened to anyone in the area "/>
    <s v="Sharing observation with operation "/>
    <s v="Hazardous - Unsafe Environment / Situasi Tempat Kerja yang Berbahaya untuk Alam Sekitar"/>
    <x v="0"/>
    <x v="0"/>
    <x v="0"/>
  </r>
  <r>
    <m/>
    <x v="0"/>
    <m/>
    <m/>
    <d v="2026-03-30T00:00:00"/>
    <x v="148"/>
    <e v="#REF!"/>
    <x v="0"/>
    <s v="Senior Rotating technician "/>
    <s v="Offsite &amp; Utilities"/>
    <s v="Safe Act or Positive Practice (An appreciation to be made to that person who shows good examples) / Kelakuan yang Baik"/>
    <s v="Using rubber gloves and face mask during repair chemical pump"/>
    <s v="Good action to avoid splash chemicals "/>
    <s v="Good action "/>
    <s v="Personal Protective Equipment / Pemakaian Alat Pelindung Diri"/>
    <x v="0"/>
    <x v="0"/>
    <x v="0"/>
  </r>
  <r>
    <m/>
    <x v="0"/>
    <m/>
    <m/>
    <d v="2026-03-31T00:00:00"/>
    <x v="148"/>
    <e v="#REF!"/>
    <x v="0"/>
    <s v="Senior Rotating technician "/>
    <s v="Offsite &amp; Utilities"/>
    <s v="Safe Act or Positive Practice (An appreciation to be made to that person who shows good examples) / Kelakuan yang Baik"/>
    <s v="Used leather gloves during hot working"/>
    <s v="Hand can burn"/>
    <s v="Good PPE"/>
    <s v="Personal Protective Equipment / Pemakaian Alat Pelindung Diri"/>
    <x v="0"/>
    <x v="0"/>
    <x v="0"/>
  </r>
  <r>
    <m/>
    <x v="0"/>
    <m/>
    <m/>
    <d v="2026-04-01T00:00:00"/>
    <x v="131"/>
    <e v="#REF!"/>
    <x v="0"/>
    <s v="RE &amp; SE Section Manager "/>
    <s v="Ammonia Plant"/>
    <s v="Unsafe Condition (Dangerous Area that has potential to cause harm or injury to People within the Area) / Keadaan Bahaya"/>
    <s v="Bolts , blinds and nuts found under the Stairs of the Electrical  Main substation "/>
    <s v="Material can be damaged without proper reservation "/>
    <s v="Sharing information with Static team to do the required housekeeping "/>
    <s v="Material Arrangement and Housekeeping / Kesesuaian Penyusunan Barang dan Kebersihan Tempat Pekerjaan"/>
    <x v="0"/>
    <x v="0"/>
    <x v="0"/>
  </r>
  <r>
    <m/>
    <x v="0"/>
    <m/>
    <m/>
    <d v="2026-04-01T00:00:00"/>
    <x v="131"/>
    <e v="#REF!"/>
    <x v="0"/>
    <s v="Manager "/>
    <s v="Urea Plant"/>
    <s v="Unsafe Condition (Dangerous Area that has potential to cause harm or injury to People within the Area) / Keadaan Bahaya"/>
    <s v="1271 K003_x000a_Hous keeping is  required_x000a_Bolts , nuts found under the fan skid "/>
    <s v="Material damaged or lost without proper reservation "/>
    <s v="Information shared with static team "/>
    <s v="Material Arrangement and Housekeeping / Kesesuaian Penyusunan Barang dan Kebersihan Tempat Pekerjaan"/>
    <x v="0"/>
    <x v="0"/>
    <x v="0"/>
  </r>
  <r>
    <m/>
    <x v="0"/>
    <m/>
    <m/>
    <d v="2026-04-01T00:00:00"/>
    <x v="131"/>
    <e v="#REF!"/>
    <x v="0"/>
    <s v="Manager "/>
    <s v="Urea Plant"/>
    <s v="Unsafe Condition (Dangerous Area that has potential to cause harm or injury to People within the Area) / Keadaan Bahaya"/>
    <s v="Insulation to be installed and scaffolding to be removed for 1291 P001 A "/>
    <s v="Unsafe condition for the operation team "/>
    <s v="Information shared with Workshop team "/>
    <s v="Hazardous - Unsafe Environment / Situasi Tempat Kerja yang Berbahaya untuk Alam Sekitar"/>
    <x v="0"/>
    <x v="0"/>
    <x v="0"/>
  </r>
  <r>
    <n v="5750"/>
    <x v="1"/>
    <d v="2026-04-01T12:02:29"/>
    <s v="anonymous"/>
    <d v="2026-03-31T00:00:00"/>
    <x v="38"/>
    <m/>
    <x v="0"/>
    <s v="Electrical Technician"/>
    <s v="Cooling Tower Area"/>
    <s v="Unsafe Condition (Dangerous Area that has potential to cause harm or injury to People within the Area) / Keadaan Bahaya"/>
    <s v="Cooling tower fan was not braked, eventhough scaffolding was already erected inside, however no one was working yet. The entry point should be taped for no entry and blades brake should have been activated at all times."/>
    <s v="Dangerous to work as fan blades rotating. Also entry point was not taped for no entry."/>
    <s v="Suggest to tape entry point so no one can enter and brake the fan blades even when nobody is around"/>
    <s v="Hazardous - Unsafe Environment / Situasi Tempat Kerja yang Berbahaya untuk Alam Sekitar"/>
    <x v="2"/>
    <x v="0"/>
    <x v="0"/>
  </r>
  <r>
    <n v="5743"/>
    <x v="2"/>
    <d v="2026-04-01T08:00:57"/>
    <s v="anonymous"/>
    <d v="2026-04-01T00:00:00"/>
    <x v="13"/>
    <m/>
    <x v="0"/>
    <s v="Welder"/>
    <s v="Workshop"/>
    <s v="Unsafe Condition (Dangerous Area that has potential to cause harm or injury to People within the Area) / Keadaan Bahaya"/>
    <s v="Currently Brunei Weather is very hot."/>
    <s v="_x000a_- Dehydration and heat exhaustion risks increase_x000a_- Productivity and focus may decrease_x000a_- Heat-related illnesses like heatstroke can occur_x000a_"/>
    <s v="With the hot weather please do take extra precautions:_x000a_- Stay well hydrated _x000a_- Take short breaks in shaded areas_x000a_- Watch for signs of heat stress such as dizziness, headache, fatigue_x000a_- Look out for each other "/>
    <s v="Proactive Approach / Teguran Positif (Safe Act / Positive Act)"/>
    <x v="2"/>
    <x v="0"/>
    <x v="0"/>
  </r>
  <r>
    <n v="5744"/>
    <x v="3"/>
    <d v="2026-04-01T09:58:49"/>
    <s v="anonymous"/>
    <d v="2026-04-01T00:00:00"/>
    <x v="106"/>
    <m/>
    <x v="0"/>
    <s v="Instrument Engineer"/>
    <s v="Offsite &amp; Utilities"/>
    <s v="Unsafe Condition (Dangerous Area that has potential to cause harm or injury to People within the Area) / Keadaan Bahaya"/>
    <s v="Catss were seen roaming the area between the CCR and the O&amp;U plants near the cable trays."/>
    <s v="the cats could reproduce and cause harm to equipments on site"/>
    <s v="stray animals control needs to be established."/>
    <s v="Hazardous - Unsafe Environment / Situasi Tempat Kerja yang Berbahaya untuk Alam Sekitar"/>
    <x v="2"/>
    <x v="0"/>
    <x v="0"/>
  </r>
  <r>
    <n v="5748"/>
    <x v="4"/>
    <d v="2026-04-01T11:28:15"/>
    <s v="anonymous"/>
    <d v="2026-04-01T00:00:00"/>
    <x v="115"/>
    <m/>
    <x v="0"/>
    <s v="Instrument Engineer"/>
    <s v="Product Handling"/>
    <s v="Safe Act or Positive Practice (An appreciation to be made to that person who shows good examples) / Kelakuan yang Baik"/>
    <s v="Proactive attitude displayed by technicians on bringing the interns for intern activity/give lesson on plant maintenance activity"/>
    <s v="N/A"/>
    <s v="appreciate the positive attitude"/>
    <s v="Proactive Approach / Teguran Positif (Safe Act / Positive Act)"/>
    <x v="2"/>
    <x v="0"/>
    <x v="0"/>
  </r>
  <r>
    <n v="5749"/>
    <x v="5"/>
    <d v="2026-04-01T11:43:31"/>
    <s v="anonymous"/>
    <d v="2026-04-01T00:00:00"/>
    <x v="23"/>
    <m/>
    <x v="0"/>
    <s v="Electrical Supervisor"/>
    <s v="Urea Plant"/>
    <s v="Unsafe Condition (Dangerous Area that has potential to cause harm or injury to People within the Area) / Keadaan Bahaya"/>
    <s v="There is a urea spill on the ground next to Conveyor 1271H13"/>
    <s v="Urea on the ground can make the surface slippery, increasing the likelihood of accidents."/>
    <s v="The site supervisor has been notified of the need to remove the urea, and it is currently being removed"/>
    <s v="Material Arrangement and Housekeeping / Kesesuaian Penyusunan Barang dan Kebersihan Tempat Pekerjaan"/>
    <x v="2"/>
    <x v="0"/>
    <x v="0"/>
  </r>
  <r>
    <n v="5751"/>
    <x v="6"/>
    <d v="2026-04-01T13:20:33"/>
    <s v="anonymous"/>
    <d v="2026-04-01T00:00:00"/>
    <x v="131"/>
    <m/>
    <x v="0"/>
    <s v="RE &amp; SE Manager "/>
    <s v="Offsite &amp; Utilities"/>
    <s v="Unsafe Condition (Dangerous Area that has potential to cause harm or injury to People within the Area) / Keadaan Bahaya"/>
    <s v="Rubber hose at ammoni Cooling pumps needs to be attended  and secured by operation"/>
    <s v="Hose damage , possible leakage "/>
    <s v="Sharing  the observation with operation  "/>
    <s v="Material Arrangement and Housekeeping / Kesesuaian Penyusunan Barang dan Kebersihan Tempat Pekerjaan"/>
    <x v="2"/>
    <x v="0"/>
    <x v="0"/>
  </r>
  <r>
    <n v="5752"/>
    <x v="7"/>
    <d v="2026-04-01T13:23:44"/>
    <s v="anonymous"/>
    <d v="2026-04-01T00:00:00"/>
    <x v="131"/>
    <m/>
    <x v="0"/>
    <s v="RE &amp; SE Section Manager "/>
    <s v="Urea Plant"/>
    <s v="Unsafe Condition (Dangerous Area that has potential to cause harm or injury to People within the Area) / Keadaan Bahaya"/>
    <s v="Product spillage near to Bucket elevator 1271 H002 AB _x000a_Need to be attended"/>
    <s v="Slipping can happened to anyone in the area "/>
    <s v="Sharing observation with operation "/>
    <s v="Hazardous - Unsafe Environment / Situasi Tempat Kerja yang Berbahaya untuk Alam Sekitar"/>
    <x v="2"/>
    <x v="0"/>
    <x v="0"/>
  </r>
  <r>
    <n v="5753"/>
    <x v="8"/>
    <d v="2026-04-01T13:23:48"/>
    <s v="anonymous"/>
    <d v="2026-03-30T00:00:00"/>
    <x v="148"/>
    <m/>
    <x v="0"/>
    <s v="Senior Rotating technician "/>
    <s v="Offsite &amp; Utilities"/>
    <s v="Safe Act or Positive Practice (An appreciation to be made to that person who shows good examples) / Kelakuan yang Baik"/>
    <s v="Using rubber gloves and face mask during repair chemical pump"/>
    <s v="Good action to avoid splash chemicals "/>
    <s v="Good action "/>
    <s v="Personal Protective Equipment / Pemakaian Alat Pelindung Diri"/>
    <x v="2"/>
    <x v="0"/>
    <x v="0"/>
  </r>
  <r>
    <n v="5754"/>
    <x v="9"/>
    <d v="2026-04-01T13:27:08"/>
    <s v="anonymous"/>
    <d v="2026-03-31T00:00:00"/>
    <x v="148"/>
    <m/>
    <x v="0"/>
    <s v="Senior Rotating technician "/>
    <s v="Offsite &amp; Utilities"/>
    <s v="Safe Act or Positive Practice (An appreciation to be made to that person who shows good examples) / Kelakuan yang Baik"/>
    <s v="Used leather gloves during hot working"/>
    <s v="Hand can burn"/>
    <s v="Good PPE"/>
    <s v="Personal Protective Equipment / Pemakaian Alat Pelindung Diri"/>
    <x v="2"/>
    <x v="0"/>
    <x v="0"/>
  </r>
  <r>
    <n v="5755"/>
    <x v="10"/>
    <d v="2026-04-01T13:32:47"/>
    <s v="anonymous"/>
    <d v="2026-04-01T00:00:00"/>
    <x v="131"/>
    <m/>
    <x v="0"/>
    <s v="RE &amp; SE Section Manager "/>
    <s v="Ammonia Plant"/>
    <s v="Unsafe Condition (Dangerous Area that has potential to cause harm or injury to People within the Area) / Keadaan Bahaya"/>
    <s v="Bolts , blinds and nuts found under the Stairs of the Electrical  Main substation "/>
    <s v="Material can be damaged without proper reservation "/>
    <s v="Sharing information with Static team to do the required housekeeping "/>
    <s v="Material Arrangement and Housekeeping / Kesesuaian Penyusunan Barang dan Kebersihan Tempat Pekerjaan"/>
    <x v="2"/>
    <x v="0"/>
    <x v="0"/>
  </r>
  <r>
    <n v="5756"/>
    <x v="11"/>
    <d v="2026-04-01T13:35:46"/>
    <s v="anonymous"/>
    <d v="2026-04-01T00:00:00"/>
    <x v="131"/>
    <m/>
    <x v="0"/>
    <s v="Manager "/>
    <s v="Urea Plant"/>
    <s v="Unsafe Condition (Dangerous Area that has potential to cause harm or injury to People within the Area) / Keadaan Bahaya"/>
    <s v="1271 K003_x000a_Hous keeping is  required_x000a_Bolts , nuts found under the fan skid "/>
    <s v="Material damaged or lost without proper reservation "/>
    <s v="Information shared with static team "/>
    <s v="Material Arrangement and Housekeeping / Kesesuaian Penyusunan Barang dan Kebersihan Tempat Pekerjaan"/>
    <x v="2"/>
    <x v="0"/>
    <x v="0"/>
  </r>
  <r>
    <n v="5757"/>
    <x v="12"/>
    <d v="2026-04-01T13:38:36"/>
    <s v="anonymous"/>
    <d v="2026-04-01T00:00:00"/>
    <x v="131"/>
    <m/>
    <x v="0"/>
    <s v="Manager "/>
    <s v="Urea Plant"/>
    <s v="Unsafe Condition (Dangerous Area that has potential to cause harm or injury to People within the Area) / Keadaan Bahaya"/>
    <s v="Insulation to be installed and scaffolding to be removed for 1291 P001 A "/>
    <s v="Unsafe condition for the operation team "/>
    <s v="Information shared with Workshop team "/>
    <s v="Hazardous - Unsafe Environment / Situasi Tempat Kerja yang Berbahaya untuk Alam Sekitar"/>
    <x v="2"/>
    <x v="0"/>
    <x v="0"/>
  </r>
  <r>
    <n v="5758"/>
    <x v="13"/>
    <d v="2026-04-01T13:42:40"/>
    <s v="anonymous"/>
    <d v="2026-04-01T00:00:00"/>
    <x v="34"/>
    <m/>
    <x v="0"/>
    <s v="Electrical Technician "/>
    <s v="Ammonia Plant"/>
    <s v="Unsafe Condition (Dangerous Area that has potential to cause harm or injury to People within the Area) / Keadaan Bahaya"/>
    <s v="Slippery near 1091 ammonia pump"/>
    <s v="Slip, trip and fall"/>
    <s v="Remind colleague to stay alert about the area. "/>
    <s v="Position of People / Keberadaan seseorang ketika bekerja (Line of Fire, Drop Object &amp; Slip, Trip and Fall)"/>
    <x v="2"/>
    <x v="0"/>
    <x v="0"/>
  </r>
  <r>
    <n v="5759"/>
    <x v="14"/>
    <d v="2026-04-01T13:44:19"/>
    <s v="anonymous"/>
    <d v="2026-04-01T00:00:00"/>
    <x v="34"/>
    <m/>
    <x v="0"/>
    <s v="Electrical Technician "/>
    <s v="Ammonia Plant"/>
    <s v="Safe Act or Positive Practice (An appreciation to be made to that person who shows good examples) / Kelakuan yang Baik"/>
    <s v="Isolate electrical lighting panel before working on CM work"/>
    <s v="Positive action"/>
    <s v="Good approach"/>
    <s v="Individual Behaviour / Tingkah Laku yang Cuai dan Berbahaya"/>
    <x v="2"/>
    <x v="0"/>
    <x v="0"/>
  </r>
  <r>
    <n v="5760"/>
    <x v="15"/>
    <d v="2026-04-01T13:46:41"/>
    <s v="anonymous"/>
    <d v="2026-04-01T00:00:00"/>
    <x v="34"/>
    <m/>
    <x v="0"/>
    <s v="Electrical Technician "/>
    <s v="Ammonia Plant"/>
    <s v="Safe Act or Positive Practice (An appreciation to be made to that person who shows good examples) / Kelakuan yang Baik"/>
    <s v="Use of safety harness while working at scaffolding platform to replace lighting."/>
    <s v="Positive action "/>
    <s v="Good practices"/>
    <s v="Scaffolding and Working at Height / Yang berkaitan dengan Scaffolding dan Bekerja tempat tinggi"/>
    <x v="2"/>
    <x v="0"/>
    <x v="0"/>
  </r>
  <r>
    <n v="5761"/>
    <x v="16"/>
    <d v="2026-04-01T13:49:34"/>
    <s v="anonymous"/>
    <d v="2026-04-01T00:00:00"/>
    <x v="157"/>
    <m/>
    <x v="2"/>
    <s v="General Helper"/>
    <s v="SCM Building's Car Park Area"/>
    <s v="Improvement Suggestions / Cadangan untuk diperbaiki"/>
    <s v="Jalan raya batu "/>
    <s v="batu terpelanting kaca kereta pecah"/>
    <s v="pit jalan raya"/>
    <s v="Road Safety / Keselamatan di Trafik dan Jalan Raya"/>
    <x v="1"/>
    <x v="2"/>
    <x v="0"/>
  </r>
  <r>
    <n v="5762"/>
    <x v="17"/>
    <d v="2026-04-01T13:50:56"/>
    <s v="anonymous"/>
    <d v="2026-04-01T00:00:00"/>
    <x v="157"/>
    <m/>
    <x v="2"/>
    <s v="General Helper"/>
    <s v="Warehouse"/>
    <s v="Improvement Suggestions / Cadangan untuk diperbaiki"/>
    <s v="Jalan raya batu and pasir"/>
    <s v="Habuk dan batu terpelanting bahaya"/>
    <s v="Pit jalan raya jadi rata"/>
    <s v="Road Safety / Keselamatan di Trafik dan Jalan Raya"/>
    <x v="1"/>
    <x v="2"/>
    <x v="0"/>
  </r>
  <r>
    <n v="5763"/>
    <x v="18"/>
    <d v="2026-04-01T14:01:15"/>
    <s v="anonymous"/>
    <d v="2026-04-01T00:00:00"/>
    <x v="22"/>
    <m/>
    <x v="0"/>
    <s v="Electrical Supervisor"/>
    <s v="Ammonia Plant"/>
    <s v="Safe Act or Positive Practice (An appreciation to be made to that person who shows good examples) / Kelakuan yang Baik"/>
    <s v="We observed that the multimeter lead found damaged insulation and exposed copper during routine PM."/>
    <s v="It was very dangerous for someone to be using the multimeter in that condition. It might result in an electrical shock."/>
    <s v="Take out the test lead, fix it, and fasten it with shrinking insulation."/>
    <s v="Hazardous - Unsafe Materials / Benda yang Berbahaya"/>
    <x v="2"/>
    <x v="1"/>
    <x v="0"/>
  </r>
  <r>
    <n v="5764"/>
    <x v="19"/>
    <d v="2026-04-01T14:04:43"/>
    <s v="anonymous"/>
    <d v="2026-04-01T00:00:00"/>
    <x v="22"/>
    <m/>
    <x v="0"/>
    <s v="Electrical Supervisor"/>
    <s v="Warehouse"/>
    <s v="Unsafe Act (Dangerous or Unsafe Act that was done by someone) / Perbuatan Bahaya"/>
    <s v="While we were collecting the materials at the main warehouse, we noticed that the operator who helped us with the material issue had been walking on a wooden box between the material racks."/>
    <s v="This dangerous conduct may result in falls, trips, and injuries. "/>
    <s v="These problems can be eliminated with proper material layout in the warehouse."/>
    <s v="Position of People / Keberadaan seseorang ketika bekerja (Line of Fire, Drop Object &amp; Slip, Trip and Fall)"/>
    <x v="2"/>
    <x v="1"/>
    <x v="0"/>
  </r>
  <r>
    <n v="5765"/>
    <x v="20"/>
    <d v="2026-04-01T14:42:54"/>
    <s v="anonymous"/>
    <d v="2026-02-09T00:00:00"/>
    <x v="97"/>
    <m/>
    <x v="0"/>
    <s v="Instrument Engineer"/>
    <s v="Unsure / Kurang Pasti"/>
    <s v="Unsafe Act (Dangerous or Unsafe Act that was done by someone) / Perbuatan Bahaya"/>
    <s v="Using non-ex-proof phone to make a call while working in Plant"/>
    <s v="Risk of explosion in an explosive zone/area"/>
    <s v="Reminded the person it is not allowed to use a non-ex proof phone inside Plant"/>
    <s v="Individual Behaviour / Tingkah Laku yang Cuai dan Berbahaya"/>
    <x v="2"/>
    <x v="0"/>
    <x v="0"/>
  </r>
  <r>
    <n v="5766"/>
    <x v="21"/>
    <d v="2026-04-01T15:03:47"/>
    <s v="anonymous"/>
    <d v="2026-02-24T00:00:00"/>
    <x v="97"/>
    <m/>
    <x v="0"/>
    <s v="Instrument Engineer"/>
    <s v="South Building First Floor"/>
    <s v="Safe Act or Positive Practice (An appreciation to be made to that person who shows good examples) / Kelakuan yang Baik"/>
    <s v="During office relocation, the manpower shows proper and safe way of lifting all the heavy items."/>
    <s v="-"/>
    <s v="Highlighted to them that they are doing a great job and thanked them for their assistance"/>
    <s v="Manual Handling / Cara Mengangkat Benda"/>
    <x v="2"/>
    <x v="0"/>
    <x v="0"/>
  </r>
  <r>
    <n v="5767"/>
    <x v="22"/>
    <d v="2026-04-01T15:39:50"/>
    <s v="anonymous"/>
    <d v="2026-04-01T00:00:00"/>
    <x v="115"/>
    <m/>
    <x v="0"/>
    <s v="Instrument Engineer"/>
    <s v="North Building First Floor"/>
    <s v="Safe Act or Positive Practice (An appreciation to be made to that person who shows good examples) / Kelakuan yang Baik"/>
    <s v="Colleague forgot to wear Safety Goggles and Safety boots before going to site"/>
    <s v="Wasted time going to entrance when rejected by Security or can cause harms to him/herself if somehow not rejected by Security"/>
    <s v="Remind him/her of full PPEs before going out of office"/>
    <s v="Personal Protective Equipment / Pemakaian Alat Pelindung Diri"/>
    <x v="2"/>
    <x v="0"/>
    <x v="0"/>
  </r>
  <r>
    <n v="5768"/>
    <x v="23"/>
    <d v="2026-04-01T17:17:51"/>
    <s v="anonymous"/>
    <d v="2026-04-01T00:00:00"/>
    <x v="67"/>
    <m/>
    <x v="0"/>
    <s v="Pipefitter "/>
    <s v="Product Handling"/>
    <s v="Unsafe Condition (Dangerous Area that has potential to cause harm or injury to People within the Area) / Keadaan Bahaya"/>
    <s v="A temporary storage area was found to have poor housekeeping conditions. The canvas materials were not properly arranged or secured, resulting in a cluttered and untidy environment."/>
    <s v="Increased risk of trips and falls due to scattered materials"/>
    <s v="The personnel responsible for the area were informed immediately regarding the housekeeping issue. They acknowledged the concern and took prompt action to reorganize and properly manage the canvas materials"/>
    <s v="Material Arrangement and Housekeeping / Kesesuaian Penyusunan Barang dan Kebersihan Tempat Pekerjaan"/>
    <x v="2"/>
    <x v="0"/>
    <x v="0"/>
  </r>
  <r>
    <n v="5769"/>
    <x v="24"/>
    <d v="2026-04-01T20:13:57"/>
    <s v="anonymous"/>
    <d v="2026-03-31T00:00:00"/>
    <x v="158"/>
    <m/>
    <x v="3"/>
    <s v="Security Guard"/>
    <s v="Vehicle Entry Gate"/>
    <s v="Improvement Suggestions / Cadangan untuk diperbaiki"/>
    <s v="Tidak ada zebra crossing"/>
    <s v="Boleh menyebabkan kemalangan"/>
    <s v="Di buat kan zebra crossing untuk mengelakkn kemalangan bgi orang yang berjalan kaki untuk mlintas jalan"/>
    <s v="Proactive Approach / Teguran Positif (Safe Act / Positive Act)"/>
    <x v="1"/>
    <x v="2"/>
    <x v="0"/>
  </r>
  <r>
    <n v="5770"/>
    <x v="25"/>
    <d v="2026-04-01T20:34:55"/>
    <s v="anonymous"/>
    <d v="2026-04-01T00:00:00"/>
    <x v="159"/>
    <m/>
    <x v="2"/>
    <s v="General worker"/>
    <s v="Unsure / Kurang Pasti"/>
    <s v="Unsafe Condition (Dangerous Area that has potential to cause harm or injury to People within the Area) / Keadaan Bahaya"/>
    <s v="Saya ternampak dawai yang tidak di gunakan dan di biarkan begitu sahaja"/>
    <s v="Boleh membahayakan orang lain yang berjalan di kawasan itu"/>
    <s v="Saya memberi salam kepada orang itu dan memberitahu kepada orang itu untuk membuang dawai itu"/>
    <s v="Material Arrangement and Housekeeping / Kesesuaian Penyusunan Barang dan Kebersihan Tempat Pekerjaan"/>
    <x v="1"/>
    <x v="2"/>
    <x v="0"/>
  </r>
  <r>
    <n v="5771"/>
    <x v="26"/>
    <d v="2026-04-02T06:41:06"/>
    <s v="anonymous"/>
    <d v="2026-04-02T00:00:00"/>
    <x v="40"/>
    <m/>
    <x v="0"/>
    <s v="Lead Electrical Technician"/>
    <s v="Site Office First Floor"/>
    <s v="Unsafe Condition (Dangerous Area that has potential to cause harm or injury to People within the Area) / Keadaan Bahaya"/>
    <s v="the staircase slippery"/>
    <s v="slip and fall"/>
    <s v="give or put anti slip sticker on the staircase. "/>
    <s v="Facility Management / Perawatan Kemudahan dan Aset"/>
    <x v="2"/>
    <x v="0"/>
    <x v="0"/>
  </r>
  <r>
    <n v="5772"/>
    <x v="27"/>
    <d v="2026-04-02T06:48:33"/>
    <s v="anonymous"/>
    <d v="2026-03-18T00:00:00"/>
    <x v="160"/>
    <m/>
    <x v="2"/>
    <s v="general worker"/>
    <s v="Unsure / Kurang Pasti"/>
    <s v="Safe Act or Positive Practice (An appreciation to be made to that person who shows good examples) / Kelakuan yang Baik"/>
    <s v="saya melihat kenderaan berat memandu dengan perlahan dan mengikuti speed limit yang di tetap kan "/>
    <s v="jika tidak mengikuti speed limit boleh mendatangkan kemalangan "/>
    <s v="ini adalah contoh yang baik"/>
    <s v="Proactive Approach / Teguran Positif (Safe Act / Positive Act)"/>
    <x v="1"/>
    <x v="2"/>
    <x v="0"/>
  </r>
  <r>
    <n v="5773"/>
    <x v="28"/>
    <d v="2026-04-02T06:59:30"/>
    <s v="anonymous"/>
    <d v="2026-03-26T00:00:00"/>
    <x v="161"/>
    <m/>
    <x v="2"/>
    <s v="general worker"/>
    <s v="Unsure / Kurang Pasti"/>
    <s v="Safe Act or Positive Practice (An appreciation to be made to that person who shows good examples) / Kelakuan yang Baik"/>
    <s v="saya melihat kawan saya menaiki tangga sambil memegang handrail "/>
    <s v="iyanya boleh menyebabkan kecederaan "/>
    <s v="saya memuji kawan saya kerana melakukan perbuatan yang baik"/>
    <s v="Proactive Approach / Teguran Positif (Safe Act / Positive Act)"/>
    <x v="1"/>
    <x v="2"/>
    <x v="0"/>
  </r>
  <r>
    <n v="5774"/>
    <x v="29"/>
    <d v="2026-04-02T07:10:54"/>
    <s v="anonymous"/>
    <d v="2026-04-02T00:00:00"/>
    <x v="162"/>
    <m/>
    <x v="3"/>
    <s v="SECURITY "/>
    <s v="Main Gate 2"/>
    <s v="Unsafe Condition (Dangerous Area that has potential to cause harm or injury to People within the Area) / Keadaan Bahaya"/>
    <s v="Didapati rumput di kawasan berhampiran pagar telah tumbuh panjang"/>
    <s v="Jika tidak diambil tindakan, rumput yang panjang boleh menyebabkan kawasan menjadi tidak terurus, menjadi tempat pembiakan serangga atau haiwan berbisa"/>
    <s v="memerlukan tindakan pemotongan bagi menjaga kebersihan serta keselamatan kawasan."/>
    <s v="Design and Engineering / Tempat Pekerjaan kurang sesuai"/>
    <x v="1"/>
    <x v="2"/>
    <x v="0"/>
  </r>
  <r>
    <n v="5775"/>
    <x v="30"/>
    <d v="2026-04-02T07:42:54"/>
    <s v="anonymous"/>
    <d v="2026-04-02T00:00:00"/>
    <x v="41"/>
    <m/>
    <x v="0"/>
    <s v="Electrical Technician"/>
    <s v="Car Park near North Building"/>
    <s v="Improvement Suggestions / Cadangan untuk diperbaiki"/>
    <s v="The safety cone (white orange rod) that usually near parking is unsually moved into the middle of car path and its kind of distracting."/>
    <s v="Its in the middle of the path might cause minor accident if the driver is not aware "/>
    <s v="-"/>
    <s v="Facility Management / Perawatan Kemudahan dan Aset"/>
    <x v="2"/>
    <x v="0"/>
    <x v="0"/>
  </r>
  <r>
    <n v="5776"/>
    <x v="31"/>
    <d v="2026-04-02T08:01:25"/>
    <s v="anonymous"/>
    <d v="2026-03-31T00:00:00"/>
    <x v="163"/>
    <m/>
    <x v="2"/>
    <s v="Genaral helper"/>
    <s v="Urea Plant"/>
    <s v="Improvement Suggestions / Cadangan untuk diperbaiki"/>
    <s v="Aga Urang berproses"/>
    <s v="Diganggu kerja mereka"/>
    <s v="Check area dulu"/>
    <s v="Design and Engineering / Tempat Pekerjaan kurang sesuai"/>
    <x v="1"/>
    <x v="2"/>
    <x v="0"/>
  </r>
  <r>
    <n v="5777"/>
    <x v="32"/>
    <d v="2026-04-02T08:02:28"/>
    <s v="anonymous"/>
    <d v="2026-04-02T00:00:00"/>
    <x v="37"/>
    <m/>
    <x v="0"/>
    <s v="Electrical Technician"/>
    <s v="Car Park near North Building"/>
    <s v="Unsafe Condition (Dangerous Area that has potential to cause harm or injury to People within the Area) / Keadaan Bahaya"/>
    <s v="Parking cone was on the middle of the road"/>
    <s v="Get into minor accident"/>
    <s v="Ask someone to move away the cone from the road"/>
    <s v="Road Safety / Keselamatan di Trafik dan Jalan Raya"/>
    <x v="2"/>
    <x v="0"/>
    <x v="0"/>
  </r>
  <r>
    <n v="5778"/>
    <x v="33"/>
    <d v="2026-04-02T08:03:39"/>
    <s v="anonymous"/>
    <d v="2026-03-30T00:00:00"/>
    <x v="164"/>
    <m/>
    <x v="2"/>
    <s v="Genaral helper"/>
    <s v="Warehouse"/>
    <s v="Unsafe Condition (Dangerous Area that has potential to cause harm or injury to People within the Area) / Keadaan Bahaya"/>
    <s v="Cewaca panas"/>
    <s v="Pengsan,_x000a_ And heat stress"/>
    <s v="Bawa berlimbu dah minum air secukup nya"/>
    <s v="Design and Engineering / Tempat Pekerjaan kurang sesuai"/>
    <x v="1"/>
    <x v="2"/>
    <x v="0"/>
  </r>
  <r>
    <n v="5779"/>
    <x v="34"/>
    <d v="2026-04-02T08:14:32"/>
    <s v="anonymous"/>
    <d v="2026-04-02T00:00:00"/>
    <x v="56"/>
    <m/>
    <x v="0"/>
    <s v="Rigger"/>
    <s v="Car Park near North Building"/>
    <s v="Unsafe Condition (Dangerous Area that has potential to cause harm or injury to People within the Area) / Keadaan Bahaya"/>
    <s v="I saw a parking cone is in the middle of the road"/>
    <s v="Damage to vehicles"/>
    <s v="Intervention done"/>
    <s v="Road Safety / Keselamatan di Trafik dan Jalan Raya"/>
    <x v="2"/>
    <x v="0"/>
    <x v="0"/>
  </r>
  <r>
    <n v="5780"/>
    <x v="35"/>
    <d v="2026-04-02T08:39:02"/>
    <s v="anonymous"/>
    <d v="2026-04-02T00:00:00"/>
    <x v="165"/>
    <m/>
    <x v="4"/>
    <s v="Asst pipefitter"/>
    <s v="(TSF1) Rest Area"/>
    <s v="Safe Act or Positive Practice (An appreciation to be made to that person who shows good examples) / Kelakuan yang Baik"/>
    <s v="TBT were explained clearly"/>
    <s v="Crew might get lost what to do incase of anything"/>
    <s v="Keep it up for Rotary HSE officer for giving out TBT before entering the plant."/>
    <s v="Welfare / Kebajikan Pekerjaan dari segi Tempat Rehat, Penyediaan Air Minum dan Sebagainya."/>
    <x v="1"/>
    <x v="2"/>
    <x v="0"/>
  </r>
  <r>
    <n v="5781"/>
    <x v="36"/>
    <d v="2026-04-02T08:41:11"/>
    <s v="anonymous"/>
    <d v="2026-04-01T00:00:00"/>
    <x v="165"/>
    <m/>
    <x v="4"/>
    <s v="Asst pipefitter"/>
    <s v="Ammonia Plant"/>
    <s v="Safe Act or Positive Practice (An appreciation to be made to that person who shows good examples) / Kelakuan yang Baik"/>
    <s v="Housekeeping are properly in place."/>
    <s v="Might slip trip and fall"/>
    <s v="Good job to all parties who involved in the activities."/>
    <s v="Hazardous - Unsafe Environment / Situasi Tempat Kerja yang Berbahaya untuk Alam Sekitar"/>
    <x v="1"/>
    <x v="2"/>
    <x v="0"/>
  </r>
  <r>
    <n v="5782"/>
    <x v="37"/>
    <d v="2026-04-02T08:55:26"/>
    <s v="anonymous"/>
    <d v="2026-04-02T00:00:00"/>
    <x v="13"/>
    <m/>
    <x v="0"/>
    <s v="Welder"/>
    <s v="Workshop"/>
    <s v="Safe Act or Positive Practice (An appreciation to be made to that person who shows good examples) / Kelakuan yang Baik"/>
    <s v="My teammates always give biscuits every morning, to make sure we always take our breakfast."/>
    <s v="_x000a_- You might feel slate or lack energy 💔_x000a_- Concentration and focus could be affected 🧠_x000a_- Metabolism might slow down 🐌_x000a_- You might overeat later in the day 🍔"/>
    <s v="_x000a_- Boosts energy and focus 💪_x000a_- Supports weight management ⚖️_x000a_- Improves overall health and wellbeing 🌟_x000a_- Enhances productivity and performance 📈"/>
    <s v="Proactive Approach / Teguran Positif (Safe Act / Positive Act)"/>
    <x v="2"/>
    <x v="0"/>
    <x v="0"/>
  </r>
  <r>
    <n v="5783"/>
    <x v="38"/>
    <d v="2026-04-02T09:03:22"/>
    <s v="anonymous"/>
    <d v="2026-03-04T00:00:00"/>
    <x v="16"/>
    <m/>
    <x v="0"/>
    <s v="Electrical manager"/>
    <s v="Offsite &amp; Utilities"/>
    <s v="Unsafe Condition (Dangerous Area that has potential to cause harm or injury to People within the Area) / Keadaan Bahaya"/>
    <s v="Some broken/damaged tools were observed within the area. "/>
    <s v="For which the presence of such tools may pose safety risks and reflect poor housekeeping practices."/>
    <s v="Confirm all teams to check and collect any tools like this from site "/>
    <s v="Hazardous - Unsafe Materials / Benda yang Berbahaya"/>
    <x v="2"/>
    <x v="0"/>
    <x v="0"/>
  </r>
  <r>
    <n v="5784"/>
    <x v="39"/>
    <d v="2026-04-02T09:11:30"/>
    <s v="anonymous"/>
    <d v="2026-03-02T00:00:00"/>
    <x v="16"/>
    <m/>
    <x v="0"/>
    <s v="Electrical Manager"/>
    <s v="Offsite &amp; Utilities"/>
    <s v="Unsafe Condition (Dangerous Area that has potential to cause harm or injury to People within the Area) / Keadaan Bahaya"/>
    <s v="As per inspection of the Bulk Bag Unloader that the motor did not have a tag number visible which may lead to difficulties in equipment identification and maintenance tracking. This punch item for this project and not covered till now"/>
    <s v="It is recommended that a proper tag number be installed and clearly displayed on the motor. to support operation team and maintenance team during any maintenance or operation the unit."/>
    <s v="Confirm project team again to install missing lable"/>
    <s v="Tools, Equipment and Machinery / Berkaitan dengan Alat Kegunaan Pekerjaan dan Mesin sama ada ianya Tidak Sesuai untuk aktivitas tersebut atau sebaliknya"/>
    <x v="2"/>
    <x v="0"/>
    <x v="0"/>
  </r>
  <r>
    <n v="5785"/>
    <x v="40"/>
    <d v="2026-04-02T09:15:20"/>
    <s v="anonymous"/>
    <d v="2026-02-26T00:00:00"/>
    <x v="16"/>
    <m/>
    <x v="0"/>
    <s v="Electrical Manager"/>
    <s v="Offsite &amp; Utilities"/>
    <s v="Improvement Suggestions / Cadangan untuk diperbaiki"/>
    <s v="Personal Protective Equipment was found improperly stored in a non-designated area."/>
    <s v="Recommend relocating all PPE to proper designated storage area and ensure proper organization. Conduct routine checks to maintain compliance"/>
    <s v="notify with BFI or possibly contractors"/>
    <s v="Supervision / Kurang Pemantauan atau Perhatian dari atasan"/>
    <x v="2"/>
    <x v="0"/>
    <x v="0"/>
  </r>
  <r>
    <n v="5786"/>
    <x v="41"/>
    <d v="2026-04-02T09:18:30"/>
    <s v="anonymous"/>
    <d v="2026-02-12T00:00:00"/>
    <x v="16"/>
    <m/>
    <x v="0"/>
    <s v="Electrical Manager"/>
    <s v="Offsite &amp; Utilities"/>
    <s v="Improvement Suggestions / Cadangan untuk diperbaiki"/>
    <s v="A trolley on site was found damaged with one wheel missing._x000a_Using a damaged trolley may result in unstable handling, increasing the risk of injury or material damage"/>
    <s v="Recommend for repair or to be removed from the area to ensure safe operation"/>
    <s v="notify with BFI or possibly contractors"/>
    <s v="Hazardous - Unsafe Materials / Benda yang Berbahaya"/>
    <x v="2"/>
    <x v="0"/>
    <x v="0"/>
  </r>
  <r>
    <n v="5787"/>
    <x v="42"/>
    <d v="2026-04-02T09:22:15"/>
    <s v="anonymous"/>
    <d v="2026-01-13T00:00:00"/>
    <x v="16"/>
    <m/>
    <x v="0"/>
    <s v="Electrical manager"/>
    <s v="Ammonia Plant"/>
    <s v="Safe Act or Positive Practice (An appreciation to be made to that person who shows good examples) / Kelakuan yang Baik"/>
    <s v="Check on permits for maintenance team to ensure that JHA and TBT form are available with proper signature for all documents from operation side."/>
    <s v="Compliance with permit requirements was observed, indicating effective permit management and adherence to safety protocols._x000a_"/>
    <s v="Recommended to Continuous routine checks to maintain compliance."/>
    <s v="Position of People / Keberadaan seseorang ketika bekerja (Line of Fire, Drop Object &amp; Slip, Trip and Fall)"/>
    <x v="2"/>
    <x v="0"/>
    <x v="0"/>
  </r>
  <r>
    <n v="5788"/>
    <x v="43"/>
    <d v="2026-04-02T09:31:49"/>
    <s v="anonymous"/>
    <d v="2026-03-30T00:00:00"/>
    <x v="68"/>
    <m/>
    <x v="0"/>
    <s v="Workshop technician"/>
    <s v="North Building Ground Floor"/>
    <s v="Unsafe Act (Dangerous or Unsafe Act that was done by someone) / Perbuatan Bahaya"/>
    <s v="Bicycle was spot on motorcycle parking spot area"/>
    <s v="Obstruction for motorcyclist to park motorcycle"/>
    <s v="Communicate and discuss with the owners of the situation."/>
    <s v="Individual Behaviour / Tingkah Laku yang Cuai dan Berbahaya"/>
    <x v="2"/>
    <x v="0"/>
    <x v="0"/>
  </r>
  <r>
    <n v="5789"/>
    <x v="44"/>
    <d v="2026-04-02T11:09:32"/>
    <s v="anonymous"/>
    <d v="2026-04-02T00:00:00"/>
    <x v="133"/>
    <m/>
    <x v="0"/>
    <s v="Urea rotating lead "/>
    <s v="Car Park near North Building"/>
    <s v="Unsafe Act (Dangerous or Unsafe Act that was done by someone) / Perbuatan Bahaya"/>
    <s v="One of BFI team going to site without escape mask "/>
    <s v="Escape mask is part of ppe , can be dangerous in case of ammonia leak _x000a_"/>
    <s v="Informed him to go back to collect from office "/>
    <s v="Personal Protective Equipment / Pemakaian Alat Pelindung Diri"/>
    <x v="2"/>
    <x v="0"/>
    <x v="0"/>
  </r>
  <r>
    <n v="5790"/>
    <x v="45"/>
    <d v="2026-04-02T11:33:19"/>
    <s v="anonymous"/>
    <d v="2026-04-02T00:00:00"/>
    <x v="29"/>
    <m/>
    <x v="0"/>
    <s v="Elec Eng"/>
    <s v="Ammonia Plant"/>
    <s v="Unsafe Condition (Dangerous Area that has potential to cause harm or injury to People within the Area) / Keadaan Bahaya"/>
    <s v="operation's hose is in the middle of the plant pathway, near the main substation."/>
    <s v="people could fall and trip due to blocked pathway."/>
    <s v="need to approach operations to have a proper way to storage."/>
    <s v="Material Arrangement and Housekeeping / Kesesuaian Penyusunan Barang dan Kebersihan Tempat Pekerjaan"/>
    <x v="2"/>
    <x v="0"/>
    <x v="0"/>
  </r>
  <r>
    <n v="5791"/>
    <x v="46"/>
    <d v="2026-04-02T14:10:03"/>
    <s v="anonymous"/>
    <d v="2026-04-01T00:00:00"/>
    <x v="93"/>
    <m/>
    <x v="0"/>
    <s v="Mechanical Technician "/>
    <s v="Ammonia Plant"/>
    <s v="Unsafe Act (Dangerous or Unsafe Act that was done by someone) / Perbuatan Bahaya"/>
    <s v="Observed personal not holding handrail while using the staircase"/>
    <s v="Slip, trip &amp; fall"/>
    <s v="Told him to hold the handrail"/>
    <s v="Position of People / Keberadaan seseorang ketika bekerja (Line of Fire, Drop Object &amp; Slip, Trip and Fall)"/>
    <x v="2"/>
    <x v="0"/>
    <x v="0"/>
  </r>
  <r>
    <n v="5792"/>
    <x v="47"/>
    <d v="2026-04-02T14:31:42"/>
    <s v="anonymous"/>
    <d v="2026-04-02T00:00:00"/>
    <x v="37"/>
    <m/>
    <x v="0"/>
    <s v="Electrical Technician"/>
    <s v="Compressor Unit Area"/>
    <s v="Unsafe Condition (Dangerous Area that has potential to cause harm or injury to People within the Area) / Keadaan Bahaya"/>
    <s v="A personel not wearing earplug / earmuff while working at compressor house area"/>
    <s v="May damage ear / hearing loss"/>
    <s v="Wearing earplug/earmuff when working on noisy area. Aware with safety signage"/>
    <s v="Individual Behaviour / Tingkah Laku yang Cuai dan Berbahaya"/>
    <x v="2"/>
    <x v="0"/>
    <x v="0"/>
  </r>
  <r>
    <n v="5793"/>
    <x v="48"/>
    <d v="2026-04-02T14:44:12"/>
    <s v="anonymous"/>
    <d v="2026-04-02T00:00:00"/>
    <x v="41"/>
    <m/>
    <x v="0"/>
    <s v="Electrical Technician"/>
    <s v="Compressor Unit Area"/>
    <s v="Safe Act or Positive Practice (An appreciation to be made to that person who shows good examples) / Kelakuan yang Baik"/>
    <s v="A personnel reminded another to wear an ear plug due to high noise at the area"/>
    <s v="Its not an instant effect, but if expose to high noises most of the time, personnel could get a hearing problem."/>
    <s v="The personnel kindly reminded the other personnel to wear their ear plug/muff  to protect their hearing at the compressor unit area"/>
    <s v="Proactive Approach / Teguran Positif (Safe Act / Positive Act)"/>
    <x v="2"/>
    <x v="0"/>
    <x v="0"/>
  </r>
  <r>
    <n v="5794"/>
    <x v="49"/>
    <d v="2026-04-02T14:49:37"/>
    <s v="anonymous"/>
    <d v="2026-03-12T00:00:00"/>
    <x v="51"/>
    <m/>
    <x v="0"/>
    <s v="Diesel engine technician "/>
    <s v="North Building Ground Floor"/>
    <s v="Safe Act or Positive Practice (An appreciation to be made to that person who shows good examples) / Kelakuan yang Baik"/>
    <s v="The cleaner cleans the floor using a wet mop"/>
    <s v="trip, slip and fall"/>
    <s v="Good always using the signies "/>
    <s v="Signage and Barriers / Papan Tanda dan Perbatasan Keselamatan tempat kerja"/>
    <x v="2"/>
    <x v="0"/>
    <x v="0"/>
  </r>
  <r>
    <n v="5795"/>
    <x v="50"/>
    <d v="2026-04-02T14:55:27"/>
    <s v="anonymous"/>
    <d v="2026-03-17T00:00:00"/>
    <x v="51"/>
    <m/>
    <x v="0"/>
    <s v="Diesel engine technician "/>
    <s v="North Building Ground Floor"/>
    <s v="Safe Act or Positive Practice (An appreciation to be made to that person who shows good examples) / Kelakuan yang Baik"/>
    <s v="Using the ladder during air conditioning service in the North building"/>
    <s v="Fall down"/>
    <s v="They use the buddy system which is good practice"/>
    <s v="Position of People / Keberadaan seseorang ketika bekerja (Line of Fire, Drop Object &amp; Slip, Trip and Fall)"/>
    <x v="2"/>
    <x v="0"/>
    <x v="0"/>
  </r>
  <r>
    <n v="5796"/>
    <x v="51"/>
    <d v="2026-04-02T18:45:39"/>
    <s v="anonymous"/>
    <d v="2026-03-31T00:00:00"/>
    <x v="57"/>
    <m/>
    <x v="0"/>
    <s v="Senior Scaffolder"/>
    <s v="Offsite &amp; Utilities"/>
    <s v="Safe Act or Positive Practice (An appreciation to be made to that person who shows good examples) / Kelakuan yang Baik"/>
    <s v="people working at height with proper ppe &amp; safety harness"/>
    <s v="-"/>
    <s v="keep it up &amp; good "/>
    <s v="Personal Protective Equipment / Pemakaian Alat Pelindung Diri"/>
    <x v="2"/>
    <x v="0"/>
    <x v="0"/>
  </r>
  <r>
    <n v="5797"/>
    <x v="52"/>
    <d v="2026-04-02T18:50:19"/>
    <s v="anonymous"/>
    <d v="2026-03-26T00:00:00"/>
    <x v="57"/>
    <m/>
    <x v="0"/>
    <s v="Senior Scaffolder"/>
    <s v="Urea Plant"/>
    <s v="Unsafe Act (Dangerous or Unsafe Act that was done by someone) / Perbuatan Bahaya"/>
    <s v="I saw one of our team scaffolding not hooked properly his lanyard while working at height"/>
    <s v="he can fall from height &amp; cause injury "/>
    <s v="I stop him &amp; scaffolding erection activities immediately &amp; do intervention . he agreed with the intervention  "/>
    <s v="Scaffolding and Working at Height / Yang berkaitan dengan Scaffolding dan Bekerja tempat tinggi"/>
    <x v="2"/>
    <x v="0"/>
    <x v="0"/>
  </r>
  <r>
    <n v="5798"/>
    <x v="53"/>
    <d v="2026-04-02T18:52:36"/>
    <s v="anonymous"/>
    <d v="2026-03-30T00:00:00"/>
    <x v="57"/>
    <m/>
    <x v="0"/>
    <s v="Senior Scaffolder"/>
    <s v="North Building Ground Floor"/>
    <s v="Improvement Suggestions / Cadangan untuk diperbaiki"/>
    <s v="some of the aircond in the office not funtion properly"/>
    <s v="-"/>
    <s v="already raise the issue to our boss"/>
    <s v="Facility Management / Perawatan Kemudahan dan Aset"/>
    <x v="2"/>
    <x v="0"/>
    <x v="0"/>
  </r>
  <r>
    <n v="5799"/>
    <x v="54"/>
    <d v="2026-04-02T18:55:24"/>
    <s v="anonymous"/>
    <d v="2026-03-27T00:00:00"/>
    <x v="57"/>
    <m/>
    <x v="0"/>
    <s v="Senior Scaffolder"/>
    <s v="Main Gate 1"/>
    <s v="Safe Act or Positive Practice (An appreciation to be made to that person who shows good examples) / Kelakuan yang Baik"/>
    <s v="security properly check id card who enter &amp; exit to the plant "/>
    <s v="-"/>
    <s v="it is a good act to make sure people who entering plant with valid id card "/>
    <s v="Facility Management / Perawatan Kemudahan dan Aset"/>
    <x v="2"/>
    <x v="0"/>
    <x v="0"/>
  </r>
  <r>
    <n v="5800"/>
    <x v="55"/>
    <d v="2026-04-02T18:58:24"/>
    <s v="anonymous"/>
    <d v="2026-04-02T00:00:00"/>
    <x v="67"/>
    <m/>
    <x v="0"/>
    <s v="Pipefitter "/>
    <s v="Ammonia Plant"/>
    <s v="Unsafe Act (Dangerous or Unsafe Act that was done by someone) / Perbuatan Bahaya"/>
    <s v="During working at a high noise area, a contractor was observed not wearing the required hearing protection (earplugs or earmuffs). _x000a_The task required personnel to remain in the area for a period of time, increasing exposure to excessive noise levels."/>
    <s v="Risk of hearing damage or long-term hearing loss"/>
    <s v="The contractor was immediately informed of the PPE requirement. An extra set of earplugs was provided to ensure he could continue work safely. _x000a__x000a_The contractor acknowledged the instruction and complied by wearing the provided hearing protection."/>
    <s v="Personal Protective Equipment / Pemakaian Alat Pelindung Diri"/>
    <x v="2"/>
    <x v="0"/>
    <x v="0"/>
  </r>
  <r>
    <n v="5801"/>
    <x v="56"/>
    <d v="2026-04-02T22:15:13"/>
    <s v="anonymous"/>
    <d v="2026-04-02T00:00:00"/>
    <x v="114"/>
    <m/>
    <x v="0"/>
    <s v="Instrument Technician "/>
    <s v="Site Office First Floor"/>
    <s v="Unsafe Condition (Dangerous Area that has potential to cause harm or injury to People within the Area) / Keadaan Bahaya"/>
    <s v="Stairs got wet due to raining"/>
    <s v="Could cause slip and fall"/>
    <s v="Approached cleaner to help mopped the stairs"/>
    <s v="Material Arrangement and Housekeeping / Kesesuaian Penyusunan Barang dan Kebersihan Tempat Pekerjaan"/>
    <x v="2"/>
    <x v="0"/>
    <x v="0"/>
  </r>
  <r>
    <n v="5802"/>
    <x v="57"/>
    <d v="2026-04-03T06:53:37"/>
    <s v="anonymous"/>
    <d v="2026-01-03T00:00:00"/>
    <x v="0"/>
    <m/>
    <x v="0"/>
    <s v="Instrument Technician(Shift)"/>
    <s v="Ammonia Plant"/>
    <s v="Safe Act or Positive Practice (An appreciation to be made to that person who shows good examples) / Kelakuan yang Baik"/>
    <s v="My supervisor told me to wear earplug before entering the ammonia plant"/>
    <s v="Expose to loud area even on short time could make irritation to eardrums. Causing long time effect."/>
    <s v="It is a good practice to wear earplug before entering the plant."/>
    <s v="Proactive Approach / Teguran Positif (Safe Act / Positive Act)"/>
    <x v="2"/>
    <x v="0"/>
    <x v="0"/>
  </r>
  <r>
    <n v="5803"/>
    <x v="58"/>
    <d v="2026-04-03T06:57:50"/>
    <s v="anonymous"/>
    <d v="2026-01-12T00:00:00"/>
    <x v="0"/>
    <m/>
    <x v="0"/>
    <s v="Instrument Technician (Shift)"/>
    <s v="Ammonia Plant"/>
    <s v="Safe Act or Positive Practice (An appreciation to be made to that person who shows good examples) / Kelakuan yang Baik"/>
    <s v="My supervisor told me to wear gloves before climbing the monkey ladder."/>
    <s v="I might slip during the climb. As we don't know if the monkey ladder is dry or wet."/>
    <s v="It is a good practice to wear gloves before climbing the monkey ladder. To prevent slip."/>
    <s v="Proactive Approach / Teguran Positif (Safe Act / Positive Act)"/>
    <x v="2"/>
    <x v="0"/>
    <x v="0"/>
  </r>
  <r>
    <n v="5804"/>
    <x v="59"/>
    <d v="2026-04-03T07:14:40"/>
    <s v="anonymous"/>
    <d v="2026-02-10T00:00:00"/>
    <x v="0"/>
    <m/>
    <x v="0"/>
    <s v="Instrument Technician (Shift)"/>
    <s v="Ammonia Plant"/>
    <s v="Safe Act or Positive Practice (An appreciation to be made to that person who shows good examples) / Kelakuan yang Baik"/>
    <s v="Most of the time i removed and put my escape hood near my toolbag during doing the task. Especially when the task area is tight. _x000a__x000a_My supervisor remind me to bring the escape hood, as it is one of our ppe in BFI Plant."/>
    <s v="I might get disciplinary action for leaving my escape hood behind. "/>
    <s v="Always remember to check ppe before and after every task. "/>
    <s v="Proactive Approach / Teguran Positif (Safe Act / Positive Act)"/>
    <x v="2"/>
    <x v="0"/>
    <x v="0"/>
  </r>
  <r>
    <n v="5805"/>
    <x v="60"/>
    <d v="2026-04-03T07:25:08"/>
    <s v="anonymous"/>
    <d v="2026-02-26T00:00:00"/>
    <x v="0"/>
    <m/>
    <x v="0"/>
    <s v="Instrument Technician (Shift)"/>
    <s v="Urea Plant"/>
    <s v="Safe Act or Positive Practice (An appreciation to be made to that person who shows good examples) / Kelakuan yang Baik"/>
    <s v="During the fasting month, try to prevent dehydration and have a good fatique management."/>
    <s v="Might passed out, dehydrate. "/>
    <s v="Keep it steady on doing each task. Have a good rest afterwards."/>
    <s v="Proactive Approach / Teguran Positif (Safe Act / Positive Act)"/>
    <x v="2"/>
    <x v="0"/>
    <x v="0"/>
  </r>
  <r>
    <n v="5806"/>
    <x v="61"/>
    <d v="2026-04-03T07:29:19"/>
    <s v="anonymous"/>
    <d v="2026-03-09T00:00:00"/>
    <x v="0"/>
    <m/>
    <x v="0"/>
    <s v="Instrument Technician (Shift)"/>
    <s v="Ammonia Plant"/>
    <s v="Unsafe Condition (Dangerous Area that has potential to cause harm or injury to People within the Area) / Keadaan Bahaya"/>
    <s v="Some of area in the plant is inadequate lighting. "/>
    <s v="Slip, trip and fall or bump head onto something. "/>
    <s v="Always be vigilant and bring torchlight to see the way clearly._x000a__x000a_Already informed the electrical team on this issue."/>
    <s v="Hazardous - Unsafe Environment / Situasi Tempat Kerja yang Berbahaya untuk Alam Sekitar"/>
    <x v="2"/>
    <x v="0"/>
    <x v="0"/>
  </r>
  <r>
    <n v="5807"/>
    <x v="62"/>
    <d v="2026-04-03T07:42:31"/>
    <s v="anonymous"/>
    <d v="2026-03-30T00:00:00"/>
    <x v="0"/>
    <m/>
    <x v="0"/>
    <s v="Instrument Technician (Shift)"/>
    <s v="Ammonia Plant"/>
    <s v="Unsafe Condition (Dangerous Area that has potential to cause harm or injury to People within the Area) / Keadaan Bahaya"/>
    <s v="In the primary reformer. Heat can be felt even from a distance when approaching the primary reformer."/>
    <s v="Risk of burns to the expose body parts due to high temperature._x000a__x000a_Potential heat stress or fatigue affecting workers alertness."/>
    <s v="Communicated the hazard clearly during toolbox talk and before approaching and entering the primary reformer._x000a__x000a_Immediately reminded team members working nearby to stay alert and maintain safe distance from hot surfaces."/>
    <s v="Hazardous - Unsafe Environment / Situasi Tempat Kerja yang Berbahaya untuk Alam Sekitar"/>
    <x v="2"/>
    <x v="0"/>
    <x v="0"/>
  </r>
  <r>
    <n v="5808"/>
    <x v="63"/>
    <d v="2026-04-03T08:05:22"/>
    <s v="anonymous"/>
    <d v="2026-04-04T00:00:00"/>
    <x v="166"/>
    <m/>
    <x v="0"/>
    <s v="Mechenical fitter"/>
    <s v="Ammonia Plant"/>
    <s v="Safe Act or Positive Practice (An appreciation to be made to that person who shows good examples) / Kelakuan yang Baik"/>
    <s v="a very Hot weather."/>
    <s v="Dehydratation.dizziness"/>
    <s v="Drink a lot of water,take a rest a few minutes"/>
    <s v="Facility Management / Perawatan Kemudahan dan Aset"/>
    <x v="1"/>
    <x v="2"/>
    <x v="0"/>
  </r>
  <r>
    <n v="5809"/>
    <x v="64"/>
    <d v="2026-04-03T08:49:31"/>
    <s v="anonymous"/>
    <d v="2026-04-03T00:00:00"/>
    <x v="127"/>
    <m/>
    <x v="0"/>
    <s v="Instrument Engineer"/>
    <s v="Ammonia Plant"/>
    <s v="Safe Act or Positive Practice (An appreciation to be made to that person who shows good examples) / Kelakuan yang Baik"/>
    <s v="buddy system observed for new personnel (green helmet) accompanied by personnel with white helmet, performing activities together and not to leave out the new personnel"/>
    <s v="high risk of accidents due to lack of familiarity"/>
    <s v="Continue good practice as a part of our safety culture"/>
    <s v="Proactive Approach / Teguran Positif (Safe Act / Positive Act)"/>
    <x v="2"/>
    <x v="0"/>
    <x v="0"/>
  </r>
  <r>
    <n v="5810"/>
    <x v="65"/>
    <d v="2026-04-03T08:52:17"/>
    <s v="anonymous"/>
    <d v="2026-04-02T00:00:00"/>
    <x v="127"/>
    <m/>
    <x v="0"/>
    <s v="Instrument Engineer"/>
    <s v="Car Park near North Building"/>
    <s v="Unsafe Condition (Dangerous Area that has potential to cause harm or injury to People within the Area) / Keadaan Bahaya"/>
    <s v="pillar cone (orange white marking) was in the middle of the road obstructing vehicle to pass through safely"/>
    <s v="damage to vehicles or accidents"/>
    <s v="the parking cone was then put aside by one of the security member "/>
    <s v="Road Safety / Keselamatan di Trafik dan Jalan Raya"/>
    <x v="2"/>
    <x v="0"/>
    <x v="0"/>
  </r>
  <r>
    <n v="5811"/>
    <x v="66"/>
    <d v="2026-04-03T08:58:38"/>
    <s v="anonymous"/>
    <d v="2026-04-03T00:00:00"/>
    <x v="69"/>
    <m/>
    <x v="0"/>
    <s v=" Valve technician"/>
    <s v="North Building Ground Floor"/>
    <s v="Improvement Suggestions / Cadangan untuk diperbaiki"/>
    <s v="Light flickering and damaged in Workshop (valve and HVAC office)"/>
    <s v="No sufficient light can lead to eye fatigue"/>
    <s v="Inform supervisor about the condition"/>
    <s v="Facility Management / Perawatan Kemudahan dan Aset"/>
    <x v="2"/>
    <x v="0"/>
    <x v="0"/>
  </r>
  <r>
    <n v="5812"/>
    <x v="67"/>
    <d v="2026-04-03T09:12:28"/>
    <s v="anonymous"/>
    <d v="2026-04-01T00:00:00"/>
    <x v="69"/>
    <m/>
    <x v="0"/>
    <s v="Valve Technician"/>
    <s v="Workshop"/>
    <s v="Unsafe Condition (Dangerous Area that has potential to cause harm or injury to People within the Area) / Keadaan Bahaya"/>
    <s v="Uneven surface. while carrying heavy load the Forklift struggle at workshop entry. It is forced to go upward."/>
    <s v="Especially raining time the entry turned to a slippery surface and distabilized the load. Risk of fall"/>
    <s v="Inform supervisor about the fact"/>
    <s v="Facility Management / Perawatan Kemudahan dan Aset"/>
    <x v="2"/>
    <x v="0"/>
    <x v="0"/>
  </r>
  <r>
    <n v="5813"/>
    <x v="68"/>
    <d v="2026-04-03T09:30:37"/>
    <s v="anonymous"/>
    <d v="2026-04-03T00:00:00"/>
    <x v="13"/>
    <m/>
    <x v="0"/>
    <s v="Welder"/>
    <s v="South Building Ground Floor"/>
    <s v="Safe Act or Positive Practice (An appreciation to be made to that person who shows good examples) / Kelakuan yang Baik"/>
    <s v="I observed BRE HSSE team doing all our personal protective equipment every 3 months to ensure that the PPE are in a good condition."/>
    <s v="- PPE might be damaged or worn out, reducing effectiveness 🛠️_x000a_- Unnoticed defects could lead to injuries or accidents 🚨_x000a_- Non-compliance with safety regulations and standards 📝_x000a_- Increased risk of exposure to hazards, like chemicals or noise 🚫_x000a_- Potential for costly incidents and downtime 💸"/>
    <s v="- Actively participate in PPE inspections and report any issues 📝_x000a_- Use PPE correctly and follow procedures 🛠️_x000a_- Encourage colleagues to do the same and report concerns 👊_x000a_- Attend training and awareness sessions on PPE usage 🔧_x000a_- Provide feedback to HSSE on improving inspection processes 💬"/>
    <s v="Proactive Approach / Teguran Positif (Safe Act / Positive Act)"/>
    <x v="2"/>
    <x v="0"/>
    <x v="0"/>
  </r>
  <r>
    <n v="5814"/>
    <x v="69"/>
    <d v="2026-04-03T10:48:40"/>
    <s v="anonymous"/>
    <d v="2026-04-03T00:00:00"/>
    <x v="49"/>
    <m/>
    <x v="0"/>
    <s v="Mechanical Maintenance supervisor "/>
    <s v="Chemical Storage Area"/>
    <s v="Safe Act or Positive Practice (An appreciation to be made to that person who shows good examples) / Kelakuan yang Baik"/>
    <s v="1 Subcontract doing opening area , the weather are hot"/>
    <s v="The workers can get heating from Sunshine, they can get heat stroke "/>
    <s v="I inform them please drink more water, and take break, for reduce body heat "/>
    <s v="Proactive Approach / Teguran Positif (Safe Act / Positive Act)"/>
    <x v="2"/>
    <x v="0"/>
    <x v="0"/>
  </r>
  <r>
    <n v="5815"/>
    <x v="70"/>
    <d v="2026-04-03T17:40:49"/>
    <s v="anonymous"/>
    <d v="2026-04-03T00:00:00"/>
    <x v="167"/>
    <m/>
    <x v="3"/>
    <s v="SECURITY GUARD "/>
    <s v="Vehicle Entry Gate"/>
    <s v="Improvement Suggestions / Cadangan untuk diperbaiki"/>
    <s v="There are no zebra cross near turnstile."/>
    <s v="Maybe some car can accidentally hit the worker that cross road."/>
    <s v="Make a zebra cross near turnstile."/>
    <s v="Road Safety / Keselamatan di Trafik dan Jalan Raya"/>
    <x v="1"/>
    <x v="2"/>
    <x v="0"/>
  </r>
  <r>
    <n v="5816"/>
    <x v="71"/>
    <d v="2026-04-03T18:28:19"/>
    <s v="anonymous"/>
    <d v="2026-04-03T00:00:00"/>
    <x v="67"/>
    <m/>
    <x v="0"/>
    <s v="Pipefitter "/>
    <s v="Vehicle Entry Gate"/>
    <s v="Unsafe Act (Dangerous or Unsafe Act that was done by someone) / Perbuatan Bahaya"/>
    <s v="During site entry, a contractor was observed riding a bicycle at speed towards the barrier gate while attempting to scan his ID. _x000a__x000a_The contractor did not slow down or stop at the scanner point before the gate."/>
    <s v="Risk of collision with the barrier gate if access is not granted &amp; Damage to access control equipment"/>
    <s v="Unsafe behavior was corrected on the spot,advised to dismount or slow down and come to a complete stop before scanning the ID at the barrier gate._x000a__x000a_The contractor acknowledged the instruction and agreed to comply with the correct procedure."/>
    <s v="Individual Behaviour / Tingkah Laku yang Cuai dan Berbahaya"/>
    <x v="2"/>
    <x v="0"/>
    <x v="0"/>
  </r>
  <r>
    <n v="5817"/>
    <x v="72"/>
    <d v="2026-04-04T13:18:38"/>
    <s v="anonymous"/>
    <d v="2026-04-03T00:00:00"/>
    <x v="98"/>
    <m/>
    <x v="0"/>
    <s v="Instrument Technician Shift"/>
    <s v="Site Office's Staffs Rest Area"/>
    <s v="Improvement Suggestions / Cadangan untuk diperbaiki"/>
    <s v="It was found that the water pipeline for the wuduk and toilet areas is not buried underground."/>
    <s v="Water overheating – Pipes exposed to the sun can make the water uncomfortably hot, especially in a warm climate._x000a__x000a_Pipe damage – Exposure to sunlight (UV rays) and weather can cause pipes to crack, weaken, or degrade faster."/>
    <s v="-Bury the pipeline underground_x000a_Install the pipes below ground level at an appropriate depth to protect them from heat, physical damage, and weather exposure._x000a__x000a_-Add thermal insulation_x000a_Wrap exposed pipes with proper insulation material (e.g., foam or fiberglass) to reduce heat transfer and keep water temperature stable."/>
    <s v="Welfare / Kebajikan Pekerjaan dari segi Tempat Rehat, Penyediaan Air Minum dan Sebagainya."/>
    <x v="2"/>
    <x v="0"/>
    <x v="0"/>
  </r>
  <r>
    <n v="5818"/>
    <x v="73"/>
    <d v="2026-04-04T13:19:36"/>
    <s v="anonymous"/>
    <d v="2026-04-04T00:00:00"/>
    <x v="168"/>
    <m/>
    <x v="3"/>
    <s v="Security guard "/>
    <s v="Vehicle Entry Gate"/>
    <s v="Improvement Suggestions / Cadangan untuk diperbaiki"/>
    <s v="I see a wall-mounted electrical socket outlet that’s partially detached from the wall."/>
    <s v="1. Electric shock hazard_x000a_• The gap may expose internal wiring._x000a_• Anyone touching it especially with wet hands could get shocked._x000a__x000a_2. Short circuit / fire risk_x000a_• Loose connections can cause sparking._x000a_• Dust buildup inside increases the chance of overheating and fire._x000a__x000a_3. Equipment damage_x000a_• Devices plugged into a loose socket may receive unstable power._x000a_• This can damage chargers, appliances, or even cause them to fail._x000a__x000a_4. Socket may detach completely_x000a_• The outlet could come off the wall entirely, exposing live wires._x000a_• This becomes extremely dangerous, especially in a home or workplace."/>
    <s v="1. Secure and repair_x000a_• Have a qualified electrician fix it, this is important._x000a_- They should:_x000a_• Reattach and tighten the faceplate properly._x000a_• Check internal wiring for any looseness or damage._x000a_• Replace the socket if the mounting or clips are broken._x000a__x000a_2. Clean and maintain_x000a_• Clean the surface to remove dust and dirt (after power is off)._x000a_• This helps prevent buildup inside the socket._x000a__x000a_3. Inspect surrounding condition_x000a_• Check if the wall box (inside the wall) is damaged or loose._x000a_• If so, it may need reinforcement or replacement."/>
    <s v="Hazardous - Unsafe Materials / Benda yang Berbahaya"/>
    <x v="1"/>
    <x v="2"/>
    <x v="0"/>
  </r>
  <r>
    <n v="5819"/>
    <x v="74"/>
    <d v="2026-04-04T13:24:44"/>
    <s v="anonymous"/>
    <d v="2026-04-04T00:00:00"/>
    <x v="98"/>
    <m/>
    <x v="0"/>
    <s v="Instrument Technician Shift"/>
    <s v="Site Office's Staffs Rest Area"/>
    <s v="Improvement Suggestions / Cadangan untuk diperbaiki"/>
    <s v="It was observed that the carpet in the surau is dirty and contains several stains."/>
    <s v="Hygiene concerns – Dirt and stains can harbor bacteria, fungi, and unpleasant odors, which is not suitable for a prayer area. _x000a__x000a_Health risks – Users may be exposed to allergens, dust, or microbes that can cause skin irritation or respiratory issues._x000a__x000a_Reduced comfort – An unclean carpet makes the space uncomfortable for worshippers, especially since they sit and place their face on it during prayer. _x000a__x000a_Negative perception – It creates a poor impression of cleanliness and maintenance, which is particularly important in a surau environment."/>
    <s v="-Regular cleaning schedule_x000a_Implement routine vacuuming and periodic deep cleaning (e.g., shampooing) to maintain cleanliness. Immediate stain removal._x000a__x000a_-Carpet replacement (if necessary)_x000a_Replace the carpet if it is heavily stained or worn beyond effective cleaning._x000a__x000a_-Clean spills and stains promptly to prevent them from setting and becoming permanent. Use appropriate cleaning products_x000a__x000a_-Apply suitable, non-harsh cleaning agents that effectively remove dirt while preserving carpet quality."/>
    <s v="Welfare / Kebajikan Pekerjaan dari segi Tempat Rehat, Penyediaan Air Minum dan Sebagainya."/>
    <x v="2"/>
    <x v="0"/>
    <x v="0"/>
  </r>
  <r>
    <n v="5820"/>
    <x v="75"/>
    <d v="2026-04-06T08:19:19"/>
    <s v="anonymous"/>
    <d v="2026-04-02T00:00:00"/>
    <x v="45"/>
    <m/>
    <x v="0"/>
    <s v="Civil Lead"/>
    <s v="BFI SPARK Lower Ground Entrance"/>
    <s v="Unsafe Condition (Dangerous Area that has potential to cause harm or injury to People within the Area) / Keadaan Bahaya"/>
    <s v="A staff had been observed wearing slipper in the office which create injury to his foot."/>
    <s v="The person can injured his leg and this is not following the recent memo on the directive not to wear slippers at the office. "/>
    <s v="Discussion had been made and the person immediately  change and wearing proper shoes."/>
    <s v="Individual Behaviour / Tingkah Laku yang Cuai dan Berbahaya"/>
    <x v="2"/>
    <x v="0"/>
    <x v="0"/>
  </r>
  <r>
    <n v="5821"/>
    <x v="76"/>
    <d v="2026-04-06T08:23:09"/>
    <s v="anonymous"/>
    <d v="2026-04-03T00:00:00"/>
    <x v="45"/>
    <m/>
    <x v="0"/>
    <s v="Civil Lead"/>
    <s v="BFI SPARK Level 1 (Technical Office)"/>
    <s v="Unsafe Act (Dangerous or Unsafe Act that was done by someone) / Perbuatan Bahaya"/>
    <s v="A staff was seen not holding to the handrail while descending the staircase."/>
    <s v="The person can be injured due to trip and fall. "/>
    <s v="Discussion had been made and he agreed to hold onto the handrail while using staircase."/>
    <s v="Individual Behaviour / Tingkah Laku yang Cuai dan Berbahaya"/>
    <x v="2"/>
    <x v="0"/>
    <x v="0"/>
  </r>
  <r>
    <n v="5822"/>
    <x v="77"/>
    <d v="2026-04-06T10:18:40"/>
    <s v="anonymous"/>
    <d v="2026-04-03T00:00:00"/>
    <x v="106"/>
    <m/>
    <x v="0"/>
    <s v="Instrument Engineer"/>
    <s v="Car Park near North Building"/>
    <s v="Unsafe Condition (Dangerous Area that has potential to cause harm or injury to People within the Area) / Keadaan Bahaya"/>
    <s v="Parking pole was observed in the middle of the roadway. seems to have been displaced/hit."/>
    <s v="accidents could occur"/>
    <s v="N/A"/>
    <s v="Hazardous - Unsafe Materials / Benda yang Berbahaya"/>
    <x v="2"/>
    <x v="0"/>
    <x v="0"/>
  </r>
  <r>
    <n v="5823"/>
    <x v="78"/>
    <d v="2026-04-06T10:26:45"/>
    <s v="anonymous"/>
    <d v="2026-04-06T00:00:00"/>
    <x v="72"/>
    <m/>
    <x v="0"/>
    <s v="Workshop Technician"/>
    <s v="Workshop"/>
    <s v="Improvement Suggestions / Cadangan untuk diperbaiki"/>
    <s v="Toilets"/>
    <s v="No toilets nearby"/>
    <s v="Provide toilets nearby the workshop area"/>
    <s v="Welfare / Kebajikan Pekerjaan dari segi Tempat Rehat, Penyediaan Air Minum dan Sebagainya."/>
    <x v="2"/>
    <x v="0"/>
    <x v="0"/>
  </r>
  <r>
    <n v="5824"/>
    <x v="79"/>
    <d v="2026-04-06T10:28:48"/>
    <s v="anonymous"/>
    <d v="2026-04-06T00:00:00"/>
    <x v="72"/>
    <m/>
    <x v="0"/>
    <s v="Workshop Technician"/>
    <s v="Workshop"/>
    <s v="Improvement Suggestions / Cadangan untuk diperbaiki"/>
    <s v="Big trash bin for scrap metal"/>
    <s v="No proper disposal for scrap metal"/>
    <s v="N/A"/>
    <s v="Waste Management / Berkaitan dengan Pengurusan Pembuangan Sampah"/>
    <x v="2"/>
    <x v="0"/>
    <x v="0"/>
  </r>
  <r>
    <n v="5825"/>
    <x v="80"/>
    <d v="2026-04-06T10:30:22"/>
    <s v="anonymous"/>
    <d v="2026-03-31T00:00:00"/>
    <x v="169"/>
    <m/>
    <x v="5"/>
    <s v="Basic 2 Scaffolder"/>
    <s v="Ammonia Plant"/>
    <s v="Unsafe Act (Dangerous or Unsafe Act that was done by someone) / Perbuatan Bahaya"/>
    <s v="I have observed that a person was not wearing impact glove while carrying material"/>
    <s v="He could expose from injury such as pinch point injury"/>
    <s v="I approached him and intervened why he did not wear the gloves. Immediately he get his gloves and wear it."/>
    <s v="Personal Protective Equipment / Pemakaian Alat Pelindung Diri"/>
    <x v="1"/>
    <x v="2"/>
    <x v="0"/>
  </r>
  <r>
    <n v="5826"/>
    <x v="81"/>
    <d v="2026-04-06T10:40:19"/>
    <s v="anonymous"/>
    <d v="2026-04-03T00:00:00"/>
    <x v="170"/>
    <m/>
    <x v="5"/>
    <s v="Advanced Scaffolder"/>
    <s v="Offsite &amp; Utilities"/>
    <s v="Unsafe Act (Dangerous or Unsafe Act that was done by someone) / Perbuatan Bahaya"/>
    <s v="I have seen someone not wearing safety glass when working on site."/>
    <s v="Expose to eye injury when not wearing safety glass in the plant"/>
    <s v="I intervened and asked him to wear safety glass to prevent from getting eye injury"/>
    <s v="Personal Protective Equipment / Pemakaian Alat Pelindung Diri"/>
    <x v="1"/>
    <x v="2"/>
    <x v="0"/>
  </r>
  <r>
    <n v="5827"/>
    <x v="82"/>
    <d v="2026-04-06T13:07:16"/>
    <s v="anonymous"/>
    <d v="2026-04-06T00:00:00"/>
    <x v="27"/>
    <m/>
    <x v="0"/>
    <s v="Electrical Engineer"/>
    <s v="Plant Entry Gate"/>
    <s v="Improvement Suggestions / Cadangan untuk diperbaiki"/>
    <s v="Suggestion to make a legit crossing for pedestrians in front of the plant main gate area"/>
    <s v="This is to ensure the safety of pedestrians walking to tap out of plant."/>
    <s v="Just a suggestion for HSSE to consider"/>
    <s v="Road Safety / Keselamatan di Trafik dan Jalan Raya"/>
    <x v="2"/>
    <x v="0"/>
    <x v="0"/>
  </r>
  <r>
    <n v="5828"/>
    <x v="83"/>
    <d v="2026-04-06T13:07:18"/>
    <s v="anonymous"/>
    <d v="2026-04-06T00:00:00"/>
    <x v="56"/>
    <m/>
    <x v="0"/>
    <s v="Rigger"/>
    <s v="Urea Plant"/>
    <s v="Unsafe Condition (Dangerous Area that has potential to cause harm or injury to People within the Area) / Keadaan Bahaya"/>
    <s v="Scaffolding material is slightly blocking access way."/>
    <s v="Possible trip and fall, injury to body and vehicle"/>
    <s v="Move the material to the proper temporary storage area"/>
    <s v="Hazardous - Unsafe Environment / Situasi Tempat Kerja yang Berbahaya untuk Alam Sekitar"/>
    <x v="2"/>
    <x v="0"/>
    <x v="0"/>
  </r>
  <r>
    <n v="5829"/>
    <x v="84"/>
    <d v="2026-04-06T14:14:50"/>
    <s v="anonymous"/>
    <d v="2026-04-06T00:00:00"/>
    <x v="13"/>
    <m/>
    <x v="0"/>
    <s v="Welder"/>
    <s v="Workshop"/>
    <s v="Safe Act or Positive Practice (An appreciation to be made to that person who shows good examples) / Kelakuan yang Baik"/>
    <s v="I observed that my superior always appreciates all the task we did every week_x000a_"/>
    <s v="- Morale and motivation take a hit _x000a_- Work environment becomes negative _x000a_- Job satisfaction and engagement suffer _x000a_- Teamwork and collaboration break down _x000a_- Stress and turnover rates increase "/>
    <s v="- Boosts team morale and motivation _x000a_- Encourages a positive work environment _x000a_- Increases job satisfaction and engagement _x000a_- Strengthens teamwork and collaboration _x000a_- Reduces stress and turnover rates"/>
    <s v="Proactive Approach / Teguran Positif (Safe Act / Positive Act)"/>
    <x v="2"/>
    <x v="0"/>
    <x v="0"/>
  </r>
  <r>
    <n v="5830"/>
    <x v="85"/>
    <d v="2026-04-06T14:19:12"/>
    <s v="anonymous"/>
    <d v="2026-01-01T00:00:00"/>
    <x v="2"/>
    <m/>
    <x v="0"/>
    <s v="Electrical Technician"/>
    <s v="Electrical Substation"/>
    <s v="Unsafe Condition (Dangerous Area that has potential to cause harm or injury to People within the Area) / Keadaan Bahaya"/>
    <s v="An individual was found to wear a tinted safety goggles."/>
    <s v="The individual will not be able to operate effectively that can cause harm to both personnel and equipment; The individual can potentially have an accident while riding the bicycle through the dark."/>
    <s v="Intervene and inform the individual head over to HSSE office to request for an appropriate safety goggles during the Night Shift to avoid accidents."/>
    <s v="Personal Protective Equipment / Pemakaian Alat Pelindung Diri"/>
    <x v="2"/>
    <x v="0"/>
    <x v="0"/>
  </r>
  <r>
    <n v="5831"/>
    <x v="86"/>
    <d v="2026-04-06T14:26:25"/>
    <s v="anonymous"/>
    <d v="2026-04-23T00:00:00"/>
    <x v="2"/>
    <m/>
    <x v="0"/>
    <s v="Electrical Technician (Shift)"/>
    <s v="Ammonia Plant"/>
    <s v="Unsafe Act (Dangerous or Unsafe Act that was done by someone) / Perbuatan Bahaya"/>
    <s v="A contractor was performing a task without wearing the Escape Hood and was placed at the bicycle instead of himself."/>
    <s v="Should there be any leak occurred while performing the task, it can lead to fatality since the hood is not within his vicinity. It can also lead to him being given a Warning Letter when his position was found during Safety Walkabout was performed."/>
    <s v="Placed his Escape Hood closer to his location and advice him to wear the Escape Hood whenever possible for his safety and warn him of the consequences of not wearing it during leaks."/>
    <s v="Individual Behaviour / Tingkah Laku yang Cuai dan Berbahaya"/>
    <x v="2"/>
    <x v="0"/>
    <x v="0"/>
  </r>
  <r>
    <n v="5832"/>
    <x v="87"/>
    <d v="2026-04-06T14:32:23"/>
    <s v="anonymous"/>
    <d v="2026-04-05T00:00:00"/>
    <x v="2"/>
    <m/>
    <x v="0"/>
    <s v="Electrical Technician (Shift)"/>
    <s v="Site Office First Floor"/>
    <s v="Unsafe Condition (Dangerous Area that has potential to cause harm or injury to People within the Area) / Keadaan Bahaya"/>
    <s v="The stairs was found in a wet and slippery condition"/>
    <s v="Personnel utilizing the stairs can slip and fall on the stairs that can lead to fatal injury."/>
    <s v="Request for assistance by the Site Cleaner to mop the stairs and install Slippery / Wet Area signage so working personnel can be aware and remember to hold the stair rail while ascend/descending the staircase."/>
    <s v="Hazardous - Unsafe Environment / Situasi Tempat Kerja yang Berbahaya untuk Alam Sekitar"/>
    <x v="2"/>
    <x v="0"/>
    <x v="0"/>
  </r>
  <r>
    <n v="5833"/>
    <x v="88"/>
    <d v="2026-04-06T14:36:51"/>
    <s v="anonymous"/>
    <d v="2026-02-09T00:00:00"/>
    <x v="2"/>
    <m/>
    <x v="0"/>
    <s v="Electrical Technician (Shift)"/>
    <s v="Workshop"/>
    <s v="Unsafe Act (Dangerous or Unsafe Act that was done by someone) / Perbuatan Bahaya"/>
    <s v="Working personnel was found to life to be lifting a heavy material in a wrong posture"/>
    <s v="The individual can severely injure his back due to bad posture from lifting. It can lead to sciatica or even paralysis from spinal injury."/>
    <s v="Intervene and inform to either improve his posture or request assistance to carry the heavy load. "/>
    <s v="Knowledge and Training / Kurang Kemahiran atau Pengetahuan"/>
    <x v="2"/>
    <x v="0"/>
    <x v="0"/>
  </r>
  <r>
    <n v="5834"/>
    <x v="89"/>
    <d v="2026-04-06T14:42:46"/>
    <s v="anonymous"/>
    <d v="2026-02-24T00:00:00"/>
    <x v="2"/>
    <m/>
    <x v="0"/>
    <s v="Electrical Technician (Shift)"/>
    <s v="Offsite &amp; Utilities"/>
    <s v="Unsafe Condition (Dangerous Area that has potential to cause harm or injury to People within the Area) / Keadaan Bahaya"/>
    <s v="An individual was struggling to operate effectively due to hot weather and fasting."/>
    <s v="The individual can suffer severe dehydration"/>
    <s v="Intervene and advice the individual to take rest between work time to avoid fatigue and severe thirst. Should the fasting is unsustainable, advice to drink to avoid severe dehydration."/>
    <s v="Hazardous - Unsafe Environment / Situasi Tempat Kerja yang Berbahaya untuk Alam Sekitar"/>
    <x v="2"/>
    <x v="0"/>
    <x v="0"/>
  </r>
  <r>
    <n v="5835"/>
    <x v="90"/>
    <d v="2026-04-06T14:49:39"/>
    <s v="anonymous"/>
    <d v="2026-03-13T00:00:00"/>
    <x v="2"/>
    <m/>
    <x v="0"/>
    <s v="Electrical Technician (Shift)"/>
    <s v="South Building First Floor"/>
    <s v="Improvement Suggestions / Cadangan untuk diperbaiki"/>
    <s v="There was a discussion of tasks required to be performed on 09th Level. The weather was very hot, and it was in Ramadhan (Fasting Month)."/>
    <s v="Severe Dehydration, Faint and Stroke / Fatal Injuries"/>
    <s v="Advice colleagues to be aware of self-condition while climbing the stairs in Granulation building. Take breaks between stairs to manage fatigue and should the individual requires to quench his / her thirst while still remain in Granulation building, it will be best for them to do so."/>
    <s v="Proactive Approach / Teguran Positif (Safe Act / Positive Act)"/>
    <x v="2"/>
    <x v="0"/>
    <x v="0"/>
  </r>
  <r>
    <n v="5836"/>
    <x v="91"/>
    <d v="2026-04-06T14:54:02"/>
    <s v="anonymous"/>
    <d v="2026-03-30T00:00:00"/>
    <x v="2"/>
    <m/>
    <x v="0"/>
    <s v="Electrical Technician (Shift)"/>
    <s v="Offsite &amp; Utilities"/>
    <s v="Improvement Suggestions / Cadangan untuk diperbaiki"/>
    <s v="Working Personnel tend to complain fatigue and scorching heat while working on the Ammonia Cooling Tower."/>
    <s v="Potentially suffer fatal injuries such as heat stroke"/>
    <s v="Inform Safety Officers regarding the issue of working on Ammonia Cooling Tower and suggest to provide a shaded-area for working personnel to rest in between jobs."/>
    <s v="Design and Engineering / Tempat Pekerjaan kurang sesuai"/>
    <x v="2"/>
    <x v="0"/>
    <x v="0"/>
  </r>
  <r>
    <n v="5837"/>
    <x v="92"/>
    <d v="2026-04-06T15:04:43"/>
    <s v="anonymous"/>
    <d v="2026-01-16T00:00:00"/>
    <x v="2"/>
    <m/>
    <x v="0"/>
    <s v="Electrical Technician (Shift)"/>
    <s v="South Building Ground Floor"/>
    <s v="Unsafe Act (Dangerous or Unsafe Act that was done by someone) / Perbuatan Bahaya"/>
    <s v="An individual was walking down the stairs without holding on the rail and was talking on the phone"/>
    <s v="Slip, Trip &amp; Fall can lead to fatal injuries and paralysis."/>
    <s v="Intervene the individual and ask him to hold the rail while descending the stairs and continue his phone call once he reaches the ground."/>
    <s v="Individual Behaviour / Tingkah Laku yang Cuai dan Berbahaya"/>
    <x v="2"/>
    <x v="0"/>
    <x v="0"/>
  </r>
  <r>
    <n v="5838"/>
    <x v="93"/>
    <d v="2026-04-06T15:10:23"/>
    <s v="anonymous"/>
    <d v="2026-02-17T00:00:00"/>
    <x v="2"/>
    <m/>
    <x v="0"/>
    <s v="Electrical Technician (Shift)"/>
    <s v="Urea Plant"/>
    <s v="Unsafe Act (Dangerous or Unsafe Act that was done by someone) / Perbuatan Bahaya"/>
    <s v="The individual was slowly removing the bolts from an equipment. However, the bolts has no safe area for placement and potentially fall to the below levels."/>
    <s v="Screws and bolts can fall to the below level and cause injury to another working personnel"/>
    <s v="Provide the working personnel with a tray for him to place his screws and bolts safely"/>
    <s v="Individual Behaviour / Tingkah Laku yang Cuai dan Berbahaya"/>
    <x v="2"/>
    <x v="0"/>
    <x v="0"/>
  </r>
  <r>
    <n v="5839"/>
    <x v="94"/>
    <d v="2026-04-06T15:15:55"/>
    <s v="anonymous"/>
    <d v="2026-04-06T00:00:00"/>
    <x v="2"/>
    <m/>
    <x v="0"/>
    <s v="Electrical Technician (Shift)"/>
    <s v="Urea Plant"/>
    <s v="Unsafe Act (Dangerous or Unsafe Act that was done by someone) / Perbuatan Bahaya"/>
    <s v="Working Personnel was unscrewing the equipment without wearing safety glove"/>
    <s v="Finger injuries"/>
    <s v="Intervene and advice the individual to wear his safety gloves as the consequences of losing a finger is more dire than losing a screw."/>
    <s v="Individual Behaviour / Tingkah Laku yang Cuai dan Berbahaya"/>
    <x v="2"/>
    <x v="0"/>
    <x v="0"/>
  </r>
  <r>
    <n v="5840"/>
    <x v="95"/>
    <d v="2026-04-06T19:39:03"/>
    <s v="anonymous"/>
    <d v="2026-04-05T00:00:00"/>
    <x v="171"/>
    <m/>
    <x v="3"/>
    <s v="SECURITY GUARD"/>
    <s v="Main Gate 2"/>
    <s v="Improvement Suggestions / Cadangan untuk diperbaiki"/>
    <s v="Cleaner tidak ada membersihkan post security dan tidak membuang sampah."/>
    <s v="Tempat dan kawasan kerja tidak selesa bagi security bertugas shift pagi esoknya dan tidak sesuai dipandang oleh bfi atau visitor dan orang lainnya jika tempat kotor dan tidak bersih.  "/>
    <s v="Saya menegur cleaner tersebut supaya membersihkan dengan segera. Cleaner menerima teguran dan membuat carecard. "/>
    <s v="Material Arrangement and Housekeeping / Kesesuaian Penyusunan Barang dan Kebersihan Tempat Pekerjaan"/>
    <x v="1"/>
    <x v="2"/>
    <x v="0"/>
  </r>
  <r>
    <n v="5841"/>
    <x v="96"/>
    <d v="2026-04-06T21:01:46"/>
    <s v="anonymous"/>
    <d v="2026-03-27T00:00:00"/>
    <x v="172"/>
    <m/>
    <x v="2"/>
    <s v="Site supervisor "/>
    <s v="Plant Entry Gate"/>
    <s v="Unsafe Act (Dangerous or Unsafe Act that was done by someone) / Perbuatan Bahaya"/>
    <s v="I saw a worker riding a bicycle who almost fell when stopping to scan his ID pass. He appeared unstable while trying to stop and balance the bicycle."/>
    <s v="The worker may eventually fall, leading to injuries such as cuts, fractures, or head injury."/>
    <s v="I approached the worker immediately after observing the situation and advised him to stop the bicycle completely and ensure both feet are firmly on the ground before scanning his ID pass."/>
    <s v="Individual Behaviour / Tingkah Laku yang Cuai dan Berbahaya"/>
    <x v="1"/>
    <x v="2"/>
    <x v="0"/>
  </r>
  <r>
    <n v="5842"/>
    <x v="97"/>
    <d v="2026-04-06T21:05:32"/>
    <s v="anonymous"/>
    <d v="2026-03-30T00:00:00"/>
    <x v="172"/>
    <m/>
    <x v="2"/>
    <s v="Site supervisor"/>
    <s v="Contractor's Rest Area"/>
    <s v="Unsafe Act (Dangerous or Unsafe Act that was done by someone) / Perbuatan Bahaya"/>
    <s v="Observed individuals walking while using their mobile phones."/>
    <s v="Increased risk of collisions with other pedestrians, vehicles, or objects."/>
    <s v="I approached the individuals and advised them to stop using their mobile phones while walking"/>
    <s v="Position of People / Keberadaan seseorang ketika bekerja (Line of Fire, Drop Object &amp; Slip, Trip and Fall)"/>
    <x v="1"/>
    <x v="2"/>
    <x v="0"/>
  </r>
  <r>
    <n v="5843"/>
    <x v="98"/>
    <d v="2026-04-06T21:06:18"/>
    <s v="anonymous"/>
    <d v="2026-04-06T00:00:00"/>
    <x v="33"/>
    <m/>
    <x v="0"/>
    <s v="Electrical Technician"/>
    <s v="CCR"/>
    <s v="Safe Act or Positive Practice (An appreciation to be made to that person who shows good examples) / Kelakuan yang Baik"/>
    <s v="Hvac team doing cleaning for the drain blockage for the hvac unit in substation 2. they inform Electrical team before start the activity."/>
    <s v=" "/>
    <s v="We attend and witness the activity. The work was safely execute."/>
    <s v="Proactive Approach / Teguran Positif (Safe Act / Positive Act)"/>
    <x v="2"/>
    <x v="0"/>
    <x v="0"/>
  </r>
  <r>
    <n v="5844"/>
    <x v="99"/>
    <d v="2026-04-06T21:11:07"/>
    <s v="anonymous"/>
    <d v="2026-03-30T00:00:00"/>
    <x v="172"/>
    <m/>
    <x v="2"/>
    <s v="Site supervisor"/>
    <s v="Ammonia Plant"/>
    <s v="Safe Act or Positive Practice (An appreciation to be made to that person who shows good examples) / Kelakuan yang Baik"/>
    <s v="Observed a worker who took the initiative to stop the activity due to SIMOPS conditions. The worker informed the supervisor and proactively inquired about relocating to another area to avoid potential collisions or interference with other company operations."/>
    <s v="Increased risk of collision between different work activities or companies operating in the same area."/>
    <s v="I encouraged this behavior as a good safety practice and highlighted it as a positive example to others. Promoting Stop Work Authority and clear communication helps strengthen overall safety culture."/>
    <s v="Proactive Approach / Teguran Positif (Safe Act / Positive Act)"/>
    <x v="1"/>
    <x v="2"/>
    <x v="0"/>
  </r>
  <r>
    <n v="5845"/>
    <x v="100"/>
    <d v="2026-04-07T06:41:48"/>
    <s v="anonymous"/>
    <d v="2026-03-26T00:00:00"/>
    <x v="30"/>
    <m/>
    <x v="0"/>
    <s v="Technician"/>
    <s v="Plant Entry Gate"/>
    <s v="Safe Act or Positive Practice (An appreciation to be made to that person who shows good examples) / Kelakuan yang Baik"/>
    <s v="Security check personnel and asking if bring any prohibited item before entering plant"/>
    <s v="Good safety practice to ensure all rules must be followe when entering plant"/>
    <s v="None"/>
    <s v="Proactive Approach / Teguran Positif (Safe Act / Positive Act)"/>
    <x v="2"/>
    <x v="0"/>
    <x v="0"/>
  </r>
  <r>
    <n v="5846"/>
    <x v="101"/>
    <d v="2026-04-07T06:46:26"/>
    <s v="anonymous"/>
    <d v="2026-03-26T00:00:00"/>
    <x v="30"/>
    <m/>
    <x v="0"/>
    <s v="Technician"/>
    <s v="Bulk Storage"/>
    <s v="Safe Act or Positive Practice (An appreciation to be made to that person who shows good examples) / Kelakuan yang Baik"/>
    <s v="Observed personnel closed the door when entering the bulk storage. "/>
    <s v="Possibility animal like bird to entering the storage which can affect the urea granule quality."/>
    <s v="None"/>
    <s v="Proactive Approach / Teguran Positif (Safe Act / Positive Act)"/>
    <x v="2"/>
    <x v="0"/>
    <x v="0"/>
  </r>
  <r>
    <n v="5847"/>
    <x v="102"/>
    <d v="2026-04-07T06:49:44"/>
    <s v="anonymous"/>
    <d v="2026-03-27T00:00:00"/>
    <x v="30"/>
    <m/>
    <x v="0"/>
    <s v="Technician"/>
    <s v="Urea Plant"/>
    <s v="Safe Act or Positive Practice (An appreciation to be made to that person who shows good examples) / Kelakuan yang Baik"/>
    <s v="Personnel Use handrail when decend staircase"/>
    <s v="Slip and fall"/>
    <s v="None"/>
    <s v="Position of People / Keberadaan seseorang ketika bekerja (Line of Fire, Drop Object &amp; Slip, Trip and Fall)"/>
    <x v="2"/>
    <x v="0"/>
    <x v="0"/>
  </r>
  <r>
    <n v="5848"/>
    <x v="103"/>
    <d v="2026-04-07T07:35:41"/>
    <s v="anonymous"/>
    <d v="2026-04-02T00:00:00"/>
    <x v="173"/>
    <m/>
    <x v="4"/>
    <s v="Welder"/>
    <s v="Urea Plant"/>
    <s v="Unsafe Condition (Dangerous Area that has potential to cause harm or injury to People within the Area) / Keadaan Bahaya"/>
    <s v="When working at the area I do my hazard hunt and noticed 4 grating clamps are not tied when I saw it immediately tight the grating clamps"/>
    <s v="Possibly the hanging grating clamps can cause drop and the grating may moving because of loosen grating clamps."/>
    <s v="I secured it my myself immediately.."/>
    <s v="Hazardous - Unsafe Materials / Benda yang Berbahaya"/>
    <x v="1"/>
    <x v="2"/>
    <x v="0"/>
  </r>
  <r>
    <n v="5849"/>
    <x v="104"/>
    <d v="2026-04-07T08:33:48"/>
    <s v="anonymous"/>
    <d v="2026-04-07T00:00:00"/>
    <x v="174"/>
    <m/>
    <x v="3"/>
    <s v="Security guard"/>
    <s v="Vehicle Entry Gate"/>
    <s v="Improvement Suggestions / Cadangan untuk diperbaiki"/>
    <s v="Didapati vehicle sticker inspection expired dari pada company atoll oxygen "/>
    <s v="."/>
    <s v="Menegur dan melarang mereka untuk masuk ke dalam site lalu menyuruh mereka contact supervisor or bfi staff untuk buat pemeriksaan sticker kenderaan sebelum masuk ke dalam site"/>
    <s v="Individual Behaviour / Tingkah Laku yang Cuai dan Berbahaya"/>
    <x v="1"/>
    <x v="2"/>
    <x v="0"/>
  </r>
  <r>
    <n v="5850"/>
    <x v="105"/>
    <d v="2026-04-07T08:47:20"/>
    <s v="anonymous"/>
    <d v="2026-04-07T00:00:00"/>
    <x v="174"/>
    <m/>
    <x v="3"/>
    <s v="Security guard "/>
    <s v="Vehicle Entry Gate"/>
    <s v="Unsafe Condition (Dangerous Area that has potential to cause harm or injury to People within the Area) / Keadaan Bahaya"/>
    <s v="Some of bfi staff didn't dropoff from bicycle before crossing the bridge "/>
    <s v="Di takuti terjatuh atau sebarang kemalangan berlaku"/>
    <s v="Menegur mereka supaya turun daripada basikal sebelum melintas jembatan"/>
    <s v="Individual Behaviour / Tingkah Laku yang Cuai dan Berbahaya"/>
    <x v="1"/>
    <x v="2"/>
    <x v="0"/>
  </r>
  <r>
    <n v="5851"/>
    <x v="106"/>
    <d v="2026-04-07T08:49:39"/>
    <s v="anonymous"/>
    <d v="2026-04-07T00:00:00"/>
    <x v="175"/>
    <m/>
    <x v="3"/>
    <s v="Security dss "/>
    <s v="Plant Entry Gate"/>
    <s v="Unsafe Condition (Dangerous Area that has potential to cause harm or injury to People within the Area) / Keadaan Bahaya"/>
    <s v="Mendapati x01 orang dari company syera membawa kenderaan ke dalam msl "/>
    <s v="."/>
    <s v="Saya menegurnya agar membawa kenderaan sendiri ke msl adalah tidak dibenarkan oleh bfi safety kecuali ianya kerita company yang berdaftar di kawasan sana sahaja."/>
    <s v="Individual Behaviour / Tingkah Laku yang Cuai dan Berbahaya"/>
    <x v="1"/>
    <x v="2"/>
    <x v="0"/>
  </r>
  <r>
    <n v="5852"/>
    <x v="107"/>
    <d v="2026-04-07T08:57:41"/>
    <s v="anonymous"/>
    <d v="2026-04-07T00:00:00"/>
    <x v="13"/>
    <m/>
    <x v="0"/>
    <s v="Welder"/>
    <s v="Workshop"/>
    <s v="Safe Act or Positive Practice (An appreciation to be made to that person who shows good examples) / Kelakuan yang Baik"/>
    <s v="I encountered during the morning meeting that we received task from another department. Oyr engineer told us to wait for the another department to proceed the task. We are only support base on our work related."/>
    <s v="We could:-_x000a_- Safety risks for yourself and others _x000a_- Damage to equipment or property _x000a_- Quality issues with the work _x000a_- Liability and disciplinary actions _x000a_- Undermines team trust and workflow "/>
    <s v="- Ensures tasks are done safely and correctly _x000a_- Maintains quality and efficiency standards _x000a_- Reduces risks and errors _x000a_- Boosts confidence and accountability _x000a_- Supports professional growth and development "/>
    <s v="Knowledge and Training / Kurang Kemahiran atau Pengetahuan"/>
    <x v="2"/>
    <x v="0"/>
    <x v="0"/>
  </r>
  <r>
    <n v="5853"/>
    <x v="108"/>
    <d v="2026-04-07T09:00:04"/>
    <s v="anonymous"/>
    <d v="2026-04-07T00:00:00"/>
    <x v="130"/>
    <m/>
    <x v="0"/>
    <s v="Lead Instrument Engineer"/>
    <s v="North Building Ground Floor"/>
    <s v="Safe Act or Positive Practice (An appreciation to be made to that person who shows good examples) / Kelakuan yang Baik"/>
    <s v="Wet floor has been notified with signage. this is important to alert passerby on the slippery floor hazards. "/>
    <s v="Slip &amp; fall can happen."/>
    <s v="NA"/>
    <s v="Hazardous - Unsafe Environment / Situasi Tempat Kerja yang Berbahaya untuk Alam Sekitar"/>
    <x v="2"/>
    <x v="0"/>
    <x v="0"/>
  </r>
  <r>
    <n v="5854"/>
    <x v="109"/>
    <d v="2026-04-07T09:35:32"/>
    <s v="anonymous"/>
    <d v="2026-04-07T00:00:00"/>
    <x v="174"/>
    <m/>
    <x v="3"/>
    <s v="Security guard"/>
    <s v="Vehicle Entry Gate"/>
    <s v="Improvement Suggestions / Cadangan untuk diperbaiki"/>
    <s v="One of bfi staff forgit to bring their escaped hood"/>
    <s v="."/>
    <s v="Menegur dan menyuruh mereka mengambil escapedhood yg tertinggal sebelum masuk ke dalam site"/>
    <s v="Personal Protective Equipment / Pemakaian Alat Pelindung Diri"/>
    <x v="1"/>
    <x v="2"/>
    <x v="0"/>
  </r>
  <r>
    <n v="5855"/>
    <x v="110"/>
    <d v="2026-04-07T10:00:45"/>
    <s v="anonymous"/>
    <d v="2026-04-07T00:00:00"/>
    <x v="176"/>
    <m/>
    <x v="6"/>
    <s v="Clianers"/>
    <s v="BCR - Bagging Control Room"/>
    <s v="Improvement Suggestions / Cadangan untuk diperbaiki"/>
    <s v="Saya sebagai pembersih emang tugas kami sehari dan itu kewajiban dan tanggung jawab kami akan tetapi jika lingkungan atau tempat kerja yang kurang sesuai mungkin patut di perbaiki dan di vasilitasi yang saya nampak hari dan sampai sekarang masih di lakukan di area truk loading staff mpc selepas loading dan masuk ke bcr saya nampak coferol sudah kotor terkena urea juga kasut tetrus saja mereka masuk sepatutnya munkin untuk di perbaiki di sediakan tempat untuk mereka bersihkan sebelum masuk bcr misalnya ada di sediakan host air di luar bcr untuk khusus bersihkan coferol atau kasut sebelum masuk bcr dan kami senang membersihkanya area office bcr "/>
    <s v="Sekedar pendapat atau masukan di haruskan karena menyangkut kebersihan dan kesehatan umum"/>
    <s v="Karena vasilitas tidak ada peneguran sopan"/>
    <s v="Design and Engineering / Tempat Pekerjaan kurang sesuai"/>
    <x v="1"/>
    <x v="2"/>
    <x v="0"/>
  </r>
  <r>
    <n v="5856"/>
    <x v="111"/>
    <d v="2026-04-07T10:33:37"/>
    <s v="anonymous"/>
    <d v="2026-04-07T00:00:00"/>
    <x v="177"/>
    <m/>
    <x v="6"/>
    <s v="Cleaner "/>
    <s v="Safety Park"/>
    <s v="Safe Act or Positive Practice (An appreciation to be made to that person who shows good examples) / Kelakuan yang Baik"/>
    <s v="Saya nampak Dan alami kerjasama dalam bekerja, saling bantu dari teman"/>
    <s v="-"/>
    <s v="Di harap berterusan kerjasama Dan saling bantu"/>
    <s v="Proactive Approach / Teguran Positif (Safe Act / Positive Act)"/>
    <x v="1"/>
    <x v="2"/>
    <x v="0"/>
  </r>
  <r>
    <n v="5857"/>
    <x v="112"/>
    <d v="2026-04-07T11:34:39"/>
    <s v="anonymous"/>
    <d v="2026-04-07T00:00:00"/>
    <x v="132"/>
    <m/>
    <x v="0"/>
    <s v="Rotating Lead"/>
    <s v="Unsure / Kurang Pasti"/>
    <s v="Unsafe Act (Dangerous or Unsafe Act that was done by someone) / Perbuatan Bahaya"/>
    <s v="Using a helmet without fastening it properly can be misleading, as it does not provide full protection"/>
    <s v="not provide full personal protection"/>
    <s v="Give instructions to my team to always wear helmet strap "/>
    <s v="Personal Protective Equipment / Pemakaian Alat Pelindung Diri"/>
    <x v="2"/>
    <x v="0"/>
    <x v="0"/>
  </r>
  <r>
    <n v="5858"/>
    <x v="113"/>
    <d v="2026-04-07T11:37:45"/>
    <s v="anonymous"/>
    <d v="2026-04-07T00:00:00"/>
    <x v="132"/>
    <m/>
    <x v="0"/>
    <s v="Rotating Lead"/>
    <s v="Unsure / Kurang Pasti"/>
    <s v="Unsafe Act (Dangerous or Unsafe Act that was done by someone) / Perbuatan Bahaya"/>
    <s v="Not Wearing Gloves During Work "/>
    <s v="when Direct contact with sharp edges, tools, or materials can cause serious hand injuries."/>
    <s v="Inform my team to always wear proper hand gloves "/>
    <s v="Personal Protective Equipment / Pemakaian Alat Pelindung Diri"/>
    <x v="2"/>
    <x v="0"/>
    <x v="0"/>
  </r>
  <r>
    <n v="5859"/>
    <x v="114"/>
    <d v="2026-04-07T12:42:10"/>
    <s v="anonymous"/>
    <d v="2026-04-02T00:00:00"/>
    <x v="178"/>
    <m/>
    <x v="4"/>
    <s v="Fitter"/>
    <s v="Urea Plant"/>
    <s v="Unsafe Condition (Dangerous Area that has potential to cause harm or injury to People within the Area) / Keadaan Bahaya"/>
    <s v="Loose object ,( bolt and nut )."/>
    <s v="Falling object"/>
    <s v="Take and put somewhere secure."/>
    <s v="Individual Behaviour / Tingkah Laku yang Cuai dan Berbahaya"/>
    <x v="1"/>
    <x v="2"/>
    <x v="0"/>
  </r>
  <r>
    <n v="5860"/>
    <x v="115"/>
    <d v="2026-04-07T14:12:58"/>
    <s v="anonymous"/>
    <d v="2026-04-06T00:00:00"/>
    <x v="87"/>
    <m/>
    <x v="0"/>
    <s v="Static Technician"/>
    <s v="Bulk Storage"/>
    <s v="Improvement Suggestions / Cadangan untuk diperbaiki"/>
    <s v="There’s no grating at surrounding of the bulk storage area. It is maybe a bit of dangerous since the pathway bicycle is near the drainage system "/>
    <s v="With proper barrication and safety standard, it might help increase people from fall in drainage hazard"/>
    <s v="Raise the care card and hoping authorize people will install cover grating on the drainage area"/>
    <s v="Proactive Approach / Teguran Positif (Safe Act / Positive Act)"/>
    <x v="2"/>
    <x v="0"/>
    <x v="0"/>
  </r>
  <r>
    <n v="5861"/>
    <x v="116"/>
    <d v="2026-04-07T17:20:35"/>
    <s v="anonymous"/>
    <d v="2026-04-07T00:00:00"/>
    <x v="179"/>
    <m/>
    <x v="3"/>
    <s v="Security dss"/>
    <s v="Plant Entry Gate"/>
    <s v="Unsafe Act (Dangerous or Unsafe Act that was done by someone) / Perbuatan Bahaya"/>
    <s v="Seramai x04 orang dari company rotary tidak mendengar arahan dari kami untuk turun dari basikal sebelum merentasi jembatan plant gate 1"/>
    <s v="Kelakuan ini boleh menyebabkan mereka kecelakaan dan kemalangan basikal yang diingini."/>
    <s v="Saya memberi Teguran selanjutnya untuk mereka turun dari basikal supaya mereka dpt menerima arahan untuk turun basikal mereka sebelum merentasi jembatan tersebut kerana kelakuan yang mereka buat sebelum itu adalah boleh merbahaya kan mereka dan boleh mengakibatkan kecelakaan basikal."/>
    <s v="Individual Behaviour / Tingkah Laku yang Cuai dan Berbahaya"/>
    <x v="1"/>
    <x v="2"/>
    <x v="0"/>
  </r>
  <r>
    <n v="5862"/>
    <x v="117"/>
    <d v="2026-04-07T17:32:28"/>
    <s v="anonymous"/>
    <d v="2026-04-07T00:00:00"/>
    <x v="179"/>
    <m/>
    <x v="3"/>
    <s v="Security dss"/>
    <s v="Plant Entry Gate"/>
    <s v="Improvement Suggestions / Cadangan untuk diperbaiki"/>
    <s v="X01 orang dari bureau veritas terlupa membawa escapehood sebelum masuk dari turnstile plant gate 1 sebelum ke dalam site "/>
    <s v="Bila tidak ada tindakan yang dilakukan di antara kami atau dia akan diambil tindakan oleh pihak atasan "/>
    <s v="Saya menyuruh dia mengambil semula escape hood nya di dalam kereta sebelum masuk ke dalam site untuk menghindari kecelakaan yang lain semasa dia bertugas di dalam site seperti Contohnya terjadi nya sebarang kebocoran kimia dalam plant."/>
    <s v="Personal Protective Equipment / Pemakaian Alat Pelindung Diri"/>
    <x v="1"/>
    <x v="2"/>
    <x v="0"/>
  </r>
  <r>
    <n v="5863"/>
    <x v="118"/>
    <d v="2026-04-07T18:10:38"/>
    <s v="anonymous"/>
    <d v="2026-04-07T00:00:00"/>
    <x v="180"/>
    <m/>
    <x v="6"/>
    <s v="Cleaner"/>
    <s v="Site Office Ground Floor"/>
    <s v="Safe Act or Positive Practice (An appreciation to be made to that person who shows good examples) / Kelakuan yang Baik"/>
    <s v="Tolong kucing di kondisikan sudah terlalu banyak kucing di area site ofice, kami membersihkan semaksimal mungkin tapi kucing terkadang masuk sampai ke toilet mereka kencing dan berlari lari di sekitar pantry jika pintu tidak tertutup. Tolong di kondisikan kucing tersebut sudah terlalu banyak."/>
    <s v="Jika tidak ada tindakan maka perkembangan biakan kucing di area ofis akan terlalu banyak dan mengganggu pekerjaan."/>
    <s v="Tolong kucing di tangkap atau di tempatkan yang semestinya , agar tidak menggangu pekerjaan."/>
    <s v="Welfare / Kebajikan Pekerjaan dari segi Tempat Rehat, Penyediaan Air Minum dan Sebagainya."/>
    <x v="1"/>
    <x v="2"/>
    <x v="0"/>
  </r>
  <r>
    <n v="5864"/>
    <x v="119"/>
    <d v="2026-04-07T19:02:58"/>
    <s v="anonymous"/>
    <d v="2026-04-07T00:00:00"/>
    <x v="181"/>
    <m/>
    <x v="6"/>
    <s v="Cleaner"/>
    <s v="South Building First Floor"/>
    <s v="Safe Act or Positive Practice (An appreciation to be made to that person who shows good examples) / Kelakuan yang Baik"/>
    <s v="Infrom manager"/>
    <s v="accident"/>
    <s v="Team work"/>
    <s v="Material Arrangement and Housekeeping / Kesesuaian Penyusunan Barang dan Kebersihan Tempat Pekerjaan"/>
    <x v="1"/>
    <x v="2"/>
    <x v="0"/>
  </r>
  <r>
    <n v="5865"/>
    <x v="120"/>
    <d v="2026-04-07T19:07:19"/>
    <s v="anonymous"/>
    <d v="2026-04-07T00:00:00"/>
    <x v="182"/>
    <m/>
    <x v="6"/>
    <s v="Cleaner"/>
    <s v="Clinic"/>
    <s v="Unsafe Condition (Dangerous Area that has potential to cause harm or injury to People within the Area) / Keadaan Bahaya"/>
    <s v="clean"/>
    <s v="accident "/>
    <s v="Team worke"/>
    <s v="Material Arrangement and Housekeeping / Kesesuaian Penyusunan Barang dan Kebersihan Tempat Pekerjaan"/>
    <x v="1"/>
    <x v="2"/>
    <x v="0"/>
  </r>
  <r>
    <n v="5866"/>
    <x v="121"/>
    <d v="2026-04-07T19:38:59"/>
    <s v="anonymous"/>
    <d v="2026-04-07T00:00:00"/>
    <x v="183"/>
    <m/>
    <x v="6"/>
    <s v="Cleaner"/>
    <s v="South Building First Floor"/>
    <s v="Safe Act or Positive Practice (An appreciation to be made to that person who shows good examples) / Kelakuan yang Baik"/>
    <s v="Saling menolong antara Satu Sama lain"/>
    <s v="."/>
    <s v="."/>
    <s v="Tools, Equipment and Machinery / Berkaitan dengan Alat Kegunaan Pekerjaan dan Mesin sama ada ianya Tidak Sesuai untuk aktivitas tersebut atau sebaliknya"/>
    <x v="1"/>
    <x v="2"/>
    <x v="0"/>
  </r>
  <r>
    <n v="5867"/>
    <x v="122"/>
    <d v="2026-04-08T06:53:05"/>
    <s v="anonymous"/>
    <d v="2026-04-15T00:00:00"/>
    <x v="184"/>
    <m/>
    <x v="6"/>
    <s v="Team lead"/>
    <s v="Main Gate 2"/>
    <s v="Unsafe Act (Dangerous or Unsafe Act that was done by someone) / Perbuatan Bahaya"/>
    <s v="Speed limit"/>
    <s v="Boleh membahayakan org lain"/>
    <s v="Harus mengikuti peraturan yang di berikan"/>
    <s v="Proactive Approach / Teguran Positif (Safe Act / Positive Act)"/>
    <x v="1"/>
    <x v="2"/>
    <x v="0"/>
  </r>
  <r>
    <n v="5868"/>
    <x v="123"/>
    <d v="2026-04-08T07:09:49"/>
    <s v="anonymous"/>
    <d v="2026-04-07T00:00:00"/>
    <x v="185"/>
    <m/>
    <x v="4"/>
    <s v="Asst pipefitter"/>
    <s v="(TSF1) Rest Area"/>
    <s v="Improvement Suggestions / Cadangan untuk diperbaiki"/>
    <s v="No toolbox brief by any supervisors at all"/>
    <s v="Crew might get lost and confused on daily activities"/>
    <s v="Need a competent supervisors"/>
    <s v="Communication / Kurang Perbincangan waktu Bekerja, Kurang Permahaman Arahan atau Kurang Pengetahuan Bahasa Asing"/>
    <x v="1"/>
    <x v="2"/>
    <x v="0"/>
  </r>
  <r>
    <n v="5869"/>
    <x v="124"/>
    <d v="2026-04-08T07:51:40"/>
    <s v="anonymous"/>
    <d v="2026-04-08T00:00:00"/>
    <x v="186"/>
    <m/>
    <x v="6"/>
    <s v="Cleaner "/>
    <s v="North Building Ground Floor"/>
    <s v="Safe Act or Positive Practice (An appreciation to be made to that person who shows good examples) / Kelakuan yang Baik"/>
    <s v="Buang sampah sembarang "/>
    <s v="Pencemaran lingkungan "/>
    <s v="Boss tolong jangan buang sampah di sekitar area sini ,buang lh sampah pada tempat yang telah di sediakan "/>
    <s v="Waste Management / Berkaitan dengan Pengurusan Pembuangan Sampah"/>
    <x v="1"/>
    <x v="2"/>
    <x v="0"/>
  </r>
  <r>
    <n v="5870"/>
    <x v="125"/>
    <d v="2026-04-08T07:54:28"/>
    <s v="anonymous"/>
    <d v="2026-04-08T00:00:00"/>
    <x v="187"/>
    <m/>
    <x v="6"/>
    <s v="Cleaner"/>
    <s v="North Building First Floor"/>
    <s v="Unsafe Condition (Dangerous Area that has potential to cause harm or injury to People within the Area) / Keadaan Bahaya"/>
    <s v="Siling gugur"/>
    <s v="Takut menimpa orang yg berada d bawah"/>
    <s v="Lama sudah ku repot sebelum gugur tapi nada orang yg buat/kerjakan....._x000a__x000a_Lepas gugur aku bersihkan dan rapikan kembali barang yg berserak"/>
    <s v="Facility Management / Perawatan Kemudahan dan Aset"/>
    <x v="1"/>
    <x v="2"/>
    <x v="0"/>
  </r>
  <r>
    <n v="5871"/>
    <x v="126"/>
    <d v="2026-04-08T08:02:25"/>
    <s v="anonymous"/>
    <d v="2026-04-08T00:00:00"/>
    <x v="188"/>
    <m/>
    <x v="3"/>
    <s v="Guard"/>
    <s v="Trailer Gate 2"/>
    <s v="Unsafe Condition (Dangerous Area that has potential to cause harm or injury to People within the Area) / Keadaan Bahaya"/>
    <s v="Black box server terlalu rendah dan hampir dengan pintu"/>
    <s v="Sering kali kena kepala (tehantuk) "/>
    <s v="Mencadangkan untuk mengalihkanya atau menukarnya kepada yg lebih kecil"/>
    <s v="Hazardous - Unsafe Materials / Benda yang Berbahaya"/>
    <x v="1"/>
    <x v="2"/>
    <x v="0"/>
  </r>
  <r>
    <n v="5872"/>
    <x v="127"/>
    <d v="2026-04-08T08:04:51"/>
    <s v="anonymous"/>
    <d v="2026-04-07T00:00:00"/>
    <x v="156"/>
    <m/>
    <x v="0"/>
    <s v="Welder "/>
    <s v="Ammonia Storage Tank Area"/>
    <s v="Unsafe Condition (Dangerous Area that has potential to cause harm or injury to People within the Area) / Keadaan Bahaya"/>
    <s v="Bekas botol minuman berisi air thinner."/>
    <s v="Terminum."/>
    <s v="Berikan label yang mudah di baca Dan pastikan ia nya Selamat Dari kawasan kerja panas."/>
    <s v="Hazardous - Unsafe Environment / Situasi Tempat Kerja yang Berbahaya untuk Alam Sekitar"/>
    <x v="1"/>
    <x v="2"/>
    <x v="0"/>
  </r>
  <r>
    <n v="5873"/>
    <x v="128"/>
    <d v="2026-04-08T08:09:07"/>
    <s v="anonymous"/>
    <d v="2026-04-07T00:00:00"/>
    <x v="49"/>
    <m/>
    <x v="0"/>
    <s v="Mechanical Maintenance supervisor "/>
    <s v="Chemical Storage Area"/>
    <s v="Unsafe Act (Dangerous or Unsafe Act that was done by someone) / Perbuatan Bahaya"/>
    <s v="1 subcontractor worker , he do compact ground level , he not used complete PPE , when he working"/>
    <s v="His hand and his eyes can get injury, "/>
    <s v="I stop him and inform , must Have Completed PPE when he working"/>
    <s v="Personal Protective Equipment / Pemakaian Alat Pelindung Diri"/>
    <x v="2"/>
    <x v="0"/>
    <x v="0"/>
  </r>
  <r>
    <n v="5874"/>
    <x v="129"/>
    <d v="2026-04-08T08:17:43"/>
    <s v="anonymous"/>
    <d v="2026-04-08T00:00:00"/>
    <x v="13"/>
    <m/>
    <x v="0"/>
    <s v="Welder"/>
    <s v="Workshop"/>
    <s v="Safe Act or Positive Practice (An appreciation to be made to that person who shows good examples) / Kelakuan yang Baik"/>
    <s v="During i am doing cutting by oxy - acetylene, im using rubber glove. Then one of my colleague convinced me to change my glove due to it is not suitable for that work. That time i am wearing rubber gloves and i change into welding gloves."/>
    <s v="- Burns or heat injuries to hands _x000a_- Reduced grip and dexterity _x000a_- Gloves might melt or catch fire _x000a_- Inadequate protection from sparks or flames _x000a_- Increased risk of accidents or injuries "/>
    <s v="- Shows concern for safety and wellbeing _x000a_- Prevents potential injuries or accidents _x000a_- Demonstrates a proactive safety culture _x000a_- Encourages open communication and feedback _x000a_- Supports a culture of mutual respect and trust "/>
    <s v="Proactive Approach / Teguran Positif (Safe Act / Positive Act)"/>
    <x v="2"/>
    <x v="0"/>
    <x v="0"/>
  </r>
  <r>
    <n v="5875"/>
    <x v="130"/>
    <d v="2026-04-08T08:30:24"/>
    <s v="anonymous"/>
    <d v="2026-04-06T00:00:00"/>
    <x v="70"/>
    <m/>
    <x v="0"/>
    <s v="Valve repair tech"/>
    <s v="Workshop"/>
    <s v="Safe Act or Positive Practice (An appreciation to be made to that person who shows good examples) / Kelakuan yang Baik"/>
    <s v="Contractors wear eye protection when cutting grass"/>
    <s v="Blindness from small projectile(rocks)"/>
    <s v="N/A"/>
    <s v="Proactive Approach / Teguran Positif (Safe Act / Positive Act)"/>
    <x v="2"/>
    <x v="0"/>
    <x v="0"/>
  </r>
  <r>
    <n v="5876"/>
    <x v="131"/>
    <d v="2026-04-08T08:46:19"/>
    <s v="anonymous"/>
    <d v="2026-04-06T00:00:00"/>
    <x v="139"/>
    <m/>
    <x v="0"/>
    <s v="senior engineer"/>
    <s v="Car Park near North Building"/>
    <s v="Improvement Suggestions / Cadangan untuk diperbaiki"/>
    <s v="Dry vegetation has been observed around car parking area."/>
    <s v="NA"/>
    <s v="regular housekeeping and landscaping maintenance to prevent recurrence"/>
    <s v="Material Arrangement and Housekeeping / Kesesuaian Penyusunan Barang dan Kebersihan Tempat Pekerjaan"/>
    <x v="2"/>
    <x v="1"/>
    <x v="0"/>
  </r>
  <r>
    <n v="5877"/>
    <x v="132"/>
    <d v="2026-04-08T09:40:39"/>
    <s v="anonymous"/>
    <d v="2026-03-14T00:00:00"/>
    <x v="121"/>
    <m/>
    <x v="0"/>
    <s v="Shift Instrument supervisor "/>
    <s v="Ammonia Plant"/>
    <s v="Safe Act or Positive Practice (An appreciation to be made to that person who shows good examples) / Kelakuan yang Baik"/>
    <s v="Observed that a contractor left the escape hood behind while performing work at the ammonia compressor house. He mentioned that it is difficult to hang the escape hood on his coverall, so he sometimes leaves it aside. After completing the job, he retrieves it and hangs it back on his coverall."/>
    <s v="If no action is taken, the contractor may not have immediate access to the escape hood during an ammonia leak, leading to potential exposure to toxic gas, serious injury, or fatality."/>
    <s v="I approached the contractor and reminded him on the importance of keeping the escape hood with him at all times, advised on proper wearing method, and suggested providing a more practical holder or attachment to ensure compliance with safety requirements."/>
    <s v="Proactive Approach / Teguran Positif (Safe Act / Positive Act)"/>
    <x v="2"/>
    <x v="0"/>
    <x v="0"/>
  </r>
  <r>
    <n v="5878"/>
    <x v="133"/>
    <d v="2026-04-08T09:47:12"/>
    <s v="anonymous"/>
    <d v="2026-03-17T00:00:00"/>
    <x v="121"/>
    <m/>
    <x v="0"/>
    <s v="Shift instrument supervisor "/>
    <s v="Site Office First Floor"/>
    <s v="Unsafe Condition (Dangerous Area that has potential to cause harm or injury to People within the Area) / Keadaan Bahaya"/>
    <s v="It was observed that one personnel almost slipped and fell due to the slippery condition of the site office staircase."/>
    <s v="If no action is taken, the slippery staircase may cause a person to slip and fall, resulting in injuries such as sprains, fractures, or head injury."/>
    <s v="I informed the personnel and housekeeping team about the slippery condition, ensured immediate cleaning and drying of the staircase, and recommended placing warning signage and implementing regular inspection to prevent recurrence."/>
    <s v="Hazardous - Unsafe Environment / Situasi Tempat Kerja yang Berbahaya untuk Alam Sekitar"/>
    <x v="2"/>
    <x v="0"/>
    <x v="0"/>
  </r>
  <r>
    <n v="5879"/>
    <x v="134"/>
    <d v="2026-04-08T09:54:40"/>
    <s v="anonymous"/>
    <d v="2026-04-07T00:00:00"/>
    <x v="106"/>
    <m/>
    <x v="0"/>
    <s v="Instrument Engineer"/>
    <s v="North Building First Floor"/>
    <s v="Unsafe Act (Dangerous or Unsafe Act that was done by someone) / Perbuatan Bahaya"/>
    <s v="Personnel was walking with her shoelace untied."/>
    <s v="Tripping hazard"/>
    <s v="Remind the person to tie her shoelace properly. "/>
    <s v="Individual Behaviour / Tingkah Laku yang Cuai dan Berbahaya"/>
    <x v="2"/>
    <x v="0"/>
    <x v="0"/>
  </r>
  <r>
    <n v="5880"/>
    <x v="135"/>
    <d v="2026-04-08T10:20:53"/>
    <s v="anonymous"/>
    <d v="2026-04-08T00:00:00"/>
    <x v="189"/>
    <m/>
    <x v="6"/>
    <s v="Cleaner"/>
    <s v="Laboratory"/>
    <s v="Improvement Suggestions / Cadangan untuk diperbaiki"/>
    <s v="Lampe electrik di pantry laboratory ketip ketip rusak"/>
    <s v="Sebaiknya di ganti baru lampu rusak ketip ketip"/>
    <s v="Lampu keto ketip menimbulkan sakit kepala"/>
    <s v="Facility Management / Perawatan Kemudahan dan Aset"/>
    <x v="1"/>
    <x v="2"/>
    <x v="0"/>
  </r>
  <r>
    <n v="5881"/>
    <x v="136"/>
    <d v="2026-04-08T10:29:04"/>
    <s v="anonymous"/>
    <d v="2026-04-08T00:00:00"/>
    <x v="190"/>
    <m/>
    <x v="3"/>
    <s v="Guard"/>
    <s v="Main Gate 1"/>
    <s v="Safe Act or Positive Practice (An appreciation to be made to that person who shows good examples) / Kelakuan yang Baik"/>
    <s v="Bekerja dengan baik, teratur &amp; positif."/>
    <s v="boleh jadi negatif situations."/>
    <s v="Memujinya kerana bekerja dengan bagus."/>
    <s v="Position of People / Keberadaan seseorang ketika bekerja (Line of Fire, Drop Object &amp; Slip, Trip and Fall)"/>
    <x v="1"/>
    <x v="2"/>
    <x v="0"/>
  </r>
  <r>
    <n v="5882"/>
    <x v="137"/>
    <d v="2026-04-08T11:18:58"/>
    <s v="anonymous"/>
    <d v="2026-04-08T00:00:00"/>
    <x v="191"/>
    <m/>
    <x v="6"/>
    <s v="Cleanner"/>
    <s v="CCR"/>
    <s v="Safe Act or Positive Practice (An appreciation to be made to that person who shows good examples) / Kelakuan yang Baik"/>
    <s v="Buang sampah merata-rata"/>
    <s v="Kurang pasti"/>
    <s v="Bercakap dgn sopan "/>
    <s v="Proactive Approach / Teguran Positif (Safe Act / Positive Act)"/>
    <x v="1"/>
    <x v="2"/>
    <x v="0"/>
  </r>
  <r>
    <n v="5883"/>
    <x v="138"/>
    <d v="2026-04-08T11:26:40"/>
    <s v="anonymous"/>
    <d v="2026-04-08T00:00:00"/>
    <x v="192"/>
    <m/>
    <x v="6"/>
    <s v="Cleaner "/>
    <s v="Unsure / Kurang Pasti"/>
    <s v="Improvement Suggestions / Cadangan untuk diperbaiki"/>
    <s v="Seseorang yang membuat kerja di site tidak mengunakan full ppe etc , safety boot "/>
    <s v="Seseorang akan tercedera teruk dan mengalami kesakitan yang sangat serius"/>
    <s v="menegur secara baik &amp;profesional, membuat laporan care card"/>
    <s v="Proactive Approach / Teguran Positif (Safe Act / Positive Act)"/>
    <x v="1"/>
    <x v="2"/>
    <x v="0"/>
  </r>
  <r>
    <n v="5884"/>
    <x v="139"/>
    <d v="2026-04-08T12:09:46"/>
    <s v="anonymous"/>
    <d v="2026-04-08T00:00:00"/>
    <x v="193"/>
    <m/>
    <x v="6"/>
    <s v="Cleaner"/>
    <s v="South Building Ground Floor"/>
    <s v="Safe Act or Positive Practice (An appreciation to be made to that person who shows good examples) / Kelakuan yang Baik"/>
    <s v="Pembersih di sama melakukan tugas nya dengan baik"/>
    <s v="Saya tidak akan dapat mempelajari skill dari pembersih itu"/>
    <s v="Saya minta dia ajar saya dan beri sokongan ke dia"/>
    <s v="Proactive Approach / Teguran Positif (Safe Act / Positive Act)"/>
    <x v="1"/>
    <x v="2"/>
    <x v="0"/>
  </r>
  <r>
    <n v="5885"/>
    <x v="140"/>
    <d v="2026-04-08T12:42:17"/>
    <s v="anonymous"/>
    <d v="2026-04-07T00:00:00"/>
    <x v="114"/>
    <m/>
    <x v="0"/>
    <s v="Shift Instrument Technician "/>
    <s v="Ammonia Plant"/>
    <s v="Unsafe Condition (Dangerous Area that has potential to cause harm or injury to People within the Area) / Keadaan Bahaya"/>
    <s v="My colleague entering noisy area without earplug"/>
    <s v="He could feel ear discomfort "/>
    <s v="Remind him not to forget to put on his earplug"/>
    <s v="Personal Protective Equipment / Pemakaian Alat Pelindung Diri"/>
    <x v="2"/>
    <x v="0"/>
    <x v="0"/>
  </r>
  <r>
    <n v="5886"/>
    <x v="141"/>
    <d v="2026-04-08T13:09:40"/>
    <s v="anonymous"/>
    <d v="2026-04-08T00:00:00"/>
    <x v="101"/>
    <m/>
    <x v="0"/>
    <s v="Instrumentation Engineer"/>
    <s v="Unsure / Kurang Pasti"/>
    <s v="Improvement Suggestions / Cadangan untuk diperbaiki"/>
    <s v="Incorrect CARE Cards reported number"/>
    <s v="Wrong report, incorrect reflection to KPI progress"/>
    <s v="Verify the numbers and previous form submission"/>
    <s v="Communication / Kurang Perbincangan waktu Bekerja, Kurang Permahaman Arahan atau Kurang Pengetahuan Bahasa Asing"/>
    <x v="2"/>
    <x v="0"/>
    <x v="0"/>
  </r>
  <r>
    <n v="5887"/>
    <x v="142"/>
    <d v="2026-04-08T13:12:47"/>
    <s v="anonymous"/>
    <d v="2026-01-14T00:00:00"/>
    <x v="10"/>
    <m/>
    <x v="0"/>
    <s v="static"/>
    <s v="Ammonia Plant"/>
    <s v="Safe Act or Positive Practice (An appreciation to be made to that person who shows good examples) / Kelakuan yang Baik"/>
    <s v="co worker stir clear of lifting during installing safety valve"/>
    <s v="N/A"/>
    <s v="congratulate him for safe act"/>
    <s v="Proactive Approach / Teguran Positif (Safe Act / Positive Act)"/>
    <x v="2"/>
    <x v="0"/>
    <x v="0"/>
  </r>
  <r>
    <n v="5888"/>
    <x v="143"/>
    <d v="2026-04-08T13:14:46"/>
    <s v="anonymous"/>
    <d v="2026-01-26T00:00:00"/>
    <x v="10"/>
    <m/>
    <x v="0"/>
    <s v="static"/>
    <s v="Ammonia Plant"/>
    <s v="Safe Act or Positive Practice (An appreciation to be made to that person who shows good examples) / Kelakuan yang Baik"/>
    <s v="co worker wear full ppe when performing duty."/>
    <s v="hand injury or eye injury"/>
    <s v="commended him for following 12 life saving rule"/>
    <s v="Personal Protective Equipment / Pemakaian Alat Pelindung Diri"/>
    <x v="2"/>
    <x v="0"/>
    <x v="0"/>
  </r>
  <r>
    <n v="5889"/>
    <x v="144"/>
    <d v="2026-04-08T13:17:43"/>
    <s v="anonymous"/>
    <d v="2026-06-08T00:00:00"/>
    <x v="10"/>
    <m/>
    <x v="0"/>
    <s v="static"/>
    <s v="Ammonia Plant"/>
    <s v="Safe Act or Positive Practice (An appreciation to be made to that person who shows good examples) / Kelakuan yang Baik"/>
    <s v="co worker following the required safety regulation from the permit to work suggested by the pip"/>
    <s v="N/A"/>
    <s v="tell him to keep it up"/>
    <s v="Proactive Approach / Teguran Positif (Safe Act / Positive Act)"/>
    <x v="2"/>
    <x v="0"/>
    <x v="0"/>
  </r>
  <r>
    <n v="5890"/>
    <x v="145"/>
    <d v="2026-04-08T13:19:28"/>
    <s v="anonymous"/>
    <d v="2026-02-19T00:00:00"/>
    <x v="10"/>
    <m/>
    <x v="0"/>
    <s v="static"/>
    <s v="Ammonia Plant"/>
    <s v="Safe Act or Positive Practice (An appreciation to be made to that person who shows good examples) / Kelakuan yang Baik"/>
    <s v="co worker manual handling a filter with correct posture and form"/>
    <s v="back injuries"/>
    <s v="tell him to keep it up"/>
    <s v="Manual Handling / Cara Mengangkat Benda"/>
    <x v="2"/>
    <x v="0"/>
    <x v="0"/>
  </r>
  <r>
    <n v="5891"/>
    <x v="146"/>
    <d v="2026-04-08T13:22:24"/>
    <s v="anonymous"/>
    <d v="2026-03-10T00:00:00"/>
    <x v="10"/>
    <m/>
    <x v="0"/>
    <s v="static"/>
    <s v="Warehouse"/>
    <s v="Safe Act or Positive Practice (An appreciation to be made to that person who shows good examples) / Kelakuan yang Baik"/>
    <s v="co worker remind another to wear full ppe on warehouse"/>
    <s v="drop object "/>
    <s v="tell him to keep it up"/>
    <s v="Personal Protective Equipment / Pemakaian Alat Pelindung Diri"/>
    <x v="2"/>
    <x v="0"/>
    <x v="0"/>
  </r>
  <r>
    <n v="5892"/>
    <x v="147"/>
    <d v="2026-04-08T13:25:11"/>
    <s v="anonymous"/>
    <d v="2026-03-18T00:00:00"/>
    <x v="10"/>
    <m/>
    <x v="0"/>
    <s v="static"/>
    <s v="Ammonia Plant"/>
    <s v="Unsafe Act (Dangerous or Unsafe Act that was done by someone) / Perbuatan Bahaya"/>
    <s v="observe co worker look tired during fasting hours"/>
    <s v="faint or heat stroke"/>
    <s v="tell him to take rest"/>
    <s v="Individual Behaviour / Tingkah Laku yang Cuai dan Berbahaya"/>
    <x v="2"/>
    <x v="0"/>
    <x v="0"/>
  </r>
  <r>
    <n v="5893"/>
    <x v="148"/>
    <d v="2026-04-08T13:34:06"/>
    <s v="anonymous"/>
    <d v="2026-04-02T00:00:00"/>
    <x v="91"/>
    <m/>
    <x v="0"/>
    <s v="Senior Static Technician"/>
    <s v="Urea Plant"/>
    <s v="Safe Act or Positive Practice (An appreciation to be made to that person who shows good examples) / Kelakuan yang Baik"/>
    <s v="Screen Corrective maintenance job in granulation"/>
    <s v="All technicians are working with full PPE and proper hydration practice. Drinking water on time and good work done with safety and procedure.."/>
    <s v="Safe work practices and good understanding between all of them"/>
    <s v="Individual Behaviour / Tingkah Laku yang Cuai dan Berbahaya"/>
    <x v="2"/>
    <x v="0"/>
    <x v="0"/>
  </r>
  <r>
    <n v="5894"/>
    <x v="149"/>
    <d v="2026-04-08T13:36:06"/>
    <s v="anonymous"/>
    <d v="2026-04-08T00:00:00"/>
    <x v="194"/>
    <m/>
    <x v="6"/>
    <s v="Cleaner "/>
    <s v="Site Office First Floor"/>
    <s v="Improvement Suggestions / Cadangan untuk diperbaiki"/>
    <s v="Ada wastafel dijamban contractor testing area yang sumbat "/>
    <s v="Akan ada air merata 2 keluar pasal lambat masuk dlm paip"/>
    <s v="Aku simpan line plastik Red White n then aku ikat to wastafel agar supaya not using for awhile"/>
    <s v="Facility Management / Perawatan Kemudahan dan Aset"/>
    <x v="1"/>
    <x v="2"/>
    <x v="0"/>
  </r>
  <r>
    <n v="5895"/>
    <x v="150"/>
    <d v="2026-04-08T13:41:16"/>
    <s v="anonymous"/>
    <d v="2026-04-07T00:00:00"/>
    <x v="147"/>
    <m/>
    <x v="0"/>
    <s v="Maintenance Foreman"/>
    <s v="Offsite &amp; Utilities"/>
    <s v="Safe Act or Positive Practice (An appreciation to be made to that person who shows good examples) / Kelakuan yang Baik"/>
    <s v="Found all personnel working at Lime Milk conveyer using dust mask for cleaning the conveyer as it is full of lime milk powder. "/>
    <s v="Good practice carried out. "/>
    <s v="Congratute them for the safety peactice they shown. "/>
    <s v="Personal Protective Equipment / Pemakaian Alat Pelindung Diri"/>
    <x v="2"/>
    <x v="0"/>
    <x v="0"/>
  </r>
  <r>
    <n v="5896"/>
    <x v="151"/>
    <d v="2026-04-08T13:43:21"/>
    <s v="anonymous"/>
    <d v="2026-04-08T00:00:00"/>
    <x v="47"/>
    <m/>
    <x v="0"/>
    <s v="Senior Maintenance Engineer"/>
    <s v="North Building Ground Floor"/>
    <s v="Unsafe Condition (Dangerous Area that has potential to cause harm or injury to People within the Area) / Keadaan Bahaya"/>
    <s v="Damaged bicycle not remove from site."/>
    <s v="Environmental hazard."/>
    <s v="Inform to bicycle owner to repair or remove from the area."/>
    <s v="Proactive Approach / Teguran Positif (Safe Act / Positive Act)"/>
    <x v="2"/>
    <x v="0"/>
    <x v="0"/>
  </r>
  <r>
    <n v="5897"/>
    <x v="152"/>
    <d v="2026-04-08T13:45:07"/>
    <s v="anonymous"/>
    <d v="2026-04-09T00:00:00"/>
    <x v="147"/>
    <m/>
    <x v="0"/>
    <s v="Maintenance Foreman"/>
    <s v="Offsite &amp; Utilities"/>
    <s v="Unsafe Condition (Dangerous Area that has potential to cause harm or injury to People within the Area) / Keadaan Bahaya"/>
    <s v="Found one personal using torn hand gloves(hole on glove) while working"/>
    <s v="If touch  in pinch point might injured his hands. "/>
    <s v="Stopped and advise him to have it replace and he agree. "/>
    <s v="Individual Behaviour / Tingkah Laku yang Cuai dan Berbahaya"/>
    <x v="2"/>
    <x v="0"/>
    <x v="0"/>
  </r>
  <r>
    <n v="5898"/>
    <x v="153"/>
    <d v="2026-04-08T14:10:47"/>
    <s v="anonymous"/>
    <d v="2026-04-07T00:00:00"/>
    <x v="106"/>
    <m/>
    <x v="0"/>
    <s v="Instrument Engineer"/>
    <s v="North Building First Floor"/>
    <s v="Safe Act or Positive Practice (An appreciation to be made to that person who shows good examples) / Kelakuan yang Baik"/>
    <s v="Personnel intervened a colleague who has her shoelaces undone. "/>
    <s v="Trip hazard"/>
    <s v="Good intervention"/>
    <s v="Proactive Approach / Teguran Positif (Safe Act / Positive Act)"/>
    <x v="2"/>
    <x v="0"/>
    <x v="0"/>
  </r>
  <r>
    <n v="5899"/>
    <x v="154"/>
    <d v="2026-04-08T14:49:41"/>
    <s v="anonymous"/>
    <d v="2026-04-08T00:00:00"/>
    <x v="18"/>
    <m/>
    <x v="0"/>
    <s v="Electrical leader"/>
    <s v="Workshop"/>
    <s v="Unsafe Condition (Dangerous Area that has potential to cause harm or injury to People within the Area) / Keadaan Bahaya"/>
    <s v="Compressed gas cylinders were stored in an outdoor rack. Seen it was secure with loose chain. One of the cylinders was lowered then the chain itself._x000a_There was no label for empty or full._x000a_No label for it contents."/>
    <s v="Potential Consequences if No Action Is Taken_x000a_1) Cylinder Falling Hazard_x000a_The cylinders are secured with a loose chain, which is inadequate._x000a_ Cylinders may fall or tip over._x000a_Consequences:_x000a_Serious injury to personnel_x000a_Damage to equipment_x000a_A pressurized cylinder can become a projectile (“rocket effect”)_x000a_2) Fire, Explosion, or Gas Release Risk_x000a_Cylinders have no labels indicating contents ❗_x000a_ The gas could be:_x000a_Flammable_x000a_Toxic_x000a_Oxidizing_x000a_Consequences:_x000a_Fire ,Explosion ,Toxic ,exposure_x000a_3) Improper Handling and Use_x000a_No identification of full or empty cylinders_x000a_ Workers may:_x000a_Attempt to use an empty cylinder → operational disruption_x000a_Use the wrong gas → unsafe condition_x000a_4) Incompatible Gas Storage_x000a_Unknown contents may lead to mixing incompatible gases_x000a_5) Emergency Response Delay_x000a_In case of an incident, responders won’t know the gas type_x000a_Consequences:_x000a_Incorrect firefighting method_x000a_Delayed response_x000a_Escalation of the incident"/>
    <s v="Immediately highlighted the unsafe condition regarding improperly secured gas cylinders and missing labels._x000a_Ensured the cylinders were temporarily secured properly to prevent falling._x000a_Informed the responsible personnel/supervisor about the issue._x000a_Recommended proper identification of cylinders (Full/Empty and gas content)."/>
    <s v="Hazardous - Unsafe Environment / Situasi Tempat Kerja yang Berbahaya untuk Alam Sekitar"/>
    <x v="2"/>
    <x v="1"/>
    <x v="0"/>
  </r>
  <r>
    <n v="5900"/>
    <x v="155"/>
    <d v="2026-04-08T14:59:52"/>
    <s v="anonymous"/>
    <d v="2026-04-07T00:00:00"/>
    <x v="67"/>
    <m/>
    <x v="0"/>
    <s v="Pipefitter "/>
    <s v="Product Handling"/>
    <s v="Unsafe Condition (Dangerous Area that has potential to cause harm or injury to People within the Area) / Keadaan Bahaya"/>
    <s v="While carrying out work at the truck loading area, I observed that Bay 2 was in an untidy condition. There was a broken chair, tangled rope, and zip tie waste scattered around the platform. _x000a__x000a_"/>
    <s v="This could potentially create trip hazards and an unsafe working environment"/>
    <s v="I approached the personnel working in the area and informed them about the housekeeping issue. I shared my concerns regarding the potential hazards and emphasized the importance of maintaining a clean and safe workspace._x000a__x000a_The personnel acknowledged the concern and promptly took action to clean and organize the area, restoring it to a safe condition."/>
    <s v="Material Arrangement and Housekeeping / Kesesuaian Penyusunan Barang dan Kebersihan Tempat Pekerjaan"/>
    <x v="2"/>
    <x v="0"/>
    <x v="0"/>
  </r>
  <r>
    <n v="5901"/>
    <x v="156"/>
    <d v="2026-04-08T15:04:56"/>
    <s v="anonymous"/>
    <d v="2026-04-08T00:00:00"/>
    <x v="18"/>
    <m/>
    <x v="0"/>
    <s v="Elec. leader"/>
    <s v="Workshop"/>
    <s v="Safe Act or Positive Practice (An appreciation to be made to that person who shows good examples) / Kelakuan yang Baik"/>
    <s v="General housekeeping in the workshop area was observed to be well maintained. This is a positive HSSE practice that should be sustained"/>
    <s v="positive act"/>
    <s v="positive act"/>
    <s v="Tools, Equipment and Machinery / Berkaitan dengan Alat Kegunaan Pekerjaan dan Mesin sama ada ianya Tidak Sesuai untuk aktivitas tersebut atau sebaliknya"/>
    <x v="2"/>
    <x v="1"/>
    <x v="0"/>
  </r>
  <r>
    <n v="5902"/>
    <x v="157"/>
    <d v="2026-04-08T15:12:34"/>
    <s v="anonymous"/>
    <d v="2026-04-08T00:00:00"/>
    <x v="67"/>
    <m/>
    <x v="0"/>
    <s v="Pipefitter "/>
    <s v="Workshop"/>
    <s v="Safe Act or Positive Practice (An appreciation to be made to that person who shows good examples) / Kelakuan yang Baik"/>
    <s v="An unscheduled major housekeeping activity was carried out as instructed by the superior. The objective was to ensure the entire area is maintained in a safe and organized condition. _x000a__x000a_All visible issues, including items that were unsightly or posed potential hazards, were identified for removal or rectification."/>
    <s v="-"/>
    <s v="All workshop department personnel collaborated as a team to conduct a thorough cleaning and organization of the area. _x000a__x000a_Unnecessary items were removed, and the workspace was properly arranged to improve safety and housekeeping standards."/>
    <s v="Material Arrangement and Housekeeping / Kesesuaian Penyusunan Barang dan Kebersihan Tempat Pekerjaan"/>
    <x v="2"/>
    <x v="0"/>
    <x v="0"/>
  </r>
  <r>
    <n v="5903"/>
    <x v="158"/>
    <d v="2026-04-08T15:23:50"/>
    <s v="anonymous"/>
    <d v="2026-04-07T00:00:00"/>
    <x v="112"/>
    <m/>
    <x v="0"/>
    <s v="Instrument Technician"/>
    <s v="Offsite &amp; Utilities"/>
    <s v="Unsafe Condition (Dangerous Area that has potential to cause harm or injury to People within the Area) / Keadaan Bahaya"/>
    <s v="I observed an individual still using a broken escape hood (broken plastic)."/>
    <s v="Failure to intervene may result in serious injury, fatality, and non-compliance with safety regulations due to inadequate respiratory protection during an ammonia release"/>
    <s v="I approached the individual and informed him that the escape hood was broken. He acknowledged the information with a smile and verbal confirmation"/>
    <s v="Individual Behaviour / Tingkah Laku yang Cuai dan Berbahaya"/>
    <x v="2"/>
    <x v="0"/>
    <x v="0"/>
  </r>
  <r>
    <n v="5904"/>
    <x v="159"/>
    <d v="2026-04-08T15:27:00"/>
    <s v="anonymous"/>
    <d v="2026-04-08T00:00:00"/>
    <x v="67"/>
    <m/>
    <x v="0"/>
    <s v="Pipefitter "/>
    <s v="Urea Plant"/>
    <s v="Improvement Suggestions / Cadangan untuk diperbaiki"/>
    <s v="During a site visit to verify the work location for daily tasks, it was found that the information provided was insufficient and inaccurate. Only close-up photos were given, making it difficult to identify the exact location. In addition, the TON number provided was incorrect._x000a__x000a_Assistance was sought from the field operator; however, without the correct line number or accurate TON reference, it was not possible to locate the exact work area, as the system covers a large pipeline network."/>
    <s v="Confusion between planner, engineer, and field operator can lead to errors and lack of coordination."/>
    <s v="I communicated the issue to the relevant personnel and highlighted the difficulty in identifying the correct work location due to incomplete and inaccurate information."/>
    <s v="Communication / Kurang Perbincangan waktu Bekerja, Kurang Permahaman Arahan atau Kurang Pengetahuan Bahasa Asing"/>
    <x v="2"/>
    <x v="0"/>
    <x v="0"/>
  </r>
  <r>
    <n v="5905"/>
    <x v="160"/>
    <d v="2026-04-08T15:54:14"/>
    <s v="anonymous"/>
    <d v="2026-04-08T00:00:00"/>
    <x v="195"/>
    <m/>
    <x v="6"/>
    <s v="Cleaner "/>
    <s v="CCR"/>
    <s v="Unsafe Condition (Dangerous Area that has potential to cause harm or injury to People within the Area) / Keadaan Bahaya"/>
    <s v="Cleaner"/>
    <s v="Cleaner"/>
    <s v="Cleaner"/>
    <s v="Position of People / Keberadaan seseorang ketika bekerja (Line of Fire, Drop Object &amp; Slip, Trip and Fall)"/>
    <x v="1"/>
    <x v="2"/>
    <x v="0"/>
  </r>
  <r>
    <n v="5906"/>
    <x v="161"/>
    <d v="2026-04-08T15:55:26"/>
    <s v="anonymous"/>
    <d v="2026-04-08T00:00:00"/>
    <x v="55"/>
    <m/>
    <x v="0"/>
    <s v="Senior Rigger"/>
    <s v="Plant Entry Gate"/>
    <s v="Safe Act or Positive Practice (An appreciation to be made to that person who shows good examples) / Kelakuan yang Baik"/>
    <s v="Good Safety work Practice "/>
    <s v="Fallow the all proper PPE or Rigging tool"/>
    <s v="I will appreciate to all they are show excellent work Practice "/>
    <s v="Individual Behaviour / Tingkah Laku yang Cuai dan Berbahaya"/>
    <x v="2"/>
    <x v="0"/>
    <x v="0"/>
  </r>
  <r>
    <n v="5907"/>
    <x v="162"/>
    <d v="2026-04-08T16:04:54"/>
    <s v="anonymous"/>
    <d v="2026-04-08T00:00:00"/>
    <x v="196"/>
    <m/>
    <x v="6"/>
    <s v="cleaner"/>
    <s v="Unsure / Kurang Pasti"/>
    <s v="Unsafe Condition (Dangerous Area that has potential to cause harm or injury to People within the Area) / Keadaan Bahaya"/>
    <s v="all people in the bfi are nice"/>
    <s v="dissapointing"/>
    <s v="asking first"/>
    <s v="Communication / Kurang Perbincangan waktu Bekerja, Kurang Permahaman Arahan atau Kurang Pengetahuan Bahasa Asing"/>
    <x v="1"/>
    <x v="2"/>
    <x v="0"/>
  </r>
  <r>
    <n v="5908"/>
    <x v="163"/>
    <d v="2026-04-08T16:05:25"/>
    <s v="anonymous"/>
    <d v="2026-04-07T00:00:00"/>
    <x v="55"/>
    <m/>
    <x v="0"/>
    <s v="Senior Rigger"/>
    <s v="Ammonia Plant"/>
    <s v="Unsafe Act (Dangerous or Unsafe Act that was done by someone) / Perbuatan Bahaya"/>
    <s v="Some one no use ear Plug at noise area "/>
    <s v="There high noise area maybe in future lose his ear"/>
    <s v="I will call them and provide air plug to use "/>
    <s v="Individual Behaviour / Tingkah Laku yang Cuai dan Berbahaya"/>
    <x v="2"/>
    <x v="0"/>
    <x v="0"/>
  </r>
  <r>
    <n v="5909"/>
    <x v="164"/>
    <d v="2026-04-08T16:38:07"/>
    <s v="anonymous"/>
    <d v="2026-04-08T00:00:00"/>
    <x v="82"/>
    <m/>
    <x v="0"/>
    <s v="Static Engineer"/>
    <s v="Urea Plant"/>
    <s v="Safe Act or Positive Practice (An appreciation to be made to that person who shows good examples) / Kelakuan yang Baik"/>
    <s v="Technicians were putting a canvas sheet on a grating before opening the equipment's bolts to prevent them from falling to lower floors. "/>
    <s v="N/A"/>
    <s v="Tell him it is a good initiative"/>
    <s v="Proactive Approach / Teguran Positif (Safe Act / Positive Act)"/>
    <x v="2"/>
    <x v="0"/>
    <x v="0"/>
  </r>
  <r>
    <n v="5910"/>
    <x v="165"/>
    <d v="2026-04-08T18:05:56"/>
    <s v="anonymous"/>
    <d v="2026-04-08T00:00:00"/>
    <x v="197"/>
    <m/>
    <x v="6"/>
    <s v="Cleaner"/>
    <s v="Unsure / Kurang Pasti"/>
    <s v="Safe Act or Positive Practice (An appreciation to be made to that person who shows good examples) / Kelakuan yang Baik"/>
    <s v="Teguran baik"/>
    <s v="Mengikuti safety kerja "/>
    <s v="Ingin banyak belajar"/>
    <s v="Communication / Kurang Perbincangan waktu Bekerja, Kurang Permahaman Arahan atau Kurang Pengetahuan Bahasa Asing"/>
    <x v="1"/>
    <x v="2"/>
    <x v="0"/>
  </r>
  <r>
    <n v="5911"/>
    <x v="166"/>
    <d v="2026-04-08T18:24:14"/>
    <s v="anonymous"/>
    <d v="2026-04-01T00:00:00"/>
    <x v="198"/>
    <m/>
    <x v="6"/>
    <s v="Cleaner"/>
    <s v="Site Office's Pantry"/>
    <s v="Safe Act or Positive Practice (An appreciation to be made to that person who shows good examples) / Kelakuan yang Baik"/>
    <s v="Tempat selalu bersih"/>
    <s v="Tidak boleh"/>
    <s v="Harus selalu dibersihkan, supaya nampak rapih. "/>
    <s v="Material Arrangement and Housekeeping / Kesesuaian Penyusunan Barang dan Kebersihan Tempat Pekerjaan"/>
    <x v="1"/>
    <x v="2"/>
    <x v="0"/>
  </r>
  <r>
    <n v="5912"/>
    <x v="167"/>
    <d v="2026-04-08T20:01:58"/>
    <s v="anonymous"/>
    <d v="2026-04-08T00:00:00"/>
    <x v="199"/>
    <m/>
    <x v="6"/>
    <s v="cleaner "/>
    <s v="Site Office First Floor"/>
    <s v="Improvement Suggestions / Cadangan untuk diperbaiki"/>
    <s v="saya ternampak orang tidur dan main telephone di rest area site office ketika sedang berkerja"/>
    <s v="jika saya tidak memberi teguran, maka mereka akan tetap melakukan hal yang sudah diver peringatan seperti tidak boleh membawa telephone ke dalam plant site"/>
    <s v="dengan cara menegur dengan halus atau memberi tahu kepada staff bfi "/>
    <s v="Communication / Kurang Perbincangan waktu Bekerja, Kurang Permahaman Arahan atau Kurang Pengetahuan Bahasa Asing"/>
    <x v="1"/>
    <x v="2"/>
    <x v="0"/>
  </r>
  <r>
    <n v="5913"/>
    <x v="168"/>
    <d v="2026-04-08T20:07:50"/>
    <s v="anonymous"/>
    <d v="2026-04-08T00:00:00"/>
    <x v="200"/>
    <m/>
    <x v="6"/>
    <s v="Cleaner"/>
    <s v="Trailer Driver's Toilet"/>
    <s v="Improvement Suggestions / Cadangan untuk diperbaiki"/>
    <s v="Ada tikus hampir dengan Tempat buang Sampah di luar bangunan Scm"/>
    <s v="Takut membiak Dan bekeliaran "/>
    <s v="Sudah inform pihak yang berkenan atas perkara yang saya lihat"/>
    <s v="Proactive Approach / Teguran Positif (Safe Act / Positive Act)"/>
    <x v="1"/>
    <x v="2"/>
    <x v="0"/>
  </r>
  <r>
    <n v="5914"/>
    <x v="169"/>
    <d v="2026-04-08T20:25:54"/>
    <s v="anonymous"/>
    <d v="2026-04-03T00:00:00"/>
    <x v="201"/>
    <m/>
    <x v="2"/>
    <s v="General Worker"/>
    <s v="Product Handling"/>
    <s v="Unsafe Condition (Dangerous Area that has potential to cause harm or injury to People within the Area) / Keadaan Bahaya"/>
    <s v="saya telah menemui seorang pekerja di luar warehouse merokok dekat kawasan cabin"/>
    <s v="boleh membahayakan alam sekitar terbakar di tempat kawasan warehouse "/>
    <s v="saya telah menegur seorang pekerja itu agar pergi tempat yang telah disediakan smoking area "/>
    <s v="Individual Behaviour / Tingkah Laku yang Cuai dan Berbahaya"/>
    <x v="1"/>
    <x v="2"/>
    <x v="0"/>
  </r>
  <r>
    <n v="5915"/>
    <x v="170"/>
    <d v="2026-04-08T20:43:26"/>
    <s v="anonymous"/>
    <d v="2026-04-08T00:00:00"/>
    <x v="201"/>
    <m/>
    <x v="2"/>
    <s v="General Worker"/>
    <s v="Product Handling"/>
    <s v="Unsafe Act (Dangerous or Unsafe Act that was done by someone) / Perbuatan Bahaya"/>
    <s v="saya telah menemui seorang pekerja tidak mengunakan ppe yang lengkap semasa blower di bulk storage 001"/>
    <s v="boleh menyebabkan cedera tangan kepala dan badan semasa memegang nozzle blower dengan pressure yang tinggi"/>
    <s v="saya telah menegur seorang pekerja itu untuk memastikan sebelum membuat sesuatu kerja hendak lah memakai ppe yang lengkap "/>
    <s v="Individual Behaviour / Tingkah Laku yang Cuai dan Berbahaya"/>
    <x v="1"/>
    <x v="2"/>
    <x v="0"/>
  </r>
  <r>
    <n v="5916"/>
    <x v="171"/>
    <d v="2026-04-08T20:44:10"/>
    <s v="anonymous"/>
    <d v="2026-04-01T00:00:00"/>
    <x v="202"/>
    <m/>
    <x v="2"/>
    <s v="GENERAL WORKER "/>
    <s v="Bulk Storage"/>
    <s v="Safe Act or Positive Practice (An appreciation to be made to that person who shows good examples) / Kelakuan yang Baik"/>
    <s v="Ketika sedang berkerja di Gate 1 West, saya dapati rakan sekerja saya sedang menyapu lantai yang penuh dengan dawai untuk menghindari orang lain dari kecederaan kaki ketika mereka menginjaknya."/>
    <s v="."/>
    <s v="Pastikan sampah-sarap di buang dengan betul bagi menjaga kebersihan dan keselamatan diri kita serta orang lain."/>
    <s v="Proactive Approach / Teguran Positif (Safe Act / Positive Act)"/>
    <x v="1"/>
    <x v="2"/>
    <x v="0"/>
  </r>
  <r>
    <n v="5917"/>
    <x v="172"/>
    <d v="2026-04-08T20:50:33"/>
    <s v="anonymous"/>
    <d v="2026-04-08T00:00:00"/>
    <x v="202"/>
    <m/>
    <x v="2"/>
    <s v="GENERAL WORKER "/>
    <s v="Unsure / Kurang Pasti"/>
    <s v="Safe Act or Positive Practice (An appreciation to be made to that person who shows good examples) / Kelakuan yang Baik"/>
    <s v="Saya dapat lihat seorang pemandu &quot;truck loading&quot;, memandu trak tersebut dengan cermat, mengikuti had kelajuan yang sesuai ketika memasuki kawasan BFI."/>
    <s v="."/>
    <s v="Jangan memandu kenderaan yang berat dengan laju kerana boleh boleh membuat kenderaan tersebut jatuh akibat hilang imbangan."/>
    <s v="Proactive Approach / Teguran Positif (Safe Act / Positive Act)"/>
    <x v="1"/>
    <x v="2"/>
    <x v="0"/>
  </r>
  <r>
    <n v="5918"/>
    <x v="173"/>
    <d v="2026-04-09T03:50:14"/>
    <s v="anonymous"/>
    <d v="2026-04-08T00:00:00"/>
    <x v="167"/>
    <m/>
    <x v="3"/>
    <s v="SECURITY GUARD "/>
    <s v="Plant Entry Gate"/>
    <s v="Improvement Suggestions / Cadangan untuk diperbaiki"/>
    <s v="NO ZEBRA CROSS NEAR TURNSTILE "/>
    <s v="VEHICLE MAY HIT THE WORKER THAT CROSS ROAD"/>
    <s v="MAKING A ZEBRA CROSS NEAR TURNSTILE "/>
    <s v="Road Safety / Keselamatan di Trafik dan Jalan Raya"/>
    <x v="1"/>
    <x v="2"/>
    <x v="0"/>
  </r>
  <r>
    <n v="5919"/>
    <x v="174"/>
    <d v="2026-04-09T06:40:18"/>
    <s v="anonymous"/>
    <d v="2026-04-09T00:00:00"/>
    <x v="203"/>
    <m/>
    <x v="3"/>
    <s v="Security"/>
    <s v="Vehicle Entry Gate"/>
    <s v="Improvement Suggestions / Cadangan untuk diperbaiki"/>
    <s v="Rumput panjang_x000a_Longkang clogged pathway bebau"/>
    <s v="Snakes and intruder easily to lurk around _x000a_Longkang bebau because its saluran aing is blocked by rumput "/>
    <s v="Report carecard"/>
    <s v="Design and Engineering / Tempat Pekerjaan kurang sesuai"/>
    <x v="1"/>
    <x v="2"/>
    <x v="0"/>
  </r>
  <r>
    <n v="5920"/>
    <x v="175"/>
    <d v="2026-04-09T08:55:23"/>
    <s v="anonymous"/>
    <d v="2026-04-09T00:00:00"/>
    <x v="204"/>
    <m/>
    <x v="6"/>
    <s v="Cleaner"/>
    <s v="Main Gate 1"/>
    <s v="Unsafe Condition (Dangerous Area that has potential to cause harm or injury to People within the Area) / Keadaan Bahaya"/>
    <s v="Cleaner"/>
    <s v="Cleaner"/>
    <s v="Cleaner"/>
    <s v="Communication / Kurang Perbincangan waktu Bekerja, Kurang Permahaman Arahan atau Kurang Pengetahuan Bahasa Asing"/>
    <x v="1"/>
    <x v="2"/>
    <x v="0"/>
  </r>
  <r>
    <n v="5921"/>
    <x v="176"/>
    <d v="2026-04-09T10:11:48"/>
    <s v="anonymous"/>
    <d v="2026-04-09T00:00:00"/>
    <x v="56"/>
    <m/>
    <x v="0"/>
    <s v="Rigger"/>
    <s v="Urea Plant"/>
    <s v="Improvement Suggestions / Cadangan untuk diperbaiki"/>
    <s v="Not enough ventilation on Urea Granulation."/>
    <s v="Can lead to exhaustion and dehydration "/>
    <s v="Need more windows or platforms that lead to outside of Urea Granulation"/>
    <s v="Design and Engineering / Tempat Pekerjaan kurang sesuai"/>
    <x v="2"/>
    <x v="0"/>
    <x v="0"/>
  </r>
  <r>
    <n v="5922"/>
    <x v="177"/>
    <d v="2026-04-09T10:12:50"/>
    <s v="anonymous"/>
    <d v="2026-04-09T00:00:00"/>
    <x v="51"/>
    <n v="12000161"/>
    <x v="0"/>
    <s v="DE Technician "/>
    <s v="Workshop"/>
    <s v="Unsafe Act (Dangerous or Unsafe Act that was done by someone) / Perbuatan Bahaya"/>
    <s v="Not using safety glasses and earplugs when blowing using an air compressor "/>
    <s v="Dust gets into the eyes and damages the ears due to noise"/>
    <s v="advise to use safety glasses and earplugs"/>
    <s v="Individual Behaviour / Tingkah Laku yang Cuai dan Berbahaya"/>
    <x v="2"/>
    <x v="0"/>
    <x v="0"/>
  </r>
  <r>
    <n v="5923"/>
    <x v="178"/>
    <d v="2026-04-09T10:13:55"/>
    <s v="anonymous"/>
    <d v="2026-01-05T00:00:00"/>
    <x v="54"/>
    <m/>
    <x v="0"/>
    <s v="Senior Rigger Technician"/>
    <s v="Ammonia Plant"/>
    <s v="Unsafe Act (Dangerous or Unsafe Act that was done by someone) / Perbuatan Bahaya"/>
    <s v="Saw contractor lifting using incorrect sling "/>
    <s v="It will cause snaped to the sling and will become fall object"/>
    <s v="Approach to the person and inform them to change into a proper sling"/>
    <s v="Knowledge and Training / Kurang Kemahiran atau Pengetahuan"/>
    <x v="2"/>
    <x v="0"/>
    <x v="0"/>
  </r>
  <r>
    <n v="5924"/>
    <x v="179"/>
    <d v="2026-04-09T10:17:04"/>
    <s v="anonymous"/>
    <d v="2026-01-12T00:00:00"/>
    <x v="54"/>
    <m/>
    <x v="0"/>
    <s v="Senior Rigger Technician"/>
    <s v="Ammonia Plant"/>
    <s v="Safe Act or Positive Practice (An appreciation to be made to that person who shows good examples) / Kelakuan yang Baik"/>
    <s v="Saw riggers doing good housekeeping and service chainblock"/>
    <s v="It will cause rust and defect"/>
    <s v="Approach to the team and congrates them"/>
    <s v="Material Arrangement and Housekeeping / Kesesuaian Penyusunan Barang dan Kebersihan Tempat Pekerjaan"/>
    <x v="2"/>
    <x v="0"/>
    <x v="0"/>
  </r>
  <r>
    <n v="5925"/>
    <x v="180"/>
    <d v="2026-04-09T10:19:37"/>
    <s v="anonymous"/>
    <d v="2026-04-09T00:00:00"/>
    <x v="51"/>
    <n v="12000161"/>
    <x v="0"/>
    <s v="DE Technician "/>
    <s v="Workshop"/>
    <s v="Improvement Suggestions / Cadangan untuk diperbaiki"/>
    <s v="Proposal to move the air compressor to an outdoor workshop in an open area that should not be in the workshop workplace"/>
    <s v="when air compressors build up air they are loud noises"/>
    <s v="inform HSE and workshop manager to relocate the outdoor workshop to an open area"/>
    <s v="Design and Engineering / Tempat Pekerjaan kurang sesuai"/>
    <x v="2"/>
    <x v="0"/>
    <x v="0"/>
  </r>
  <r>
    <n v="5926"/>
    <x v="181"/>
    <d v="2026-04-09T10:22:24"/>
    <s v="anonymous"/>
    <d v="2026-04-09T00:00:00"/>
    <x v="205"/>
    <m/>
    <x v="6"/>
    <s v="Calnear "/>
    <s v="Trailer Gate 1"/>
    <s v="Improvement Suggestions / Cadangan untuk diperbaiki"/>
    <s v="Calnear "/>
    <s v="Calnear "/>
    <s v="Calnear "/>
    <s v="Design and Engineering / Tempat Pekerjaan kurang sesuai"/>
    <x v="1"/>
    <x v="2"/>
    <x v="0"/>
  </r>
  <r>
    <n v="5927"/>
    <x v="182"/>
    <d v="2026-04-09T10:24:21"/>
    <s v="anonymous"/>
    <d v="2026-04-09T00:00:00"/>
    <x v="51"/>
    <n v="12000161"/>
    <x v="0"/>
    <s v="DE Technician "/>
    <s v="Workshop"/>
    <s v="Improvement Suggestions / Cadangan untuk diperbaiki"/>
    <s v="Suggestions for placing a first aid box in the workshop"/>
    <s v="During an emergency, it is difficult to provide first aid."/>
    <s v="inform the HSE and workshop managers to create 1 station for first aid"/>
    <s v="Proactive Approach / Teguran Positif (Safe Act / Positive Act)"/>
    <x v="2"/>
    <x v="0"/>
    <x v="0"/>
  </r>
  <r>
    <n v="5928"/>
    <x v="183"/>
    <d v="2026-04-09T10:29:05"/>
    <s v="anonymous"/>
    <d v="2026-03-26T00:00:00"/>
    <x v="62"/>
    <m/>
    <x v="0"/>
    <s v="Insulation Technician"/>
    <s v="North Building Ground Floor"/>
    <s v="Unsafe Condition (Dangerous Area that has potential to cause harm or injury to People within the Area) / Keadaan Bahaya"/>
    <s v="Wet floor due to condensation "/>
    <s v="Slip and fall"/>
    <s v="Switch on the aircond to stabilized the temperature inside the room"/>
    <s v="Knowledge and Training / Kurang Kemahiran atau Pengetahuan"/>
    <x v="2"/>
    <x v="0"/>
    <x v="0"/>
  </r>
  <r>
    <n v="5929"/>
    <x v="184"/>
    <d v="2026-04-09T10:31:20"/>
    <s v="anonymous"/>
    <d v="2026-04-09T00:00:00"/>
    <x v="13"/>
    <m/>
    <x v="0"/>
    <s v="Welder "/>
    <s v="Workshop"/>
    <s v="Safe Act or Positive Practice (An appreciation to be made to that person who shows good examples) / Kelakuan yang Baik"/>
    <s v="One of my colleague give a brilliant idea, to fabricate a portable screen for our Workbench. This portable screen is to avoid spark from grinding to clash between each other."/>
    <s v="- Flying debris can cause eye injuries or cuts _x000a_- Particles can hit bystanders or nearby workers _x000a_- Increased risk of serious injuries or accidents _x000a_- Non-compliance with safety regulations _x000a_- Potential for costly medical and liability issues "/>
    <s v="- Shows initiative and proactive safety mindset _x000a_- Reduces risks for grinders and nearby workers _x000a_- Portable screens can be used in various work areas _x000a_- Encourages others to suggest safety improvements _x000a_- Supports a culture of safety innovation "/>
    <s v="Proactive Approach / Teguran Positif (Safe Act / Positive Act)"/>
    <x v="2"/>
    <x v="0"/>
    <x v="0"/>
  </r>
  <r>
    <n v="5930"/>
    <x v="185"/>
    <d v="2026-04-09T10:31:52"/>
    <s v="anonymous"/>
    <d v="2026-04-09T00:00:00"/>
    <x v="62"/>
    <m/>
    <x v="0"/>
    <s v="Insulation Technician"/>
    <s v="North Building Ground Floor"/>
    <s v="Unsafe Act (Dangerous or Unsafe Act that was done by someone) / Perbuatan Bahaya"/>
    <s v="2 people horse-playing in the room"/>
    <s v="Injured "/>
    <s v="Intervene the personel and tell them they can get injured "/>
    <s v="Individual Behaviour / Tingkah Laku yang Cuai dan Berbahaya"/>
    <x v="2"/>
    <x v="0"/>
    <x v="0"/>
  </r>
  <r>
    <n v="5931"/>
    <x v="186"/>
    <d v="2026-04-09T10:34:42"/>
    <s v="anonymous"/>
    <d v="2026-01-06T00:00:00"/>
    <x v="8"/>
    <m/>
    <x v="0"/>
    <s v="Welder"/>
    <s v="Workshop"/>
    <s v="Unsafe Condition (Dangerous Area that has potential to cause harm or injury to People within the Area) / Keadaan Bahaya"/>
    <s v="the workplace is flooded due to the heavy rain"/>
    <s v="- Electrical hazards and safety risks_x000a_- Damage to equipment and property_x000a_- Disruption to business operations_x000a_- Potential health hazards from water contamination"/>
    <s v="- Switching off power to affected areas to prevent electrical hazards 🔌_x000a_- Moving equipment and important documents to higher ground_x000a_- Setting up barriers to contain the floodwater 🚧_x000a_- Arranging for professional water removal and disinfection services 💧"/>
    <s v="Design and Engineering / Tempat Pekerjaan kurang sesuai"/>
    <x v="2"/>
    <x v="0"/>
    <x v="0"/>
  </r>
  <r>
    <n v="5932"/>
    <x v="187"/>
    <d v="2026-04-09T10:36:09"/>
    <s v="anonymous"/>
    <d v="2026-01-21T00:00:00"/>
    <x v="8"/>
    <m/>
    <x v="0"/>
    <s v="Welder"/>
    <s v="Workshop"/>
    <s v="Safe Act or Positive Practice (An appreciation to be made to that person who shows good examples) / Kelakuan yang Baik"/>
    <s v="My superior always make 1 work order every week for general housekeeping before weekends"/>
    <s v="- Accidents and injuries from tripping hazards or blocked exits 🚨_x000a_- Lost or damaged tools and equipment 🛠️_x000a_- Reduced productivity and efficiency 🐌_x000a_- Potential fire hazards from clutter and dust 🔥"/>
    <s v="To support, I'll make sure to clean up after each task and encourage teammates to do the same. Let's keep it safe and smooth"/>
    <s v="Proactive Approach / Teguran Positif (Safe Act / Positive Act)"/>
    <x v="2"/>
    <x v="0"/>
    <x v="0"/>
  </r>
  <r>
    <n v="5933"/>
    <x v="188"/>
    <d v="2026-04-09T10:37:19"/>
    <s v="anonymous"/>
    <d v="2026-04-09T00:00:00"/>
    <x v="51"/>
    <n v="12000161"/>
    <x v="0"/>
    <s v="DE Technician "/>
    <s v="Workshop"/>
    <s v="Improvement Suggestions / Cadangan untuk diperbaiki"/>
    <s v="need to add more lights inside the workshop work place"/>
    <s v="need to add more lights to the workshop"/>
    <s v="inform hse and workshop manager to add more lights"/>
    <s v="Facility Management / Perawatan Kemudahan dan Aset"/>
    <x v="2"/>
    <x v="0"/>
    <x v="0"/>
  </r>
  <r>
    <n v="5934"/>
    <x v="189"/>
    <d v="2026-04-09T10:39:19"/>
    <s v="anonymous"/>
    <d v="2026-02-10T00:00:00"/>
    <x v="8"/>
    <m/>
    <x v="0"/>
    <s v="Welder"/>
    <s v="Workshop"/>
    <s v="Unsafe Condition (Dangerous Area that has potential to cause harm or injury to People within the Area) / Keadaan Bahaya"/>
    <s v="the workplace is flooded due to the heavy rain"/>
    <s v="- Electrical hazards and safety risks_x000a_- Damage to equipment and property_x000a_- Disruption to business operations_x000a_- Potential health hazards from water contamination"/>
    <s v="- Switching off power to affected areas to prevent electrical hazards 🔌_x000a_- Moving equipment and important documents to higher ground_x000a_- Setting up barriers to contain the floodwater 🚧_x000a_- Arranging for professional water removal and disinfection services 💧"/>
    <s v="Design and Engineering / Tempat Pekerjaan kurang sesuai"/>
    <x v="2"/>
    <x v="0"/>
    <x v="0"/>
  </r>
  <r>
    <n v="5935"/>
    <x v="190"/>
    <d v="2026-04-09T10:52:15"/>
    <s v="anonymous"/>
    <d v="2026-04-02T00:00:00"/>
    <x v="70"/>
    <m/>
    <x v="0"/>
    <s v="Valve Repair Tech Workshop"/>
    <s v="North Building Ground Floor"/>
    <s v="Improvement Suggestions / Cadangan untuk diperbaiki"/>
    <s v="Open space parking"/>
    <s v="Increase wear on motor vehicles"/>
    <s v="Please build roofing on the car spaces"/>
    <s v="Facility Management / Perawatan Kemudahan dan Aset"/>
    <x v="2"/>
    <x v="0"/>
    <x v="0"/>
  </r>
  <r>
    <n v="5936"/>
    <x v="191"/>
    <d v="2026-04-09T10:55:07"/>
    <s v="anonymous"/>
    <d v="2026-04-02T00:00:00"/>
    <x v="70"/>
    <m/>
    <x v="0"/>
    <s v="Valve Repair Tech Workshop"/>
    <s v="North Building Ground Floor"/>
    <s v="Improvement Suggestions / Cadangan untuk diperbaiki"/>
    <s v="No canteen"/>
    <s v="Hungry staffs"/>
    <s v="Please build a canteen, similar to like last turnaround "/>
    <s v="Facility Management / Perawatan Kemudahan dan Aset"/>
    <x v="2"/>
    <x v="0"/>
    <x v="0"/>
  </r>
  <r>
    <n v="5937"/>
    <x v="192"/>
    <d v="2026-04-09T11:24:23"/>
    <s v="anonymous"/>
    <d v="2026-04-09T00:00:00"/>
    <x v="206"/>
    <m/>
    <x v="3"/>
    <s v="Security Guard "/>
    <s v="Trailer Parking Area"/>
    <s v="Safe Act or Positive Practice (An appreciation to be made to that person who shows good examples) / Kelakuan yang Baik"/>
    <s v="Kenderaan Trailer ketika parking tidak menutup enjin."/>
    <s v="Bahaya jika terlalu lama kenderaan jika dalam keadaan enjin masih hidup.. boleh terjadi letupan"/>
    <s v="Approach pada kenderaan pemilik dan mengarahkan untuk menutup enjin secara sopan dan jelas, dan pemilik pun mematuhi dan mendengar arahan"/>
    <s v="Proactive Approach / Teguran Positif (Safe Act / Positive Act)"/>
    <x v="1"/>
    <x v="2"/>
    <x v="0"/>
  </r>
  <r>
    <n v="5938"/>
    <x v="193"/>
    <d v="2026-04-09T11:28:32"/>
    <s v="anonymous"/>
    <d v="2026-04-10T00:00:00"/>
    <x v="206"/>
    <m/>
    <x v="3"/>
    <s v="Security Guard "/>
    <s v="HSSE Office"/>
    <s v="Improvement Suggestions / Cadangan untuk diperbaiki"/>
    <s v="Jalan Berlopak dan tidak rata"/>
    <s v="boleh menyebabkan kenderaan rosak pada rim, dan pada orang boleh menyebabkan teseliuh jika tersilap langkah"/>
    <s v="cadangan untuk semen ataupun menambal pada tempat yang berlopak."/>
    <s v="Hazardous - Unsafe Environment / Situasi Tempat Kerja yang Berbahaya untuk Alam Sekitar"/>
    <x v="1"/>
    <x v="2"/>
    <x v="0"/>
  </r>
  <r>
    <n v="5939"/>
    <x v="194"/>
    <d v="2026-04-09T11:31:48"/>
    <s v="anonymous"/>
    <d v="2026-04-08T00:00:00"/>
    <x v="207"/>
    <m/>
    <x v="3"/>
    <s v="Security guard "/>
    <s v="Main Gate 1"/>
    <s v="Improvement Suggestions / Cadangan untuk diperbaiki"/>
    <s v="Apa yang saya nampak rumput belum potong di sekitar mg1"/>
    <s v="Apa sekiranya jadi boleh datang kan binatang bahaya dan tempat tidak kemas"/>
    <s v="Cadangan untuk potong "/>
    <s v="Design and Engineering / Tempat Pekerjaan kurang sesuai"/>
    <x v="1"/>
    <x v="2"/>
    <x v="0"/>
  </r>
  <r>
    <n v="5940"/>
    <x v="195"/>
    <d v="2026-04-09T11:51:58"/>
    <s v="anonymous"/>
    <d v="2026-04-08T00:00:00"/>
    <x v="208"/>
    <m/>
    <x v="3"/>
    <s v="Security Guard"/>
    <s v="Fire Station"/>
    <s v="Improvement Suggestions / Cadangan untuk diperbaiki"/>
    <s v="Jamban tidak dibersihkan"/>
    <s v="Tidak membuat kebersihan "/>
    <s v="Perlu di bersihkan."/>
    <s v="Proactive Approach / Teguran Positif (Safe Act / Positive Act)"/>
    <x v="1"/>
    <x v="2"/>
    <x v="0"/>
  </r>
  <r>
    <n v="5941"/>
    <x v="196"/>
    <d v="2026-04-09T11:57:59"/>
    <s v="anonymous"/>
    <d v="2026-04-05T00:00:00"/>
    <x v="209"/>
    <m/>
    <x v="3"/>
    <s v="SECURITY GUARD"/>
    <s v="Main Gate 2"/>
    <s v="Unsafe Condition (Dangerous Area that has potential to cause harm or injury to People within the Area) / Keadaan Bahaya"/>
    <s v="Rumput panjang di belakang pos, main gate 2."/>
    <s v="Di takuti binatang liar. "/>
    <s v="Potong rumput supaya nampak bersih. "/>
    <s v="Hazardous - Unsafe Environment / Situasi Tempat Kerja yang Berbahaya untuk Alam Sekitar"/>
    <x v="1"/>
    <x v="2"/>
    <x v="0"/>
  </r>
  <r>
    <n v="5942"/>
    <x v="197"/>
    <d v="2026-04-09T12:06:11"/>
    <s v="anonymous"/>
    <d v="2026-04-09T00:00:00"/>
    <x v="210"/>
    <m/>
    <x v="3"/>
    <s v="SECURITY GUARD"/>
    <s v="Main Gate 2"/>
    <s v="Improvement Suggestions / Cadangan untuk diperbaiki"/>
    <s v="RUMPUT PANJANG BERDEKATAN POS MG2"/>
    <s v="BOLEH ADA NYA BINATANG SEPERTI ULAR BESARANG DAN BERSEMBUNYI. "/>
    <s v="Untuk tindakan ini haruslah RUMPUT PANJANG mesti dipotong secara pendek dan pemotongan rumput harus lah dipotong didalam Dua minggu selkali. "/>
    <s v="Proactive Approach / Teguran Positif (Safe Act / Positive Act)"/>
    <x v="1"/>
    <x v="2"/>
    <x v="0"/>
  </r>
  <r>
    <n v="5943"/>
    <x v="198"/>
    <d v="2026-04-09T12:15:04"/>
    <s v="anonymous"/>
    <d v="2026-02-10T00:00:00"/>
    <x v="54"/>
    <m/>
    <x v="0"/>
    <s v="Senior Rigger Technician"/>
    <s v="Urea Plant"/>
    <s v="Unsafe Act (Dangerous or Unsafe Act that was done by someone) / Perbuatan Bahaya"/>
    <s v="Saw a contractor walking behind machineries and not watching the sign"/>
    <s v="Accident/ fatality will happen"/>
    <s v="Immediate stop the contractor and explain to him."/>
    <s v="Individual Behaviour / Tingkah Laku yang Cuai dan Berbahaya"/>
    <x v="2"/>
    <x v="0"/>
    <x v="0"/>
  </r>
  <r>
    <n v="5944"/>
    <x v="199"/>
    <d v="2026-04-09T12:33:09"/>
    <s v="anonymous"/>
    <d v="2026-02-27T00:00:00"/>
    <x v="54"/>
    <m/>
    <x v="0"/>
    <s v="Senior Rigger Technician"/>
    <s v="Rigging Store"/>
    <s v="Unsafe Act (Dangerous or Unsafe Act that was done by someone) / Perbuatan Bahaya"/>
    <s v="Saw left over food eaten by contractors and did not do any house keeping"/>
    <s v="Food poisoning, bad odour"/>
    <s v="Dispose the left over food and close down the desk in order no other subcons can eat and leave the food on the table"/>
    <s v="Individual Behaviour / Tingkah Laku yang Cuai dan Berbahaya"/>
    <x v="2"/>
    <x v="0"/>
    <x v="0"/>
  </r>
  <r>
    <n v="5945"/>
    <x v="200"/>
    <d v="2026-04-09T12:49:17"/>
    <s v="anonymous"/>
    <d v="2026-03-01T00:00:00"/>
    <x v="54"/>
    <m/>
    <x v="0"/>
    <s v="Senior Rigger Technician"/>
    <s v="Ammonia Plant"/>
    <s v="Unsafe Act (Dangerous or Unsafe Act that was done by someone) / Perbuatan Bahaya"/>
    <s v="Observe one contractor doing rigging on their own without any support"/>
    <s v="No buddy system"/>
    <s v="Immediately assist him_x000a_In order to do the job safely"/>
    <s v="Individual Behaviour / Tingkah Laku yang Cuai dan Berbahaya"/>
    <x v="2"/>
    <x v="0"/>
    <x v="0"/>
  </r>
  <r>
    <n v="5946"/>
    <x v="201"/>
    <d v="2026-04-09T12:56:03"/>
    <s v="anonymous"/>
    <d v="2026-03-19T00:00:00"/>
    <x v="54"/>
    <m/>
    <x v="0"/>
    <s v="Senior Rigger Technician"/>
    <s v="Urea Plant"/>
    <s v="Unsafe Condition (Dangerous Area that has potential to cause harm or injury to People within the Area) / Keadaan Bahaya"/>
    <s v="Saw some contractor doing scaffolding at night."/>
    <s v="Slip trip and fall"/>
    <s v="Provide light in order to see clearly. "/>
    <s v="Position of People / Keberadaan seseorang ketika bekerja (Line of Fire, Drop Object &amp; Slip, Trip and Fall)"/>
    <x v="2"/>
    <x v="0"/>
    <x v="0"/>
  </r>
  <r>
    <n v="5947"/>
    <x v="202"/>
    <d v="2026-04-09T12:58:19"/>
    <s v="anonymous"/>
    <d v="2026-04-01T00:00:00"/>
    <x v="54"/>
    <m/>
    <x v="0"/>
    <s v="Senior Rigger Technician"/>
    <s v="Workshop"/>
    <s v="Unsafe Act (Dangerous or Unsafe Act that was done by someone) / Perbuatan Bahaya"/>
    <s v="Saw 1 personel trying to carry a box which is almost 15 kg"/>
    <s v="Back pain"/>
    <s v="Immediately assist to carry the box (Buddy system)"/>
    <s v="Manual Handling / Cara Mengangkat Benda"/>
    <x v="2"/>
    <x v="0"/>
    <x v="0"/>
  </r>
  <r>
    <n v="5948"/>
    <x v="203"/>
    <d v="2026-04-09T12:59:46"/>
    <s v="anonymous"/>
    <d v="2026-04-06T00:00:00"/>
    <x v="54"/>
    <m/>
    <x v="0"/>
    <s v="Senior Rigger Technician"/>
    <s v="(TSF1) Rest Area"/>
    <s v="Unsafe Act (Dangerous or Unsafe Act that was done by someone) / Perbuatan Bahaya"/>
    <s v="Saw contractor driving fast in the area"/>
    <s v="accident"/>
    <s v="Immediately approach the driver and tell him not to drive fast. It can cause accident"/>
    <s v="Individual Behaviour / Tingkah Laku yang Cuai dan Berbahaya"/>
    <x v="2"/>
    <x v="0"/>
    <x v="0"/>
  </r>
  <r>
    <n v="5949"/>
    <x v="204"/>
    <d v="2026-04-09T13:01:22"/>
    <s v="anonymous"/>
    <d v="2026-04-09T00:00:00"/>
    <x v="54"/>
    <m/>
    <x v="0"/>
    <s v="Senior Rigger Technician"/>
    <s v="Urea Plant"/>
    <s v="Safe Act or Positive Practice (An appreciation to be made to that person who shows good examples) / Kelakuan yang Baik"/>
    <s v="Saw a personel assisting his contractor "/>
    <s v="Downtime"/>
    <s v="Approach the personel and tell him that he is doing a good job"/>
    <s v="Proactive Approach / Teguran Positif (Safe Act / Positive Act)"/>
    <x v="2"/>
    <x v="0"/>
    <x v="0"/>
  </r>
  <r>
    <n v="5950"/>
    <x v="205"/>
    <d v="2026-04-09T13:40:15"/>
    <s v="anonymous"/>
    <d v="2026-04-09T00:00:00"/>
    <x v="99"/>
    <m/>
    <x v="0"/>
    <s v="Instrument Technician"/>
    <s v="North Building Ground Floor"/>
    <s v="Improvement Suggestions / Cadangan untuk diperbaiki"/>
    <s v="Lighting in the toilet is too dim. This may affect cleanliness, safety, and user comfort."/>
    <s v="Increases the risk of slips, trips, and falls"/>
    <s v="- "/>
    <s v="Facility Management / Perawatan Kemudahan dan Aset"/>
    <x v="2"/>
    <x v="0"/>
    <x v="0"/>
  </r>
  <r>
    <n v="5951"/>
    <x v="206"/>
    <d v="2026-04-09T13:43:56"/>
    <s v="anonymous"/>
    <d v="2026-04-09T00:00:00"/>
    <x v="99"/>
    <m/>
    <x v="0"/>
    <s v="Instrument Technician"/>
    <s v="Urea Plant"/>
    <s v="Unsafe Act (Dangerous or Unsafe Act that was done by someone) / Perbuatan Bahaya"/>
    <s v="Using damaged tools"/>
    <s v="Non-compliance with safety standards"/>
    <s v="Perform regular checks on equipment condition"/>
    <s v="Tools, Equipment and Machinery / Berkaitan dengan Alat Kegunaan Pekerjaan dan Mesin sama ada ianya Tidak Sesuai untuk aktivitas tersebut atau sebaliknya"/>
    <x v="2"/>
    <x v="0"/>
    <x v="0"/>
  </r>
  <r>
    <n v="5952"/>
    <x v="207"/>
    <d v="2026-04-09T13:50:16"/>
    <s v="anonymous"/>
    <d v="2026-04-09T00:00:00"/>
    <x v="43"/>
    <m/>
    <x v="0"/>
    <s v="Workshop manager "/>
    <s v="Ammonia Plant"/>
    <s v="Unsafe Condition (Dangerous Area that has potential to cause harm or injury to People within the Area) / Keadaan Bahaya"/>
    <s v="Leakage from drains, due to OPS is keep draining to avoid hammering issue. "/>
    <s v="Slippery surface due to the water puddle accumulation. "/>
    <s v="Studying for installing tray underneath the affected drains with providing a safe route for attaching line to the nearest sewer. "/>
    <s v="Hazardous - Unsafe Environment / Situasi Tempat Kerja yang Berbahaya untuk Alam Sekitar"/>
    <x v="2"/>
    <x v="0"/>
    <x v="0"/>
  </r>
  <r>
    <n v="5953"/>
    <x v="208"/>
    <d v="2026-04-09T13:54:37"/>
    <s v="anonymous"/>
    <d v="2026-04-09T00:00:00"/>
    <x v="130"/>
    <m/>
    <x v="0"/>
    <s v="Lead Instrumentation Engineer"/>
    <s v="Car Park near North Building"/>
    <s v="Unsafe Condition (Dangerous Area that has potential to cause harm or injury to People within the Area) / Keadaan Bahaya"/>
    <s v="A reasonable big stone at the walking area of car park."/>
    <s v="Trip and fall can happen to our employees"/>
    <s v="I removed the stone to a safe area"/>
    <s v="Proactive Approach / Teguran Positif (Safe Act / Positive Act)"/>
    <x v="2"/>
    <x v="0"/>
    <x v="0"/>
  </r>
  <r>
    <n v="5954"/>
    <x v="209"/>
    <d v="2026-04-09T14:18:08"/>
    <s v="anonymous"/>
    <d v="2026-04-09T00:00:00"/>
    <x v="140"/>
    <m/>
    <x v="0"/>
    <s v="Rotating supervisor"/>
    <s v="North Building First Floor"/>
    <s v="Unsafe Act (Dangerous or Unsafe Act that was done by someone) / Perbuatan Bahaya"/>
    <s v="Not holding handrails while going up the stairs"/>
    <s v="Injuries"/>
    <s v="Intervene "/>
    <s v="Individual Behaviour / Tingkah Laku yang Cuai dan Berbahaya"/>
    <x v="2"/>
    <x v="0"/>
    <x v="0"/>
  </r>
  <r>
    <n v="5955"/>
    <x v="210"/>
    <d v="2026-04-09T14:19:35"/>
    <s v="anonymous"/>
    <d v="2026-04-09T00:00:00"/>
    <x v="140"/>
    <m/>
    <x v="0"/>
    <s v="Rotating supervisor"/>
    <s v="Ammonia Plant"/>
    <s v="Unsafe Act (Dangerous or Unsafe Act that was done by someone) / Perbuatan Bahaya"/>
    <s v="Not wearing ear muff/plug at noisy area"/>
    <s v="Loss of hearing"/>
    <s v="Intervene"/>
    <s v="Individual Behaviour / Tingkah Laku yang Cuai dan Berbahaya"/>
    <x v="2"/>
    <x v="0"/>
    <x v="0"/>
  </r>
  <r>
    <n v="5956"/>
    <x v="211"/>
    <d v="2026-04-09T14:26:14"/>
    <s v="anonymous"/>
    <d v="2026-04-09T00:00:00"/>
    <x v="56"/>
    <m/>
    <x v="0"/>
    <s v="Rigger"/>
    <s v="Workshop"/>
    <s v="Unsafe Condition (Dangerous Area that has potential to cause harm or injury to People within the Area) / Keadaan Bahaya"/>
    <s v="Water for the dispenser is jot restocked yet"/>
    <s v="Dehydration may occur"/>
    <s v="-"/>
    <s v="Facility Management / Perawatan Kemudahan dan Aset"/>
    <x v="2"/>
    <x v="0"/>
    <x v="0"/>
  </r>
  <r>
    <n v="5957"/>
    <x v="212"/>
    <d v="2026-04-09T14:36:59"/>
    <s v="anonymous"/>
    <d v="2026-04-09T00:00:00"/>
    <x v="84"/>
    <m/>
    <x v="0"/>
    <s v="Static technician "/>
    <s v="Urea Plant"/>
    <s v="Safe Act or Positive Practice (An appreciation to be made to that person who shows good examples) / Kelakuan yang Baik"/>
    <s v="Safely change motor without any incident and proper housekeeping "/>
    <s v="Injuries "/>
    <s v="Better prepare and planning "/>
    <s v="Proactive Approach / Teguran Positif (Safe Act / Positive Act)"/>
    <x v="2"/>
    <x v="0"/>
    <x v="0"/>
  </r>
  <r>
    <n v="5958"/>
    <x v="213"/>
    <d v="2026-04-09T14:38:31"/>
    <s v="anonymous"/>
    <d v="2026-04-09T00:00:00"/>
    <x v="86"/>
    <m/>
    <x v="0"/>
    <s v="Mechanical technician "/>
    <s v="Car Park near North Building"/>
    <s v="Unsafe Condition (Dangerous Area that has potential to cause harm or injury to People within the Area) / Keadaan Bahaya"/>
    <s v="Uneven road"/>
    <s v="Personal asset damages "/>
    <s v="Proper parking and road "/>
    <s v="Facility Management / Perawatan Kemudahan dan Aset"/>
    <x v="2"/>
    <x v="0"/>
    <x v="0"/>
  </r>
  <r>
    <n v="5959"/>
    <x v="214"/>
    <d v="2026-04-09T14:40:36"/>
    <s v="anonymous"/>
    <d v="2026-04-07T00:00:00"/>
    <x v="86"/>
    <m/>
    <x v="0"/>
    <s v="Mechanical technician "/>
    <s v="Car Park near North Building"/>
    <s v="Unsafe Condition (Dangerous Area that has potential to cause harm or injury to People within the Area) / Keadaan Bahaya"/>
    <s v="Heat "/>
    <s v="Asset damages "/>
    <s v="Proper parking"/>
    <s v="Facility Management / Perawatan Kemudahan dan Aset"/>
    <x v="2"/>
    <x v="0"/>
    <x v="0"/>
  </r>
  <r>
    <n v="5960"/>
    <x v="215"/>
    <d v="2026-04-09T14:43:11"/>
    <s v="anonymous"/>
    <d v="2026-04-08T00:00:00"/>
    <x v="84"/>
    <m/>
    <x v="0"/>
    <s v="Static technician "/>
    <s v="Urea Plant"/>
    <s v="Safe Act or Positive Practice (An appreciation to be made to that person who shows good examples) / Kelakuan yang Baik"/>
    <s v="Good communication between rigger and mechanical technician during replacement of hanger 1271S004D "/>
    <s v="Injuries "/>
    <s v="Good observation "/>
    <s v="Proactive Approach / Teguran Positif (Safe Act / Positive Act)"/>
    <x v="2"/>
    <x v="0"/>
    <x v="0"/>
  </r>
  <r>
    <n v="5961"/>
    <x v="216"/>
    <d v="2026-04-09T14:47:15"/>
    <s v="anonymous"/>
    <d v="2026-03-31T00:00:00"/>
    <x v="86"/>
    <m/>
    <x v="0"/>
    <s v="Mechanical technician "/>
    <s v="Plant Entry Gate"/>
    <s v="Improvement Suggestions / Cadangan untuk diperbaiki"/>
    <s v="Difficulties for big crane to enter the gate because of the tag in and out machine in the middle of the road"/>
    <s v="Time wasted "/>
    <s v="Put the machine at the side of the road not in the middle "/>
    <s v="Design and Engineering / Tempat Pekerjaan kurang sesuai"/>
    <x v="2"/>
    <x v="0"/>
    <x v="0"/>
  </r>
  <r>
    <n v="5962"/>
    <x v="217"/>
    <d v="2026-04-09T14:48:37"/>
    <s v="anonymous"/>
    <d v="2026-03-23T00:00:00"/>
    <x v="86"/>
    <m/>
    <x v="0"/>
    <s v="Mechanical technician "/>
    <s v="Urea Plant"/>
    <s v="Unsafe Condition (Dangerous Area that has potential to cause harm or injury to People within the Area) / Keadaan Bahaya"/>
    <s v="Lack ventilation"/>
    <s v="Fainting and heat stress"/>
    <s v="Proper window or ventilation "/>
    <s v="Design and Engineering / Tempat Pekerjaan kurang sesuai"/>
    <x v="2"/>
    <x v="0"/>
    <x v="0"/>
  </r>
  <r>
    <n v="5963"/>
    <x v="218"/>
    <d v="2026-04-09T14:50:32"/>
    <s v="anonymous"/>
    <d v="2026-04-08T00:00:00"/>
    <x v="86"/>
    <m/>
    <x v="0"/>
    <s v="Mechanical technician "/>
    <s v="Urea Plant"/>
    <s v="Unsafe Condition (Dangerous Area that has potential to cause harm or injury to People within the Area) / Keadaan Bahaya"/>
    <s v="Lack ventilation "/>
    <s v="Heat stress "/>
    <s v="Proper ventilation or windows"/>
    <s v="Design and Engineering / Tempat Pekerjaan kurang sesuai"/>
    <x v="2"/>
    <x v="0"/>
    <x v="0"/>
  </r>
  <r>
    <n v="5964"/>
    <x v="219"/>
    <d v="2026-04-09T14:55:37"/>
    <s v="anonymous"/>
    <d v="2026-04-09T00:00:00"/>
    <x v="142"/>
    <m/>
    <x v="0"/>
    <s v="Supervisor"/>
    <s v="Cooling Tower Area"/>
    <s v="Improvement Suggestions / Cadangan untuk diperbaiki"/>
    <s v="Housekeeping "/>
    <s v="Completely clean"/>
    <s v="Great Jobs"/>
    <s v="Material Arrangement and Housekeeping / Kesesuaian Penyusunan Barang dan Kebersihan Tempat Pekerjaan"/>
    <x v="2"/>
    <x v="0"/>
    <x v="0"/>
  </r>
  <r>
    <n v="5965"/>
    <x v="220"/>
    <d v="2026-04-09T15:14:41"/>
    <s v="anonymous"/>
    <d v="2026-04-09T00:00:00"/>
    <x v="143"/>
    <m/>
    <x v="0"/>
    <s v="senior Rotating Technician "/>
    <s v="Ammonia Plant"/>
    <s v="Unsafe Condition (Dangerous Area that has potential to cause harm or injury to People within the Area) / Keadaan Bahaya"/>
    <s v="water spillage on 1051 area"/>
    <s v="slip and fall"/>
    <s v="clean area to avoid accident "/>
    <s v="Position of People / Keberadaan seseorang ketika bekerja (Line of Fire, Drop Object &amp; Slip, Trip and Fall)"/>
    <x v="2"/>
    <x v="0"/>
    <x v="0"/>
  </r>
  <r>
    <n v="5966"/>
    <x v="221"/>
    <d v="2026-04-09T15:22:13"/>
    <s v="anonymous"/>
    <d v="2026-04-01T00:00:00"/>
    <x v="96"/>
    <m/>
    <x v="0"/>
    <s v="lead control system engineer"/>
    <s v="Car Park near North Building"/>
    <s v="Unsafe Condition (Dangerous Area that has potential to cause harm or injury to People within the Area) / Keadaan Bahaya"/>
    <s v="Algae on the road"/>
    <s v="with rain become slippery"/>
    <s v="issued a care card"/>
    <s v="Hazardous - Unsafe Environment / Situasi Tempat Kerja yang Berbahaya untuk Alam Sekitar"/>
    <x v="2"/>
    <x v="0"/>
    <x v="0"/>
  </r>
  <r>
    <n v="5967"/>
    <x v="222"/>
    <d v="2026-04-09T15:25:23"/>
    <s v="anonymous"/>
    <d v="2026-04-01T00:00:00"/>
    <x v="96"/>
    <m/>
    <x v="0"/>
    <s v="lead control system engineer"/>
    <s v="Plant Entry Gate"/>
    <s v="Unsafe Condition (Dangerous Area that has potential to cause harm or injury to People within the Area) / Keadaan Bahaya"/>
    <s v="bolts coming from ground"/>
    <s v="people could get injured or fell"/>
    <s v="issued a care card"/>
    <s v="Hazardous - Unsafe Environment / Situasi Tempat Kerja yang Berbahaya untuk Alam Sekitar"/>
    <x v="2"/>
    <x v="0"/>
    <x v="0"/>
  </r>
  <r>
    <n v="5968"/>
    <x v="223"/>
    <d v="2026-04-09T15:27:17"/>
    <s v="anonymous"/>
    <d v="2026-04-02T00:00:00"/>
    <x v="96"/>
    <m/>
    <x v="0"/>
    <s v="lead control system engineer"/>
    <s v="Car Park near North Building"/>
    <s v="Unsafe Condition (Dangerous Area that has potential to cause harm or injury to People within the Area) / Keadaan Bahaya"/>
    <s v="bolts coming from ground"/>
    <s v="can damage care tyres"/>
    <s v="issued a care card"/>
    <s v="Road Safety / Keselamatan di Trafik dan Jalan Raya"/>
    <x v="2"/>
    <x v="0"/>
    <x v="0"/>
  </r>
  <r>
    <n v="5969"/>
    <x v="224"/>
    <d v="2026-04-09T15:28:41"/>
    <s v="anonymous"/>
    <d v="2026-04-02T00:00:00"/>
    <x v="96"/>
    <m/>
    <x v="0"/>
    <s v="lead control system engineer"/>
    <s v="Main Gate 1"/>
    <s v="Unsafe Condition (Dangerous Area that has potential to cause harm or injury to People within the Area) / Keadaan Bahaya"/>
    <s v="stray dogs"/>
    <s v="attack people"/>
    <s v="issued a care card"/>
    <s v="Hazardous - Unsafe Environment / Situasi Tempat Kerja yang Berbahaya untuk Alam Sekitar"/>
    <x v="2"/>
    <x v="0"/>
    <x v="0"/>
  </r>
  <r>
    <n v="5970"/>
    <x v="225"/>
    <d v="2026-04-09T15:30:29"/>
    <s v="anonymous"/>
    <d v="2026-04-03T00:00:00"/>
    <x v="96"/>
    <m/>
    <x v="0"/>
    <s v="lead control system engineer"/>
    <s v="Car Park near Clinic"/>
    <s v="Unsafe Condition (Dangerous Area that has potential to cause harm or injury to People within the Area) / Keadaan Bahaya"/>
    <s v="algae grown on ground"/>
    <s v="with rain become slippery"/>
    <s v="issued a care card"/>
    <s v="Hazardous - Unsafe Environment / Situasi Tempat Kerja yang Berbahaya untuk Alam Sekitar"/>
    <x v="2"/>
    <x v="0"/>
    <x v="0"/>
  </r>
  <r>
    <n v="5971"/>
    <x v="226"/>
    <d v="2026-04-09T15:33:39"/>
    <s v="anonymous"/>
    <d v="2026-04-03T00:00:00"/>
    <x v="96"/>
    <m/>
    <x v="0"/>
    <s v="lead control system engineer"/>
    <s v="Car Park near North Building"/>
    <s v="Unsafe Condition (Dangerous Area that has potential to cause harm or injury to People within the Area) / Keadaan Bahaya"/>
    <s v="ground floor is not flat"/>
    <s v="people can get injured"/>
    <s v="issued a care card"/>
    <s v="Hazardous - Unsafe Environment / Situasi Tempat Kerja yang Berbahaya untuk Alam Sekitar"/>
    <x v="2"/>
    <x v="0"/>
    <x v="0"/>
  </r>
  <r>
    <n v="5972"/>
    <x v="227"/>
    <d v="2026-04-09T15:35:08"/>
    <s v="anonymous"/>
    <d v="2026-04-03T00:00:00"/>
    <x v="96"/>
    <m/>
    <x v="0"/>
    <s v="lead control system engineer"/>
    <s v="Car Park near Main Gate 1"/>
    <s v="Unsafe Condition (Dangerous Area that has potential to cause harm or injury to People within the Area) / Keadaan Bahaya"/>
    <s v="stray dogs"/>
    <s v="attack people"/>
    <s v="issued a care card"/>
    <s v="Hazardous - Unsafe Environment / Situasi Tempat Kerja yang Berbahaya untuk Alam Sekitar"/>
    <x v="2"/>
    <x v="0"/>
    <x v="0"/>
  </r>
  <r>
    <n v="5973"/>
    <x v="228"/>
    <d v="2026-04-09T15:40:15"/>
    <s v="anonymous"/>
    <d v="2026-04-09T00:00:00"/>
    <x v="49"/>
    <m/>
    <x v="0"/>
    <s v="Mechanical Maintenance supervisor workshop"/>
    <s v="Ammonia Plant"/>
    <s v="Safe Act or Positive Practice (An appreciation to be made to that person who shows good examples) / Kelakuan yang Baik"/>
    <s v="Workshop team they working at 1801C001 work at hight"/>
    <s v="Falling from hight"/>
    <s v="Workers used full body safety harness, when they working at hight"/>
    <s v="Knowledge and Training / Kurang Kemahiran atau Pengetahuan"/>
    <x v="2"/>
    <x v="0"/>
    <x v="0"/>
  </r>
  <r>
    <n v="5974"/>
    <x v="229"/>
    <d v="2026-04-09T16:41:51"/>
    <s v="anonymous"/>
    <d v="2026-04-07T00:00:00"/>
    <x v="106"/>
    <m/>
    <x v="0"/>
    <s v="Instrument Engineer"/>
    <s v="Car Park near North Building"/>
    <s v="Unsafe Act (Dangerous or Unsafe Act that was done by someone) / Perbuatan Bahaya"/>
    <s v="a group of personnel were crossing the road without care of any incoming car"/>
    <s v="they might be in car's blind spot"/>
    <s v="N/A"/>
    <s v="Individual Behaviour / Tingkah Laku yang Cuai dan Berbahaya"/>
    <x v="2"/>
    <x v="0"/>
    <x v="0"/>
  </r>
  <r>
    <n v="5975"/>
    <x v="230"/>
    <d v="2026-04-09T16:54:08"/>
    <s v="anonymous"/>
    <d v="2026-04-07T00:00:00"/>
    <x v="34"/>
    <m/>
    <x v="0"/>
    <s v="Electrical Technician "/>
    <s v="Workshop"/>
    <s v="Safe Act or Positive Practice (An appreciation to be made to that person who shows good examples) / Kelakuan yang Baik"/>
    <s v="Housekeeping done by me, supervisor and colleagues inside and outside electrical workshop "/>
    <s v="Good practices"/>
    <s v="Told my supervisor  we need to keep on doing the housekeeping. Good practices"/>
    <s v="Proactive Approach / Teguran Positif (Safe Act / Positive Act)"/>
    <x v="2"/>
    <x v="0"/>
    <x v="0"/>
  </r>
  <r>
    <n v="5976"/>
    <x v="231"/>
    <d v="2026-04-09T17:04:11"/>
    <s v="anonymous"/>
    <d v="2026-04-09T00:00:00"/>
    <x v="30"/>
    <m/>
    <x v="0"/>
    <s v="Technician"/>
    <s v="Urea Plant"/>
    <s v="Safe Act or Positive Practice (An appreciation to be made to that person who shows good examples) / Kelakuan yang Baik"/>
    <s v="Hot temperature inside granulation plant and while doing activity."/>
    <s v="Can cause faint if too hot depend on the personnel condition"/>
    <s v="Use portable blower to cool down"/>
    <s v="Welfare / Kebajikan Pekerjaan dari segi Tempat Rehat, Penyediaan Air Minum dan Sebagainya."/>
    <x v="2"/>
    <x v="0"/>
    <x v="0"/>
  </r>
  <r>
    <n v="5977"/>
    <x v="232"/>
    <d v="2026-04-09T19:07:31"/>
    <s v="anonymous"/>
    <d v="2026-04-09T00:00:00"/>
    <x v="67"/>
    <m/>
    <x v="0"/>
    <s v="Pipefitter "/>
    <s v="Product Handling"/>
    <s v="Unsafe Act (Dangerous or Unsafe Act that was done by someone) / Perbuatan Bahaya"/>
    <s v="During painting work at the truck loading platform, access to the backside of the guardrail was not achievable. An attempt was made by contractor to use the swing gate with ladder without a safety harness. "/>
    <s v="Fall from height causing serious injury or fatality"/>
    <s v="The attempt was stopped immediately._x000a_Personnel was advised not to proceed._x000a_Explanation was given on safety requirements."/>
    <s v="Individual Behaviour / Tingkah Laku yang Cuai dan Berbahaya"/>
    <x v="2"/>
    <x v="0"/>
    <x v="0"/>
  </r>
  <r>
    <n v="5978"/>
    <x v="233"/>
    <d v="2026-04-09T19:21:51"/>
    <s v="anonymous"/>
    <d v="2026-04-08T00:00:00"/>
    <x v="114"/>
    <m/>
    <x v="0"/>
    <s v="Shift Instrument Technician"/>
    <s v="Ammonia Plant"/>
    <s v="Unsafe Act (Dangerous or Unsafe Act that was done by someone) / Perbuatan Bahaya"/>
    <s v="As soon as we approaching the ammonia area, I noticed my colleague have not put on his earplug."/>
    <s v="Could get ear discomfort"/>
    <s v="Remind him to put on his earplug before entering the noisy area."/>
    <s v="Personal Protective Equipment / Pemakaian Alat Pelindung Diri"/>
    <x v="2"/>
    <x v="0"/>
    <x v="0"/>
  </r>
  <r>
    <n v="5979"/>
    <x v="234"/>
    <d v="2026-04-10T07:34:12"/>
    <s v="anonymous"/>
    <d v="2026-04-10T00:00:00"/>
    <x v="48"/>
    <m/>
    <x v="0"/>
    <s v="Mechanical Engineer (workshop)"/>
    <s v="Unsure / Kurang Pasti"/>
    <s v="Unsafe Act (Dangerous or Unsafe Act that was done by someone) / Perbuatan Bahaya"/>
    <s v="This is at the roundabout before the plant. It was observed that a car going to BFI plant did not check the right side and just enter the roundabout, but there was actually a car coming from the right side."/>
    <s v="Car accident could have occur at the roundabout."/>
    <s v="Awareness could be raised on road safety, including the proper roundabout usage and the speed limit."/>
    <s v="Road Safety / Keselamatan di Trafik dan Jalan Raya"/>
    <x v="2"/>
    <x v="0"/>
    <x v="0"/>
  </r>
  <r>
    <n v="5980"/>
    <x v="235"/>
    <d v="2026-04-10T07:36:31"/>
    <s v="anonymous"/>
    <d v="2026-04-10T00:00:00"/>
    <x v="13"/>
    <m/>
    <x v="0"/>
    <s v="Welder "/>
    <s v="Workshop"/>
    <s v="Unsafe Condition (Dangerous Area that has potential to cause harm or injury to People within the Area) / Keadaan Bahaya"/>
    <s v="We are doing electrical tools inspection. We found out that one of our angle grinder dont have the safety guard. So my supervisor told us to not use the grinder for the meantime until we found new safety guard."/>
    <s v="- Flying sparks or debris can cause eye injuries _x000a_- Exposed disc can shatter and cause cuts _x000a_- Increased risk of serious hand or finger injuries _x000a_- Debris can hit bystanders or nearby equipment _x000a_- Non-compliance with safety regulations "/>
    <s v="We listened to the supervisor, so we separate the angle grinder and we tie barrier tape to make sure that everyone are aware regarding the grinder. We also remind to all of our colleagues who is working under our team regarding the grinder."/>
    <s v="Proactive Approach / Teguran Positif (Safe Act / Positive Act)"/>
    <x v="2"/>
    <x v="0"/>
    <x v="0"/>
  </r>
  <r>
    <n v="5981"/>
    <x v="236"/>
    <d v="2026-04-10T07:54:03"/>
    <s v="anonymous"/>
    <d v="2026-04-10T00:00:00"/>
    <x v="13"/>
    <m/>
    <x v="0"/>
    <s v="Welder"/>
    <s v="Workshop"/>
    <s v="Safe Act or Positive Practice (An appreciation to be made to that person who shows good examples) / Kelakuan yang Baik"/>
    <s v="I observed that our HSSE department always reminds us regarding our training regarding daily competent such as Permit to work, working at heights, confined space &amp; etc."/>
    <s v="- Competency gaps might go unnoticed _x000a_- Workers might operate equipment unsafely _x000a_- Increased risk of accidents or injuries _x000a_- Non-compliance with regulatory requirements _x000a_- Potential for serious safety and liability issues "/>
    <s v="The way i support our HSSE department, since everyday we have task. I will talk with my superior regarding the training that HSSE provide. So that i could have maximum of 2 hours of training and will proceed the task when i finish the training."/>
    <s v="Proactive Approach / Teguran Positif (Safe Act / Positive Act)"/>
    <x v="2"/>
    <x v="0"/>
    <x v="0"/>
  </r>
  <r>
    <n v="5982"/>
    <x v="237"/>
    <d v="2026-04-10T08:08:10"/>
    <s v="anonymous"/>
    <d v="2026-04-10T00:00:00"/>
    <x v="49"/>
    <m/>
    <x v="0"/>
    <s v="Mechanical Maintenance supervisor workshop"/>
    <s v="Urea Plant"/>
    <s v="Unsafe Condition (Dangerous Area that has potential to cause harm or injury to People within the Area) / Keadaan Bahaya"/>
    <s v="Subcontractors fabricate grating cover water drain at West side Urea Granulation no complete cover all area , have gap"/>
    <s v="We can drop on the grating gap"/>
    <s v="Inform Facility team to continue fabrication close gap"/>
    <s v="Facility Management / Perawatan Kemudahan dan Aset"/>
    <x v="2"/>
    <x v="0"/>
    <x v="0"/>
  </r>
  <r>
    <n v="5983"/>
    <x v="238"/>
    <d v="2026-04-10T08:25:16"/>
    <s v="anonymous"/>
    <d v="2026-04-09T00:00:00"/>
    <x v="10"/>
    <m/>
    <x v="0"/>
    <s v="static"/>
    <s v="Urea Plant"/>
    <s v="Improvement Suggestions / Cadangan untuk diperbaiki"/>
    <s v="still waiting for the cold room as discuss in the safety community for urea granulation"/>
    <s v="heat stroke,"/>
    <s v="N/A"/>
    <s v="Design and Engineering / Tempat Pekerjaan kurang sesuai"/>
    <x v="2"/>
    <x v="0"/>
    <x v="0"/>
  </r>
  <r>
    <n v="5984"/>
    <x v="239"/>
    <d v="2026-04-10T08:34:29"/>
    <s v="anonymous"/>
    <d v="2026-04-02T00:00:00"/>
    <x v="83"/>
    <m/>
    <x v="0"/>
    <s v="Urea static supervisor "/>
    <s v="Urea Plant"/>
    <s v="Unsafe Condition (Dangerous Area that has potential to cause harm or injury to People within the Area) / Keadaan Bahaya"/>
    <s v="Binding wire scattered on gritting creating unsafe conditions "/>
    <s v="Tripping hazard people can trip due to this"/>
    <s v="I remove this wire and put in trash"/>
    <s v="Material Arrangement and Housekeeping / Kesesuaian Penyusunan Barang dan Kebersihan Tempat Pekerjaan"/>
    <x v="2"/>
    <x v="0"/>
    <x v="0"/>
  </r>
  <r>
    <n v="5985"/>
    <x v="240"/>
    <d v="2026-04-10T08:37:18"/>
    <s v="anonymous"/>
    <d v="2026-04-02T00:00:00"/>
    <x v="83"/>
    <m/>
    <x v="0"/>
    <s v="Urea static supervisor "/>
    <s v="Urea Plant"/>
    <s v="Safe Act or Positive Practice (An appreciation to be made to that person who shows good examples) / Kelakuan yang Baik"/>
    <s v="Workers are doing floor cleaning by using full PPE and baricate and signage"/>
    <s v="Good practice "/>
    <s v="I approach to them and apriciate them"/>
    <s v="Position of People / Keberadaan seseorang ketika bekerja (Line of Fire, Drop Object &amp; Slip, Trip and Fall)"/>
    <x v="2"/>
    <x v="0"/>
    <x v="0"/>
  </r>
  <r>
    <n v="5986"/>
    <x v="241"/>
    <d v="2026-04-10T08:41:30"/>
    <s v="anonymous"/>
    <d v="2026-04-05T00:00:00"/>
    <x v="83"/>
    <m/>
    <x v="0"/>
    <s v="Urea static supervisor "/>
    <s v="Product Handling"/>
    <s v="Unsafe Condition (Dangerous Area that has potential to cause harm or injury to People within the Area) / Keadaan Bahaya"/>
    <s v="Urea granules are lying on floor "/>
    <s v="Slip hazard people can slip "/>
    <s v="I inform the area owner to clean this area and area owner immediately clean "/>
    <s v="Material Arrangement and Housekeeping / Kesesuaian Penyusunan Barang dan Kebersihan Tempat Pekerjaan"/>
    <x v="2"/>
    <x v="0"/>
    <x v="0"/>
  </r>
  <r>
    <n v="5987"/>
    <x v="242"/>
    <d v="2026-04-10T08:43:54"/>
    <s v="anonymous"/>
    <d v="2026-04-06T00:00:00"/>
    <x v="83"/>
    <m/>
    <x v="0"/>
    <s v="Urea static supervisor "/>
    <s v="Urea Plant"/>
    <s v="Unsafe Condition (Dangerous Area that has potential to cause harm or injury to People within the Area) / Keadaan Bahaya"/>
    <s v="Binding wire scattered with gritting in urea synthesis area"/>
    <s v="Trip hazard "/>
    <s v="I remove binding wire and put in trash bin"/>
    <s v="Material Arrangement and Housekeeping / Kesesuaian Penyusunan Barang dan Kebersihan Tempat Pekerjaan"/>
    <x v="2"/>
    <x v="0"/>
    <x v="0"/>
  </r>
  <r>
    <n v="5988"/>
    <x v="243"/>
    <d v="2026-04-10T08:48:38"/>
    <s v="anonymous"/>
    <d v="2026-04-06T00:00:00"/>
    <x v="83"/>
    <m/>
    <x v="0"/>
    <s v="Urea static supervisor "/>
    <s v="Product Handling"/>
    <s v="Unsafe Condition (Dangerous Area that has potential to cause harm or injury to People within the Area) / Keadaan Bahaya"/>
    <s v="Water bottle lying on 1st floor of bagging unit "/>
    <s v="Slip trip hazard "/>
    <s v="I remove water bottles and put in trash"/>
    <s v="Material Arrangement and Housekeeping / Kesesuaian Penyusunan Barang dan Kebersihan Tempat Pekerjaan"/>
    <x v="2"/>
    <x v="0"/>
    <x v="0"/>
  </r>
  <r>
    <n v="5989"/>
    <x v="244"/>
    <d v="2026-04-10T08:52:17"/>
    <s v="anonymous"/>
    <d v="2026-04-07T00:00:00"/>
    <x v="83"/>
    <m/>
    <x v="0"/>
    <s v="Urea static supervisor "/>
    <s v="Ammonia Plant"/>
    <s v="Unsafe Condition (Dangerous Area that has potential to cause harm or injury to People within the Area) / Keadaan Bahaya"/>
    <s v="Workers working in ammonia plant using electric tools they not bericate the electric wire that lying in walk way "/>
    <s v="Trip hazard"/>
    <s v="I approach to them and remind them to bericate electric wire that lying on walk way so people walking can be aware"/>
    <s v="Signage and Barriers / Papan Tanda dan Perbatasan Keselamatan tempat kerja"/>
    <x v="2"/>
    <x v="0"/>
    <x v="0"/>
  </r>
  <r>
    <n v="5990"/>
    <x v="245"/>
    <d v="2026-04-10T09:53:35"/>
    <s v="anonymous"/>
    <d v="2026-04-08T00:00:00"/>
    <x v="93"/>
    <m/>
    <x v="0"/>
    <s v="Mechanical Technician "/>
    <s v="Ammonia Plant"/>
    <s v="Improvement Suggestions / Cadangan untuk diperbaiki"/>
    <s v="Observed 1051F008 area covered by canvas due to hot/rainy weather."/>
    <s v="Dizziness, fatigue, hydration, slip, trip &amp; fall."/>
    <s v="Suggest to install roof."/>
    <s v="Design and Engineering / Tempat Pekerjaan kurang sesuai"/>
    <x v="2"/>
    <x v="0"/>
    <x v="0"/>
  </r>
  <r>
    <n v="5991"/>
    <x v="246"/>
    <d v="2026-04-10T09:57:11"/>
    <s v="anonymous"/>
    <d v="2026-04-08T00:00:00"/>
    <x v="93"/>
    <m/>
    <x v="0"/>
    <s v="Mechanical Technician"/>
    <s v="Car Park near Main Gate 1"/>
    <s v="Improvement Suggestions / Cadangan untuk diperbaiki"/>
    <s v="Observed contractors walking from car park to MSL workshop area"/>
    <s v="accident"/>
    <s v="Suggest to have a zebra crossing for proper pedestrian walk to MSL workshop"/>
    <s v="Road Safety / Keselamatan di Trafik dan Jalan Raya"/>
    <x v="2"/>
    <x v="0"/>
    <x v="0"/>
  </r>
  <r>
    <n v="5992"/>
    <x v="247"/>
    <d v="2026-04-10T10:00:48"/>
    <s v="anonymous"/>
    <d v="2026-04-10T00:00:00"/>
    <x v="62"/>
    <m/>
    <x v="0"/>
    <s v="Insulation Technician"/>
    <s v="Workshop"/>
    <s v="Unsafe Act (Dangerous or Unsafe Act that was done by someone) / Perbuatan Bahaya"/>
    <s v="Carry rockwool without using gloves and wearing dust mask"/>
    <s v="Can cause irritation and inhale dust of fiber glass"/>
    <s v="Explain to him the danger of not using proper ppe while handling rockwool and he agreed"/>
    <s v="Individual Behaviour / Tingkah Laku yang Cuai dan Berbahaya"/>
    <x v="2"/>
    <x v="0"/>
    <x v="0"/>
  </r>
  <r>
    <n v="5993"/>
    <x v="248"/>
    <d v="2026-04-10T10:03:21"/>
    <s v="anonymous"/>
    <d v="2026-04-07T00:00:00"/>
    <x v="93"/>
    <m/>
    <x v="0"/>
    <s v="Mechanical Technician"/>
    <s v="Car Park near North Building"/>
    <s v="Improvement Suggestions / Cadangan untuk diperbaiki"/>
    <s v="Observed the road at car park north building was in bad condition, bumpy road."/>
    <s v="Dust, car imbalance"/>
    <s v="Suggest to proper flatten/cement the road "/>
    <s v="Road Safety / Keselamatan di Trafik dan Jalan Raya"/>
    <x v="2"/>
    <x v="0"/>
    <x v="0"/>
  </r>
  <r>
    <n v="5994"/>
    <x v="249"/>
    <d v="2026-04-10T10:11:17"/>
    <s v="anonymous"/>
    <d v="2026-04-07T00:00:00"/>
    <x v="93"/>
    <m/>
    <x v="0"/>
    <s v="Mechanical Technician"/>
    <s v="Plant Entry Gate"/>
    <s v="Improvement Suggestions / Cadangan untuk diperbaiki"/>
    <s v="Not to ride bicycle while on the bridge before entering the plant."/>
    <s v="NA"/>
    <s v="At least put a signage on the rail telling not to ride bicycle while on the bridge. Notify employees why is the reason."/>
    <s v="Signage and Barriers / Papan Tanda dan Perbatasan Keselamatan tempat kerja"/>
    <x v="2"/>
    <x v="0"/>
    <x v="0"/>
  </r>
  <r>
    <n v="5995"/>
    <x v="250"/>
    <d v="2026-04-10T10:14:37"/>
    <s v="anonymous"/>
    <d v="2026-04-06T00:00:00"/>
    <x v="93"/>
    <m/>
    <x v="0"/>
    <s v="Mechanical Technician"/>
    <s v="Ammonia Plant"/>
    <s v="Unsafe Act (Dangerous or Unsafe Act that was done by someone) / Perbuatan Bahaya"/>
    <s v="Observed poor housekeeping at toolbox area."/>
    <s v="Not hygiene, improper tools placement"/>
    <s v="Suggested to clean up the place."/>
    <s v="Material Arrangement and Housekeeping / Kesesuaian Penyusunan Barang dan Kebersihan Tempat Pekerjaan"/>
    <x v="2"/>
    <x v="0"/>
    <x v="0"/>
  </r>
  <r>
    <n v="5996"/>
    <x v="251"/>
    <d v="2026-04-10T10:18:11"/>
    <s v="anonymous"/>
    <d v="2026-04-06T00:00:00"/>
    <x v="93"/>
    <m/>
    <x v="0"/>
    <s v="Mechanical Technician "/>
    <s v="Ammonia Plant"/>
    <s v="Safe Act or Positive Practice (An appreciation to be made to that person who shows good examples) / Kelakuan yang Baik"/>
    <s v="Observed maintenance team did good housekeeping at toolbox area, all tools in proper place and good condition."/>
    <s v="NA"/>
    <s v="Good job."/>
    <s v="Proactive Approach / Teguran Positif (Safe Act / Positive Act)"/>
    <x v="2"/>
    <x v="0"/>
    <x v="0"/>
  </r>
  <r>
    <n v="5998"/>
    <x v="252"/>
    <d v="2026-04-10T10:22:26"/>
    <s v="anonymous"/>
    <d v="2026-04-10T00:00:00"/>
    <x v="93"/>
    <m/>
    <x v="0"/>
    <s v="Mechanical Technician"/>
    <s v="Ammonia Plant"/>
    <s v="Unsafe Act (Dangerous or Unsafe Act that was done by someone) / Perbuatan Bahaya"/>
    <s v="Observed personal not wearing earplug/earmuffs."/>
    <s v="Poor hearing, damaged eardrums."/>
    <s v="Told him to wear ear plugs to protect your hearing."/>
    <s v="Personal Protective Equipment / Pemakaian Alat Pelindung Diri"/>
    <x v="2"/>
    <x v="0"/>
    <x v="0"/>
  </r>
  <r>
    <n v="5999"/>
    <x v="253"/>
    <d v="2026-04-10T10:27:01"/>
    <s v="anonymous"/>
    <d v="2026-04-10T00:00:00"/>
    <x v="93"/>
    <m/>
    <x v="0"/>
    <s v="Mechanical Static"/>
    <s v="Urea Plant"/>
    <s v="Unsafe Act (Dangerous or Unsafe Act that was done by someone) / Perbuatan Bahaya"/>
    <s v="Observed personal not wearing safety goggle instead hooked it on coverall while in the plant."/>
    <s v="Dust, flying debris."/>
    <s v="Inform to wear eye protection at all time."/>
    <s v="Personal Protective Equipment / Pemakaian Alat Pelindung Diri"/>
    <x v="2"/>
    <x v="0"/>
    <x v="0"/>
  </r>
  <r>
    <n v="6000"/>
    <x v="254"/>
    <d v="2026-04-10T10:29:42"/>
    <s v="anonymous"/>
    <d v="2026-04-03T00:00:00"/>
    <x v="93"/>
    <m/>
    <x v="0"/>
    <s v="Mechanical static"/>
    <s v="Plant Entry Gate"/>
    <s v="Improvement Suggestions / Cadangan untuk diperbaiki"/>
    <s v="Observed theres no proper bicycle/ tricycle route to plant."/>
    <s v="Bumpy road"/>
    <s v="Suggest to make a proper route"/>
    <s v="Road Safety / Keselamatan di Trafik dan Jalan Raya"/>
    <x v="2"/>
    <x v="0"/>
    <x v="0"/>
  </r>
  <r>
    <n v="6001"/>
    <x v="255"/>
    <d v="2026-04-10T10:34:45"/>
    <s v="anonymous"/>
    <d v="2026-04-10T00:00:00"/>
    <x v="93"/>
    <m/>
    <x v="0"/>
    <s v="Mechanical static"/>
    <s v="Ammonia Plant"/>
    <s v="Improvement Suggestions / Cadangan untuk diperbaiki"/>
    <s v="Observed limited waste or bin near ammonia plant."/>
    <s v="If too much rubbish too far to put at the big waste bin."/>
    <s v="Suggest to put a few bins nearby."/>
    <s v="Waste Management / Berkaitan dengan Pengurusan Pembuangan Sampah"/>
    <x v="2"/>
    <x v="0"/>
    <x v="0"/>
  </r>
  <r>
    <n v="6002"/>
    <x v="256"/>
    <d v="2026-04-10T10:37:16"/>
    <s v="anonymous"/>
    <d v="2026-04-09T00:00:00"/>
    <x v="127"/>
    <s v="12000138"/>
    <x v="0"/>
    <s v="Instrument Engineer"/>
    <s v="Ammonia Plant"/>
    <s v="Unsafe Condition (Dangerous Area that has potential to cause harm or injury to People within the Area) / Keadaan Bahaya"/>
    <s v="personnel carrying tool bag is in poor condition, have holes on the side of bag"/>
    <s v="falling sharp objects from the bag, head injuries, cuts from exposed tools protruding out from the tool bag"/>
    <s v="advise personnel to replace tool bag with new one, and dispose worn out tool bag so that no one else will reuse it"/>
    <s v="Tools, Equipment and Machinery / Berkaitan dengan Alat Kegunaan Pekerjaan dan Mesin sama ada ianya Tidak Sesuai untuk aktivitas tersebut atau sebaliknya"/>
    <x v="2"/>
    <x v="0"/>
    <x v="0"/>
  </r>
  <r>
    <n v="6003"/>
    <x v="257"/>
    <d v="2026-04-10T10:43:52"/>
    <s v="anonymous"/>
    <d v="2026-04-10T00:00:00"/>
    <x v="13"/>
    <s v="12000148"/>
    <x v="0"/>
    <s v="Welder "/>
    <s v="Car Park in Front of HSSE Office"/>
    <s v="Improvement Suggestions / Cadangan untuk diperbaiki"/>
    <s v="I've seen that some of the manpower/ contractors doesn't have a proper rest shelter. They usually take rest at their personal car."/>
    <s v="- Increased risk of accidents or injuries _x000a_- Exposure to hazards like moving vehicles or equipment _x000a_- Reduced alertness and increased fatigue _x000a_- Potential for heat stress or other health issues _x000a_- Non-compliance with safety protocols "/>
    <s v="- Designate specific rest areas away from work zones _x000a_- Ensure areas are shaded, ventilated, and temperature-controlled _x000a_- Provide adequate seating, water, and hygiene facilities _x000a_- Display clear signage and communicate rest area locations _x000a_- Regularly inspect and maintain rest areas "/>
    <s v="Design and Engineering / Tempat Pekerjaan kurang sesuai"/>
    <x v="2"/>
    <x v="0"/>
    <x v="0"/>
  </r>
  <r>
    <n v="6004"/>
    <x v="258"/>
    <d v="2026-04-10T10:48:26"/>
    <s v="anonymous"/>
    <d v="2026-04-10T00:00:00"/>
    <x v="7"/>
    <s v="12000064"/>
    <x v="0"/>
    <s v="Electrical supervisor "/>
    <s v="CCR"/>
    <s v="Unsafe Condition (Dangerous Area that has potential to cause harm or injury to People within the Area) / Keadaan Bahaya"/>
    <s v="There's no sounder for fire alarm in instrument room and UPS room "/>
    <s v="If someone working inside both room they will not hear any emergency "/>
    <s v="Suggest to install sounder inside the room"/>
    <s v="Fire Protection / Perlindungan Kebakaran"/>
    <x v="2"/>
    <x v="0"/>
    <x v="0"/>
  </r>
  <r>
    <n v="6005"/>
    <x v="259"/>
    <d v="2026-04-10T10:55:36"/>
    <s v="anonymous"/>
    <d v="2026-04-10T00:00:00"/>
    <x v="7"/>
    <s v="12000064"/>
    <x v="0"/>
    <s v="Electrical Supervisor "/>
    <s v="CCR"/>
    <s v="Unsafe Condition (Dangerous Area that has potential to cause harm or injury to People within the Area) / Keadaan Bahaya"/>
    <s v="CCR UPS room door did not having emergency bar opening."/>
    <s v="During emergency people have to use normal door handle where it's not safe and can delay to escape"/>
    <s v="Suggest to replace door handle with emergency bar"/>
    <s v="Design and Engineering / Tempat Pekerjaan kurang sesuai"/>
    <x v="2"/>
    <x v="0"/>
    <x v="0"/>
  </r>
  <r>
    <n v="6006"/>
    <x v="260"/>
    <d v="2026-04-10T11:41:24"/>
    <s v="anonymous"/>
    <d v="2026-04-10T00:00:00"/>
    <x v="23"/>
    <s v="12000027"/>
    <x v="0"/>
    <s v="Electrical Supervisor"/>
    <s v="Product Handling"/>
    <s v="Unsafe Condition (Dangerous Area that has potential to cause harm or injury to People within the Area) / Keadaan Bahaya"/>
    <s v="There is a significant accumulation of water at a high level beneath the Passenger and Freight Lift (1731H001)"/>
    <s v="Electrical hazards if water reaches wiring or control panels .and Equipment damage or corrosion of elevator components due to continuous moisture"/>
    <s v="The site supervisor has been notified more than once to take the necessary actions to remove the water, dry the area, and continuously monitor it due to the recurring accumulation of water after each site washing."/>
    <s v="Material Arrangement and Housekeeping / Kesesuaian Penyusunan Barang dan Kebersihan Tempat Pekerjaan"/>
    <x v="2"/>
    <x v="0"/>
    <x v="0"/>
  </r>
  <r>
    <n v="6007"/>
    <x v="261"/>
    <d v="2026-04-10T12:21:17"/>
    <s v="anonymous"/>
    <d v="2026-01-11T00:00:00"/>
    <x v="49"/>
    <s v="BRE12000141"/>
    <x v="0"/>
    <s v="Mechanical Maintenance supervisor "/>
    <s v="Urea Plant"/>
    <s v="Safe Act or Positive Practice (An appreciation to be made to that person who shows good examples) / Kelakuan yang Baik"/>
    <s v="We working confined space in1271K001_x000a_For repair damage parts "/>
    <s v="Working confined space, very dangerous "/>
    <s v="We provide ventilation , lighting _x000a_Check gas by Bomba "/>
    <s v="Proactive Approach / Teguran Positif (Safe Act / Positive Act)"/>
    <x v="2"/>
    <x v="0"/>
    <x v="0"/>
  </r>
  <r>
    <n v="6008"/>
    <x v="262"/>
    <d v="2026-04-10T12:37:40"/>
    <s v="anonymous"/>
    <d v="2026-04-10T00:00:00"/>
    <x v="82"/>
    <s v="12000108"/>
    <x v="0"/>
    <s v="Static Engineer"/>
    <s v="Product Handling"/>
    <s v="Unsafe Condition (Dangerous Area that has potential to cause harm or injury to People within the Area) / Keadaan Bahaya"/>
    <s v="Scaffolding pipe laying on the grating of the stairs going to belt conveyor 1701H006"/>
    <s v="Slip, trip and possibly fall from height"/>
    <s v="Shifted the pipe to safe location"/>
    <s v="Hazardous - Unsafe Environment / Situasi Tempat Kerja yang Berbahaya untuk Alam Sekitar"/>
    <x v="2"/>
    <x v="0"/>
    <x v="0"/>
  </r>
  <r>
    <n v="6009"/>
    <x v="263"/>
    <d v="2026-04-10T13:45:59"/>
    <s v="anonymous"/>
    <d v="2026-04-10T00:00:00"/>
    <x v="101"/>
    <s v="12000093"/>
    <x v="0"/>
    <s v="Instrumentation Engineer"/>
    <s v="Unsure / Kurang Pasti"/>
    <s v="Improvement Suggestions / Cadangan untuk diperbaiki"/>
    <s v="Currently away for undergoing Turnaround for other plant this month. Unable to update CareCards number"/>
    <s v="Bad CareCard records"/>
    <s v="Propose to be able to backdate CareCards or accumulate CareCards per year instead of monthly cut-offs."/>
    <s v="Communication / Kurang Perbincangan waktu Bekerja, Kurang Permahaman Arahan atau Kurang Pengetahuan Bahasa Asing"/>
    <x v="2"/>
    <x v="0"/>
    <x v="0"/>
  </r>
  <r>
    <n v="6010"/>
    <x v="264"/>
    <d v="2026-04-10T13:50:07"/>
    <s v="anonymous"/>
    <d v="2026-04-10T00:00:00"/>
    <x v="101"/>
    <s v="12000093"/>
    <x v="0"/>
    <s v="Instrumentation Engineer"/>
    <s v="Unsure / Kurang Pasti"/>
    <s v="Unsafe Act (Dangerous or Unsafe Act that was done by someone) / Perbuatan Bahaya"/>
    <s v="Colleague not holding handrail upon going up stairs"/>
    <s v="Trip and severe fall"/>
    <s v="Intervene to use handrail"/>
    <s v="Individual Behaviour / Tingkah Laku yang Cuai dan Berbahaya"/>
    <x v="2"/>
    <x v="0"/>
    <x v="0"/>
  </r>
  <r>
    <n v="6011"/>
    <x v="265"/>
    <d v="2026-04-10T13:53:43"/>
    <s v="anonymous"/>
    <d v="2026-04-10T00:00:00"/>
    <x v="101"/>
    <s v="12000093"/>
    <x v="0"/>
    <s v="Instrumentation Engineer"/>
    <s v="Unsure / Kurang Pasti"/>
    <s v="Safe Act or Positive Practice (An appreciation to be made to that person who shows good examples) / Kelakuan yang Baik"/>
    <s v="Colleague offer to help lifting object when the other colleague seems to have full hands"/>
    <s v="Back pain, manual handling injuries"/>
    <s v="Compliment the good gesture on assisting colleague to reduce lifting load"/>
    <s v="Manual Handling / Cara Mengangkat Benda"/>
    <x v="2"/>
    <x v="0"/>
    <x v="0"/>
  </r>
  <r>
    <n v="6012"/>
    <x v="266"/>
    <d v="2026-04-10T13:56:26"/>
    <s v="anonymous"/>
    <d v="2026-03-09T00:00:00"/>
    <x v="101"/>
    <s v="12000093"/>
    <x v="0"/>
    <s v="Instrumentation engineer"/>
    <s v="Car Park near Main Gate 1"/>
    <s v="Unsafe Act (Dangerous or Unsafe Act that was done by someone) / Perbuatan Bahaya"/>
    <s v="Seen colleague driving fast in parking lot (more than 20kmph). Dangerous"/>
    <s v="Car accident towards asset or personnel"/>
    <s v="Approach colleague to drive slowly and safely next time"/>
    <s v="Road Safety / Keselamatan di Trafik dan Jalan Raya"/>
    <x v="2"/>
    <x v="0"/>
    <x v="0"/>
  </r>
  <r>
    <n v="6013"/>
    <x v="267"/>
    <d v="2026-04-10T13:59:02"/>
    <s v="anonymous"/>
    <d v="2026-03-10T00:00:00"/>
    <x v="101"/>
    <s v="12000093"/>
    <x v="0"/>
    <s v="Instrumentation Engineer"/>
    <s v="Main Gate 1"/>
    <s v="Unsafe Condition (Dangerous Area that has potential to cause harm or injury to People within the Area) / Keadaan Bahaya"/>
    <s v="Seen many stray dogs near gate"/>
    <s v="Dog biting/attack on personnel"/>
    <s v="Raise awareness to colleague on danger of dog bites i.e. rabies infection, etc."/>
    <s v="Hazardous - Unsafe Environment / Situasi Tempat Kerja yang Berbahaya untuk Alam Sekitar"/>
    <x v="2"/>
    <x v="0"/>
    <x v="0"/>
  </r>
  <r>
    <n v="6014"/>
    <x v="268"/>
    <d v="2026-04-10T14:01:25"/>
    <s v="anonymous"/>
    <d v="2026-03-11T00:00:00"/>
    <x v="101"/>
    <s v="12000093"/>
    <x v="0"/>
    <s v="Instrumentation Engineer"/>
    <s v="South Building Ground Floor"/>
    <s v="Unsafe Condition (Dangerous Area that has potential to cause harm or injury to People within the Area) / Keadaan Bahaya"/>
    <s v="Dirty and wet toilet without signages"/>
    <s v="Slip and fall, and unhygienic place  "/>
    <s v="Call cleaner to put signage if area is wet and slippery"/>
    <s v="Welfare / Kebajikan Pekerjaan dari segi Tempat Rehat, Penyediaan Air Minum dan Sebagainya."/>
    <x v="2"/>
    <x v="0"/>
    <x v="0"/>
  </r>
  <r>
    <n v="6015"/>
    <x v="269"/>
    <d v="2026-04-10T20:24:25"/>
    <s v="anonymous"/>
    <d v="2026-04-09T00:00:00"/>
    <x v="55"/>
    <s v="12000165"/>
    <x v="0"/>
    <s v="Senior Rigger "/>
    <s v="Product Handling"/>
    <s v="Safe Act or Positive Practice (An appreciation to be made to that person who shows good examples) / Kelakuan yang Baik"/>
    <s v="Helping to each other "/>
    <s v="All team involve to job site helping to each other, easy or safe work "/>
    <s v="Easy or safe time or quality wirk"/>
    <s v="Individual Behaviour / Tingkah Laku yang Cuai dan Berbahaya"/>
    <x v="2"/>
    <x v="0"/>
    <x v="0"/>
  </r>
  <r>
    <n v="6016"/>
    <x v="270"/>
    <d v="2026-04-10T20:45:20"/>
    <s v="anonymous"/>
    <d v="2026-04-01T00:00:00"/>
    <x v="0"/>
    <s v="12000131"/>
    <x v="0"/>
    <s v="Instrument Technician (Shift)"/>
    <s v="Site Office First Floor"/>
    <s v="Unsafe Condition (Dangerous Area that has potential to cause harm or injury to People within the Area) / Keadaan Bahaya"/>
    <s v="The Stair and handrail are slippery. Especially during rain."/>
    <s v="Slip, trip and fall."/>
    <s v="Suggest to put grip tape on every step. To minimise the slip. _x000a__x000a_For the time being, grip the handrail tightly."/>
    <s v="Design and Engineering / Tempat Pekerjaan kurang sesuai"/>
    <x v="2"/>
    <x v="0"/>
    <x v="0"/>
  </r>
  <r>
    <n v="6017"/>
    <x v="271"/>
    <d v="2026-04-10T20:56:23"/>
    <s v="anonymous"/>
    <d v="2026-04-09T00:00:00"/>
    <x v="0"/>
    <s v="12000131"/>
    <x v="0"/>
    <s v="Instrument Technician (Shift)"/>
    <s v="Ammonia Plant"/>
    <s v="Unsafe Condition (Dangerous Area that has potential to cause harm or injury to People within the Area) / Keadaan Bahaya"/>
    <s v="My supervisor intervene, before climbing monkey ladder use the chin strap. "/>
    <s v="My helmet might fall. And might hit the person below. "/>
    <s v="Appreciated my supervisor."/>
    <s v="Personal Protective Equipment / Pemakaian Alat Pelindung Diri"/>
    <x v="2"/>
    <x v="0"/>
    <x v="0"/>
  </r>
  <r>
    <n v="6018"/>
    <x v="272"/>
    <d v="2026-04-10T23:00:35"/>
    <s v="anonymous"/>
    <d v="2026-04-10T00:00:00"/>
    <x v="206"/>
    <m/>
    <x v="3"/>
    <s v="Supervisor Security "/>
    <s v="Unsure / Kurang Pasti"/>
    <s v="Improvement Suggestions / Cadangan untuk diperbaiki"/>
    <s v="Fence di bahagian luar external East &amp; West tidak sesuai"/>
    <s v="Dengan Ketinggian pagar fence dan jenis fence ada sekarang .. boleh menyebabkan pencuri mudah menceroboh masuk dari pagar"/>
    <s v="Tukar Fence dengan yang bersesuaian dengan Ketinggian dan Tegap/Legit."/>
    <s v="Hazardous - Unsafe Environment / Situasi Tempat Kerja yang Berbahaya untuk Alam Sekitar"/>
    <x v="1"/>
    <x v="2"/>
    <x v="0"/>
  </r>
  <r>
    <n v="6019"/>
    <x v="273"/>
    <d v="2026-04-10T23:16:15"/>
    <s v="anonymous"/>
    <d v="2026-04-10T00:00:00"/>
    <x v="211"/>
    <s v="DSG4893"/>
    <x v="3"/>
    <s v="Security"/>
    <s v="Vehicle Entry Gate"/>
    <s v="Safe Act or Positive Practice (An appreciation to be made to that person who shows good examples) / Kelakuan yang Baik"/>
    <s v="Menjaga harat benda orang lain dengan berhati hati"/>
    <s v="Jika ada barang jenis jenis yang buleh tidak ada tindakan"/>
    <s v="Mesti ada cadangan untuk mengharaga benda harta orang lain"/>
    <s v="Manual Handling / Cara Mengangkat Benda"/>
    <x v="1"/>
    <x v="2"/>
    <x v="0"/>
  </r>
  <r>
    <n v="6020"/>
    <x v="274"/>
    <d v="2026-04-11T01:21:08"/>
    <s v="anonymous"/>
    <d v="2026-04-11T00:00:00"/>
    <x v="212"/>
    <m/>
    <x v="3"/>
    <s v="security guard"/>
    <s v="(TSF2) East Field"/>
    <s v="Improvement Suggestions / Cadangan untuk diperbaiki"/>
    <s v="didapati kawasan tersebut telah kami dapati tidak bersih atas sampah-sampah yang terbiar ."/>
    <s v="dari sisi pandang visitor tidak baik di pandang ."/>
    <s v="menyediakan waste container ( waste hazardous) ."/>
    <s v="Waste Management / Berkaitan dengan Pengurusan Pembuangan Sampah"/>
    <x v="1"/>
    <x v="2"/>
    <x v="0"/>
  </r>
  <r>
    <n v="6021"/>
    <x v="275"/>
    <d v="2026-04-11T01:25:06"/>
    <s v="anonymous"/>
    <d v="2026-04-10T00:00:00"/>
    <x v="213"/>
    <m/>
    <x v="3"/>
    <s v="Security guard"/>
    <s v="Vehicle Entry Gate"/>
    <s v="Improvement Suggestions / Cadangan untuk diperbaiki"/>
    <s v="Merbahaya semasa melintas ketika pekerja bfi dan kontraktor berjalan  menyebarang menuju ke kawasan site plant ditakuti kereta tidak berhenti atau memberi laluan"/>
    <s v="Boleh melibatkan kemalangan dan kecederaan kerena kawasan pekerja selalu melintas dan menyebarang"/>
    <s v="Dicadangkan membuat zebra cross/laluan jalan kaki untuk kemudahan kesemua pekerja dan keselamatan semasa melintas menuju ke site plant"/>
    <s v="Road Safety / Keselamatan di Trafik dan Jalan Raya"/>
    <x v="1"/>
    <x v="2"/>
    <x v="0"/>
  </r>
  <r>
    <n v="6022"/>
    <x v="276"/>
    <d v="2026-04-11T08:27:58"/>
    <s v="anonymous"/>
    <d v="2026-04-06T00:00:00"/>
    <x v="98"/>
    <s v="12000088"/>
    <x v="0"/>
    <s v="Instrument Technician Shift"/>
    <s v="Trailer Parking Area"/>
    <s v="Improvement Suggestions / Cadangan untuk diperbaiki"/>
    <s v=" Always perform a tire inspection on BFI trailers when entering and exiting the gate, as tires are prone to picking up stones during transit"/>
    <s v="As stones lodged in the tread can become projectiles and damage other vehicles on the road._x000a__x000a_"/>
    <s v="-Mandatory Pre/Post-Gate Inspections: All BFI trailers must undergo a visual tire check upon entering and exiting the site. _x000a__x000a_-Gravel Management: Maintain site entrance and exit paths by sweeping or using rumble strips to reduce the amount of loose gravel collected by tires. "/>
    <s v="Road Safety / Keselamatan di Trafik dan Jalan Raya"/>
    <x v="2"/>
    <x v="0"/>
    <x v="0"/>
  </r>
  <r>
    <n v="6023"/>
    <x v="277"/>
    <d v="2026-04-11T08:57:19"/>
    <s v="anonymous"/>
    <d v="2026-01-13T00:00:00"/>
    <x v="101"/>
    <s v="12000093"/>
    <x v="0"/>
    <s v="Instrumentation Engineer"/>
    <s v="Unsure / Kurang Pasti"/>
    <s v="Unsafe Act (Dangerous or Unsafe Act that was done by someone) / Perbuatan Bahaya"/>
    <s v="Colleague holding the door for another colleague, leading him not tapping access card"/>
    <s v="Unregistered personnel entry into CCR"/>
    <s v="Reminded the colleague to tap in before entering CCR"/>
    <s v="Individual Behaviour / Tingkah Laku yang Cuai dan Berbahaya"/>
    <x v="2"/>
    <x v="0"/>
    <x v="0"/>
  </r>
  <r>
    <n v="6024"/>
    <x v="278"/>
    <d v="2026-04-11T09:00:04"/>
    <s v="anonymous"/>
    <d v="2026-01-13T00:00:00"/>
    <x v="101"/>
    <s v="12000093"/>
    <x v="0"/>
    <s v="Instrumentation Engineer"/>
    <s v="Unsure / Kurang Pasti"/>
    <s v="Unsafe Act (Dangerous or Unsafe Act that was done by someone) / Perbuatan Bahaya"/>
    <s v="Sub-contractor seen to use eyewash station for washing hands, non-emergency."/>
    <s v="False emergency alarm, ignored alarm when actual emergency arises"/>
    <s v="Intervene the personnel not to use the eye wash station, only for emergency"/>
    <s v="Individual Behaviour / Tingkah Laku yang Cuai dan Berbahaya"/>
    <x v="2"/>
    <x v="0"/>
    <x v="0"/>
  </r>
  <r>
    <n v="6025"/>
    <x v="279"/>
    <d v="2026-04-11T09:02:03"/>
    <s v="anonymous"/>
    <d v="2026-01-13T00:00:00"/>
    <x v="101"/>
    <s v="12000093"/>
    <x v="0"/>
    <s v="Instrumentation Engineer"/>
    <s v="North Building First Floor"/>
    <s v="Unsafe Act (Dangerous or Unsafe Act that was done by someone) / Perbuatan Bahaya"/>
    <s v="Colleague not holding the handrail when going up the staircase"/>
    <s v="Slip and fall"/>
    <s v="Reminded the colleague to use the handrail"/>
    <s v="Individual Behaviour / Tingkah Laku yang Cuai dan Berbahaya"/>
    <x v="2"/>
    <x v="0"/>
    <x v="0"/>
  </r>
  <r>
    <n v="6026"/>
    <x v="280"/>
    <d v="2026-04-11T09:24:12"/>
    <s v="anonymous"/>
    <d v="2026-04-11T00:00:00"/>
    <x v="98"/>
    <s v="12000088"/>
    <x v="0"/>
    <s v="Instrument Technician Shift"/>
    <s v="Car Park near North Building"/>
    <s v="Improvement Suggestions / Cadangan untuk diperbaiki"/>
    <s v="The parking lot access road is still unpaved gravel and has not yet been properly surfaced."/>
    <s v="- Paint &amp; Windshields: Loose stones are easily kicked up by tires, leading to chipped paint or cracked windshields for the car driving—and for others nearby. _x000a__x000a_​-Underbody Wear: Constant driving on rough stones can damage a car’s suspension &amp; tires over time. "/>
    <s v="Suggestions:_x000a_•Pave the road: Replace loose stones with a smooth asphalt or concrete surface. _x000a__x000a_•​Flatten the ground: Use a heavy roller machine to press the stones down firmly."/>
    <s v="Road Safety / Keselamatan di Trafik dan Jalan Raya"/>
    <x v="2"/>
    <x v="0"/>
    <x v="0"/>
  </r>
  <r>
    <n v="6027"/>
    <x v="281"/>
    <d v="2026-04-11T23:52:38"/>
    <s v="anonymous"/>
    <d v="2026-04-11T00:00:00"/>
    <x v="162"/>
    <m/>
    <x v="3"/>
    <s v="SECURITY "/>
    <s v="Main Gate 2"/>
    <s v="Unsafe Condition (Dangerous Area that has potential to cause harm or injury to People within the Area) / Keadaan Bahaya"/>
    <s v="Didapati rumput di kawasan berhampiran pagar telah tumbuh panjang"/>
    <s v="Jika tidak diambil tindakan, rumput yang panjang boleh menyebabkan kawasan menjadi tidak terurus, menjadi tempat pembiakan serangga atau haiwan berbisa"/>
    <s v="memerlukan tindakan pemotongan bagi menjaga kebersihan serta keselamatan kawasan"/>
    <s v="Design and Engineering / Tempat Pekerjaan kurang sesuai"/>
    <x v="1"/>
    <x v="2"/>
    <x v="0"/>
  </r>
  <r>
    <n v="6028"/>
    <x v="282"/>
    <d v="2026-04-12T09:26:22"/>
    <s v="anonymous"/>
    <d v="2026-04-06T00:00:00"/>
    <x v="42"/>
    <s v="12000065"/>
    <x v="0"/>
    <s v="Lead Technician Electrical "/>
    <s v="Workshop"/>
    <s v="Unsafe Act (Dangerous or Unsafe Act that was done by someone) / Perbuatan Bahaya"/>
    <s v="I observed a worker standing in an unsafe position while using a ladder. The worker was overreaching to the side and not maintaining three points of contact. The ladder appeared stable, but the body position increased the risk of losing balance and falling."/>
    <s v="the worker may lose balance and fall from the ladder, which can result in serious injuries such as fractures, head injuries, or even fatal accidents. It may also lead to dropped tools or materials that could injure people below"/>
    <s v="I approached the worker in a polite and respectful manner and pointed out the unsafe ladder position. I explained the risk of falling and reminded them to maintain three points of contact and avoid overreaching. I guided the worker to reposition the ladder properly before continuing the task._x000a__x000a_To support good practice, I encouraged following proper ladder safety procedures at all times and staying within the ladder’s side rails. I also suggested regular safety reminders and supervision to reinforce safe behavior."/>
    <s v="Position of People / Keberadaan seseorang ketika bekerja (Line of Fire, Drop Object &amp; Slip, Trip and Fall)"/>
    <x v="2"/>
    <x v="0"/>
    <x v="0"/>
  </r>
  <r>
    <n v="6029"/>
    <x v="283"/>
    <d v="2026-04-12T12:03:38"/>
    <s v="anonymous"/>
    <d v="2026-04-12T00:00:00"/>
    <x v="171"/>
    <m/>
    <x v="3"/>
    <s v="SECURITY GUARD"/>
    <s v="Car Park near Main Gate 1"/>
    <s v="Improvement Suggestions / Cadangan untuk diperbaiki"/>
    <s v="Apa yang saya perhatikan sampah bersepah kawasan parking. "/>
    <s v="Tidak selesa di pandang  oleh tetamu yang datang melawat dan contractor yang lain dan kesihatan alam sekitar. "/>
    <s v="Saya cadangankan rentokil membuat general cleaning di kawasan parking site setiap hari minggu waktu orang office tidak bekerja. "/>
    <s v="Material Arrangement and Housekeeping / Kesesuaian Penyusunan Barang dan Kebersihan Tempat Pekerjaan"/>
    <x v="1"/>
    <x v="2"/>
    <x v="0"/>
  </r>
  <r>
    <n v="6030"/>
    <x v="284"/>
    <d v="2026-04-12T12:15:24"/>
    <s v="anonymous"/>
    <d v="2026-04-12T00:00:00"/>
    <x v="167"/>
    <m/>
    <x v="3"/>
    <s v="SECURITY GUARD "/>
    <s v="Jetty Head"/>
    <s v="Improvement Suggestions / Cadangan untuk diperbaiki"/>
    <s v="Ada diantara pekerja kapal naik ke jetty head"/>
    <s v="Pekerja kapal boleh membuat sesuatu yang tidak di ingini berlaku."/>
    <s v="Pasang papan tanda tidak boleh turun dari kapal."/>
    <s v="Signage and Barriers / Papan Tanda dan Perbatasan Keselamatan tempat kerja"/>
    <x v="1"/>
    <x v="2"/>
    <x v="0"/>
  </r>
  <r>
    <n v="6031"/>
    <x v="285"/>
    <d v="2026-04-12T12:49:30"/>
    <s v="anonymous"/>
    <d v="2026-04-11T00:00:00"/>
    <x v="214"/>
    <m/>
    <x v="3"/>
    <s v="Guarding"/>
    <s v="Trailer Gate 1"/>
    <s v="Improvement Suggestions / Cadangan untuk diperbaiki"/>
    <s v="Sampah bekas makanan dan minuman besepah diluar gate dan berhampiran post tg1."/>
    <s v="Jika tidak di tegur kelakuan yang tidak pembersih akan berpanjangan dan menyebabkan sekitar kawasan nampak kotor. "/>
    <s v="Sediakan tong sampah memandang di post tg1 tidak ada bakul sampah untuk membuang sampah. Dan lakukan pembersihan sekali tiap minggu ( hujung minggu )"/>
    <s v="Material Arrangement and Housekeeping / Kesesuaian Penyusunan Barang dan Kebersihan Tempat Pekerjaan"/>
    <x v="1"/>
    <x v="2"/>
    <x v="0"/>
  </r>
  <r>
    <n v="6032"/>
    <x v="286"/>
    <d v="2026-04-12T13:56:32"/>
    <s v="anonymous"/>
    <d v="2026-04-09T00:00:00"/>
    <x v="114"/>
    <s v="12000122"/>
    <x v="0"/>
    <s v="Shift Instrument Technician "/>
    <s v="CCR"/>
    <s v="Unsafe Act (Dangerous or Unsafe Act that was done by someone) / Perbuatan Bahaya"/>
    <s v="Saw personnel forgot to wear his helmet"/>
    <s v="Incompliance to 12 LSR"/>
    <s v="Approached the person and tell him that he forgot to wear his helmet, and returned  to grab his helmet, and he thanked me."/>
    <s v="Personal Protective Equipment / Pemakaian Alat Pelindung Diri"/>
    <x v="2"/>
    <x v="0"/>
    <x v="0"/>
  </r>
  <r>
    <n v="6033"/>
    <x v="287"/>
    <d v="2026-04-12T15:55:25"/>
    <s v="anonymous"/>
    <d v="2026-04-09T00:00:00"/>
    <x v="133"/>
    <s v="12000019"/>
    <x v="0"/>
    <s v="Urea rotating lead "/>
    <s v="Ammonia Plant"/>
    <s v="Unsafe Condition (Dangerous Area that has potential to cause harm or injury to People within the Area) / Keadaan Bahaya"/>
    <s v="Utility water hose found leaking water to ground without being used for any application "/>
    <s v="Wast of water "/>
    <s v="Informed area supervisor to make sure closing the isolation valve properly , once valve closed leak stopped."/>
    <s v="Individual Behaviour / Tingkah Laku yang Cuai dan Berbahaya"/>
    <x v="2"/>
    <x v="0"/>
    <x v="0"/>
  </r>
  <r>
    <n v="6034"/>
    <x v="288"/>
    <d v="2026-04-12T17:16:08"/>
    <s v="anonymous"/>
    <d v="2026-04-12T00:00:00"/>
    <x v="33"/>
    <s v="12000069"/>
    <x v="0"/>
    <s v="Electrical Shift Technician"/>
    <s v="Safety Park"/>
    <s v="Safe Act or Positive Practice (An appreciation to be made to that person who shows good examples) / Kelakuan yang Baik"/>
    <s v="My colleague consistently choose the right tools for each task. it show good efficiency and professionalism, it make a big difference in the quality of our work. keep it up... "/>
    <s v=" "/>
    <s v="Great job on this task- your choice of right tools really made the work efficient."/>
    <s v="Proactive Approach / Teguran Positif (Safe Act / Positive Act)"/>
    <x v="2"/>
    <x v="0"/>
    <x v="0"/>
  </r>
  <r>
    <n v="6035"/>
    <x v="289"/>
    <d v="2026-04-12T19:19:05"/>
    <s v="anonymous"/>
    <d v="2026-04-09T00:00:00"/>
    <x v="55"/>
    <m/>
    <x v="0"/>
    <s v="Senior Rigger technician "/>
    <s v="Plant Entry Gate"/>
    <s v="Improvement Suggestions / Cadangan untuk diperbaiki"/>
    <s v="No enough space for have vehicle (Crane)"/>
    <s v="I will absorve need More free place "/>
    <s v="Easy vehicle entry "/>
    <s v="Design and Engineering / Tempat Pekerjaan kurang sesuai"/>
    <x v="2"/>
    <x v="0"/>
    <x v="0"/>
  </r>
  <r>
    <n v="6036"/>
    <x v="290"/>
    <d v="2026-04-12T20:14:39"/>
    <s v="anonymous"/>
    <d v="2026-04-12T00:00:00"/>
    <x v="203"/>
    <m/>
    <x v="3"/>
    <s v="Security"/>
    <s v="Main Gate 2"/>
    <s v="Improvement Suggestions / Cadangan untuk diperbaiki"/>
    <s v="Kawasan luar main gate 2 gelap"/>
    <s v="Intruder senang betapuk_x000a_Wild animal betapuk"/>
    <s v="Intruder can lurk around the end of main gate because theres not enough lampu diluar pagar hujung mg2"/>
    <s v="Design and Engineering / Tempat Pekerjaan kurang sesuai"/>
    <x v="1"/>
    <x v="2"/>
    <x v="0"/>
  </r>
  <r>
    <n v="6037"/>
    <x v="291"/>
    <d v="2026-04-12T20:15:56"/>
    <s v="anonymous"/>
    <d v="2026-04-12T00:00:00"/>
    <x v="203"/>
    <m/>
    <x v="3"/>
    <s v="Security"/>
    <s v="Main Gate 2"/>
    <s v="Improvement Suggestions / Cadangan untuk diperbaiki"/>
    <s v="Lantai carpet mg2 koyak"/>
    <s v="Trip fall or slip"/>
    <s v="Injury to the head or the body"/>
    <s v="Design and Engineering / Tempat Pekerjaan kurang sesuai"/>
    <x v="1"/>
    <x v="2"/>
    <x v="0"/>
  </r>
  <r>
    <n v="6038"/>
    <x v="292"/>
    <d v="2026-04-12T20:31:32"/>
    <s v="anonymous"/>
    <d v="2026-03-04T00:00:00"/>
    <x v="11"/>
    <s v="12000105"/>
    <x v="0"/>
    <s v="Technician"/>
    <s v="Plant Entry Gate"/>
    <s v="Unsafe Act (Dangerous or Unsafe Act that was done by someone) / Perbuatan Bahaya"/>
    <s v="Someone forgot to complete their ppe"/>
    <s v="Injuries could occur"/>
    <s v="Approach the personnel and remind to wear complete ppe "/>
    <s v="Individual Behaviour / Tingkah Laku yang Cuai dan Berbahaya"/>
    <x v="2"/>
    <x v="0"/>
    <x v="0"/>
  </r>
  <r>
    <n v="6039"/>
    <x v="293"/>
    <d v="2026-04-12T20:35:04"/>
    <s v="anonymous"/>
    <d v="2026-03-06T00:00:00"/>
    <x v="11"/>
    <s v="12000105"/>
    <x v="0"/>
    <s v="Tech"/>
    <s v="North Building Ground Floor"/>
    <s v="Safe Act or Positive Practice (An appreciation to be made to that person who shows good examples) / Kelakuan yang Baik"/>
    <s v="A proactive manager giving talks and advices before performing job"/>
    <s v="Nothing can go wrong, instead it should be implemented this kind of positive behaviour for all individual in a positive manner."/>
    <s v="Spread the positivity"/>
    <s v="Proactive Approach / Teguran Positif (Safe Act / Positive Act)"/>
    <x v="2"/>
    <x v="0"/>
    <x v="0"/>
  </r>
  <r>
    <n v="6040"/>
    <x v="294"/>
    <d v="2026-04-12T20:40:08"/>
    <s v="anonymous"/>
    <d v="2026-03-18T00:00:00"/>
    <x v="11"/>
    <s v="12000105"/>
    <x v="0"/>
    <s v="Tech"/>
    <s v="Boiler Area"/>
    <s v="Unsafe Act (Dangerous or Unsafe Act that was done by someone) / Perbuatan Bahaya"/>
    <s v="Someone was not wearing gloves during performing job"/>
    <s v="Injuries could occur"/>
    <s v="Approach the personnel and remind them to wear gloves before performing job"/>
    <s v="Personal Protective Equipment / Pemakaian Alat Pelindung Diri"/>
    <x v="2"/>
    <x v="0"/>
    <x v="0"/>
  </r>
  <r>
    <n v="6041"/>
    <x v="295"/>
    <d v="2026-04-12T20:45:34"/>
    <s v="anonymous"/>
    <d v="2026-03-24T00:00:00"/>
    <x v="11"/>
    <s v="12000105"/>
    <x v="0"/>
    <s v="Tech"/>
    <s v="Car Park near North Building"/>
    <s v="Unsafe Condition (Dangerous Area that has potential to cause harm or injury to People within the Area) / Keadaan Bahaya"/>
    <s v="The car park road in bad condition"/>
    <s v="Could damage car and assets"/>
    <s v="Need to fix the road, most of the times have algae(could cause slip trip and fall), uneven road. "/>
    <s v="Facility Management / Perawatan Kemudahan dan Aset"/>
    <x v="2"/>
    <x v="0"/>
    <x v="0"/>
  </r>
  <r>
    <n v="6042"/>
    <x v="296"/>
    <d v="2026-04-12T20:52:21"/>
    <s v="anonymous"/>
    <d v="2026-04-02T00:00:00"/>
    <x v="11"/>
    <s v="12000105"/>
    <x v="0"/>
    <s v="Tech"/>
    <s v="North Building Ground Floor"/>
    <s v="Safe Act or Positive Practice (An appreciation to be made to that person who shows good examples) / Kelakuan yang Baik"/>
    <s v="The janitor deserve a compliment for keeping the office clean and tidy from time to time"/>
    <s v="Uneasy feelings, uncomfortable."/>
    <s v="Their commitment to work should set a standard for everyone to follow"/>
    <s v="Proactive Approach / Teguran Positif (Safe Act / Positive Act)"/>
    <x v="2"/>
    <x v="0"/>
    <x v="0"/>
  </r>
  <r>
    <n v="6043"/>
    <x v="297"/>
    <d v="2026-04-12T20:55:48"/>
    <s v="anonymous"/>
    <d v="2026-04-08T00:00:00"/>
    <x v="11"/>
    <s v="12000105"/>
    <x v="0"/>
    <s v="Tech"/>
    <s v="Car Park near North Building"/>
    <s v="Improvement Suggestions / Cadangan untuk diperbaiki"/>
    <s v="No proper parking for motorcycles user."/>
    <s v="Small accidents could happen"/>
    <s v="Need to have a proper parking for motorcycle area nearby north building without causing problems for car parking. "/>
    <s v="Facility Management / Perawatan Kemudahan dan Aset"/>
    <x v="2"/>
    <x v="0"/>
    <x v="0"/>
  </r>
  <r>
    <n v="6044"/>
    <x v="298"/>
    <d v="2026-04-13T07:35:50"/>
    <s v="anonymous"/>
    <d v="2026-02-07T00:00:00"/>
    <x v="49"/>
    <s v="12000141"/>
    <x v="0"/>
    <s v="Mechanical Maintenance supervisor "/>
    <s v="Urea Plant"/>
    <s v="Safe Act or Positive Practice (An appreciation to be made to that person who shows good examples) / Kelakuan yang Baik"/>
    <s v="We have confined space task for repair damage inside 1271K001 "/>
    <s v="Inside 1271K001 , very dark, when we working can get injuries "/>
    <s v="We provide lighting, ventilation and _x000a_Gas check by Bomba before we go in to work"/>
    <s v="Knowledge and Training / Kurang Kemahiran atau Pengetahuan"/>
    <x v="2"/>
    <x v="0"/>
    <x v="0"/>
  </r>
  <r>
    <n v="6045"/>
    <x v="299"/>
    <d v="2026-04-13T07:43:17"/>
    <s v="anonymous"/>
    <d v="2026-02-28T00:00:00"/>
    <x v="49"/>
    <s v="12000141"/>
    <x v="0"/>
    <s v="Mechanical Maintenance supervisor "/>
    <s v="Urea Plant"/>
    <s v="Unsafe Condition (Dangerous Area that has potential to cause harm or injury to People within the Area) / Keadaan Bahaya"/>
    <s v="We have task for repair leaking steam line, but operator not draining steam "/>
    <s v="When we start repairing, steam can make injuries "/>
    <s v="We inform Operators, to do draining steam in the pipe spool until finished _x000a_No stream inside pipe spool , we can start the task"/>
    <s v="Communication / Kurang Perbincangan waktu Bekerja, Kurang Permahaman Arahan atau Kurang Pengetahuan Bahasa Asing"/>
    <x v="2"/>
    <x v="0"/>
    <x v="0"/>
  </r>
  <r>
    <n v="6046"/>
    <x v="300"/>
    <d v="2026-04-13T08:17:56"/>
    <s v="anonymous"/>
    <d v="2026-04-09T00:00:00"/>
    <x v="140"/>
    <s v="12000045"/>
    <x v="0"/>
    <s v="Rotating Supervisor"/>
    <s v="Plant Entry Gate"/>
    <s v="Improvement Suggestions / Cadangan untuk diperbaiki"/>
    <s v="bicycle parking area"/>
    <s v="None. only suggestion"/>
    <s v="suggetion to put bicycle pakring area nearby the gate"/>
    <s v="Facility Management / Perawatan Kemudahan dan Aset"/>
    <x v="2"/>
    <x v="0"/>
    <x v="0"/>
  </r>
  <r>
    <n v="6047"/>
    <x v="301"/>
    <d v="2026-04-13T08:20:36"/>
    <s v="anonymous"/>
    <d v="2026-04-10T00:00:00"/>
    <x v="140"/>
    <s v="12000045"/>
    <x v="0"/>
    <s v="Rotating Supervisor"/>
    <s v="North Building First Floor"/>
    <s v="Improvement Suggestions / Cadangan untuk diperbaiki"/>
    <s v="waste paper"/>
    <s v="improper disposal of recycle waste (i.e paper)"/>
    <s v="suggestion to have paper shredder"/>
    <s v="Facility Management / Perawatan Kemudahan dan Aset"/>
    <x v="2"/>
    <x v="0"/>
    <x v="0"/>
  </r>
  <r>
    <n v="6048"/>
    <x v="302"/>
    <d v="2026-04-13T08:23:39"/>
    <s v="anonymous"/>
    <d v="2026-04-06T00:00:00"/>
    <x v="136"/>
    <s v="12000081"/>
    <x v="0"/>
    <s v="Rotating engineer"/>
    <s v="(TSF1) West Field"/>
    <s v="Unsafe Condition (Dangerous Area that has potential to cause harm or injury to People within the Area) / Keadaan Bahaya"/>
    <s v="no zebra crossing to enter the TSF1 gate"/>
    <s v="personnel injury"/>
    <s v="proposed to have proper zebra crossing"/>
    <s v="Road Safety / Keselamatan di Trafik dan Jalan Raya"/>
    <x v="2"/>
    <x v="0"/>
    <x v="0"/>
  </r>
  <r>
    <n v="6049"/>
    <x v="303"/>
    <d v="2026-04-13T08:31:50"/>
    <s v="anonymous"/>
    <d v="2026-04-08T00:00:00"/>
    <x v="136"/>
    <s v="12000081"/>
    <x v="0"/>
    <s v="Rotating engineer"/>
    <s v="Car Park near Main Gate 1"/>
    <s v="Improvement Suggestions / Cadangan untuk diperbaiki"/>
    <s v="No proper walkway for pedestrian"/>
    <s v="Danger to pedestrian"/>
    <s v="Proposed to have walk way for pedestrian"/>
    <s v="Facility Management / Perawatan Kemudahan dan Aset"/>
    <x v="2"/>
    <x v="0"/>
    <x v="0"/>
  </r>
  <r>
    <n v="6050"/>
    <x v="304"/>
    <d v="2026-04-13T08:34:44"/>
    <s v="anonymous"/>
    <d v="2026-04-09T00:00:00"/>
    <x v="136"/>
    <s v="12000081"/>
    <x v="0"/>
    <s v="Rotating engineer"/>
    <s v="Plant Entry Gate"/>
    <s v="Improvement Suggestions / Cadangan untuk diperbaiki"/>
    <s v="Designated bicycle parking area was at previous plant entry gate close to north building"/>
    <s v="None. Only suggestion"/>
    <s v="Propesed to have designated bicycle parking near to plant entry area/ security check point"/>
    <s v="Facility Management / Perawatan Kemudahan dan Aset"/>
    <x v="2"/>
    <x v="0"/>
    <x v="0"/>
  </r>
  <r>
    <n v="6051"/>
    <x v="305"/>
    <d v="2026-04-13T08:37:10"/>
    <s v="anonymous"/>
    <d v="2026-04-10T00:00:00"/>
    <x v="136"/>
    <s v="12000081"/>
    <x v="0"/>
    <s v="Rotating engineer"/>
    <s v="North Building First Floor"/>
    <s v="Unsafe Condition (Dangerous Area that has potential to cause harm or injury to People within the Area) / Keadaan Bahaya"/>
    <s v="Tap water found loose at pantry"/>
    <s v="Breakage causing water leakage"/>
    <s v="To repair"/>
    <s v="Facility Management / Perawatan Kemudahan dan Aset"/>
    <x v="2"/>
    <x v="0"/>
    <x v="0"/>
  </r>
  <r>
    <n v="6052"/>
    <x v="306"/>
    <d v="2026-04-13T09:21:51"/>
    <s v="anonymous"/>
    <d v="2026-04-13T00:00:00"/>
    <x v="13"/>
    <s v="12000148"/>
    <x v="0"/>
    <s v="Welder"/>
    <s v="South Building Ground Floor"/>
    <s v="Safe Act or Positive Practice (An appreciation to be made to that person who shows good examples) / Kelakuan yang Baik"/>
    <s v="I observed that my supervisor trying to plan for this and next week perfectly. Since we have a heavy &amp; a big task, he ask us to follow his plan so that everything went smoothly."/>
    <s v="- Delays and missed deadlines _x000a_- Increased workload and stress for team members _x000a_- Safety risks and potential accidents _x000a_- Poor resource allocation and wasted resources _x000a_- Burnout and decreased morale "/>
    <s v="- Identify and highlight potential risks and consequences _x000a_- Suggest alternative plans or contingency measures _x000a_- Offer expertise and resources to support revised plans _x000a_- Document lessons learned for future projects _x000a_- Provide constructive feedback to improve planning processes "/>
    <s v="Proactive Approach / Teguran Positif (Safe Act / Positive Act)"/>
    <x v="2"/>
    <x v="0"/>
    <x v="0"/>
  </r>
  <r>
    <n v="6053"/>
    <x v="307"/>
    <d v="2026-04-13T09:29:58"/>
    <s v="anonymous"/>
    <d v="2026-04-13T00:00:00"/>
    <x v="13"/>
    <s v="12000148"/>
    <x v="0"/>
    <s v="Welder"/>
    <s v="Workshop"/>
    <s v="Unsafe Condition (Dangerous Area that has potential to cause harm or injury to People within the Area) / Keadaan Bahaya"/>
    <s v="Currently weather is very hot."/>
    <s v="- Heat exhaustion or heatstroke _x000a_- Dehydration and reduced productivity _x000a_- Increased risk of accidents and errors _x000a_- Exacerbation of existing medical conditions _x000a_- Potential for serious long-term health issues "/>
    <s v="- Stay hydrated with water and electrolyte-rich drinks _x000a_- Take regular breaks in shaded or air-conditioned areas _x000a_- Wear lightweight, breathable clothing and PPE _x000a_- Monitor yourself and colleagues for heat stress signs _x000a_- Adjust work schedules to avoid peak heat hours "/>
    <s v="Hazardous - Unsafe Environment / Situasi Tempat Kerja yang Berbahaya untuk Alam Sekitar"/>
    <x v="2"/>
    <x v="0"/>
    <x v="0"/>
  </r>
  <r>
    <n v="6054"/>
    <x v="308"/>
    <d v="2026-04-13T10:38:59"/>
    <s v="anonymous"/>
    <d v="2026-04-13T00:00:00"/>
    <x v="138"/>
    <s v="12000083"/>
    <x v="0"/>
    <s v="Rotating Engineer"/>
    <s v="CCR"/>
    <s v="Unsafe Condition (Dangerous Area that has potential to cause harm or injury to People within the Area) / Keadaan Bahaya"/>
    <s v="Personnel riding bicycle until front of CCR door and parked his/her bicycle beside the CCR door"/>
    <s v="Someone else may come out from CCR and can cause collision lead to injury with the rider."/>
    <s v="To put bicycle restricted zone signage to prevent people from accessing the area while riding bicycle. This also applicable to the crossing bridge in front of plant access gate."/>
    <s v="Individual Behaviour / Tingkah Laku yang Cuai dan Berbahaya"/>
    <x v="2"/>
    <x v="0"/>
    <x v="0"/>
  </r>
  <r>
    <n v="6055"/>
    <x v="309"/>
    <d v="2026-04-13T10:50:54"/>
    <s v="anonymous"/>
    <d v="2026-04-10T00:00:00"/>
    <x v="102"/>
    <s v="12000094"/>
    <x v="0"/>
    <s v="Instrument Engineer"/>
    <s v="North Building First Floor"/>
    <s v="Unsafe Act (Dangerous or Unsafe Act that was done by someone) / Perbuatan Bahaya"/>
    <s v="A person using phone while walking"/>
    <s v="Trip, slip and fall"/>
    <s v="Asked the person to stop walking and remind them to no walk and text"/>
    <s v="Individual Behaviour / Tingkah Laku yang Cuai dan Berbahaya"/>
    <x v="2"/>
    <x v="0"/>
    <x v="0"/>
  </r>
  <r>
    <n v="6056"/>
    <x v="310"/>
    <d v="2026-04-13T10:55:08"/>
    <s v="anonymous"/>
    <d v="2026-04-13T00:00:00"/>
    <x v="108"/>
    <s v="12000110"/>
    <x v="0"/>
    <s v="Instrument Technician"/>
    <s v="North Building First Floor"/>
    <s v="Safe Act or Positive Practice (An appreciation to be made to that person who shows good examples) / Kelakuan yang Baik"/>
    <s v="Hot weather season"/>
    <s v="Dehydration"/>
    <s v="To remind everyone to stay alert during hot weather. To drink lots of water and bring along if going to site."/>
    <s v="Knowledge and Training / Kurang Kemahiran atau Pengetahuan"/>
    <x v="2"/>
    <x v="0"/>
    <x v="0"/>
  </r>
  <r>
    <n v="6057"/>
    <x v="311"/>
    <d v="2026-04-13T10:58:12"/>
    <s v="anonymous"/>
    <d v="2026-03-11T00:00:00"/>
    <x v="97"/>
    <s v="12000084"/>
    <x v="0"/>
    <s v="Instrument Engineer"/>
    <s v="North Building First Floor"/>
    <s v="Unsafe Condition (Dangerous Area that has potential to cause harm or injury to People within the Area) / Keadaan Bahaya"/>
    <s v="No proper housekeeping for boxes of spare parts stored in office."/>
    <s v="tripping hazard"/>
    <s v="advice to move the boxes away from walkways and store properly in cabinets"/>
    <s v="Material Arrangement and Housekeeping / Kesesuaian Penyusunan Barang dan Kebersihan Tempat Pekerjaan"/>
    <x v="2"/>
    <x v="0"/>
    <x v="0"/>
  </r>
  <r>
    <n v="6058"/>
    <x v="312"/>
    <d v="2026-04-13T11:01:33"/>
    <s v="anonymous"/>
    <d v="2026-04-08T00:00:00"/>
    <x v="108"/>
    <s v="12000110"/>
    <x v="0"/>
    <s v="Instrument Technician"/>
    <s v="North Building First Floor"/>
    <s v="Safe Act or Positive Practice (An appreciation to be made to that person who shows good examples) / Kelakuan yang Baik"/>
    <s v="wearing close toes slippers or sandals or shoes. "/>
    <s v="can caused injury to the toes if wearing an open toes slipper, such as might hit into something sharp."/>
    <s v="to remind colleague to always wear closed toes slippers or wearing shoes."/>
    <s v="Hazardous - Unsafe Environment / Situasi Tempat Kerja yang Berbahaya untuk Alam Sekitar"/>
    <x v="2"/>
    <x v="0"/>
    <x v="0"/>
  </r>
  <r>
    <n v="6059"/>
    <x v="313"/>
    <d v="2026-04-13T11:02:36"/>
    <s v="anonymous"/>
    <d v="2026-04-10T00:00:00"/>
    <x v="102"/>
    <s v="12000094"/>
    <x v="0"/>
    <s v="Instrument Engineer"/>
    <s v="North Building First Floor"/>
    <s v="Safe Act or Positive Practice (An appreciation to be made to that person who shows good examples) / Kelakuan yang Baik"/>
    <s v="Intervention done to a person who is texting while walking"/>
    <s v="Slip, trip and fall"/>
    <s v="Praise the individual"/>
    <s v="Individual Behaviour / Tingkah Laku yang Cuai dan Berbahaya"/>
    <x v="2"/>
    <x v="0"/>
    <x v="0"/>
  </r>
  <r>
    <n v="6060"/>
    <x v="314"/>
    <d v="2026-04-13T11:12:28"/>
    <s v="anonymous"/>
    <d v="2026-03-31T00:00:00"/>
    <x v="97"/>
    <s v="12000084"/>
    <x v="0"/>
    <s v="Instrument Engineer"/>
    <s v="Warehouse"/>
    <s v="Unsafe Act (Dangerous or Unsafe Act that was done by someone) / Perbuatan Bahaya"/>
    <s v="Forklifts operator doing work without flagman"/>
    <s v="Can caused accidents and harm the properties or human. "/>
    <s v="Reported to the supervisor that the work should be stopped if there is no flagman as it is dangerous."/>
    <s v="Individual Behaviour / Tingkah Laku yang Cuai dan Berbahaya"/>
    <x v="2"/>
    <x v="0"/>
    <x v="0"/>
  </r>
  <r>
    <n v="6061"/>
    <x v="315"/>
    <d v="2026-04-13T11:17:39"/>
    <s v="anonymous"/>
    <d v="2026-04-07T00:00:00"/>
    <x v="102"/>
    <s v="12000094"/>
    <x v="0"/>
    <s v="Instrument Engineer"/>
    <s v="North Building First Floor"/>
    <s v="Unsafe Act (Dangerous or Unsafe Act that was done by someone) / Perbuatan Bahaya"/>
    <s v="A person walking down the stair with an untied shoelace"/>
    <s v="Slip, trip and fall"/>
    <s v="Intervene the person to tie their shoelace"/>
    <s v="Individual Behaviour / Tingkah Laku yang Cuai dan Berbahaya"/>
    <x v="2"/>
    <x v="0"/>
    <x v="0"/>
  </r>
  <r>
    <n v="6062"/>
    <x v="316"/>
    <d v="2026-04-13T11:18:23"/>
    <s v="anonymous"/>
    <d v="2026-04-01T00:00:00"/>
    <x v="97"/>
    <s v="12000084"/>
    <x v="0"/>
    <s v="Instrument Engineer"/>
    <s v="North Building Ground Floor"/>
    <s v="Safe Act or Positive Practice (An appreciation to be made to that person who shows good examples) / Kelakuan yang Baik"/>
    <s v="PPE inspection by BRE HSE team"/>
    <s v="-"/>
    <s v="good practice to check if any of our PPE is expired and/or damaged, and should be replaced immediately to ensure safety when doing work. "/>
    <s v="Personal Protective Equipment / Pemakaian Alat Pelindung Diri"/>
    <x v="2"/>
    <x v="0"/>
    <x v="0"/>
  </r>
  <r>
    <n v="6063"/>
    <x v="317"/>
    <d v="2026-04-13T11:55:37"/>
    <s v="anonymous"/>
    <d v="2026-04-10T00:00:00"/>
    <x v="124"/>
    <s v="12000134"/>
    <x v="0"/>
    <s v="Instrument Technician"/>
    <s v="Boiler Area"/>
    <s v="Unsafe Condition (Dangerous Area that has potential to cause harm or injury to People within the Area) / Keadaan Bahaya"/>
    <s v="Slippery floor at ground floor boiler to many algae..trip and fall occur"/>
    <s v="Need to be clean"/>
    <s v="Barracade and put label"/>
    <s v="Signage and Barriers / Papan Tanda dan Perbatasan Keselamatan tempat kerja"/>
    <x v="2"/>
    <x v="0"/>
    <x v="0"/>
  </r>
  <r>
    <n v="6064"/>
    <x v="318"/>
    <d v="2026-04-13T12:09:02"/>
    <s v="anonymous"/>
    <d v="2026-04-12T00:00:00"/>
    <x v="124"/>
    <s v="12000134"/>
    <x v="0"/>
    <s v="Instrument Technician"/>
    <s v="Jetty Modules Area"/>
    <s v="Unsafe Condition (Dangerous Area that has potential to cause harm or injury to People within the Area) / Keadaan Bahaya"/>
    <s v="Slippery floor below conveyor oil from roller conveyor belt"/>
    <s v="Slippery floor..trip and fall..buggey car accident"/>
    <s v="Need cleaning and remove the oil/grease below conveyor belt"/>
    <s v="Hazardous - Unsafe Environment / Situasi Tempat Kerja yang Berbahaya untuk Alam Sekitar"/>
    <x v="2"/>
    <x v="0"/>
    <x v="0"/>
  </r>
  <r>
    <n v="6065"/>
    <x v="319"/>
    <d v="2026-04-13T14:18:46"/>
    <s v="anonymous"/>
    <d v="2026-04-10T00:00:00"/>
    <x v="43"/>
    <s v="12000009"/>
    <x v="0"/>
    <s v="Workshop manager "/>
    <s v="Ammonia Plant"/>
    <s v="Unsafe Act (Dangerous or Unsafe Act that was done by someone) / Perbuatan Bahaya"/>
    <s v="Project related scaffolding materials are found unattended at Ammonia and O&amp;U plants"/>
    <s v="Unproper storage of the material, obstruction for OPS and Maintenance teams, loose objects that may cause injury. "/>
    <s v="Report to the Project manager who is responsible for immediate removal or proper organizing their materials with proper barricade and visible signage. "/>
    <s v="Signage and Barriers / Papan Tanda dan Perbatasan Keselamatan tempat kerja"/>
    <x v="2"/>
    <x v="0"/>
    <x v="0"/>
  </r>
  <r>
    <n v="6066"/>
    <x v="320"/>
    <d v="2026-04-13T14:26:22"/>
    <s v="anonymous"/>
    <d v="2026-04-13T00:00:00"/>
    <x v="47"/>
    <s v="12000154"/>
    <x v="0"/>
    <s v="Senior Maintenance Engineer"/>
    <s v="North Building Ground Floor"/>
    <s v="Unsafe Condition (Dangerous Area that has potential to cause harm or injury to People within the Area) / Keadaan Bahaya"/>
    <s v="Found unused bicycle tire near to north building entrance."/>
    <s v="Water ponding and mosquito breeding"/>
    <s v="Inform the team to remove from the area."/>
    <s v="Material Arrangement and Housekeeping / Kesesuaian Penyusunan Barang dan Kebersihan Tempat Pekerjaan"/>
    <x v="2"/>
    <x v="0"/>
    <x v="0"/>
  </r>
  <r>
    <n v="6067"/>
    <x v="321"/>
    <d v="2026-04-13T17:58:45"/>
    <s v="anonymous"/>
    <d v="2026-03-22T00:00:00"/>
    <x v="114"/>
    <s v="12000122"/>
    <x v="0"/>
    <s v="Shift Instrument Technician "/>
    <s v="CCR"/>
    <s v="Unsafe Act (Dangerous or Unsafe Act that was done by someone) / Perbuatan Bahaya"/>
    <s v="Found one personnel forgot to wear his helmet on his way out from CCR."/>
    <s v="Incompliance to LSR"/>
    <s v="Approached the person and told him that he didn't wear his helmet, and he turned back and thanked me for reminding him."/>
    <s v="Personal Protective Equipment / Pemakaian Alat Pelindung Diri"/>
    <x v="2"/>
    <x v="0"/>
    <x v="0"/>
  </r>
  <r>
    <n v="6068"/>
    <x v="322"/>
    <d v="2026-04-13T18:02:29"/>
    <s v="anonymous"/>
    <d v="2026-04-23T00:00:00"/>
    <x v="114"/>
    <s v="12000122"/>
    <x v="0"/>
    <s v="Shift Instrument Technician "/>
    <s v="Ammonia Plant"/>
    <s v="Unsafe Act (Dangerous or Unsafe Act that was done by someone) / Perbuatan Bahaya"/>
    <s v="Upon arriving ammonia plant which is noisy area, i noticed my colleague hasn't wear his ear protection."/>
    <s v="Could cause ear discomfort."/>
    <s v="Before we go further, i told him to wear his ear protection first before we continue, and he wear them after i told him. "/>
    <s v="Hazardous - Unsafe Environment / Situasi Tempat Kerja yang Berbahaya untuk Alam Sekitar"/>
    <x v="2"/>
    <x v="0"/>
    <x v="0"/>
  </r>
  <r>
    <n v="6069"/>
    <x v="323"/>
    <d v="2026-04-13T18:05:41"/>
    <s v="anonymous"/>
    <d v="2026-03-24T00:00:00"/>
    <x v="114"/>
    <s v="12000122"/>
    <x v="0"/>
    <s v="Shift Instrument Technician "/>
    <s v="Site Office First Floor"/>
    <s v="Unsafe Condition (Dangerous Area that has potential to cause harm or injury to People within the Area) / Keadaan Bahaya"/>
    <s v="The stairs is wet due to raining"/>
    <s v="Someone could fall due to slippery surface"/>
    <s v="Asked help from cleaner to mopped the stairs as soon as the rain stopped."/>
    <s v="Hazardous - Unsafe Environment / Situasi Tempat Kerja yang Berbahaya untuk Alam Sekitar"/>
    <x v="2"/>
    <x v="0"/>
    <x v="0"/>
  </r>
  <r>
    <n v="6070"/>
    <x v="324"/>
    <d v="2026-04-13T18:09:30"/>
    <s v="anonymous"/>
    <d v="2026-04-24T00:00:00"/>
    <x v="114"/>
    <s v="12000122"/>
    <x v="0"/>
    <s v="Shift Instrument Technician "/>
    <s v="Site Office First Floor"/>
    <s v="Safe Act or Positive Practice (An appreciation to be made to that person who shows good examples) / Kelakuan yang Baik"/>
    <s v="Saw one personnel descending the stairs while holding the rail."/>
    <s v="Could cause slipping on stairs"/>
    <s v="Approached the person and told him it was good practice to descending the stairs while holding the rail."/>
    <s v="Proactive Approach / Teguran Positif (Safe Act / Positive Act)"/>
    <x v="2"/>
    <x v="0"/>
    <x v="0"/>
  </r>
  <r>
    <n v="6071"/>
    <x v="325"/>
    <d v="2026-04-13T18:28:01"/>
    <s v="anonymous"/>
    <d v="2026-01-02T00:00:00"/>
    <x v="31"/>
    <s v="12000036"/>
    <x v="0"/>
    <s v="Electrical Technician"/>
    <s v="Car Park near Main Gate 1"/>
    <s v="Unsafe Condition (Dangerous Area that has potential to cause harm or injury to People within the Area) / Keadaan Bahaya"/>
    <s v="A lot of pothole on the road"/>
    <s v="Property damage"/>
    <s v="Repair the road"/>
    <s v="Facility Management / Perawatan Kemudahan dan Aset"/>
    <x v="2"/>
    <x v="0"/>
    <x v="0"/>
  </r>
  <r>
    <n v="6072"/>
    <x v="326"/>
    <d v="2026-04-13T18:30:21"/>
    <s v="anonymous"/>
    <d v="2026-02-02T00:00:00"/>
    <x v="31"/>
    <s v="12000036"/>
    <x v="0"/>
    <s v="Electrical technician "/>
    <s v="Offsite &amp; Utilities"/>
    <s v="Safe Act or Positive Practice (An appreciation to be made to that person who shows good examples) / Kelakuan yang Baik"/>
    <s v="Reminding to hold hand rails going up cooling tower"/>
    <s v="Slip trip fall"/>
    <s v="N/a"/>
    <s v="Proactive Approach / Teguran Positif (Safe Act / Positive Act)"/>
    <x v="2"/>
    <x v="0"/>
    <x v="0"/>
  </r>
  <r>
    <n v="6073"/>
    <x v="327"/>
    <d v="2026-04-13T18:32:52"/>
    <s v="anonymous"/>
    <d v="2026-03-02T00:00:00"/>
    <x v="31"/>
    <s v="12000036"/>
    <x v="0"/>
    <s v="Electrical technician "/>
    <s v="Cooling Tower Area"/>
    <s v="Safe Act or Positive Practice (An appreciation to be made to that person who shows good examples) / Kelakuan yang Baik"/>
    <s v="Reminding colleague tonuse three point contact when using ladder"/>
    <s v="N/A"/>
    <s v="By reminding of three point contact when using ladder"/>
    <s v="Proactive Approach / Teguran Positif (Safe Act / Positive Act)"/>
    <x v="2"/>
    <x v="0"/>
    <x v="0"/>
  </r>
  <r>
    <n v="6074"/>
    <x v="328"/>
    <d v="2026-04-13T18:36:06"/>
    <s v="anonymous"/>
    <d v="2026-03-09T00:00:00"/>
    <x v="31"/>
    <s v="12000036"/>
    <x v="0"/>
    <s v="Electrical technician "/>
    <s v="Cooling Tower Area"/>
    <s v="Safe Act or Positive Practice (An appreciation to be made to that person who shows good examples) / Kelakuan yang Baik"/>
    <s v="Hydration during hot weather"/>
    <s v="Dehydration "/>
    <s v="Reminding to keep hydrated during hot weather"/>
    <s v="Proactive Approach / Teguran Positif (Safe Act / Positive Act)"/>
    <x v="2"/>
    <x v="0"/>
    <x v="0"/>
  </r>
  <r>
    <n v="6075"/>
    <x v="329"/>
    <d v="2026-04-13T18:36:53"/>
    <s v="anonymous"/>
    <d v="2026-04-13T00:00:00"/>
    <x v="89"/>
    <s v="12000109"/>
    <x v="0"/>
    <s v="Static Engineer"/>
    <s v="Ammonia Plant"/>
    <s v="Unsafe Act (Dangerous or Unsafe Act that was done by someone) / Perbuatan Bahaya"/>
    <s v="Personnel not wearing ear protection at high noise area"/>
    <s v="Long exposure can cause hearing damage"/>
    <s v="Tell them to wear ear plugs"/>
    <s v="Personal Protective Equipment / Pemakaian Alat Pelindung Diri"/>
    <x v="2"/>
    <x v="0"/>
    <x v="0"/>
  </r>
  <r>
    <n v="6076"/>
    <x v="330"/>
    <d v="2026-04-13T18:39:55"/>
    <s v="anonymous"/>
    <d v="2026-04-13T00:00:00"/>
    <x v="89"/>
    <s v="12000109"/>
    <x v="0"/>
    <s v="Static Engineer"/>
    <s v="Warehouse"/>
    <s v="Unsafe Act (Dangerous or Unsafe Act that was done by someone) / Perbuatan Bahaya"/>
    <s v="Not wearing gloves especially during inspection of items "/>
    <s v="Pinch point, hand injury "/>
    <s v="Advice to use gloves"/>
    <s v="Personal Protective Equipment / Pemakaian Alat Pelindung Diri"/>
    <x v="2"/>
    <x v="0"/>
    <x v="0"/>
  </r>
  <r>
    <n v="6077"/>
    <x v="331"/>
    <d v="2026-04-13T18:40:29"/>
    <s v="anonymous"/>
    <d v="2026-03-16T00:00:00"/>
    <x v="31"/>
    <s v="12000036"/>
    <x v="0"/>
    <s v="Electrical technician "/>
    <s v="Unsure / Kurang Pasti"/>
    <s v="Safe Act or Positive Practice (An appreciation to be made to that person who shows good examples) / Kelakuan yang Baik"/>
    <s v="Proper barrier put in place for temporary storage"/>
    <s v="May cause slip trip fall"/>
    <s v="Na"/>
    <s v="Proactive Approach / Teguran Positif (Safe Act / Positive Act)"/>
    <x v="2"/>
    <x v="0"/>
    <x v="0"/>
  </r>
  <r>
    <n v="6078"/>
    <x v="332"/>
    <d v="2026-04-13T18:42:30"/>
    <s v="anonymous"/>
    <d v="2026-03-27T00:00:00"/>
    <x v="31"/>
    <s v="12000036"/>
    <x v="0"/>
    <s v="Electrical technician "/>
    <s v="Offsite &amp; Utilities"/>
    <s v="Unsafe Condition (Dangerous Area that has potential to cause harm or injury to People within the Area) / Keadaan Bahaya"/>
    <s v="Slippery floor"/>
    <s v="May cause slip"/>
    <s v="Inform operation about the condition of the floor"/>
    <s v="Hazardous - Unsafe Environment / Situasi Tempat Kerja yang Berbahaya untuk Alam Sekitar"/>
    <x v="2"/>
    <x v="0"/>
    <x v="0"/>
  </r>
  <r>
    <n v="6079"/>
    <x v="333"/>
    <d v="2026-04-13T18:44:10"/>
    <s v="anonymous"/>
    <d v="2026-04-13T00:00:00"/>
    <x v="89"/>
    <s v="12000109"/>
    <x v="0"/>
    <s v="Static Engineer"/>
    <s v="Car Park near North Building"/>
    <s v="Unsafe Condition (Dangerous Area that has potential to cause harm or injury to People within the Area) / Keadaan Bahaya"/>
    <s v="Dogs around parking area"/>
    <s v="One contractor bitten by dogs"/>
    <s v="Action should be taken by HSE/Security "/>
    <s v="Facility Management / Perawatan Kemudahan dan Aset"/>
    <x v="2"/>
    <x v="0"/>
    <x v="0"/>
  </r>
  <r>
    <n v="6080"/>
    <x v="334"/>
    <d v="2026-04-13T18:44:37"/>
    <s v="anonymous"/>
    <d v="2026-03-27T00:00:00"/>
    <x v="31"/>
    <s v="12000036"/>
    <x v="0"/>
    <s v="Electrical technician "/>
    <s v="North Building First Floor"/>
    <s v="Safe Act or Positive Practice (An appreciation to be made to that person who shows good examples) / Kelakuan yang Baik"/>
    <s v="Remined by colleague to use hand rails "/>
    <s v="Slip trip fall"/>
    <s v="Na"/>
    <s v="Proactive Approach / Teguran Positif (Safe Act / Positive Act)"/>
    <x v="2"/>
    <x v="0"/>
    <x v="0"/>
  </r>
  <r>
    <n v="6081"/>
    <x v="335"/>
    <d v="2026-04-13T18:50:44"/>
    <s v="anonymous"/>
    <d v="2026-04-13T00:00:00"/>
    <x v="89"/>
    <s v="12000109"/>
    <x v="0"/>
    <s v="Static Engineer"/>
    <s v="Assembly Point A"/>
    <s v="Improvement Suggestions / Cadangan untuk diperbaiki"/>
    <s v="To implement tap in point for assembly points "/>
    <s v="saves time from manual head count "/>
    <s v="give improvement ideas"/>
    <s v="Facility Management / Perawatan Kemudahan dan Aset"/>
    <x v="2"/>
    <x v="0"/>
    <x v="0"/>
  </r>
  <r>
    <n v="6082"/>
    <x v="336"/>
    <d v="2026-04-13T18:52:45"/>
    <s v="anonymous"/>
    <d v="2026-04-13T00:00:00"/>
    <x v="89"/>
    <s v="12000109"/>
    <x v="0"/>
    <s v="Static Engineer"/>
    <s v="Car Park near North Building"/>
    <s v="Unsafe Act (Dangerous or Unsafe Act that was done by someone) / Perbuatan Bahaya"/>
    <s v="Driving fast at parking area"/>
    <s v="accident"/>
    <s v="Told him to follow speed limit"/>
    <s v="Individual Behaviour / Tingkah Laku yang Cuai dan Berbahaya"/>
    <x v="2"/>
    <x v="0"/>
    <x v="0"/>
  </r>
  <r>
    <n v="6083"/>
    <x v="337"/>
    <d v="2026-04-13T18:54:26"/>
    <s v="anonymous"/>
    <d v="2026-04-13T00:00:00"/>
    <x v="89"/>
    <s v="12000109"/>
    <x v="0"/>
    <s v="Static Engineer"/>
    <s v="BFI SPARK, Car Park B (BFI Parking)"/>
    <s v="Unsafe Act (Dangerous or Unsafe Act that was done by someone) / Perbuatan Bahaya"/>
    <s v="Using phone while driving"/>
    <s v="accident"/>
    <s v="Told them not to use phone when driving "/>
    <s v="Individual Behaviour / Tingkah Laku yang Cuai dan Berbahaya"/>
    <x v="2"/>
    <x v="0"/>
    <x v="0"/>
  </r>
  <r>
    <n v="6084"/>
    <x v="338"/>
    <d v="2026-04-13T19:46:52"/>
    <s v="anonymous"/>
    <d v="2026-04-13T00:00:00"/>
    <x v="67"/>
    <s v="12000147"/>
    <x v="0"/>
    <s v="Pipefitter "/>
    <s v="Ammonia Plant"/>
    <s v="Safe Act or Positive Practice (An appreciation to be made to that person who shows good examples) / Kelakuan yang Baik"/>
    <s v="During a site visit, I entered an area with unexpectedly high noise levels. The noise was unbearable and posed a potential risk to hearing.A colleague noticed the situation and immediately offered his spare ear plugs."/>
    <s v="-"/>
    <s v="This proactive action demonstrated strong safety awareness and concern for others. His quick response helped prevent potential harm and ensured compliance with PPE requirements. I am grateful for his support and would like to highlight his positive safety behavior."/>
    <s v="Personal Protective Equipment / Pemakaian Alat Pelindung Diri"/>
    <x v="2"/>
    <x v="0"/>
    <x v="0"/>
  </r>
  <r>
    <n v="6085"/>
    <x v="339"/>
    <d v="2026-04-13T20:03:36"/>
    <s v="anonymous"/>
    <d v="2026-04-13T00:00:00"/>
    <x v="67"/>
    <s v="12000147"/>
    <x v="0"/>
    <s v="Pipefitter "/>
    <s v="Unsure / Kurang Pasti"/>
    <s v="Improvement Suggestions / Cadangan untuk diperbaiki"/>
    <s v="The ID scanner at the plant entrance was found damaged and partially detached. Based on information gathered, a forklift transporting materials likely struck the scanner while exiting the area."/>
    <s v="Potential for repeated incidents due to poor equipment positioning"/>
    <s v="It is recommended to relocate the ID scanner to the roadside/curb area instead of positioning it at the center of the road before the entrance. This will reduce the likelihood of impact from moving vehicles, especially forklifts or trucks._x000a__x000a_The current positioning creates a high exposure to vehicle movement, which increases the risk of similar incidents occurring in the future."/>
    <s v="Design and Engineering / Tempat Pekerjaan kurang sesuai"/>
    <x v="2"/>
    <x v="0"/>
    <x v="0"/>
  </r>
  <r>
    <n v="6086"/>
    <x v="340"/>
    <d v="2026-04-13T20:09:10"/>
    <s v="anonymous"/>
    <d v="2026-04-13T00:00:00"/>
    <x v="67"/>
    <s v="12000147"/>
    <x v="0"/>
    <s v="Pipefitter "/>
    <s v="Workshop"/>
    <s v="Unsafe Act (Dangerous or Unsafe Act that was done by someone) / Perbuatan Bahaya"/>
    <s v="A contractor was found operating a 4&quot; grinder without the safety guard installed. The activity was immediately stopped, and the individual was informed that operating the grinder without a guard is unsafe."/>
    <s v="Increased chance of disc shattering causing severe harm"/>
    <s v="Work was stopped on the spot, and the contractor was advised to reinstall the safety guard before resuming work."/>
    <s v="Tools, Equipment and Machinery / Berkaitan dengan Alat Kegunaan Pekerjaan dan Mesin sama ada ianya Tidak Sesuai untuk aktivitas tersebut atau sebaliknya"/>
    <x v="2"/>
    <x v="0"/>
    <x v="0"/>
  </r>
  <r>
    <n v="6087"/>
    <x v="341"/>
    <d v="2026-04-13T20:21:48"/>
    <s v="anonymous"/>
    <d v="2026-03-30T00:00:00"/>
    <x v="136"/>
    <s v="12000081"/>
    <x v="0"/>
    <s v="Rotating engineer"/>
    <s v="Ammonia Plant"/>
    <s v="Unsafe Condition (Dangerous Area that has potential to cause harm or injury to People within the Area) / Keadaan Bahaya"/>
    <s v="Stagnant water at 1071U100 "/>
    <s v="Slip trip hazard"/>
    <s v="Suggest to perform dewatering on regular basis"/>
    <s v="Design and Engineering / Tempat Pekerjaan kurang sesuai"/>
    <x v="2"/>
    <x v="0"/>
    <x v="0"/>
  </r>
  <r>
    <n v="6088"/>
    <x v="342"/>
    <d v="2026-04-13T20:25:12"/>
    <s v="anonymous"/>
    <d v="2026-03-26T00:00:00"/>
    <x v="136"/>
    <s v="12000081"/>
    <x v="0"/>
    <s v="Rotating engineer"/>
    <s v="Nitrogen Area"/>
    <s v="Unsafe Condition (Dangerous Area that has potential to cause harm or injury to People within the Area) / Keadaan Bahaya"/>
    <s v="Slippery floor near to nitrogen compressor"/>
    <s v="Slip hazard causing personnel injury"/>
    <s v="Suggest to clean the floor and remove the algae"/>
    <s v="Design and Engineering / Tempat Pekerjaan kurang sesuai"/>
    <x v="2"/>
    <x v="0"/>
    <x v="0"/>
  </r>
  <r>
    <n v="6089"/>
    <x v="343"/>
    <d v="2026-04-13T20:29:18"/>
    <s v="anonymous"/>
    <d v="2026-02-06T00:00:00"/>
    <x v="98"/>
    <s v="12000088"/>
    <x v="0"/>
    <s v="Instrument Technician Shift"/>
    <s v="Jetty Head"/>
    <s v="Unsafe Condition (Dangerous Area that has potential to cause harm or injury to People within the Area) / Keadaan Bahaya"/>
    <s v="Slippery floor surface and stair due to urea."/>
    <s v="This condition creates a potential slip and falls hazard for personnel traversing the area. This can cause minor injuries such as bruises, strains or moderate injuries such as head trauma or other serious injuries."/>
    <s v="Warning signage: Immediately place a warning sign. and prompt cleanup: Implement procedures for immediate cleanup of any urea on the floor."/>
    <s v="Signage and Barriers / Papan Tanda dan Perbatasan Keselamatan tempat kerja"/>
    <x v="2"/>
    <x v="0"/>
    <x v="0"/>
  </r>
  <r>
    <n v="6090"/>
    <x v="344"/>
    <d v="2026-04-13T20:30:59"/>
    <s v="anonymous"/>
    <d v="2026-03-27T00:00:00"/>
    <x v="136"/>
    <s v="12000081"/>
    <x v="0"/>
    <s v="Rotating engineer"/>
    <s v="Urea Plant"/>
    <s v="Improvement Suggestions / Cadangan untuk diperbaiki"/>
    <s v="Uneven road condition at parking area"/>
    <s v="Damage to personnel car and person riding bicycle can get injured"/>
    <s v="Suggestion to convert to asphalt road"/>
    <s v="Facility Management / Perawatan Kemudahan dan Aset"/>
    <x v="2"/>
    <x v="0"/>
    <x v="0"/>
  </r>
  <r>
    <n v="6091"/>
    <x v="345"/>
    <d v="2026-04-13T20:32:38"/>
    <s v="anonymous"/>
    <d v="2026-01-16T00:00:00"/>
    <x v="98"/>
    <s v="12000088"/>
    <x v="0"/>
    <s v="Instrument Technician Shift"/>
    <s v="Site Office's Staffs Rest Area"/>
    <s v="Improvement Suggestions / Cadangan untuk diperbaiki"/>
    <s v="Individuals praying in the surau are experiencing discomfort due to the lack of air conditioning"/>
    <s v="This may lead to heat-related and exhausted issues."/>
    <s v="Consider installing an air conditioning unit in the surau to improve comfort for its users."/>
    <s v="Facility Management / Perawatan Kemudahan dan Aset"/>
    <x v="2"/>
    <x v="0"/>
    <x v="0"/>
  </r>
  <r>
    <n v="6092"/>
    <x v="346"/>
    <d v="2026-04-13T20:34:49"/>
    <s v="anonymous"/>
    <d v="2026-03-31T00:00:00"/>
    <x v="136"/>
    <s v="12000081"/>
    <x v="0"/>
    <s v="Rotating engineer"/>
    <s v="Car Park near North Building"/>
    <s v="Improvement Suggestions / Cadangan untuk diperbaiki"/>
    <s v="Unavailabilty of bicycle tire pumping station"/>
    <s v="None. Just giving as suggestion "/>
    <s v="Suggestion to provide dedicated bicycle tire air pumping station"/>
    <s v="Facility Management / Perawatan Kemudahan dan Aset"/>
    <x v="2"/>
    <x v="0"/>
    <x v="0"/>
  </r>
  <r>
    <n v="6093"/>
    <x v="347"/>
    <d v="2026-04-13T20:38:06"/>
    <s v="anonymous"/>
    <d v="2026-03-10T00:00:00"/>
    <x v="98"/>
    <s v="12000088"/>
    <x v="0"/>
    <s v="Instrument Technician Shift"/>
    <s v="Site Office's Staffs Rest Area"/>
    <s v="Improvement Suggestions / Cadangan untuk diperbaiki"/>
    <s v="It is advisable to have at least one vendor who can provide bicycle repair services for the plant."/>
    <s v="Safety Risks: Delayed or insufficient repairs may jeopardize the safety of bicycle users, raising the risk of accidents or injuries._x000a__x000a_Increased Costs: Emergency or unscheduled repairs can be more expensive than routine maintenance carried out by a dependable vendor._x000a__x000a_Lower Productivity: Employees who depend on bicycles for movement within the plant may face delays, which can affect overall productivity._x000a__x000a_Equipment Wear and Tear: Inadequate maintenance can accelerate bicycle deterioration, resulting in more frequent replacements and higher capital costs."/>
    <s v="Suggestion;_x000a_-Set Up a Service Agreement: Identify and engage a dependable vendor to deliver timely and routine bicycle maintenance and repair services._x000a__x000a_-Adopt Preventive Maintenance Practices: Plan regular inspections and maintenance activities to minimize the risk of unexpected breakdowns._x000a__x000a_-Establish Emergency Repair Procedures: Define clear processes for handling urgent repairs, including arranging temporary transportation alternatives if bicycles become unavailable."/>
    <s v="Welfare / Kebajikan Pekerjaan dari segi Tempat Rehat, Penyediaan Air Minum dan Sebagainya."/>
    <x v="2"/>
    <x v="0"/>
    <x v="0"/>
  </r>
  <r>
    <n v="6094"/>
    <x v="348"/>
    <d v="2026-04-13T20:38:40"/>
    <s v="anonymous"/>
    <d v="2026-03-27T00:00:00"/>
    <x v="31"/>
    <s v="12000036"/>
    <x v="0"/>
    <s v="Electrical technician "/>
    <s v="Offsite &amp; Utilities"/>
    <s v="Safe Act or Positive Practice (An appreciation to be made to that person who shows good examples) / Kelakuan yang Baik"/>
    <s v="Housekeeping before, during after work"/>
    <s v="Na"/>
    <s v="Reminded ourselves, to always practice housekeeping "/>
    <s v="Proactive Approach / Teguran Positif (Safe Act / Positive Act)"/>
    <x v="2"/>
    <x v="0"/>
    <x v="0"/>
  </r>
  <r>
    <n v="6095"/>
    <x v="349"/>
    <d v="2026-04-13T20:39:25"/>
    <s v="anonymous"/>
    <d v="2026-03-30T00:00:00"/>
    <x v="136"/>
    <s v="12000081"/>
    <x v="0"/>
    <s v="Rotating engineer"/>
    <s v="Car Park near North Building"/>
    <s v="Improvement Suggestions / Cadangan untuk diperbaiki"/>
    <s v="Maintenance of personnel bicycle"/>
    <s v="Bicycle can reduce the time to reach certain plant area, if bicycle is poorly maintaince due to limited resources to repair, then walking is only option which take long time"/>
    <s v="Suggestion to have dedicated bicycle workshop"/>
    <s v="Facility Management / Perawatan Kemudahan dan Aset"/>
    <x v="2"/>
    <x v="0"/>
    <x v="0"/>
  </r>
  <r>
    <n v="6096"/>
    <x v="350"/>
    <d v="2026-04-13T20:42:08"/>
    <s v="anonymous"/>
    <d v="2026-02-28T00:00:00"/>
    <x v="15"/>
    <s v="12000140"/>
    <x v="0"/>
    <s v="Lead Instrument Shift Technician"/>
    <s v="Offsite &amp; Utilities"/>
    <s v="Unsafe Act (Dangerous or Unsafe Act that was done by someone) / Perbuatan Bahaya"/>
    <s v="An individual was observed handling tools without wearing protective glove in work environment where hand protection is required"/>
    <s v="Cuts, puncture injuries and etc..."/>
    <s v="Advice the person immediately to wear gloves to prevent unwanted injury during handling tools"/>
    <s v="Individual Behaviour / Tingkah Laku yang Cuai dan Berbahaya"/>
    <x v="2"/>
    <x v="0"/>
    <x v="0"/>
  </r>
  <r>
    <n v="6097"/>
    <x v="351"/>
    <d v="2026-04-13T20:43:20"/>
    <s v="anonymous"/>
    <d v="2026-03-20T00:00:00"/>
    <x v="98"/>
    <s v="12000088"/>
    <x v="0"/>
    <s v="Instrument Technician Shift"/>
    <s v="Assembly Point B"/>
    <s v="Improvement Suggestions / Cadangan untuk diperbaiki"/>
    <s v="I have noticed a significant decrease in how often safety drills are conducted in the workplace."/>
    <s v="Failure to conduct regular safety drills can result in inadequate preparedness during emergencies. This may lead to slower response times, a higher risk of injuries or damage, and increased complacency among employees. Furthermore, without consistent drills, employees may not retain essential safety procedures or recognize potential hazards, ultimately compromising overall workplace safety."/>
    <s v="Suggestion:_x000a_Increase the Frequency of Safety Drills: Conduct drills regularly and include a range of emergency scenarios to keep employees prepared._x000a__x000a_Provide Comprehensive Training: Offer ongoing safety training to reinforce procedures and ensure all employees understand emergency protocols._x000a__x000a_Evaluate and Monitor Effectiveness: Regularly review the effectiveness of drills and training through feedback and performance assessments, and make improvements where necessary._x000a__x000a_Promote a Safety Culture: Encourage active participation in safety initiatives, hazard reporting, and continuous awareness to build a proactive safety mindset across the workforce."/>
    <s v="Knowledge and Training / Kurang Kemahiran atau Pengetahuan"/>
    <x v="2"/>
    <x v="0"/>
    <x v="0"/>
  </r>
  <r>
    <n v="6098"/>
    <x v="352"/>
    <d v="2026-04-13T20:47:06"/>
    <s v="anonymous"/>
    <d v="2026-01-31T00:00:00"/>
    <x v="15"/>
    <s v="12000140"/>
    <x v="0"/>
    <s v="Lead Instrument Shift Technician"/>
    <s v="Ammonia Plant"/>
    <s v="Unsafe Act (Dangerous or Unsafe Act that was done by someone) / Perbuatan Bahaya"/>
    <s v="An individual was observed working in ammonia plant  without wearing safety glasses."/>
    <s v="Flying debris, dust, or particles causing eye injuries"/>
    <s v="Advice the individual to wear the safety glass immediately to prevent unwanted potential eye related injury. "/>
    <s v="Individual Behaviour / Tingkah Laku yang Cuai dan Berbahaya"/>
    <x v="2"/>
    <x v="0"/>
    <x v="0"/>
  </r>
  <r>
    <n v="6099"/>
    <x v="353"/>
    <d v="2026-04-13T20:48:57"/>
    <s v="anonymous"/>
    <d v="2026-03-19T00:00:00"/>
    <x v="136"/>
    <s v="12000081"/>
    <x v="0"/>
    <s v="Rotating engineer"/>
    <s v="Ammonia Plant"/>
    <s v="Improvement Suggestions / Cadangan untuk diperbaiki"/>
    <s v="Every time after maintenance at plant, part of housekeeping, personnel need to wash hands "/>
    <s v="None, just for personnel convenience"/>
    <s v="Suggestion to have place inside the plant where personnel can wash hands"/>
    <s v="Material Arrangement and Housekeeping / Kesesuaian Penyusunan Barang dan Kebersihan Tempat Pekerjaan"/>
    <x v="2"/>
    <x v="0"/>
    <x v="0"/>
  </r>
  <r>
    <n v="6100"/>
    <x v="354"/>
    <d v="2026-04-13T20:52:05"/>
    <s v="anonymous"/>
    <d v="2026-03-21T00:00:00"/>
    <x v="98"/>
    <s v="12000088"/>
    <x v="0"/>
    <s v="Instrument Technician Shift"/>
    <s v="Ammonia Plant"/>
    <s v="Unsafe Act (Dangerous or Unsafe Act that was done by someone) / Perbuatan Bahaya"/>
    <s v="I noticed a person at the plant wearing several accessories, including a ring, a bracelet, and a watch."/>
    <s v="Entanglement in Machinery: Accessories may become trapped in moving machine parts, potentially leading to severe injuries such as lacerations, broken bones, or even amputations._x000a__x000a_Electrical Risks: Metal accessories can act as conductors, raising the likelihood of electric shock when working around energized electrical equipment."/>
    <s v="Implement a Clear Dress Code and Safety Policy: Ban the use of jewelry and accessories in areas with moving machinery, electrical risks, or clean environments. _x000a__x000a_Ensure these guidelines are clearly communicated during employee onboarding and regular safety briefings._x000a__x000a_Use Signage and Reminders: Place clear, visible notices at entrances and high-risk areas to remind workers to remove all jewelry before entering."/>
    <s v="Individual Behaviour / Tingkah Laku yang Cuai dan Berbahaya"/>
    <x v="2"/>
    <x v="0"/>
    <x v="0"/>
  </r>
  <r>
    <n v="6101"/>
    <x v="355"/>
    <d v="2026-04-13T20:55:34"/>
    <s v="anonymous"/>
    <d v="2026-02-27T00:00:00"/>
    <x v="15"/>
    <s v="12000140"/>
    <x v="0"/>
    <s v="Lead Shift Instrument Technician"/>
    <s v="Site Office First Floor"/>
    <s v="Safe Act or Positive Practice (An appreciation to be made to that person who shows good examples) / Kelakuan yang Baik"/>
    <s v="A group of individuals was observed descending a staircase in an orderly manner while holding the handrail for support."/>
    <s v="Slips, trips, or falls due to uneven steps."/>
    <s v="Praised them for their action of safe work practice &amp; continue encouraging use of handrails at all times "/>
    <s v="Proactive Approach / Teguran Positif (Safe Act / Positive Act)"/>
    <x v="2"/>
    <x v="0"/>
    <x v="0"/>
  </r>
  <r>
    <n v="6102"/>
    <x v="356"/>
    <d v="2026-04-13T20:57:49"/>
    <s v="anonymous"/>
    <d v="2026-03-02T00:00:00"/>
    <x v="98"/>
    <s v="12000088"/>
    <x v="0"/>
    <s v="Instrument Technician Shift"/>
    <s v="Main Gate 1"/>
    <s v="Unsafe Condition (Dangerous Area that has potential to cause harm or injury to People within the Area) / Keadaan Bahaya"/>
    <s v="It was noted that the speed limit detection system along the access road is not operational."/>
    <s v="Drivers may unintentionally exceed the speed limit, raising the likelihood of vehicle collisions or accidents."/>
    <s v="Suggestion: Coordinate with maintenance personnel or the system vendor to diagnose the issue and restore the speed detection system to full functionality."/>
    <s v="Road Safety / Keselamatan di Trafik dan Jalan Raya"/>
    <x v="2"/>
    <x v="0"/>
    <x v="0"/>
  </r>
  <r>
    <n v="6103"/>
    <x v="357"/>
    <d v="2026-04-13T21:02:54"/>
    <s v="anonymous"/>
    <d v="2026-01-30T00:00:00"/>
    <x v="15"/>
    <s v="12000140"/>
    <x v="0"/>
    <s v="Lead Instrument Shift Technician"/>
    <s v="Site Office Ground Floor"/>
    <s v="Safe Act or Positive Practice (An appreciation to be made to that person who shows good examples) / Kelakuan yang Baik"/>
    <s v="An individual demonstrated proactive safety behavior by reminding a colleague to bring their escape hood after noticing they had almost forgotten it"/>
    <s v="Inhalation of toxic gases or smoke &amp; Reduced ability to evacuate safely"/>
    <s v="Praised the individual for being proactive, reminding to bring an escape hood is an excellent example of positive safety behavior."/>
    <s v="Proactive Approach / Teguran Positif (Safe Act / Positive Act)"/>
    <x v="2"/>
    <x v="0"/>
    <x v="0"/>
  </r>
  <r>
    <n v="6104"/>
    <x v="358"/>
    <d v="2026-04-13T21:29:21"/>
    <s v="anonymous"/>
    <d v="2026-04-13T00:00:00"/>
    <x v="151"/>
    <s v="12000091"/>
    <x v="0"/>
    <s v="mechanical rotating technician"/>
    <s v="Warehouse"/>
    <s v="Unsafe Act (Dangerous or Unsafe Act that was done by someone) / Perbuatan Bahaya"/>
    <s v="not wearing helmet inside the warehouse"/>
    <s v="falling objects"/>
    <s v="ask them to wear ppe "/>
    <s v="Individual Behaviour / Tingkah Laku yang Cuai dan Berbahaya"/>
    <x v="2"/>
    <x v="0"/>
    <x v="0"/>
  </r>
  <r>
    <n v="6105"/>
    <x v="359"/>
    <d v="2026-04-13T21:31:28"/>
    <s v="anonymous"/>
    <d v="2026-04-09T00:00:00"/>
    <x v="151"/>
    <s v="12000091"/>
    <x v="0"/>
    <s v="rotating technician"/>
    <s v="North Building Ground Floor"/>
    <s v="Safe Act or Positive Practice (An appreciation to be made to that person who shows good examples) / Kelakuan yang Baik"/>
    <s v="i forgot to wear safety boots before going to site"/>
    <s v="violations"/>
    <s v="agreed that i made a mistake and thank them"/>
    <s v="Proactive Approach / Teguran Positif (Safe Act / Positive Act)"/>
    <x v="2"/>
    <x v="0"/>
    <x v="0"/>
  </r>
  <r>
    <n v="6106"/>
    <x v="360"/>
    <d v="2026-04-13T21:32:57"/>
    <s v="anonymous"/>
    <d v="2026-03-16T00:00:00"/>
    <x v="151"/>
    <s v="12000091"/>
    <x v="0"/>
    <s v="rotating technician"/>
    <s v="Offsite &amp; Utilities"/>
    <s v="Unsafe Act (Dangerous or Unsafe Act that was done by someone) / Perbuatan Bahaya"/>
    <s v="didnt wear handgloves while working"/>
    <s v="cuts and wounds"/>
    <s v="ask to wear immediately "/>
    <s v="Personal Protective Equipment / Pemakaian Alat Pelindung Diri"/>
    <x v="2"/>
    <x v="0"/>
    <x v="0"/>
  </r>
  <r>
    <n v="6107"/>
    <x v="360"/>
    <d v="2026-04-13T21:33:04"/>
    <s v="anonymous"/>
    <d v="2026-01-13T00:00:00"/>
    <x v="10"/>
    <s v="12000104"/>
    <x v="0"/>
    <s v="static"/>
    <s v="Ammonia Plant"/>
    <s v="Safe Act or Positive Practice (An appreciation to be made to that person who shows good examples) / Kelakuan yang Baik"/>
    <s v="co worker follow all the required checklist in permit"/>
    <s v="N/A"/>
    <s v="i tell good job and keep it up"/>
    <s v="Proactive Approach / Teguran Positif (Safe Act / Positive Act)"/>
    <x v="2"/>
    <x v="0"/>
    <x v="0"/>
  </r>
  <r>
    <n v="6108"/>
    <x v="361"/>
    <d v="2026-04-13T21:34:59"/>
    <s v="anonymous"/>
    <d v="2026-01-22T00:00:00"/>
    <x v="10"/>
    <s v="12000104"/>
    <x v="0"/>
    <s v="static"/>
    <s v="North Building First Floor"/>
    <s v="Unsafe Act (Dangerous or Unsafe Act that was done by someone) / Perbuatan Bahaya"/>
    <s v="saw co worker going down stair not holding hand rail"/>
    <s v="slip trip and fall"/>
    <s v="intervene him that he can slip if not holding handrail"/>
    <s v="Individual Behaviour / Tingkah Laku yang Cuai dan Berbahaya"/>
    <x v="2"/>
    <x v="0"/>
    <x v="0"/>
  </r>
  <r>
    <n v="6109"/>
    <x v="362"/>
    <d v="2026-04-13T21:36:37"/>
    <s v="anonymous"/>
    <d v="2026-04-13T00:00:00"/>
    <x v="89"/>
    <s v="12000109"/>
    <x v="0"/>
    <s v="Static Engineer"/>
    <s v="Offsite &amp; Utilities"/>
    <s v="Safe Act or Positive Practice (An appreciation to be made to that person who shows good examples) / Kelakuan yang Baik"/>
    <s v="Using trays to keep all loose items during maintenance"/>
    <s v="any loose items such as tools/bolt nuts kept on the ground without proper storage can cause trip hazard or asset loss"/>
    <s v="Good practice "/>
    <s v="Proactive Approach / Teguran Positif (Safe Act / Positive Act)"/>
    <x v="2"/>
    <x v="0"/>
    <x v="0"/>
  </r>
  <r>
    <n v="6110"/>
    <x v="363"/>
    <d v="2026-04-13T21:37:27"/>
    <s v="anonymous"/>
    <d v="2026-02-10T00:00:00"/>
    <x v="10"/>
    <s v="12000104"/>
    <x v="0"/>
    <s v="static"/>
    <s v="Ammonia Plant"/>
    <s v="Safe Act or Positive Practice (An appreciation to be made to that person who shows good examples) / Kelakuan yang Baik"/>
    <s v="observe my co worker work non stop during ramadhan"/>
    <s v="heat stroke or faint"/>
    <s v="tell him to slow down and take a few minutes of rest before continue"/>
    <s v="Individual Behaviour / Tingkah Laku yang Cuai dan Berbahaya"/>
    <x v="2"/>
    <x v="0"/>
    <x v="0"/>
  </r>
  <r>
    <n v="6111"/>
    <x v="364"/>
    <d v="2026-04-13T21:38:11"/>
    <s v="anonymous"/>
    <d v="2026-03-30T00:00:00"/>
    <x v="151"/>
    <s v="12000091"/>
    <x v="0"/>
    <s v="rotating tech"/>
    <s v="North Building Ground Floor"/>
    <s v="Improvement Suggestions / Cadangan untuk diperbaiki"/>
    <s v="mens toilet is smelly cause not everybody have good hygiene"/>
    <s v="headache through all of the smells"/>
    <s v="provide more air freshener please"/>
    <s v="Individual Behaviour / Tingkah Laku yang Cuai dan Berbahaya"/>
    <x v="2"/>
    <x v="0"/>
    <x v="0"/>
  </r>
  <r>
    <n v="6112"/>
    <x v="365"/>
    <d v="2026-04-13T21:38:40"/>
    <s v="anonymous"/>
    <d v="2026-02-17T00:00:00"/>
    <x v="10"/>
    <s v="12000104"/>
    <x v="0"/>
    <s v="static"/>
    <s v="Ammonia Plant"/>
    <s v="Safe Act or Positive Practice (An appreciation to be made to that person who shows good examples) / Kelakuan yang Baik"/>
    <s v="complete job safely without any minor incidents"/>
    <s v="N/A"/>
    <s v="tell him to keep it up"/>
    <s v="Position of People / Keberadaan seseorang ketika bekerja (Line of Fire, Drop Object &amp; Slip, Trip and Fall)"/>
    <x v="2"/>
    <x v="0"/>
    <x v="0"/>
  </r>
  <r>
    <n v="6113"/>
    <x v="366"/>
    <d v="2026-04-13T21:40:28"/>
    <s v="anonymous"/>
    <d v="2026-03-11T00:00:00"/>
    <x v="10"/>
    <s v="12000104"/>
    <x v="0"/>
    <s v="static"/>
    <s v="Ammonia Plant"/>
    <s v="Safe Act or Positive Practice (An appreciation to be made to that person who shows good examples) / Kelakuan yang Baik"/>
    <s v="saw my co worker perform job on hot surfaces safely and wear a heat resistance glove"/>
    <s v="N/A"/>
    <s v="tell him to keep up the good work"/>
    <s v="Personal Protective Equipment / Pemakaian Alat Pelindung Diri"/>
    <x v="2"/>
    <x v="0"/>
    <x v="0"/>
  </r>
  <r>
    <n v="6114"/>
    <x v="367"/>
    <d v="2026-04-13T21:40:32"/>
    <s v="anonymous"/>
    <d v="2026-04-02T00:00:00"/>
    <x v="151"/>
    <s v="12000091"/>
    <x v="0"/>
    <s v="rotating technician"/>
    <s v="North Building Ground Floor"/>
    <s v="Unsafe Act (Dangerous or Unsafe Act that was done by someone) / Perbuatan Bahaya"/>
    <s v="not bringing escape hood before entering site"/>
    <s v="violations or incase of ammonia leak emergencies "/>
    <s v="remind to bring escape hood along"/>
    <s v="Individual Behaviour / Tingkah Laku yang Cuai dan Berbahaya"/>
    <x v="2"/>
    <x v="0"/>
    <x v="0"/>
  </r>
  <r>
    <n v="6115"/>
    <x v="368"/>
    <d v="2026-04-13T21:40:57"/>
    <s v="anonymous"/>
    <d v="2026-04-13T00:00:00"/>
    <x v="89"/>
    <s v="12000109"/>
    <x v="0"/>
    <s v="Static Engineer"/>
    <s v="Offsite &amp; Utilities"/>
    <s v="Unsafe Condition (Dangerous Area that has potential to cause harm or injury to People within the Area) / Keadaan Bahaya"/>
    <s v="No barricade tape on utility point hoses "/>
    <s v="Tripping hazard "/>
    <s v="Remind the use of barricade tape when using any hoses"/>
    <s v="Signage and Barriers / Papan Tanda dan Perbatasan Keselamatan tempat kerja"/>
    <x v="2"/>
    <x v="0"/>
    <x v="0"/>
  </r>
  <r>
    <n v="6116"/>
    <x v="369"/>
    <d v="2026-04-13T21:43:32"/>
    <s v="anonymous"/>
    <d v="2026-03-19T00:00:00"/>
    <x v="10"/>
    <s v="12000104"/>
    <x v="0"/>
    <s v="static"/>
    <s v="Ammonia Plant"/>
    <s v="Safe Act or Positive Practice (An appreciation to be made to that person who shows good examples) / Kelakuan yang Baik"/>
    <s v="observe my co worker telling me to stay out of the line of fire when dismantle a valve"/>
    <s v="inside valve might have steam even though already drain and may cause heat"/>
    <s v="i say thank you and keep it up"/>
    <s v="Position of People / Keberadaan seseorang ketika bekerja (Line of Fire, Drop Object &amp; Slip, Trip and Fall)"/>
    <x v="2"/>
    <x v="0"/>
    <x v="0"/>
  </r>
  <r>
    <n v="6117"/>
    <x v="370"/>
    <d v="2026-04-13T21:44:46"/>
    <s v="anonymous"/>
    <d v="2026-04-06T00:00:00"/>
    <x v="151"/>
    <s v="12000091"/>
    <x v="0"/>
    <s v="rotating technician"/>
    <s v="Car Park near North Building"/>
    <s v="Improvement Suggestions / Cadangan untuk diperbaiki"/>
    <s v="increasing amounts of potholes "/>
    <s v="not good for our private/personal car "/>
    <s v="fix the potholes"/>
    <s v="Supervision / Kurang Pemantauan atau Perhatian dari atasan"/>
    <x v="2"/>
    <x v="0"/>
    <x v="0"/>
  </r>
  <r>
    <n v="6118"/>
    <x v="371"/>
    <d v="2026-04-14T07:10:09"/>
    <s v="anonymous"/>
    <d v="2026-04-13T00:00:00"/>
    <x v="123"/>
    <s v="12000133"/>
    <x v="0"/>
    <s v="Senior Supervisor"/>
    <s v="North Building Ground Floor"/>
    <s v="Safe Act or Positive Practice (An appreciation to be made to that person who shows good examples) / Kelakuan yang Baik"/>
    <s v="Personnel were observed practicing good housekeeping in the office by keeping their work area clean, organized. Items were properly stored, walkways were clear, and waste was disposed of appropriately"/>
    <s v="Poor housekeeping may obstruct emergency exits or access to safety equipment. The individual could slip or trip, leading to a fall. And also reduced efficiency and morale in the workplace."/>
    <s v="I acknowledged and appreciated the personnel’s effort, encouraging them to continue maintaining a safe and tidy workspace. This behavior sets a positive example for others."/>
    <s v="Proactive Approach / Teguran Positif (Safe Act / Positive Act)"/>
    <x v="2"/>
    <x v="0"/>
    <x v="0"/>
  </r>
  <r>
    <n v="6119"/>
    <x v="372"/>
    <d v="2026-04-14T07:34:14"/>
    <s v="anonymous"/>
    <d v="2026-04-10T00:00:00"/>
    <x v="150"/>
    <s v="12000095"/>
    <x v="0"/>
    <s v="Mechanical technician"/>
    <s v="Urea Plant"/>
    <s v="Improvement Suggestions / Cadangan untuk diperbaiki"/>
    <s v="Dont bring water bottle to site"/>
    <s v="Dehydrated / heat stress"/>
    <s v="Approach the person and suggest to bring water bottle"/>
    <s v="Communication / Kurang Perbincangan waktu Bekerja, Kurang Permahaman Arahan atau Kurang Pengetahuan Bahasa Asing"/>
    <x v="2"/>
    <x v="0"/>
    <x v="0"/>
  </r>
  <r>
    <n v="6120"/>
    <x v="373"/>
    <d v="2026-04-14T07:56:50"/>
    <s v="anonymous"/>
    <d v="2026-04-14T00:00:00"/>
    <x v="13"/>
    <s v="12000148"/>
    <x v="0"/>
    <s v="Welder"/>
    <s v="Workshop"/>
    <s v="Safe Act or Positive Practice (An appreciation to be made to that person who shows good examples) / Kelakuan yang Baik"/>
    <s v="During HSSE officer make a site visit to our workshop, he noticed that one of the contractors work at heights above 1.8m without full body harness. So he stop the work and convince politely the person to use full body harness."/>
    <s v="- Falls from heights leading to serious injuries or fatalities _x000a_- Increased risk of head trauma or spinal cord injuries _x000a_- Potential for crushed limbs or internal injuries _x000a_- Exposure to elements or falling objects _x000a_- Severe legal and financial consequences for company "/>
    <s v="- Always wear your own PPE and harness correctly every time _x000a_- Do pre-use inspections and call out damaged gear immediately _x000a_- Speak up and stop work if someone is unclipped or missing PPE _x000a_- Help colleagues with proper fit and buddy checks before climbing _x000a_- Report hazards, near misses, or unsafe conditions to supervisor _x000a_- Attend safety briefings and toolbox talks, then share what you learned _x000a_- Praise teammates when you see them using PPE correctly "/>
    <s v="Proactive Approach / Teguran Positif (Safe Act / Positive Act)"/>
    <x v="2"/>
    <x v="0"/>
    <x v="0"/>
  </r>
  <r>
    <n v="6121"/>
    <x v="374"/>
    <d v="2026-04-14T08:00:36"/>
    <s v="anonymous"/>
    <d v="2026-02-12T00:00:00"/>
    <x v="86"/>
    <s v="12000114"/>
    <x v="0"/>
    <s v="Static technician "/>
    <s v="Car Park near Main Gate 1"/>
    <s v="Unsafe Condition (Dangerous Area that has potential to cause harm or injury to People within the Area) / Keadaan Bahaya"/>
    <s v="Uneven road"/>
    <s v="Personal asset damage"/>
    <s v="Proper road"/>
    <s v="Facility Management / Perawatan Kemudahan dan Aset"/>
    <x v="2"/>
    <x v="0"/>
    <x v="0"/>
  </r>
  <r>
    <n v="6122"/>
    <x v="375"/>
    <d v="2026-04-14T08:00:53"/>
    <s v="anonymous"/>
    <d v="2026-04-13T00:00:00"/>
    <x v="51"/>
    <n v="12000161"/>
    <x v="0"/>
    <s v="DE Technician "/>
    <s v="North Building Ground Floor"/>
    <s v="Improvement Suggestions / Cadangan untuk diperbaiki"/>
    <s v="Wearing open-toed slippers outside the northern office building"/>
    <s v="Feet can be injured when they get stuck on rocks or sharp objects"/>
    <s v="Don't wear open-toed slippers "/>
    <s v="Personal Protective Equipment / Pemakaian Alat Pelindung Diri"/>
    <x v="2"/>
    <x v="0"/>
    <x v="0"/>
  </r>
  <r>
    <n v="6123"/>
    <x v="376"/>
    <d v="2026-04-14T08:02:00"/>
    <s v="anonymous"/>
    <d v="2026-03-19T00:00:00"/>
    <x v="86"/>
    <s v="12000114"/>
    <x v="0"/>
    <s v="Static technician "/>
    <s v="Car Park near Main Gate 1"/>
    <s v="Unsafe Condition (Dangerous Area that has potential to cause harm or injury to People within the Area) / Keadaan Bahaya"/>
    <s v="Dust"/>
    <s v="Personal asset damages "/>
    <s v="Proper parking "/>
    <s v="Facility Management / Perawatan Kemudahan dan Aset"/>
    <x v="2"/>
    <x v="0"/>
    <x v="0"/>
  </r>
  <r>
    <n v="6124"/>
    <x v="377"/>
    <d v="2026-04-14T08:03:36"/>
    <s v="anonymous"/>
    <d v="2026-04-13T00:00:00"/>
    <x v="20"/>
    <s v="12000041"/>
    <x v="0"/>
    <s v="SENIOR ELECTRICAL SHIFT ENGINEER"/>
    <s v="North Building Ground Floor"/>
    <s v="Improvement Suggestions / Cadangan untuk diperbaiki"/>
    <s v="North Building Ground Floor Printer cannot be used for quite long time without any rectification."/>
    <s v="Need to print documents especially JHA somewhere else."/>
    <s v="Report to BRE IT."/>
    <s v="Tools, Equipment and Machinery / Berkaitan dengan Alat Kegunaan Pekerjaan dan Mesin sama ada ianya Tidak Sesuai untuk aktivitas tersebut atau sebaliknya"/>
    <x v="2"/>
    <x v="0"/>
    <x v="0"/>
  </r>
  <r>
    <n v="6125"/>
    <x v="378"/>
    <d v="2026-04-14T08:03:40"/>
    <s v="anonymous"/>
    <d v="2026-04-12T00:00:00"/>
    <x v="95"/>
    <s v="12000077"/>
    <x v="0"/>
    <s v="Sr Instrument Engineer"/>
    <s v="Bulk Storage"/>
    <s v="Unsafe Condition (Dangerous Area that has potential to cause harm or injury to People within the Area) / Keadaan Bahaya"/>
    <s v="Many lightings near bulk storage east side in off condition"/>
    <s v="The dark area will be danger "/>
    <s v="Inform electrical"/>
    <s v="Facility Management / Perawatan Kemudahan dan Aset"/>
    <x v="2"/>
    <x v="0"/>
    <x v="0"/>
  </r>
  <r>
    <n v="6126"/>
    <x v="379"/>
    <d v="2026-04-14T08:04:07"/>
    <s v="anonymous"/>
    <d v="2026-03-03T00:00:00"/>
    <x v="86"/>
    <s v="12000114"/>
    <x v="0"/>
    <s v="Static technician "/>
    <s v="Urea Plant"/>
    <s v="Safe Act or Positive Practice (An appreciation to be made to that person who shows good examples) / Kelakuan yang Baik"/>
    <s v="Good communication "/>
    <s v="Good"/>
    <s v="Good"/>
    <s v="Proactive Approach / Teguran Positif (Safe Act / Positive Act)"/>
    <x v="2"/>
    <x v="0"/>
    <x v="0"/>
  </r>
  <r>
    <n v="6127"/>
    <x v="380"/>
    <d v="2026-04-14T08:05:20"/>
    <s v="anonymous"/>
    <d v="2026-04-14T00:00:00"/>
    <x v="13"/>
    <s v="12000148"/>
    <x v="0"/>
    <s v="Welder"/>
    <s v="Workshop"/>
    <s v="Safe Act or Positive Practice (An appreciation to be made to that person who shows good examples) / Kelakuan yang Baik"/>
    <s v="I've seen that HSSE officer is supporting us working at the workshop by printing a proper signage such as full cylinders, empty cylinders, new material and etc. "/>
    <s v="- Workers grab empty cylinders by mistake, causing work delays _x000a_- Full cylinders get mishandled or stored incorrectly, risking leaks or explosions _x000a_- Emergency responders can't identify hazards quickly during a fire _x000a_- Increased risk of mixing incompatible gases due to confusion _x000a_- Violations of OSHA/HSE regulations leading to fines or shutdowns "/>
    <s v="- Do daily walkthroughs to check signs are visible and undamaged _x000a_- Replace faded, missing, or incorrect cylinder tags immediately _x000a_- Use standard tags like &quot;FULL&quot;, &quot;EMPTY&quot;, &quot;IN USE&quot; on every cylinder _x000a_- Store full and empty cylinders in separate, clearly marked bays _x000a_- Report damaged signage or unlabeled cylinders to your supervisor _x000a_- Train new team members on the color codes and tag system _x000a_- Lead by example: never leave a cylinder without the right sign "/>
    <s v="Proactive Approach / Teguran Positif (Safe Act / Positive Act)"/>
    <x v="2"/>
    <x v="0"/>
    <x v="0"/>
  </r>
  <r>
    <n v="6128"/>
    <x v="381"/>
    <d v="2026-04-14T08:05:31"/>
    <s v="anonymous"/>
    <d v="2026-03-17T00:00:00"/>
    <x v="86"/>
    <s v="12000114"/>
    <x v="0"/>
    <s v="Static technician "/>
    <s v="Warehouse"/>
    <s v="Safe Act or Positive Practice (An appreciation to be made to that person who shows good examples) / Kelakuan yang Baik"/>
    <s v="Good communication "/>
    <s v="Good"/>
    <s v="Good"/>
    <s v="Proactive Approach / Teguran Positif (Safe Act / Positive Act)"/>
    <x v="2"/>
    <x v="0"/>
    <x v="0"/>
  </r>
  <r>
    <n v="6129"/>
    <x v="382"/>
    <d v="2026-04-14T08:06:33"/>
    <s v="anonymous"/>
    <d v="2026-04-14T00:00:00"/>
    <x v="84"/>
    <s v="12000136"/>
    <x v="0"/>
    <s v="Urea static station "/>
    <s v="Urea Plant"/>
    <s v="Unsafe Condition (Dangerous Area that has potential to cause harm or injury to People within the Area) / Keadaan Bahaya"/>
    <s v="Empty water bottle laying on floor of urea synthesis "/>
    <s v="Housekeeping "/>
    <s v="I picked The empty bottles and put in trash bins"/>
    <s v="Material Arrangement and Housekeeping / Kesesuaian Penyusunan Barang dan Kebersihan Tempat Pekerjaan"/>
    <x v="2"/>
    <x v="0"/>
    <x v="0"/>
  </r>
  <r>
    <n v="6130"/>
    <x v="383"/>
    <d v="2026-04-14T08:06:57"/>
    <s v="anonymous"/>
    <d v="2026-01-13T00:00:00"/>
    <x v="86"/>
    <s v="12000114"/>
    <x v="0"/>
    <s v="Static technician "/>
    <s v="Workshop"/>
    <s v="Safe Act or Positive Practice (An appreciation to be made to that person who shows good examples) / Kelakuan yang Baik"/>
    <s v="Environment awareness "/>
    <s v="Good"/>
    <s v="Good"/>
    <s v="Position of People / Keberadaan seseorang ketika bekerja (Line of Fire, Drop Object &amp; Slip, Trip and Fall)"/>
    <x v="2"/>
    <x v="0"/>
    <x v="0"/>
  </r>
  <r>
    <n v="6131"/>
    <x v="384"/>
    <d v="2026-04-14T08:07:39"/>
    <s v="anonymous"/>
    <d v="2026-04-13T00:00:00"/>
    <x v="95"/>
    <s v="12000077"/>
    <x v="0"/>
    <s v="Sr Instrument Engineer"/>
    <s v="North Building Ground Floor"/>
    <s v="Unsafe Condition (Dangerous Area that has potential to cause harm or injury to People within the Area) / Keadaan Bahaya"/>
    <s v="Office floor soaking wet due to high humidity"/>
    <s v="Slip"/>
    <s v="Put a note on the whiteboard not to turn off or increasing AC temperature, since this will lead floor in soaking wet"/>
    <s v="Design and Engineering / Tempat Pekerjaan kurang sesuai"/>
    <x v="2"/>
    <x v="0"/>
    <x v="0"/>
  </r>
  <r>
    <n v="6132"/>
    <x v="385"/>
    <d v="2026-04-14T08:09:01"/>
    <s v="anonymous"/>
    <d v="2026-02-12T00:00:00"/>
    <x v="86"/>
    <s v="12000114"/>
    <x v="0"/>
    <s v="Static technician "/>
    <s v="Plant Entry Gate"/>
    <s v="Unsafe Condition (Dangerous Area that has potential to cause harm or injury to People within the Area) / Keadaan Bahaya"/>
    <s v="Scan machine in the middle of the road "/>
    <s v="Heavy vehicles not fit to enter"/>
    <s v="Put the machine beside the road"/>
    <s v="Design and Engineering / Tempat Pekerjaan kurang sesuai"/>
    <x v="2"/>
    <x v="0"/>
    <x v="0"/>
  </r>
  <r>
    <n v="6133"/>
    <x v="386"/>
    <d v="2026-04-14T08:09:22"/>
    <s v="anonymous"/>
    <d v="2026-04-14T00:00:00"/>
    <x v="92"/>
    <s v="12000060"/>
    <x v="0"/>
    <s v="Senior static technician"/>
    <s v="Ammonia Plant"/>
    <s v="Safe Act or Positive Practice (An appreciation to be made to that person who shows good examples) / Kelakuan yang Baik"/>
    <s v="Remove safety valve safely"/>
    <s v="Isolation valve is minor passing. "/>
    <s v="Isolation valve is minor passing so talk with operation and isolated completely"/>
    <s v="Proactive Approach / Teguran Positif (Safe Act / Positive Act)"/>
    <x v="2"/>
    <x v="0"/>
    <x v="0"/>
  </r>
  <r>
    <n v="6134"/>
    <x v="387"/>
    <d v="2026-04-14T08:09:33"/>
    <s v="anonymous"/>
    <d v="2026-04-08T00:00:00"/>
    <x v="84"/>
    <s v="12000136"/>
    <x v="0"/>
    <s v="Urea static technician "/>
    <s v="Product Handling"/>
    <s v="Unsafe Condition (Dangerous Area that has potential to cause harm or injury to People within the Area) / Keadaan Bahaya"/>
    <s v="Urea granual spill on floor of product handling building floor"/>
    <s v="Housekeeping "/>
    <s v="I informed concern department to clean it"/>
    <s v="Material Arrangement and Housekeeping / Kesesuaian Penyusunan Barang dan Kebersihan Tempat Pekerjaan"/>
    <x v="2"/>
    <x v="0"/>
    <x v="0"/>
  </r>
  <r>
    <n v="6135"/>
    <x v="388"/>
    <d v="2026-04-14T08:09:50"/>
    <s v="anonymous"/>
    <d v="2026-04-14T00:00:00"/>
    <x v="20"/>
    <s v="12000041"/>
    <x v="0"/>
    <s v="SENIOR ELECTRICAL SHIFT ENGINEER"/>
    <s v="North Building First Floor"/>
    <s v="Improvement Suggestions / Cadangan untuk diperbaiki"/>
    <s v="North Building 1st Floor printer only can print black and white."/>
    <s v="Documents or drawings which require to printed in color cannot be printed especially drawing with comments or red mark."/>
    <s v="Inform BRE IT"/>
    <s v="Tools, Equipment and Machinery / Berkaitan dengan Alat Kegunaan Pekerjaan dan Mesin sama ada ianya Tidak Sesuai untuk aktivitas tersebut atau sebaliknya"/>
    <x v="2"/>
    <x v="0"/>
    <x v="0"/>
  </r>
  <r>
    <n v="6136"/>
    <x v="389"/>
    <d v="2026-04-14T08:10:05"/>
    <s v="anonymous"/>
    <d v="2026-03-23T00:00:00"/>
    <x v="86"/>
    <s v="12000114"/>
    <x v="0"/>
    <s v="Static technician "/>
    <s v="Car Park near Main Gate 1"/>
    <s v="Unsafe Condition (Dangerous Area that has potential to cause harm or injury to People within the Area) / Keadaan Bahaya"/>
    <s v="Uneven road"/>
    <s v="Personal asset damages "/>
    <s v="Proper road and parking "/>
    <s v="Facility Management / Perawatan Kemudahan dan Aset"/>
    <x v="2"/>
    <x v="0"/>
    <x v="0"/>
  </r>
  <r>
    <n v="6137"/>
    <x v="390"/>
    <d v="2026-04-14T08:10:36"/>
    <s v="anonymous"/>
    <d v="2026-01-15T00:00:00"/>
    <x v="144"/>
    <s v="12000049"/>
    <x v="0"/>
    <s v="Sr rotating technician "/>
    <s v="Ammonia Plant"/>
    <s v="Safe Act or Positive Practice (An appreciation to be made to that person who shows good examples) / Kelakuan yang Baik"/>
    <s v="The hard baricate in scaffolding metrical and legal for company "/>
    <s v="No"/>
    <s v="No"/>
    <s v="Proactive Approach / Teguran Positif (Safe Act / Positive Act)"/>
    <x v="2"/>
    <x v="0"/>
    <x v="0"/>
  </r>
  <r>
    <n v="6138"/>
    <x v="391"/>
    <d v="2026-04-14T08:11:33"/>
    <s v="anonymous"/>
    <d v="2026-04-09T00:00:00"/>
    <x v="95"/>
    <s v="12000077"/>
    <x v="0"/>
    <s v="Sr Instrument Engineer"/>
    <s v="North Building Ground Floor"/>
    <s v="Safe Act or Positive Practice (An appreciation to be made to that person who shows good examples) / Kelakuan yang Baik"/>
    <s v="HSE proactively inspect our current PPE"/>
    <s v="Some PPE already expired and need to be change. The expired PPE may not safe anymore"/>
    <s v="Give appreciation to HSE team"/>
    <s v="Personal Protective Equipment / Pemakaian Alat Pelindung Diri"/>
    <x v="2"/>
    <x v="0"/>
    <x v="0"/>
  </r>
  <r>
    <n v="6139"/>
    <x v="392"/>
    <d v="2026-04-14T08:13:49"/>
    <s v="anonymous"/>
    <d v="2026-04-09T00:00:00"/>
    <x v="84"/>
    <s v="12000136"/>
    <x v="0"/>
    <s v="Urea static technician"/>
    <s v="Urea Plant"/>
    <s v="Safe Act or Positive Practice (An appreciation to be made to that person who shows good examples) / Kelakuan yang Baik"/>
    <s v="Workers working in urea plant for cleaning floor by using proper ppe and barricade and signage "/>
    <s v="Good practice "/>
    <s v="I approach to them and appreciate them"/>
    <s v="Proactive Approach / Teguran Positif (Safe Act / Positive Act)"/>
    <x v="2"/>
    <x v="0"/>
    <x v="0"/>
  </r>
  <r>
    <n v="6140"/>
    <x v="393"/>
    <d v="2026-04-14T08:14:21"/>
    <s v="anonymous"/>
    <d v="2026-04-08T00:00:00"/>
    <x v="130"/>
    <s v="12000195"/>
    <x v="0"/>
    <s v="Lead Instrumentation Engineer "/>
    <s v="South Building Ground Floor"/>
    <s v="Safe Act or Positive Practice (An appreciation to be made to that person who shows good examples) / Kelakuan yang Baik"/>
    <s v="The slippery floor sign outside the toilet area is a good practice . It is seen that the cleaning staff is adhering to that. It is a great way to ensure safety in that area"/>
    <s v="Slip and fall "/>
    <s v="NA"/>
    <s v="Signage and Barriers / Papan Tanda dan Perbatasan Keselamatan tempat kerja"/>
    <x v="2"/>
    <x v="0"/>
    <x v="0"/>
  </r>
  <r>
    <n v="6141"/>
    <x v="394"/>
    <d v="2026-04-14T08:14:49"/>
    <s v="anonymous"/>
    <d v="2026-04-13T00:00:00"/>
    <x v="92"/>
    <s v="12000060"/>
    <x v="0"/>
    <s v="Senior static technician"/>
    <s v="Ammonia Plant"/>
    <s v="Safe Act or Positive Practice (An appreciation to be made to that person who shows good examples) / Kelakuan yang Baik"/>
    <s v="Filter cleaning safely done"/>
    <s v="Hot surface.. If no take care you will be harm. _x000a_But people do safely"/>
    <s v="There is no any problem"/>
    <s v="Supervision / Kurang Pemantauan atau Perhatian dari atasan"/>
    <x v="2"/>
    <x v="0"/>
    <x v="0"/>
  </r>
  <r>
    <n v="6142"/>
    <x v="395"/>
    <d v="2026-04-14T08:15:11"/>
    <s v="anonymous"/>
    <d v="2026-04-14T00:00:00"/>
    <x v="95"/>
    <s v="12000077"/>
    <x v="0"/>
    <s v="Sr Instrument Engineer"/>
    <s v="North Building Ground Floor"/>
    <s v="Unsafe Condition (Dangerous Area that has potential to cause harm or injury to People within the Area) / Keadaan Bahaya"/>
    <s v="Electrical cable not tidy"/>
    <s v="Trip"/>
    <s v="Advice the person to tidy up the electrical cable"/>
    <s v="Individual Behaviour / Tingkah Laku yang Cuai dan Berbahaya"/>
    <x v="2"/>
    <x v="0"/>
    <x v="0"/>
  </r>
  <r>
    <n v="6143"/>
    <x v="396"/>
    <d v="2026-04-14T08:16:42"/>
    <s v="anonymous"/>
    <d v="2026-03-31T00:00:00"/>
    <x v="20"/>
    <s v="12000041"/>
    <x v="0"/>
    <s v="SENIOR ELECTRICAL SHIFT ENGINEER"/>
    <s v="North Building Ground Floor"/>
    <s v="Safe Act or Positive Practice (An appreciation to be made to that person who shows good examples) / Kelakuan yang Baik"/>
    <s v="BRE safety officer remind me to change my safety helmet after found out it is already expired."/>
    <s v="No quarantee on the safety helmet integrity to protect the wearer."/>
    <s v="To replace the safety helmet."/>
    <s v="Personal Protective Equipment / Pemakaian Alat Pelindung Diri"/>
    <x v="2"/>
    <x v="0"/>
    <x v="0"/>
  </r>
  <r>
    <n v="6144"/>
    <x v="397"/>
    <d v="2026-04-14T08:17:34"/>
    <s v="anonymous"/>
    <d v="2026-01-20T00:00:00"/>
    <x v="144"/>
    <s v="12000049"/>
    <x v="0"/>
    <s v="Sr rotating technician "/>
    <s v="Urea Plant"/>
    <s v="Unsafe Condition (Dangerous Area that has potential to cause harm or injury to People within the Area) / Keadaan Bahaya"/>
    <s v="Garinulation around floor poor housekeeping "/>
    <s v="Poor housekeeping "/>
    <s v="Housekeeping "/>
    <s v="Individual Behaviour / Tingkah Laku yang Cuai dan Berbahaya"/>
    <x v="2"/>
    <x v="0"/>
    <x v="0"/>
  </r>
  <r>
    <n v="6145"/>
    <x v="398"/>
    <d v="2026-04-14T08:18:13"/>
    <s v="anonymous"/>
    <d v="2026-04-10T00:00:00"/>
    <x v="84"/>
    <s v="12000136"/>
    <x v="0"/>
    <s v="Urea static technician "/>
    <s v="Offsite &amp; Utilities"/>
    <s v="Unsafe Condition (Dangerous Area that has potential to cause harm or injury to People within the Area) / Keadaan Bahaya"/>
    <s v="Workers working in utility area by using electric tools electric cable lying on walkway without berricate cable "/>
    <s v="Trip hazard"/>
    <s v="I approach to them and remind them to berricate cable"/>
    <s v="Hazardous - Unsafe Materials / Benda yang Berbahaya"/>
    <x v="2"/>
    <x v="0"/>
    <x v="0"/>
  </r>
  <r>
    <n v="6146"/>
    <x v="399"/>
    <d v="2026-04-14T08:18:40"/>
    <s v="anonymous"/>
    <d v="2026-04-07T00:00:00"/>
    <x v="130"/>
    <s v="12000195"/>
    <x v="0"/>
    <s v="Lead Instrumentation Engineer "/>
    <s v="Car Park near North Building"/>
    <s v="Safe Act or Positive Practice (An appreciation to be made to that person who shows good examples) / Kelakuan yang Baik"/>
    <s v="Saw a reasonably big stone on the gravel. It was removed to safe area"/>
    <s v="People can trip and fall off. "/>
    <s v="Removed the stone to safe area"/>
    <s v="Hazardous - Unsafe Materials / Benda yang Berbahaya"/>
    <x v="2"/>
    <x v="0"/>
    <x v="0"/>
  </r>
  <r>
    <n v="6147"/>
    <x v="400"/>
    <d v="2026-04-14T08:20:12"/>
    <s v="anonymous"/>
    <d v="2026-04-13T00:00:00"/>
    <x v="92"/>
    <s v="12000060"/>
    <x v="0"/>
    <s v="Senior static technician"/>
    <s v="Ammonia Plant"/>
    <s v="Unsafe Act (Dangerous or Unsafe Act that was done by someone) / Perbuatan Bahaya"/>
    <s v="Third party contractor are cleaning floor with water jetting without area barricade"/>
    <s v="Should be barrier that area so people know what work and where work going on"/>
    <s v="People awar work location"/>
    <s v="Knowledge and Training / Kurang Kemahiran atau Pengetahuan"/>
    <x v="2"/>
    <x v="0"/>
    <x v="0"/>
  </r>
  <r>
    <n v="6148"/>
    <x v="401"/>
    <d v="2026-04-14T08:21:55"/>
    <s v="anonymous"/>
    <d v="2026-04-14T00:00:00"/>
    <x v="130"/>
    <s v="12000195"/>
    <x v="0"/>
    <s v="Lead Instrumentation Engineer "/>
    <s v="North Building First Floor"/>
    <s v="Unsafe Act (Dangerous or Unsafe Act that was done by someone) / Perbuatan Bahaya"/>
    <s v="Not holding handrail while going up in stairs "/>
    <s v="Fall injury "/>
    <s v="Asked to hold hand rail. "/>
    <s v="Communication / Kurang Perbincangan waktu Bekerja, Kurang Permahaman Arahan atau Kurang Pengetahuan Bahasa Asing"/>
    <x v="2"/>
    <x v="0"/>
    <x v="0"/>
  </r>
  <r>
    <n v="6149"/>
    <x v="402"/>
    <d v="2026-04-14T08:22:24"/>
    <s v="anonymous"/>
    <d v="2026-03-03T00:00:00"/>
    <x v="95"/>
    <s v="12000077"/>
    <x v="0"/>
    <s v="Sr Instrument Engineer"/>
    <s v="South Building First Floor"/>
    <s v="Improvement Suggestions / Cadangan untuk diperbaiki"/>
    <s v="Currently BRE doesn’t provide additional LCD display"/>
    <s v="The small display on the laptop can reduce eyes healthiness"/>
    <s v="Inform to IT "/>
    <s v="Tools, Equipment and Machinery / Berkaitan dengan Alat Kegunaan Pekerjaan dan Mesin sama ada ianya Tidak Sesuai untuk aktivitas tersebut atau sebaliknya"/>
    <x v="2"/>
    <x v="0"/>
    <x v="0"/>
  </r>
  <r>
    <n v="6150"/>
    <x v="403"/>
    <d v="2026-04-14T08:23:48"/>
    <s v="anonymous"/>
    <d v="2026-04-13T00:00:00"/>
    <x v="116"/>
    <s v="124"/>
    <x v="0"/>
    <s v="supervisor"/>
    <s v="Workshop"/>
    <s v="Unsafe Act (Dangerous or Unsafe Act that was done by someone) / Perbuatan Bahaya"/>
    <s v="In the workshop area, there are no bathrooms, but since there is a water line, it is easy to build a bathroom."/>
    <s v="In the workshop area, there are no bathrooms, but since there is a water line, it is easy to build a bathroom."/>
    <s v="In the workshop area, there are no bathrooms, but since there is a water line, it is easy to build a bathroom."/>
    <s v="Communication / Kurang Perbincangan waktu Bekerja, Kurang Permahaman Arahan atau Kurang Pengetahuan Bahasa Asing"/>
    <x v="2"/>
    <x v="0"/>
    <x v="0"/>
  </r>
  <r>
    <n v="6151"/>
    <x v="404"/>
    <d v="2026-04-14T08:23:54"/>
    <s v="anonymous"/>
    <d v="2026-04-14T00:00:00"/>
    <x v="20"/>
    <s v="12000041"/>
    <x v="0"/>
    <s v="SENIOR ELECTRICAL SHIFT ENGINEER"/>
    <s v="North Building Ground Floor"/>
    <s v="Safe Act or Positive Practice (An appreciation to be made to that person who shows good examples) / Kelakuan yang Baik"/>
    <s v="My colleague reminded me about my unmanaged extension wire in the office."/>
    <s v="Slip, trip and fall."/>
    <s v="To secure the extension wire properly."/>
    <s v="Proactive Approach / Teguran Positif (Safe Act / Positive Act)"/>
    <x v="2"/>
    <x v="0"/>
    <x v="0"/>
  </r>
  <r>
    <n v="6152"/>
    <x v="405"/>
    <d v="2026-04-14T08:24:10"/>
    <s v="anonymous"/>
    <d v="2026-04-13T00:00:00"/>
    <x v="92"/>
    <s v="12000060"/>
    <x v="0"/>
    <s v="Senior static technician"/>
    <s v="Ammonia Plant"/>
    <s v="Safe Act or Positive Practice (An appreciation to be made to that person who shows good examples) / Kelakuan yang Baik"/>
    <s v="Static Office cleaning"/>
    <s v="Clean all stuff and arrange at good location"/>
    <s v="Arrange table... Stuff and clean all dirty things"/>
    <s v="Individual Behaviour / Tingkah Laku yang Cuai dan Berbahaya"/>
    <x v="2"/>
    <x v="0"/>
    <x v="0"/>
  </r>
  <r>
    <n v="6153"/>
    <x v="406"/>
    <d v="2026-04-14T08:25:13"/>
    <s v="anonymous"/>
    <d v="2026-02-02T00:00:00"/>
    <x v="86"/>
    <s v="12000114"/>
    <x v="0"/>
    <s v="Static technician "/>
    <s v="Car Park near Main Gate 1"/>
    <s v="Unsafe Condition (Dangerous Area that has potential to cause harm or injury to People within the Area) / Keadaan Bahaya"/>
    <s v="Uneven road"/>
    <s v="Personal property damage "/>
    <s v="Proper road"/>
    <s v="Facility Management / Perawatan Kemudahan dan Aset"/>
    <x v="2"/>
    <x v="0"/>
    <x v="0"/>
  </r>
  <r>
    <n v="6154"/>
    <x v="407"/>
    <d v="2026-04-14T08:26:32"/>
    <s v="anonymous"/>
    <d v="2026-02-09T00:00:00"/>
    <x v="86"/>
    <s v="12000114"/>
    <x v="0"/>
    <s v="Static technician "/>
    <s v="Car Park near Main Gate 1"/>
    <s v="Unsafe Condition (Dangerous Area that has potential to cause harm or injury to People within the Area) / Keadaan Bahaya"/>
    <s v="Rocks on the road"/>
    <s v="Property damages"/>
    <s v="Proper road"/>
    <s v="Facility Management / Perawatan Kemudahan dan Aset"/>
    <x v="2"/>
    <x v="0"/>
    <x v="0"/>
  </r>
  <r>
    <n v="6155"/>
    <x v="408"/>
    <d v="2026-04-14T08:27:39"/>
    <s v="anonymous"/>
    <d v="2026-01-22T00:00:00"/>
    <x v="86"/>
    <s v="12000114"/>
    <x v="0"/>
    <s v="Static technician "/>
    <s v="Workshop"/>
    <s v="Safe Act or Positive Practice (An appreciation to be made to that person who shows good examples) / Kelakuan yang Baik"/>
    <s v="Good alertness and awareness "/>
    <s v="Good"/>
    <s v="Good"/>
    <s v="Proactive Approach / Teguran Positif (Safe Act / Positive Act)"/>
    <x v="2"/>
    <x v="0"/>
    <x v="0"/>
  </r>
  <r>
    <n v="6156"/>
    <x v="409"/>
    <d v="2026-04-14T08:29:08"/>
    <s v="anonymous"/>
    <d v="2026-01-05T00:00:00"/>
    <x v="95"/>
    <s v="12000077"/>
    <x v="0"/>
    <s v="Sr Instrument Engineer"/>
    <s v="Unsure / Kurang Pasti"/>
    <s v="Safe Act or Positive Practice (An appreciation to be made to that person who shows good examples) / Kelakuan yang Baik"/>
    <s v="BRE give gardening leaves to the resigned or terminated person"/>
    <s v="The gardening leaves will be good in term of safety and security. Physiologically, the persons whose coming to end of their work period will not focus on their job. Instead they will focused for future endeavor. When this unfocused person come to office to work, they may get accident or even trip the plant"/>
    <s v="Appreciate it"/>
    <s v="Proactive Approach / Teguran Positif (Safe Act / Positive Act)"/>
    <x v="2"/>
    <x v="0"/>
    <x v="0"/>
  </r>
  <r>
    <n v="6157"/>
    <x v="409"/>
    <d v="2026-04-14T08:29:23"/>
    <s v="anonymous"/>
    <d v="2026-04-09T00:00:00"/>
    <x v="116"/>
    <s v="124"/>
    <x v="0"/>
    <s v="subervisor"/>
    <s v="Car Park near Main Gate 1"/>
    <s v="Unsafe Act (Dangerous or Unsafe Act that was done by someone) / Perbuatan Bahaya"/>
    <s v="The ground is uneven and there are always spots that make the surface uneven when I drive."/>
    <s v="Only an asphalt surface can be created"/>
    <s v="Only an asphalt surface can be created"/>
    <s v="Communication / Kurang Perbincangan waktu Bekerja, Kurang Permahaman Arahan atau Kurang Pengetahuan Bahasa Asing"/>
    <x v="2"/>
    <x v="0"/>
    <x v="0"/>
  </r>
  <r>
    <n v="6158"/>
    <x v="410"/>
    <d v="2026-04-14T08:30:29"/>
    <s v="anonymous"/>
    <d v="2026-04-09T00:00:00"/>
    <x v="130"/>
    <s v="12000195"/>
    <x v="0"/>
    <s v="Lead Instrumentation Engineer "/>
    <s v="North Building Ground Floor"/>
    <s v="Unsafe Condition (Dangerous Area that has potential to cause harm or injury to People within the Area) / Keadaan Bahaya"/>
    <s v="Congestion inside room which can lead to safety of passerby. "/>
    <s v="People make fall and get hurt "/>
    <s v="I made it orderly "/>
    <s v="Proactive Approach / Teguran Positif (Safe Act / Positive Act)"/>
    <x v="2"/>
    <x v="0"/>
    <x v="0"/>
  </r>
  <r>
    <n v="6159"/>
    <x v="411"/>
    <d v="2026-04-14T08:30:41"/>
    <s v="anonymous"/>
    <d v="2026-03-18T00:00:00"/>
    <x v="20"/>
    <s v="12000041"/>
    <x v="0"/>
    <s v="SENIOR ELECTRICAL SHIFT ENGINEER"/>
    <s v="Vehicle Entry Gate"/>
    <s v="Safe Act or Positive Practice (An appreciation to be made to that person who shows good examples) / Kelakuan yang Baik"/>
    <s v="One of the security personnel on duty have blocked a contractor from entering the plant because he was rolling up his sleeves."/>
    <s v="Violation of BFI safety"/>
    <s v="Give compliment to the security personnel on duty."/>
    <s v="Proactive Approach / Teguran Positif (Safe Act / Positive Act)"/>
    <x v="2"/>
    <x v="0"/>
    <x v="0"/>
  </r>
  <r>
    <n v="6160"/>
    <x v="412"/>
    <d v="2026-04-14T08:30:57"/>
    <s v="anonymous"/>
    <d v="2026-01-22T00:00:00"/>
    <x v="93"/>
    <s v="12000102"/>
    <x v="0"/>
    <s v="Mechanical Static"/>
    <s v="Ammonia Plant"/>
    <s v="Safe Act or Positive Practice (An appreciation to be made to that person who shows good examples) / Kelakuan yang Baik"/>
    <s v="Observed maintenance team working with proper PPE."/>
    <s v="NA"/>
    <s v="Good job"/>
    <s v="Personal Protective Equipment / Pemakaian Alat Pelindung Diri"/>
    <x v="2"/>
    <x v="0"/>
    <x v="0"/>
  </r>
  <r>
    <n v="6161"/>
    <x v="413"/>
    <d v="2026-04-14T08:31:58"/>
    <s v="anonymous"/>
    <d v="2026-04-14T00:00:00"/>
    <x v="56"/>
    <s v="12000155"/>
    <x v="0"/>
    <s v="Rigger"/>
    <s v="Workshop"/>
    <s v="Safe Act or Positive Practice (An appreciation to be made to that person who shows good examples) / Kelakuan yang Baik"/>
    <s v="Workshop is very clean"/>
    <s v="-"/>
    <s v="I told the workshop team they are doimg a good job"/>
    <s v="Material Arrangement and Housekeeping / Kesesuaian Penyusunan Barang dan Kebersihan Tempat Pekerjaan"/>
    <x v="2"/>
    <x v="0"/>
    <x v="0"/>
  </r>
  <r>
    <n v="6162"/>
    <x v="414"/>
    <d v="2026-04-14T08:34:02"/>
    <s v="anonymous"/>
    <d v="2026-01-22T00:00:00"/>
    <x v="93"/>
    <s v="12000102"/>
    <x v="0"/>
    <s v="Mechanical Static"/>
    <s v="Ammonia Plant"/>
    <s v="Safe Act or Positive Practice (An appreciation to be made to that person who shows good examples) / Kelakuan yang Baik"/>
    <s v="Observed personal cleaning tools in good condition."/>
    <s v="NA"/>
    <s v="Tools in good condition."/>
    <s v="Tools, Equipment and Machinery / Berkaitan dengan Alat Kegunaan Pekerjaan dan Mesin sama ada ianya Tidak Sesuai untuk aktivitas tersebut atau sebaliknya"/>
    <x v="2"/>
    <x v="0"/>
    <x v="0"/>
  </r>
  <r>
    <n v="6163"/>
    <x v="415"/>
    <d v="2026-04-14T08:37:02"/>
    <s v="anonymous"/>
    <d v="2026-04-13T00:00:00"/>
    <x v="55"/>
    <s v="12000165"/>
    <x v="0"/>
    <s v="Senior Rigger "/>
    <s v="Ammonia Plant"/>
    <s v="Safe Act or Positive Practice (An appreciation to be made to that person who shows good examples) / Kelakuan yang Baik"/>
    <s v="Lifting activity on going all lifting team fallow the proper work procedure "/>
    <s v="We thanked everyone for working with saftey together."/>
    <s v="By working with safety, we and our families can stay happy."/>
    <s v="Individual Behaviour / Tingkah Laku yang Cuai dan Berbahaya"/>
    <x v="2"/>
    <x v="0"/>
    <x v="0"/>
  </r>
  <r>
    <n v="6164"/>
    <x v="416"/>
    <d v="2026-04-14T08:39:59"/>
    <s v="anonymous"/>
    <d v="2026-04-13T00:00:00"/>
    <x v="129"/>
    <s v="12000167"/>
    <x v="0"/>
    <s v="INSTRUMENT SUPERVISOR"/>
    <s v="Ammonia Plant"/>
    <s v="Safe Act or Positive Practice (An appreciation to be made to that person who shows good examples) / Kelakuan yang Baik"/>
    <s v="Use proper PPE's"/>
    <s v="fall from height"/>
    <s v="Good"/>
    <s v="Scaffolding and Working at Height / Yang berkaitan dengan Scaffolding dan Bekerja tempat tinggi"/>
    <x v="2"/>
    <x v="0"/>
    <x v="0"/>
  </r>
  <r>
    <n v="6165"/>
    <x v="417"/>
    <d v="2026-04-14T08:54:36"/>
    <s v="anonymous"/>
    <d v="2026-04-10T00:00:00"/>
    <x v="27"/>
    <s v="12000026"/>
    <x v="0"/>
    <s v="Electrical Engineer"/>
    <s v="Ammonia Plant"/>
    <s v="Improvement Suggestions / Cadangan untuk diperbaiki"/>
    <s v="Metal grating not placed back to its original position after washing I presumed"/>
    <s v="people can trip over the grating"/>
    <s v="I am not sure who is incharge but I am suggesting to lay down the metal grating back to its original position. I have observed that it remained that way for quite a while. "/>
    <s v="Supervision / Kurang Pemantauan atau Perhatian dari atasan"/>
    <x v="2"/>
    <x v="0"/>
    <x v="0"/>
  </r>
  <r>
    <n v="6166"/>
    <x v="418"/>
    <d v="2026-04-14T08:55:09"/>
    <s v="anonymous"/>
    <d v="2026-04-03T00:00:00"/>
    <x v="119"/>
    <s v="12000128"/>
    <x v="0"/>
    <s v="Instrument Technician"/>
    <s v="Main Gate 1"/>
    <s v="Unsafe Act (Dangerous or Unsafe Act that was done by someone) / Perbuatan Bahaya"/>
    <s v="One of my colleagues forgot to use safety googles "/>
    <s v="Debris, accident may cause blindness if working maybe potential flying objects"/>
    <s v="Ask him to wear and remind him its important "/>
    <s v="Individual Behaviour / Tingkah Laku yang Cuai dan Berbahaya"/>
    <x v="2"/>
    <x v="0"/>
    <x v="0"/>
  </r>
  <r>
    <n v="6167"/>
    <x v="419"/>
    <d v="2026-04-14T08:55:17"/>
    <s v="anonymous"/>
    <d v="2026-04-14T00:00:00"/>
    <x v="127"/>
    <s v="12000138"/>
    <x v="0"/>
    <s v="Instrument Eng."/>
    <s v="Plant Entry Gate"/>
    <s v="Unsafe Act (Dangerous or Unsafe Act that was done by someone) / Perbuatan Bahaya"/>
    <s v="Personnel on bicycle goes unnecessarily fast while crossing the small bridge near the plant entry gate "/>
    <s v="fall, accident, fall into the ditch, cuts and injuries to body"/>
    <s v="Security responsible for plant entry gate has been advised to consistently ask personnel to step down their bicycle and cross the bridge safely "/>
    <s v="Individual Behaviour / Tingkah Laku yang Cuai dan Berbahaya"/>
    <x v="2"/>
    <x v="0"/>
    <x v="0"/>
  </r>
  <r>
    <n v="6168"/>
    <x v="420"/>
    <d v="2026-04-14T08:57:50"/>
    <s v="anonymous"/>
    <d v="2026-02-12T00:00:00"/>
    <x v="119"/>
    <s v="12000128"/>
    <x v="0"/>
    <s v="Instrument Technician"/>
    <s v="North Building First Floor"/>
    <s v="Unsafe Condition (Dangerous Area that has potential to cause harm or injury to People within the Area) / Keadaan Bahaya"/>
    <s v="Ceiling tile loose cause condensation damage"/>
    <s v="Ceiling tile or gibson board fell down at someone below"/>
    <s v="Report this to environment or someone responsible for the building"/>
    <s v="Facility Management / Perawatan Kemudahan dan Aset"/>
    <x v="2"/>
    <x v="0"/>
    <x v="0"/>
  </r>
  <r>
    <n v="6169"/>
    <x v="421"/>
    <d v="2026-04-14T08:58:55"/>
    <s v="anonymous"/>
    <d v="2026-04-14T00:00:00"/>
    <x v="127"/>
    <s v="12000138"/>
    <x v="0"/>
    <s v="Instrument Engineer"/>
    <s v="North Building First Floor"/>
    <s v="Unsafe Condition (Dangerous Area that has potential to cause harm or injury to People within the Area) / Keadaan Bahaya"/>
    <s v="ceiling on top of office table fell down due to trapped condensate on the gypsum board, eventually it gets heavy and integrity of the ceiling is compromised "/>
    <s v="fall onto personnel when working in office, head injuries, cuts, can go blind , brain damage"/>
    <s v="reported to BFI facilities management to address this issue promptly"/>
    <s v="Facility Management / Perawatan Kemudahan dan Aset"/>
    <x v="2"/>
    <x v="0"/>
    <x v="0"/>
  </r>
  <r>
    <n v="6170"/>
    <x v="422"/>
    <d v="2026-04-14T08:59:01"/>
    <s v="anonymous"/>
    <d v="2026-04-09T00:00:00"/>
    <x v="215"/>
    <m/>
    <x v="5"/>
    <s v="Basic 1 Scaffolder"/>
    <s v="Urea Plant"/>
    <s v="Unsafe Condition (Dangerous Area that has potential to cause harm or injury to People within the Area) / Keadaan Bahaya"/>
    <s v="The weather was hot and there is a potential to cause heat stress/dehydration."/>
    <s v="Heat stress can cause dizziness, fatigue and faint."/>
    <s v="Advise my colleague to drink a lot of water to keep our body hydrated, also to highlight during the morning TBT."/>
    <s v="Hazardous - Unsafe Environment / Situasi Tempat Kerja yang Berbahaya untuk Alam Sekitar"/>
    <x v="1"/>
    <x v="2"/>
    <x v="0"/>
  </r>
  <r>
    <n v="6171"/>
    <x v="423"/>
    <d v="2026-04-14T08:59:54"/>
    <s v="anonymous"/>
    <d v="2026-03-10T00:00:00"/>
    <x v="119"/>
    <s v="12000128"/>
    <x v="0"/>
    <s v="Instrument Technician"/>
    <s v="Ammonia Plant"/>
    <s v="Unsafe Condition (Dangerous Area that has potential to cause harm or injury to People within the Area) / Keadaan Bahaya"/>
    <s v="Hose is on the ground floor where it is not being monitored or supervised "/>
    <s v="Trip and fall, injury"/>
    <s v="Ask them to use some kind of signage or barrier, or ask someone to supervise"/>
    <s v="Hazardous - Unsafe Environment / Situasi Tempat Kerja yang Berbahaya untuk Alam Sekitar"/>
    <x v="2"/>
    <x v="0"/>
    <x v="0"/>
  </r>
  <r>
    <n v="6172"/>
    <x v="424"/>
    <d v="2026-04-14T09:03:11"/>
    <s v="anonymous"/>
    <d v="2026-04-13T00:00:00"/>
    <x v="27"/>
    <s v="12000026"/>
    <x v="0"/>
    <s v="Electrical Engineer"/>
    <s v="Electrical Substation"/>
    <s v="Unsafe Act (Dangerous or Unsafe Act that was done by someone) / Perbuatan Bahaya"/>
    <s v="A supervisor is attempting to dismantle a device using a screwdriver and the device was hard to open."/>
    <s v="He could have a hand injury if he kept forcing the device to open and not being mindful with his safety."/>
    <s v="I reminded him to be careful."/>
    <s v="Individual Behaviour / Tingkah Laku yang Cuai dan Berbahaya"/>
    <x v="2"/>
    <x v="0"/>
    <x v="0"/>
  </r>
  <r>
    <n v="6173"/>
    <x v="425"/>
    <d v="2026-04-14T09:09:06"/>
    <s v="anonymous"/>
    <d v="2026-04-07T00:00:00"/>
    <x v="216"/>
    <m/>
    <x v="5"/>
    <s v="Advance Scaffolder"/>
    <s v="Ammonia Plant"/>
    <s v="Unsafe Act (Dangerous or Unsafe Act that was done by someone) / Perbuatan Bahaya"/>
    <s v="I saw a colleague not using the handrail while carrying the scaffold fittings."/>
    <s v="There is a potential  of slip, trip and fall hazard."/>
    <s v="I intervene my colleague and advise to hold the handrail with one hand, and the other hand use to carry the fittings and ensure 3 point contact is maintained."/>
    <s v="Position of People / Keberadaan seseorang ketika bekerja (Line of Fire, Drop Object &amp; Slip, Trip and Fall)"/>
    <x v="1"/>
    <x v="2"/>
    <x v="0"/>
  </r>
  <r>
    <n v="6174"/>
    <x v="426"/>
    <d v="2026-04-14T09:10:04"/>
    <s v="anonymous"/>
    <d v="2026-04-10T00:00:00"/>
    <x v="27"/>
    <s v="12000026"/>
    <x v="0"/>
    <s v="Electrical Engineer"/>
    <s v="Ammonia Plant"/>
    <s v="Improvement Suggestions / Cadangan untuk diperbaiki"/>
    <s v="absorbent pads left on the floor near unit 1851"/>
    <s v="Since we are unsure what is the reason for the absorbent pads, people may be unnecessarily exposed to unknown chemical/oil."/>
    <s v="I am not sure who put it there or person in charge but my suggestion would be for HSSE to remind the workers to do housekeeping- absorbent pads should be cleaned/disposed right after the purpose is done."/>
    <s v="Hazardous - Unsafe Materials / Benda yang Berbahaya"/>
    <x v="2"/>
    <x v="0"/>
    <x v="0"/>
  </r>
  <r>
    <n v="6175"/>
    <x v="427"/>
    <d v="2026-04-14T09:18:47"/>
    <s v="anonymous"/>
    <d v="2026-04-14T00:00:00"/>
    <x v="115"/>
    <m/>
    <x v="0"/>
    <s v="Instrument Engineer (WS)"/>
    <s v="North Building First Floor"/>
    <s v="Unsafe Condition (Dangerous Area that has potential to cause harm or injury to People within the Area) / Keadaan Bahaya"/>
    <s v="one of ceiling panel bending down and water sometimes dripping"/>
    <s v="can cause harm to personnel underneath."/>
    <s v="informed facility management"/>
    <s v="Hazardous - Unsafe Environment / Situasi Tempat Kerja yang Berbahaya untuk Alam Sekitar"/>
    <x v="2"/>
    <x v="0"/>
    <x v="0"/>
  </r>
  <r>
    <n v="6176"/>
    <x v="428"/>
    <d v="2026-04-14T09:21:20"/>
    <s v="anonymous"/>
    <d v="2026-04-10T00:00:00"/>
    <x v="115"/>
    <m/>
    <x v="0"/>
    <s v="Instrument Engineer (WS)"/>
    <s v="North Building First Floor"/>
    <s v="Unsafe Condition (Dangerous Area that has potential to cause harm or injury to People within the Area) / Keadaan Bahaya"/>
    <s v="Informed by Syera Personnel; ceiling have plenty of water (from condensation)."/>
    <s v="can cause damage to property and dropped on personnel if ceiling panel/board cannot handle the weight of the water"/>
    <s v="informed Facility Management"/>
    <s v="Hazardous - Unsafe Environment / Situasi Tempat Kerja yang Berbahaya untuk Alam Sekitar"/>
    <x v="2"/>
    <x v="0"/>
    <x v="0"/>
  </r>
  <r>
    <n v="6177"/>
    <x v="429"/>
    <d v="2026-04-14T09:22:50"/>
    <s v="anonymous"/>
    <d v="2026-04-08T00:00:00"/>
    <x v="16"/>
    <s v="12000013"/>
    <x v="0"/>
    <s v="Electrical manager"/>
    <s v="Ammonia Plant"/>
    <s v="Safe Act or Positive Practice (An appreciation to be made to that person who shows good examples) / Kelakuan yang Baik"/>
    <s v="Maintenance team has activities in site with full PPE"/>
    <s v="If not used PPE will be risk on all team"/>
    <s v="Confirm team that is good behavior and thanks for follow up safety rules "/>
    <s v="Position of People / Keberadaan seseorang ketika bekerja (Line of Fire, Drop Object &amp; Slip, Trip and Fall)"/>
    <x v="2"/>
    <x v="0"/>
    <x v="0"/>
  </r>
  <r>
    <n v="6178"/>
    <x v="430"/>
    <d v="2026-04-14T09:31:11"/>
    <s v="anonymous"/>
    <d v="2026-04-14T00:00:00"/>
    <x v="126"/>
    <s v="12000137"/>
    <x v="0"/>
    <s v="Instrument Technician"/>
    <s v="North Building First Floor"/>
    <s v="Unsafe Condition (Dangerous Area that has potential to cause harm or injury to People within the Area) / Keadaan Bahaya"/>
    <s v="I observed that the flooring on the back end of the hallway has already peeled off and created an uneven flooring which can be dangerous"/>
    <s v="People may accidentally trip on this uneven flooring and injuring themselves"/>
    <s v="Informed respective personnel to address this issue"/>
    <s v="Hazardous - Unsafe Environment / Situasi Tempat Kerja yang Berbahaya untuk Alam Sekitar"/>
    <x v="2"/>
    <x v="0"/>
    <x v="0"/>
  </r>
  <r>
    <n v="6179"/>
    <x v="431"/>
    <d v="2026-04-14T09:31:45"/>
    <s v="anonymous"/>
    <d v="2026-01-14T00:00:00"/>
    <x v="76"/>
    <s v="12000062"/>
    <x v="0"/>
    <s v="Senior Static Engineer"/>
    <s v="Offsite &amp; Utilities"/>
    <s v="Unsafe Act (Dangerous or Unsafe Act that was done by someone) / Perbuatan Bahaya"/>
    <s v="While working to fix the loose bolts of support beam of mixer motor of lime milk dosing drum, the technician was observed went atop the drum while wearing a harness, whereas there was no place to hook the harness, and also the harness was not required at this height, as it was not higher than the man height."/>
    <s v="Wearing a harness when it is not required just add extra weight and create un-necessary hinderance to the work."/>
    <s v="Informed the technician that there is no point in wearing a harness since the drum height is less than the man-height. Anyways if he wore the harness, it should have been hooked to a proper location, which wasn't available there."/>
    <s v="Scaffolding and Working at Height / Yang berkaitan dengan Scaffolding dan Bekerja tempat tinggi"/>
    <x v="2"/>
    <x v="1"/>
    <x v="0"/>
  </r>
  <r>
    <n v="6180"/>
    <x v="432"/>
    <d v="2026-04-14T09:32:25"/>
    <s v="anonymous"/>
    <d v="2026-04-08T00:00:00"/>
    <x v="28"/>
    <s v="12000031"/>
    <x v="0"/>
    <s v="Electrical Engineer"/>
    <s v="Urea Plant"/>
    <s v="Safe Act or Positive Practice (An appreciation to be made to that person who shows good examples) / Kelakuan yang Baik"/>
    <s v="Colleague going down the ladder passing down tool bags."/>
    <s v="Obstructions to landing area of the ladder, possibly causes slip and trip, losing tools, "/>
    <s v="Received the tool bags and put it somewhere safe."/>
    <s v="Material Arrangement and Housekeeping / Kesesuaian Penyusunan Barang dan Kebersihan Tempat Pekerjaan"/>
    <x v="2"/>
    <x v="0"/>
    <x v="0"/>
  </r>
  <r>
    <n v="6181"/>
    <x v="433"/>
    <d v="2026-04-14T09:34:57"/>
    <s v="anonymous"/>
    <d v="2026-01-15T00:00:00"/>
    <x v="76"/>
    <s v="12000062"/>
    <x v="0"/>
    <s v="Senior Static Engineer"/>
    <s v="Ammonia Plant"/>
    <s v="Safe Act or Positive Practice (An appreciation to be made to that person who shows good examples) / Kelakuan yang Baik"/>
    <s v="While installing a safety valve in 08 area at a steam line, the technician was observed wearing heat resistant gloves for tightening of the safety valve bolts."/>
    <s v="If he wore only the normal working gloves, he may have accidently touch the hot line and could have gotten skin burn."/>
    <s v="I appreciated the technician for proactively wearing the heat resistant gloves to avoid chances of injury."/>
    <s v="Personal Protective Equipment / Pemakaian Alat Pelindung Diri"/>
    <x v="2"/>
    <x v="1"/>
    <x v="0"/>
  </r>
  <r>
    <n v="6182"/>
    <x v="434"/>
    <d v="2026-04-14T09:37:21"/>
    <s v="anonymous"/>
    <d v="2026-02-17T00:00:00"/>
    <x v="76"/>
    <s v="12000062"/>
    <x v="0"/>
    <s v="Senior Static Engineer"/>
    <s v="Warehouse"/>
    <s v="Unsafe Condition (Dangerous Area that has potential to cause harm or injury to People within the Area) / Keadaan Bahaya"/>
    <s v="While I went to the warehouse for inspection of received spares, I observed the contractual labor persons opening the material boxes without wearing the safety gloves."/>
    <s v="There is a risk of injury while opening the wooden boxes with bear hands, from the wood itself or from the nails inside the wood."/>
    <s v="The contractor persons were informed to wear the safety gloves before continuing further with dismantling."/>
    <s v="Personal Protective Equipment / Pemakaian Alat Pelindung Diri"/>
    <x v="2"/>
    <x v="1"/>
    <x v="0"/>
  </r>
  <r>
    <n v="6183"/>
    <x v="435"/>
    <d v="2026-04-14T09:39:00"/>
    <s v="anonymous"/>
    <d v="2026-02-18T00:00:00"/>
    <x v="76"/>
    <s v="12000062"/>
    <x v="0"/>
    <s v="Senior Static Engineer"/>
    <s v="Offsite &amp; Utilities"/>
    <s v="Safe Act or Positive Practice (An appreciation to be made to that person who shows good examples) / Kelakuan yang Baik"/>
    <s v="While cleaning and greasing of tie-rods of cooling tower risers expansion bellows using the manlift, the technician was observed wearing the harness and keep hooking it with the manlift handrail throughout the job."/>
    <s v="Not hooking the harness carries the risk of accidental fall from the manlift while at height."/>
    <s v="The personnel were appreciated for hooking up the harness during the job."/>
    <s v="Personal Protective Equipment / Pemakaian Alat Pelindung Diri"/>
    <x v="2"/>
    <x v="1"/>
    <x v="0"/>
  </r>
  <r>
    <n v="6184"/>
    <x v="436"/>
    <d v="2026-04-14T09:39:47"/>
    <s v="anonymous"/>
    <d v="2026-04-13T00:00:00"/>
    <x v="106"/>
    <s v="12000106"/>
    <x v="0"/>
    <s v="Instrument Engineer"/>
    <s v="South Building Ground Floor"/>
    <s v="Unsafe Condition (Dangerous Area that has potential to cause harm or injury to People within the Area) / Keadaan Bahaya"/>
    <s v="Lighting at female surau room is faulty"/>
    <s v="Eye irritation"/>
    <s v="N/A"/>
    <s v="Facility Management / Perawatan Kemudahan dan Aset"/>
    <x v="2"/>
    <x v="0"/>
    <x v="0"/>
  </r>
  <r>
    <n v="6185"/>
    <x v="437"/>
    <d v="2026-04-14T09:41:07"/>
    <s v="anonymous"/>
    <d v="2026-03-10T00:00:00"/>
    <x v="76"/>
    <s v="12000062"/>
    <x v="0"/>
    <s v="Senior Static Engineer"/>
    <s v="Ammonia Plant"/>
    <s v="Unsafe Condition (Dangerous Area that has potential to cause harm or injury to People within the Area) / Keadaan Bahaya"/>
    <s v="While arranging new valve for replacement of passing vent for 1051F008B in the material container, some material was placed just in the passageway."/>
    <s v="The scattered material was creating tripping hazard while walking inside the container, resulting into an injury potential."/>
    <s v="The scattered material was removed from the passageway and kept at the material racks."/>
    <s v="Material Arrangement and Housekeeping / Kesesuaian Penyusunan Barang dan Kebersihan Tempat Pekerjaan"/>
    <x v="2"/>
    <x v="1"/>
    <x v="0"/>
  </r>
  <r>
    <n v="6186"/>
    <x v="438"/>
    <d v="2026-04-14T09:43:17"/>
    <s v="anonymous"/>
    <d v="2026-03-11T00:00:00"/>
    <x v="76"/>
    <s v="12000062"/>
    <x v="0"/>
    <s v="naveed bashir"/>
    <s v="Offsite &amp; Utilities"/>
    <s v="Safe Act or Positive Practice (An appreciation to be made to that person who shows good examples) / Kelakuan yang Baik"/>
    <s v="While dismantling the discharge spool of 1901P421A/B (H2SO4 dosing pump) for repair, the technicians were observed wearing all the required PPEs for acid handling, i.e. the chemical suit, neoprene gloves and the face shield."/>
    <s v="Not wearing any of the required PPEs may result into severe injury due to contact with H2SO4 in the line."/>
    <s v="The technicians were appreciated about the use of all required PPEs for the job despite the hot weather."/>
    <s v="Personal Protective Equipment / Pemakaian Alat Pelindung Diri"/>
    <x v="2"/>
    <x v="1"/>
    <x v="0"/>
  </r>
  <r>
    <n v="6187"/>
    <x v="439"/>
    <d v="2026-04-14T09:45:26"/>
    <s v="anonymous"/>
    <d v="2026-04-13T00:00:00"/>
    <x v="76"/>
    <s v="12000062"/>
    <x v="0"/>
    <s v="Senior Static Engineer"/>
    <s v="North Building First Floor"/>
    <s v="Unsafe Condition (Dangerous Area that has potential to cause harm or injury to People within the Area) / Keadaan Bahaya"/>
    <s v="A damaged revolving office chair was observed in the north building static office."/>
    <s v="The chair wheels were not able to roll any more, and cause a potential of person falling off the chair while trying to move the chair while sitting on it."/>
    <s v="The damaged chair was removed from the office to avoid anyone using it accidently."/>
    <s v="Proactive Approach / Teguran Positif (Safe Act / Positive Act)"/>
    <x v="2"/>
    <x v="1"/>
    <x v="0"/>
  </r>
  <r>
    <n v="6188"/>
    <x v="440"/>
    <d v="2026-04-14T09:46:48"/>
    <s v="anonymous"/>
    <d v="2026-04-09T00:00:00"/>
    <x v="28"/>
    <s v="12000031"/>
    <x v="0"/>
    <s v="Electrical Engineer"/>
    <s v="Urea Plant"/>
    <s v="Unsafe Condition (Dangerous Area that has potential to cause harm or injury to People within the Area) / Keadaan Bahaya"/>
    <s v="Slightly Slippery handrail surface."/>
    <s v="Safety support doesn't work properly as intended."/>
    <s v="Hand gloves increases the grip when holding the handrail and should be worn at all time."/>
    <s v="Individual Behaviour / Tingkah Laku yang Cuai dan Berbahaya"/>
    <x v="2"/>
    <x v="0"/>
    <x v="0"/>
  </r>
  <r>
    <n v="6189"/>
    <x v="441"/>
    <d v="2026-04-14T09:51:22"/>
    <s v="anonymous"/>
    <d v="2026-04-11T00:00:00"/>
    <x v="124"/>
    <s v="12000134"/>
    <x v="0"/>
    <s v="Instrument techician"/>
    <s v="Jetty Modules Area"/>
    <s v="Unsafe Condition (Dangerous Area that has potential to cause harm or injury to People within the Area) / Keadaan Bahaya"/>
    <s v="Some of the lamp not workuing"/>
    <s v="Doing maintenance without lamp had to used torchlight andvslow process of maintenance due to less light "/>
    <s v="Report to.PH ops team and electrical team for follow up"/>
    <s v="Facility Management / Perawatan Kemudahan dan Aset"/>
    <x v="2"/>
    <x v="0"/>
    <x v="0"/>
  </r>
  <r>
    <n v="6190"/>
    <x v="442"/>
    <d v="2026-04-14T09:55:54"/>
    <s v="anonymous"/>
    <d v="2026-04-12T00:00:00"/>
    <x v="124"/>
    <s v="12000134"/>
    <x v="0"/>
    <s v="Instrument Technician"/>
    <s v="Site Office's Contractors Rest Area"/>
    <s v="Unsafe Condition (Dangerous Area that has potential to cause harm or injury to People within the Area) / Keadaan Bahaya"/>
    <s v="Electrical cable exposed cut near the toilet maybe due to frass cutting"/>
    <s v="Short circuit and blackout"/>
    <s v="Inform electrical team to secure with black tape"/>
    <s v="Facility Management / Perawatan Kemudahan dan Aset"/>
    <x v="2"/>
    <x v="0"/>
    <x v="0"/>
  </r>
  <r>
    <n v="6191"/>
    <x v="443"/>
    <d v="2026-04-14T10:02:36"/>
    <s v="anonymous"/>
    <d v="2026-04-10T00:00:00"/>
    <x v="124"/>
    <s v="12000134"/>
    <x v="0"/>
    <s v="Instrument Technician"/>
    <s v="Jetty Modules Area"/>
    <s v="Improvement Suggestions / Cadangan untuk diperbaiki"/>
    <s v="Buggy for transfortation to the jetty always faulty and low battery and slow the process of maintennace during emergency and daily activity"/>
    <s v="During emergency slow the process..incase someone faint or sick will take some time to go back"/>
    <s v="Need to upgrade and impronvement on this transportation issue"/>
    <s v="Facility Management / Perawatan Kemudahan dan Aset"/>
    <x v="2"/>
    <x v="0"/>
    <x v="0"/>
  </r>
  <r>
    <n v="6192"/>
    <x v="444"/>
    <d v="2026-04-14T10:06:14"/>
    <s v="anonymous"/>
    <d v="2026-04-10T00:00:00"/>
    <x v="124"/>
    <s v="12000134"/>
    <x v="0"/>
    <s v="Instrument Technician"/>
    <s v="Jetty Head"/>
    <s v="Unsafe Condition (Dangerous Area that has potential to cause harm or injury to People within the Area) / Keadaan Bahaya"/>
    <s v="Slippery stair due tonurea and salty water occur"/>
    <s v="Trip and fall"/>
    <s v="Cleaning need be done"/>
    <s v="Facility Management / Perawatan Kemudahan dan Aset"/>
    <x v="2"/>
    <x v="0"/>
    <x v="0"/>
  </r>
  <r>
    <n v="6193"/>
    <x v="445"/>
    <d v="2026-04-14T10:09:38"/>
    <s v="anonymous"/>
    <d v="2026-04-14T00:00:00"/>
    <x v="152"/>
    <s v="12000177"/>
    <x v="0"/>
    <s v="Rotating technician"/>
    <s v="Offsite &amp; Utilities"/>
    <s v="Unsafe Act (Dangerous or Unsafe Act that was done by someone) / Perbuatan Bahaya"/>
    <s v="Someone was not wearing gloves"/>
    <s v="He could have cut himself while working or injured his extremities"/>
    <s v="Told him to wear gloves"/>
    <s v="Individual Behaviour / Tingkah Laku yang Cuai dan Berbahaya"/>
    <x v="2"/>
    <x v="0"/>
    <x v="0"/>
  </r>
  <r>
    <n v="6194"/>
    <x v="446"/>
    <d v="2026-04-14T10:20:07"/>
    <s v="anonymous"/>
    <d v="2026-02-10T00:00:00"/>
    <x v="144"/>
    <s v="12000049"/>
    <x v="0"/>
    <s v="Sr rotating technician "/>
    <s v="Ammonia Plant"/>
    <s v="Unsafe Condition (Dangerous Area that has potential to cause harm or injury to People within the Area) / Keadaan Bahaya"/>
    <s v="The 1201MT02 cooling water line they make a patefrom for opening and closing the valve this ladle drication is not good because they are blocking the area"/>
    <s v="They are center of corridor other ladle is good "/>
    <s v="The change the darication "/>
    <s v="Design and Engineering / Tempat Pekerjaan kurang sesuai"/>
    <x v="2"/>
    <x v="0"/>
    <x v="0"/>
  </r>
  <r>
    <n v="6195"/>
    <x v="447"/>
    <d v="2026-04-14T10:24:56"/>
    <s v="anonymous"/>
    <d v="2026-04-02T00:00:00"/>
    <x v="55"/>
    <s v="12000165"/>
    <x v="0"/>
    <s v="Senior Rigger technician "/>
    <s v="Urea Plant"/>
    <s v="Improvement Suggestions / Cadangan untuk diperbaiki"/>
    <s v="1271S00A We were doing an emergency task. At that time, we had to stop at the Granulation top for a long time. It felt very bad to stay there for a long time."/>
    <s v="It was a bit uncomfortable to breathe there because there was no fresh air in the atmosphere."/>
    <s v="If they are made to exit on the platform, then workers can go out and rest for a few minutes during work, and in case of an emergency, the rescue team can also use that place."/>
    <s v="Facility Management / Perawatan Kemudahan dan Aset"/>
    <x v="2"/>
    <x v="0"/>
    <x v="0"/>
  </r>
  <r>
    <n v="6196"/>
    <x v="448"/>
    <d v="2026-04-14T10:31:48"/>
    <s v="anonymous"/>
    <d v="2026-04-13T00:00:00"/>
    <x v="57"/>
    <s v="12000163"/>
    <x v="0"/>
    <s v="Senior Scaffolder"/>
    <s v="Main Gate 2"/>
    <s v="Safe Act or Positive Practice (An appreciation to be made to that person who shows good examples) / Kelakuan yang Baik"/>
    <s v="Good work for security system to checking people who in out the gate properly"/>
    <s v="-"/>
    <s v="Good act for safety on site "/>
    <s v="Facility Management / Perawatan Kemudahan dan Aset"/>
    <x v="2"/>
    <x v="0"/>
    <x v="0"/>
  </r>
  <r>
    <n v="6197"/>
    <x v="449"/>
    <d v="2026-04-14T10:36:11"/>
    <s v="anonymous"/>
    <d v="2026-04-09T00:00:00"/>
    <x v="28"/>
    <s v="12000031"/>
    <x v="0"/>
    <s v="Electrical Engineer"/>
    <s v="Workshop"/>
    <s v="Improvement Suggestions / Cadangan untuk diperbaiki"/>
    <s v="My paper becomes wet by some kind of oil on the bench surface that seems to be dry."/>
    <s v="Liquid of unknown properties might damage other equipment in one way or another. May not happen immediately but may trigger something else. "/>
    <s v="Cleaned up the surface using cotton rag and check for other surfaces affected. "/>
    <s v="Hazardous - Unsafe Environment / Situasi Tempat Kerja yang Berbahaya untuk Alam Sekitar"/>
    <x v="2"/>
    <x v="0"/>
    <x v="0"/>
  </r>
  <r>
    <n v="6198"/>
    <x v="450"/>
    <d v="2026-04-14T10:36:35"/>
    <s v="anonymous"/>
    <d v="2026-04-14T00:00:00"/>
    <x v="57"/>
    <s v="12000163"/>
    <x v="0"/>
    <s v="Senior Scaffolder"/>
    <s v="Product Handling"/>
    <s v="Unsafe Condition (Dangerous Area that has potential to cause harm or injury to People within the Area) / Keadaan Bahaya"/>
    <s v="Many birds have died inside the urea bagging area."/>
    <s v="An unpleasant smell can affect the environment."/>
    <s v="i already inform to product handling supervisor "/>
    <s v="Hazardous - Unsafe Environment / Situasi Tempat Kerja yang Berbahaya untuk Alam Sekitar"/>
    <x v="2"/>
    <x v="0"/>
    <x v="0"/>
  </r>
  <r>
    <n v="6199"/>
    <x v="451"/>
    <d v="2026-04-14T10:37:55"/>
    <s v="anonymous"/>
    <d v="2026-04-14T00:00:00"/>
    <x v="56"/>
    <s v="12000155"/>
    <x v="0"/>
    <s v="Rigger"/>
    <s v="Ammonia Plant"/>
    <s v="Unsafe Act (Dangerous or Unsafe Act that was done by someone) / Perbuatan Bahaya"/>
    <s v="I saw a person working on scaffolding without using harness"/>
    <s v="Can cause fall injury"/>
    <s v="I stop the job, introduce my self and tell my concern to the person doing the job"/>
    <s v="Personal Protective Equipment / Pemakaian Alat Pelindung Diri"/>
    <x v="2"/>
    <x v="0"/>
    <x v="0"/>
  </r>
  <r>
    <n v="6200"/>
    <x v="452"/>
    <d v="2026-04-14T10:53:43"/>
    <s v="anonymous"/>
    <d v="2026-04-14T00:00:00"/>
    <x v="152"/>
    <s v="12000177"/>
    <x v="0"/>
    <s v="Rotating technician"/>
    <s v="Offsite &amp; Utilities"/>
    <s v="Unsafe Act (Dangerous or Unsafe Act that was done by someone) / Perbuatan Bahaya"/>
    <s v="Working while not wearing safety glasses"/>
    <s v="Eye injury, due to dust, debris, or harsh lights"/>
    <s v="Informed the person of the dangers and that they should wear the flasses while doing any job"/>
    <s v="Individual Behaviour / Tingkah Laku yang Cuai dan Berbahaya"/>
    <x v="2"/>
    <x v="0"/>
    <x v="0"/>
  </r>
  <r>
    <n v="6201"/>
    <x v="453"/>
    <d v="2026-04-14T10:57:59"/>
    <s v="anonymous"/>
    <d v="2026-04-14T00:00:00"/>
    <x v="152"/>
    <s v="12000177"/>
    <x v="0"/>
    <s v="Rotating technician "/>
    <s v="Offsite &amp; Utilities"/>
    <s v="Unsafe Condition (Dangerous Area that has potential to cause harm or injury to People within the Area) / Keadaan Bahaya"/>
    <s v="Tool box talk with incomplete signatures"/>
    <s v="Individual who did not sign may not be fully aware of the hazards present during the job and therefore poses a risk to himself"/>
    <s v="Asked them to read and fill in the tbt before working"/>
    <s v="Individual Behaviour / Tingkah Laku yang Cuai dan Berbahaya"/>
    <x v="2"/>
    <x v="0"/>
    <x v="0"/>
  </r>
  <r>
    <n v="6202"/>
    <x v="454"/>
    <d v="2026-04-14T10:59:27"/>
    <s v="anonymous"/>
    <d v="2026-04-14T00:00:00"/>
    <x v="131"/>
    <s v="12000010"/>
    <x v="0"/>
    <s v="Rotating and Static section manager "/>
    <s v="Ammonia Plant"/>
    <s v="Improvement Suggestions / Cadangan untuk diperbaiki"/>
    <s v="Number of fire sensors need to be increased and distributed in the middle rows @ Primary reformer area "/>
    <s v="Missing firing _x000a_Scanner burnt cables "/>
    <s v="Raising this Card to HSSE "/>
    <s v="Fire Protection / Perlindungan Kebakaran"/>
    <x v="2"/>
    <x v="0"/>
    <x v="0"/>
  </r>
  <r>
    <n v="6203"/>
    <x v="455"/>
    <d v="2026-04-14T11:05:45"/>
    <s v="anonymous"/>
    <d v="2026-04-14T00:00:00"/>
    <x v="131"/>
    <s v="12000010"/>
    <x v="0"/>
    <s v="Rotating and static Section Manager "/>
    <s v="Ammonia Plant"/>
    <s v="Improvement Suggestions / Cadangan untuk diperbaiki"/>
    <s v="Change request need to be raised for the ventilation required for Primary reformer hot area ( middle rows ) "/>
    <s v="Unconventional environmental conditions for work for both operation and maintenance "/>
    <s v="Raising this Card to HSSE "/>
    <s v="Hazardous - Unsafe Environment / Situasi Tempat Kerja yang Berbahaya untuk Alam Sekitar"/>
    <x v="2"/>
    <x v="0"/>
    <x v="0"/>
  </r>
  <r>
    <n v="6204"/>
    <x v="456"/>
    <d v="2026-04-14T11:14:16"/>
    <s v="anonymous"/>
    <d v="2026-04-14T00:00:00"/>
    <x v="131"/>
    <s v="12000010"/>
    <x v="0"/>
    <s v="Rotating and static section manager "/>
    <s v="Unsure / Kurang Pasti"/>
    <s v="Unsafe Act (Dangerous or Unsafe Act that was done by someone) / Perbuatan Bahaya"/>
    <s v="I have observed that the TBT ( between operation and maintenance )prior Maintenance start their Job is not done properly _x000a_Not point to specific team but I believe reminder should be sent "/>
    <s v="Wrong equipment to be handed over _x000a_Insufficient draining and purging _x000a_Incident which can cause plant partial or completely trip "/>
    <s v="Informed my team and lead engineers "/>
    <s v="Communication / Kurang Perbincangan waktu Bekerja, Kurang Permahaman Arahan atau Kurang Pengetahuan Bahasa Asing"/>
    <x v="2"/>
    <x v="0"/>
    <x v="0"/>
  </r>
  <r>
    <n v="6205"/>
    <x v="457"/>
    <d v="2026-04-14T11:19:33"/>
    <s v="anonymous"/>
    <d v="2026-04-14T00:00:00"/>
    <x v="131"/>
    <s v="12000010"/>
    <x v="0"/>
    <s v="Rotating and static section manager "/>
    <s v="Ammonia Plant"/>
    <s v="Improvement Suggestions / Cadangan untuk diperbaiki"/>
    <s v="Ice jacket can be used during maintenance for Reformer burner PM  and scanners or other hot work required to stay long time in hot environments _x000a__x000a_If HSSE can provide it and user based on maintenance team request "/>
    <s v="It’s only improvement "/>
    <s v="Only raising this card "/>
    <s v="Tools, Equipment and Machinery / Berkaitan dengan Alat Kegunaan Pekerjaan dan Mesin sama ada ianya Tidak Sesuai untuk aktivitas tersebut atau sebaliknya"/>
    <x v="2"/>
    <x v="0"/>
    <x v="0"/>
  </r>
  <r>
    <n v="6206"/>
    <x v="458"/>
    <d v="2026-04-14T11:23:38"/>
    <s v="anonymous"/>
    <d v="2026-03-04T00:00:00"/>
    <x v="144"/>
    <s v="12000049"/>
    <x v="0"/>
    <s v="Sr rotating technician "/>
    <s v="Urea Plant"/>
    <s v="Unsafe Condition (Dangerous Area that has potential to cause harm or injury to People within the Area) / Keadaan Bahaya"/>
    <s v="1271T024 the base has been carried "/>
    <s v="Damage the equipment "/>
    <s v="Clean and paint "/>
    <s v="Supervision / Kurang Pemantauan atau Perhatian dari atasan"/>
    <x v="2"/>
    <x v="0"/>
    <x v="0"/>
  </r>
  <r>
    <n v="6207"/>
    <x v="459"/>
    <d v="2026-04-14T11:24:22"/>
    <s v="anonymous"/>
    <d v="2026-04-13T00:00:00"/>
    <x v="130"/>
    <s v="12000195"/>
    <x v="0"/>
    <s v="Lead Instrumentation Engineer"/>
    <s v="Ammonia Plant"/>
    <s v="Unsafe Act (Dangerous or Unsafe Act that was done by someone) / Perbuatan Bahaya"/>
    <s v="Instrument technician working at extremely hot environment at reformer area without breaks."/>
    <s v="Exhaustion and collapse "/>
    <s v="Asked the Technician to take a break and continue"/>
    <s v="Individual Behaviour / Tingkah Laku yang Cuai dan Berbahaya"/>
    <x v="2"/>
    <x v="0"/>
    <x v="0"/>
  </r>
  <r>
    <n v="6208"/>
    <x v="460"/>
    <d v="2026-04-14T11:32:53"/>
    <s v="anonymous"/>
    <d v="2026-01-13T00:00:00"/>
    <x v="143"/>
    <s v="12000050"/>
    <x v="0"/>
    <s v="sr rotating Technician "/>
    <s v="Site Office Ground Floor"/>
    <s v="Safe Act or Positive Practice (An appreciation to be made to that person who shows good examples) / Kelakuan yang Baik"/>
    <s v="the grass cutting people doring cutting ful Face shalid "/>
    <s v="no"/>
    <s v="no"/>
    <s v="Proactive Approach / Teguran Positif (Safe Act / Positive Act)"/>
    <x v="2"/>
    <x v="0"/>
    <x v="0"/>
  </r>
  <r>
    <n v="6209"/>
    <x v="461"/>
    <d v="2026-04-14T11:57:07"/>
    <s v="anonymous"/>
    <d v="2026-03-27T00:00:00"/>
    <x v="136"/>
    <s v="12000081"/>
    <x v="0"/>
    <s v="Rotating Engineer"/>
    <s v="Car Park near North Building"/>
    <s v="Unsafe Condition (Dangerous Area that has potential to cause harm or injury to People within the Area) / Keadaan Bahaya"/>
    <s v="Vegetation growth at car park area"/>
    <s v="Slip trip hazard. May obstruct the parking area"/>
    <s v="Proposed to relevant parties to remove the vegetation"/>
    <s v="Facility Management / Perawatan Kemudahan dan Aset"/>
    <x v="2"/>
    <x v="0"/>
    <x v="0"/>
  </r>
  <r>
    <n v="6210"/>
    <x v="462"/>
    <d v="2026-04-14T11:59:49"/>
    <s v="anonymous"/>
    <d v="2026-04-14T00:00:00"/>
    <x v="4"/>
    <s v="12000087"/>
    <x v="0"/>
    <s v="Instrument Technician"/>
    <s v="North Building Ground Floor"/>
    <s v="Unsafe Act (Dangerous or Unsafe Act that was done by someone) / Perbuatan Bahaya"/>
    <s v="Employee standing on a rolling office chair to reach top-shelf files."/>
    <s v="slip/trip"/>
    <s v="Assisted worker in retrieving a rated step ladder; tagged the shelf to remind others where the ladder is located."/>
    <s v="Individual Behaviour / Tingkah Laku yang Cuai dan Berbahaya"/>
    <x v="2"/>
    <x v="0"/>
    <x v="0"/>
  </r>
  <r>
    <n v="6211"/>
    <x v="463"/>
    <d v="2026-04-14T12:04:04"/>
    <s v="anonymous"/>
    <d v="2026-04-14T00:00:00"/>
    <x v="4"/>
    <s v="12000087"/>
    <x v="0"/>
    <s v="Instrumentation Technician"/>
    <s v="Warehouse"/>
    <s v="Unsafe Act (Dangerous or Unsafe Act that was done by someone) / Perbuatan Bahaya"/>
    <s v="Contractor attempting to lift a 20kg crate with a rounded back and straight legs."/>
    <s v="Injured Back "/>
    <s v="Performed a &quot;Team Lift&quot; to move the item; reminded the team of the &quot;Bend the knees, not the back&quot; rule."/>
    <s v="Individual Behaviour / Tingkah Laku yang Cuai dan Berbahaya"/>
    <x v="2"/>
    <x v="0"/>
    <x v="0"/>
  </r>
  <r>
    <n v="6212"/>
    <x v="464"/>
    <d v="2026-04-14T12:07:36"/>
    <s v="anonymous"/>
    <d v="2026-04-14T00:00:00"/>
    <x v="4"/>
    <s v="12000087"/>
    <x v="0"/>
    <s v="Instrumentation Technician"/>
    <s v="Offsite &amp; Utilities"/>
    <s v="Safe Act or Positive Practice (An appreciation to be made to that person who shows good examples) / Kelakuan yang Baik"/>
    <s v="Entire crew wearing full chemical suits, face shields, and respirators during a tank cleaning, despite the 30°C temperature."/>
    <s v="N/A"/>
    <s v="Boosted morale and highlighted the importance of &quot;Safety over Comfort.&quot;"/>
    <s v="Personal Protective Equipment / Pemakaian Alat Pelindung Diri"/>
    <x v="2"/>
    <x v="0"/>
    <x v="0"/>
  </r>
  <r>
    <n v="6213"/>
    <x v="465"/>
    <d v="2026-04-14T12:09:26"/>
    <s v="anonymous"/>
    <d v="2026-04-14T00:00:00"/>
    <x v="4"/>
    <s v="12000087"/>
    <x v="0"/>
    <s v="Instrumentation Technician"/>
    <s v="Ammonia Plant"/>
    <s v="Safe Act or Positive Practice (An appreciation to be made to that person who shows good examples) / Kelakuan yang Baik"/>
    <s v="Staff member noticed a pallet wrap discarded in a walkway and took the time to pick it up and dispose of it properly."/>
    <s v="N/A"/>
    <s v="Reduced workplace hazards and promoted a &quot;Clean as you go&quot; culture."/>
    <s v="Material Arrangement and Housekeeping / Kesesuaian Penyusunan Barang dan Kebersihan Tempat Pekerjaan"/>
    <x v="2"/>
    <x v="0"/>
    <x v="0"/>
  </r>
  <r>
    <n v="6214"/>
    <x v="466"/>
    <d v="2026-04-14T12:10:40"/>
    <s v="anonymous"/>
    <d v="2026-03-17T00:00:00"/>
    <x v="118"/>
    <s v="12000126"/>
    <x v="0"/>
    <s v="Instrumentation technician"/>
    <s v="Product Handling"/>
    <s v="Unsafe Condition (Dangerous Area that has potential to cause harm or injury to People within the Area) / Keadaan Bahaya"/>
    <s v="Slippery floor/grating"/>
    <s v="Slip,trip and fall"/>
    <s v="Raise awareness to ops"/>
    <s v="Position of People / Keberadaan seseorang ketika bekerja (Line of Fire, Drop Object &amp; Slip, Trip and Fall)"/>
    <x v="2"/>
    <x v="0"/>
    <x v="0"/>
  </r>
  <r>
    <n v="6215"/>
    <x v="467"/>
    <d v="2026-04-14T12:11:28"/>
    <s v="anonymous"/>
    <d v="2026-04-14T00:00:00"/>
    <x v="4"/>
    <s v="12000087"/>
    <x v="0"/>
    <s v="Instrumentation Technician"/>
    <s v="Ammonia Plant"/>
    <s v="Safe Act or Positive Practice (An appreciation to be made to that person who shows good examples) / Kelakuan yang Baik"/>
    <s v="Senior technician showing trainee/interns the correct way to test a circuit before starting work, explaining the specific risks of that machine."/>
    <s v="N/A"/>
    <s v="Accelerated the safety onboarding of the new hire and built team trust."/>
    <s v="Knowledge and Training / Kurang Kemahiran atau Pengetahuan"/>
    <x v="2"/>
    <x v="0"/>
    <x v="0"/>
  </r>
  <r>
    <n v="6216"/>
    <x v="468"/>
    <d v="2026-04-14T12:12:14"/>
    <s v="anonymous"/>
    <d v="2026-04-14T00:00:00"/>
    <x v="105"/>
    <s v="12000103"/>
    <x v="0"/>
    <s v="inst tech "/>
    <s v="Ammonia Plant"/>
    <s v="Safe Act or Positive Practice (An appreciation to be made to that person who shows good examples) / Kelakuan yang Baik"/>
    <s v="colleagues wearing full ppe including safety harness while working at height "/>
    <s v="N/A"/>
    <s v="n/a"/>
    <s v="Scaffolding and Working at Height / Yang berkaitan dengan Scaffolding dan Bekerja tempat tinggi"/>
    <x v="2"/>
    <x v="0"/>
    <x v="0"/>
  </r>
  <r>
    <n v="6217"/>
    <x v="469"/>
    <d v="2026-04-14T12:12:38"/>
    <s v="anonymous"/>
    <d v="2026-02-10T00:00:00"/>
    <x v="118"/>
    <s v="12000126"/>
    <x v="0"/>
    <s v="Instrumentation technician"/>
    <s v="Compressor Unit Area"/>
    <s v="Unsafe Condition (Dangerous Area that has potential to cause harm or injury to People within the Area) / Keadaan Bahaya"/>
    <s v="Slippery floor,algae accumulation"/>
    <s v="Slip,trip and fall"/>
    <s v="Raise awareness to ops"/>
    <s v="Position of People / Keberadaan seseorang ketika bekerja (Line of Fire, Drop Object &amp; Slip, Trip and Fall)"/>
    <x v="2"/>
    <x v="0"/>
    <x v="0"/>
  </r>
  <r>
    <n v="6218"/>
    <x v="470"/>
    <d v="2026-04-14T12:13:50"/>
    <s v="anonymous"/>
    <d v="2026-04-14T00:00:00"/>
    <x v="4"/>
    <s v="12000087"/>
    <x v="0"/>
    <s v="Instrumentation Technician"/>
    <s v="North Building First Floor"/>
    <s v="Safe Act or Positive Practice (An appreciation to be made to that person who shows good examples) / Kelakuan yang Baik"/>
    <s v="During the morning meeting, the lead asked open-ended questions like, 'What’s the one thing that could go wrong today?' to get everyone thinking."/>
    <s v="N/A"/>
    <s v="Increased situational awareness for the entire team."/>
    <s v="Communication / Kurang Perbincangan waktu Bekerja, Kurang Permahaman Arahan atau Kurang Pengetahuan Bahasa Asing"/>
    <x v="2"/>
    <x v="0"/>
    <x v="0"/>
  </r>
  <r>
    <n v="6219"/>
    <x v="471"/>
    <d v="2026-04-14T12:15:23"/>
    <s v="anonymous"/>
    <d v="2026-04-14T00:00:00"/>
    <x v="105"/>
    <s v="12000103"/>
    <x v="0"/>
    <s v="inst tech"/>
    <s v="Ammonia Plant"/>
    <s v="Safe Act or Positive Practice (An appreciation to be made to that person who shows good examples) / Kelakuan yang Baik"/>
    <s v="colleagues put on earplugs while working near BFW "/>
    <s v="noise"/>
    <s v="n/a"/>
    <s v="Personal Protective Equipment / Pemakaian Alat Pelindung Diri"/>
    <x v="2"/>
    <x v="0"/>
    <x v="0"/>
  </r>
  <r>
    <n v="6220"/>
    <x v="472"/>
    <d v="2026-04-14T12:17:00"/>
    <s v="anonymous"/>
    <d v="2026-04-14T00:00:00"/>
    <x v="4"/>
    <s v="12000087"/>
    <x v="0"/>
    <s v="Instrumentation Technician"/>
    <s v="Offsite &amp; Utilities"/>
    <s v="Safe Act or Positive Practice (An appreciation to be made to that person who shows good examples) / Kelakuan yang Baik"/>
    <s v="Team member set up temporary barriers while changing an overhead light bulb to prevent people from walking under."/>
    <s v="N/A"/>
    <s v="Prevents &quot;Line of Fire&quot; injuries for bystanders."/>
    <s v="Position of People / Keberadaan seseorang ketika bekerja (Line of Fire, Drop Object &amp; Slip, Trip and Fall)"/>
    <x v="2"/>
    <x v="0"/>
    <x v="0"/>
  </r>
  <r>
    <n v="6221"/>
    <x v="473"/>
    <d v="2026-04-14T12:24:25"/>
    <s v="anonymous"/>
    <d v="2026-04-02T00:00:00"/>
    <x v="143"/>
    <s v="12000050"/>
    <x v="0"/>
    <s v="Senior Rotating Technician "/>
    <s v="Urea Plant"/>
    <s v="Safe Act or Positive Practice (An appreciation to be made to that person who shows good examples) / Kelakuan yang Baik"/>
    <s v="All technician working with full safety compliance during urea granulation screen maintenance jobs"/>
    <s v="safe working behaviour "/>
    <s v="Drinking lots of water and work carefully in humid environment"/>
    <s v="Individual Behaviour / Tingkah Laku yang Cuai dan Berbahaya"/>
    <x v="2"/>
    <x v="0"/>
    <x v="0"/>
  </r>
  <r>
    <n v="6222"/>
    <x v="474"/>
    <d v="2026-04-14T12:27:22"/>
    <s v="anonymous"/>
    <d v="2026-03-16T00:00:00"/>
    <x v="104"/>
    <s v="12000099"/>
    <x v="0"/>
    <s v="Instrument Technician"/>
    <s v="Ammonia Plant"/>
    <s v="Unsafe Condition (Dangerous Area that has potential to cause harm or injury to People within the Area) / Keadaan Bahaya"/>
    <s v="Bicycle chain fell off when riding"/>
    <s v="Fall and trip"/>
    <s v="Intercept and approach and told the person that he should aware of his bicycle condition"/>
    <s v="Hazardous - Unsafe Environment / Situasi Tempat Kerja yang Berbahaya untuk Alam Sekitar"/>
    <x v="2"/>
    <x v="0"/>
    <x v="0"/>
  </r>
  <r>
    <n v="6223"/>
    <x v="475"/>
    <d v="2026-04-14T12:33:27"/>
    <s v="anonymous"/>
    <d v="2026-04-14T00:00:00"/>
    <x v="143"/>
    <s v="12000050"/>
    <x v="0"/>
    <s v="Senior Rotating Technician"/>
    <s v="Offsite &amp; Utilities"/>
    <s v="Unsafe Condition (Dangerous Area that has potential to cause harm or injury to People within the Area) / Keadaan Bahaya"/>
    <s v="1851E101, oil cooler, after handover for maintenance we loosening the flange bolts but found pressure inside in cooling water side.."/>
    <s v="minor injury with water force can be done if not monitored..."/>
    <s v="immediately stopped the unbolting of flange and, suggested operation to check for valve passing or bleeder blocked, ask technician to move away from water flow and wait for proper drain..."/>
    <s v="Supervision / Kurang Pemantauan atau Perhatian dari atasan"/>
    <x v="2"/>
    <x v="0"/>
    <x v="0"/>
  </r>
  <r>
    <n v="6224"/>
    <x v="476"/>
    <d v="2026-04-14T12:41:40"/>
    <s v="anonymous"/>
    <d v="2026-04-14T00:00:00"/>
    <x v="91"/>
    <s v="12000056"/>
    <x v="0"/>
    <s v="Senior Static Technician"/>
    <s v="Ammonia Plant"/>
    <s v="Safe Act or Positive Practice (An appreciation to be made to that person who shows good examples) / Kelakuan yang Baik"/>
    <s v="Replacement of LT1061008, while working at height on scaffolding platform. Technicians are working with required PPE like safety harness and barricade the area.."/>
    <s v="Safe work and behaviour "/>
    <s v="Working at heights is one of the LSR and technicians followed properly.."/>
    <s v="Personal Protective Equipment / Pemakaian Alat Pelindung Diri"/>
    <x v="2"/>
    <x v="0"/>
    <x v="0"/>
  </r>
  <r>
    <n v="6225"/>
    <x v="477"/>
    <d v="2026-04-14T12:53:44"/>
    <s v="anonymous"/>
    <d v="2026-04-09T00:00:00"/>
    <x v="129"/>
    <s v="12000167"/>
    <x v="0"/>
    <s v="INSTRUMENT SUPERVISOR"/>
    <s v="Offsite &amp; Utilities"/>
    <s v="Unsafe Act (Dangerous or Unsafe Act that was done by someone) / Perbuatan Bahaya"/>
    <s v="Tools shifting in safe manner"/>
    <s v="falling object "/>
    <s v="good practice "/>
    <s v="Manual Handling / Cara Mengangkat Benda"/>
    <x v="2"/>
    <x v="0"/>
    <x v="0"/>
  </r>
  <r>
    <n v="6226"/>
    <x v="478"/>
    <d v="2026-04-14T12:58:12"/>
    <s v="anonymous"/>
    <d v="2026-04-13T00:00:00"/>
    <x v="129"/>
    <s v="12000167"/>
    <x v="0"/>
    <s v="INSTRUMENT SUPERVISOR"/>
    <s v="North Building First Floor"/>
    <s v="Safe Act or Positive Practice (An appreciation to be made to that person who shows good examples) / Kelakuan yang Baik"/>
    <s v="checking air condition using ladder "/>
    <s v="good (3-point contact )"/>
    <s v="good practice"/>
    <s v="Scaffolding and Working at Height / Yang berkaitan dengan Scaffolding dan Bekerja tempat tinggi"/>
    <x v="2"/>
    <x v="0"/>
    <x v="0"/>
  </r>
  <r>
    <n v="6227"/>
    <x v="479"/>
    <d v="2026-04-14T13:01:03"/>
    <s v="anonymous"/>
    <d v="2026-04-13T00:00:00"/>
    <x v="38"/>
    <s v="12000028"/>
    <x v="0"/>
    <s v="Electrical Technician"/>
    <s v="Bulk Storage"/>
    <s v="Unsafe Condition (Dangerous Area that has potential to cause harm or injury to People within the Area) / Keadaan Bahaya"/>
    <s v="Had lighting CM job for lighting inside Bulk Storage. However, at South Side door, to perform lighting CM need scaffolding but are was filled with bags so no access was available"/>
    <s v="Cannot perform job due to no access"/>
    <s v="Already informed operation to clear out the area."/>
    <s v="Material Arrangement and Housekeeping / Kesesuaian Penyusunan Barang dan Kebersihan Tempat Pekerjaan"/>
    <x v="2"/>
    <x v="0"/>
    <x v="0"/>
  </r>
  <r>
    <n v="6228"/>
    <x v="480"/>
    <d v="2026-04-14T13:03:55"/>
    <s v="anonymous"/>
    <d v="2026-04-09T00:00:00"/>
    <x v="124"/>
    <s v="12000134"/>
    <x v="0"/>
    <s v="Instrument Technician"/>
    <s v="Site Office Ground Floor"/>
    <s v="Improvement Suggestions / Cadangan untuk diperbaiki"/>
    <s v="Many cats"/>
    <s v="Danger to rotating equipment such as motor"/>
    <s v="Relocated to a safe place"/>
    <s v="Facility Management / Perawatan Kemudahan dan Aset"/>
    <x v="2"/>
    <x v="0"/>
    <x v="0"/>
  </r>
  <r>
    <n v="6229"/>
    <x v="481"/>
    <d v="2026-04-14T13:06:15"/>
    <s v="anonymous"/>
    <d v="2026-04-14T00:00:00"/>
    <x v="22"/>
    <s v="12000043"/>
    <x v="0"/>
    <s v="Electrical Supervisor"/>
    <s v="Ammonia Plant"/>
    <s v="Improvement Suggestions / Cadangan untuk diperbaiki"/>
    <s v="We observed that the multimeter lead found damaged insulation and exposed copper during routine PM._x000a__x000a_"/>
    <s v="It was very dangerous for someone to be using the multimeter in that condition. It might result in an electrical shock._x000a__x000a_"/>
    <s v="_x000a_Take out the test lead, fix it, and fasten it with shrinking insulation._x000a_"/>
    <s v="Hazardous - Unsafe Materials / Benda yang Berbahaya"/>
    <x v="2"/>
    <x v="1"/>
    <x v="0"/>
  </r>
  <r>
    <n v="6230"/>
    <x v="482"/>
    <d v="2026-04-14T13:06:37"/>
    <s v="anonymous"/>
    <d v="2026-01-03T00:00:00"/>
    <x v="124"/>
    <s v="12000134"/>
    <x v="0"/>
    <s v="Instrument Technician"/>
    <s v="Product Handling"/>
    <s v="Unsafe Condition (Dangerous Area that has potential to cause harm or injury to People within the Area) / Keadaan Bahaya"/>
    <s v="Slippery stair and floor"/>
    <s v="Trip and fall"/>
    <s v="Need to clean"/>
    <s v="Facility Management / Perawatan Kemudahan dan Aset"/>
    <x v="2"/>
    <x v="0"/>
    <x v="0"/>
  </r>
  <r>
    <n v="6231"/>
    <x v="483"/>
    <d v="2026-04-14T13:07:36"/>
    <s v="anonymous"/>
    <d v="2026-04-14T00:00:00"/>
    <x v="129"/>
    <s v="12000167"/>
    <x v="0"/>
    <s v="Instrument Supervisor "/>
    <s v="Ammonia Plant"/>
    <s v="Safe Act or Positive Practice (An appreciation to be made to that person who shows good examples) / Kelakuan yang Baik"/>
    <s v="work at height (scaffolding). using harnesses "/>
    <s v="good practice "/>
    <s v="good"/>
    <s v="Scaffolding and Working at Height / Yang berkaitan dengan Scaffolding dan Bekerja tempat tinggi"/>
    <x v="2"/>
    <x v="0"/>
    <x v="0"/>
  </r>
  <r>
    <n v="6232"/>
    <x v="484"/>
    <d v="2026-04-14T13:09:03"/>
    <s v="anonymous"/>
    <d v="2026-04-14T00:00:00"/>
    <x v="22"/>
    <s v="12000043"/>
    <x v="0"/>
    <s v="Electrical Supervisor"/>
    <s v="Ammonia Plant"/>
    <s v="Unsafe Act (Dangerous or Unsafe Act that was done by someone) / Perbuatan Bahaya"/>
    <s v="While we were collecting the materials at the main warehouse, we noticed that the operator who helped us with the material issue had been walking on a wooden box between the material racks._x000a_"/>
    <s v="This dangerous conduct may result in falls, trips, and injuries. _x000a__x000a_"/>
    <s v="_x000a_These problems can be eliminated with proper material layout in the warehouse._x000a_"/>
    <s v="Material Arrangement and Housekeeping / Kesesuaian Penyusunan Barang dan Kebersihan Tempat Pekerjaan"/>
    <x v="2"/>
    <x v="1"/>
    <x v="0"/>
  </r>
  <r>
    <n v="6233"/>
    <x v="485"/>
    <d v="2026-04-14T13:10:20"/>
    <s v="anonymous"/>
    <d v="2026-04-12T00:00:00"/>
    <x v="124"/>
    <s v="12000134"/>
    <x v="0"/>
    <s v="Instrument Technician"/>
    <s v="Site Office Ground Floor"/>
    <s v="Improvement Suggestions / Cadangan untuk diperbaiki"/>
    <s v="Many cats"/>
    <s v="Danger to moving equipment"/>
    <s v="Removed to safe place"/>
    <s v="Facility Management / Perawatan Kemudahan dan Aset"/>
    <x v="2"/>
    <x v="0"/>
    <x v="0"/>
  </r>
  <r>
    <n v="6234"/>
    <x v="486"/>
    <d v="2026-04-14T13:13:56"/>
    <s v="anonymous"/>
    <d v="2026-04-14T00:00:00"/>
    <x v="22"/>
    <s v="12000043"/>
    <x v="0"/>
    <s v="Electrical Supervisor"/>
    <s v="Ammonia Plant"/>
    <s v="Improvement Suggestions / Cadangan untuk diperbaiki"/>
    <s v="5. We noticed that about four light fitting diffusers were shattered on the front side during the lighting preventive maintenance in the ammonia area. _x000a__x000a_"/>
    <s v="We feel that this problem is primarily caused by the erection or removal of scaffolding rather than material failure or poor engineering. There are certain lights that are neither horizontal or level._x000a_It may result in a short circuit, a broken tube light, or even property damage._x000a__x000a__x000a_"/>
    <s v="_x000a__x000a_Before beginning the task, take extra care, pay attention, and bring up this point throughout toolbox meeting._x000a_"/>
    <s v="Communication / Kurang Perbincangan waktu Bekerja, Kurang Permahaman Arahan atau Kurang Pengetahuan Bahasa Asing"/>
    <x v="2"/>
    <x v="1"/>
    <x v="0"/>
  </r>
  <r>
    <n v="6235"/>
    <x v="487"/>
    <d v="2026-04-14T13:15:35"/>
    <s v="anonymous"/>
    <d v="2026-04-09T00:00:00"/>
    <x v="124"/>
    <s v="12000134"/>
    <x v="0"/>
    <s v="Instrument Technician"/>
    <s v="Site Office's Staffs Rest Area"/>
    <s v="Unsafe Condition (Dangerous Area that has potential to cause harm or injury to People within the Area) / Keadaan Bahaya"/>
    <s v="Plastic chair easily broken"/>
    <s v="Fall"/>
    <s v="Removed the broken one"/>
    <s v="Facility Management / Perawatan Kemudahan dan Aset"/>
    <x v="2"/>
    <x v="0"/>
    <x v="0"/>
  </r>
  <r>
    <n v="6236"/>
    <x v="488"/>
    <d v="2026-04-14T13:17:34"/>
    <s v="anonymous"/>
    <d v="2026-04-14T00:00:00"/>
    <x v="22"/>
    <s v="12000043"/>
    <x v="0"/>
    <s v="Electrical Supervisor"/>
    <s v="North Building Ground Floor"/>
    <s v="Safe Act or Positive Practice (An appreciation to be made to that person who shows good examples) / Kelakuan yang Baik"/>
    <s v="The bottom side of the toilet door at the Nort Building had sharp edges._x000a__x000a__x000a_"/>
    <s v="_x000a_When entering or leaving this toilet space, someone could get hurt by the sharp edges._x000a__x000a__x000a_"/>
    <s v="_x000a__x000a_I used the longnose flyer to fold the sharp edges of some of the toilet doors._x000a_"/>
    <s v="Hazardous - Unsafe Materials / Benda yang Berbahaya"/>
    <x v="2"/>
    <x v="1"/>
    <x v="0"/>
  </r>
  <r>
    <n v="6237"/>
    <x v="489"/>
    <d v="2026-04-14T13:21:34"/>
    <s v="anonymous"/>
    <d v="2026-04-14T00:00:00"/>
    <x v="119"/>
    <s v="12000128"/>
    <x v="0"/>
    <s v="Instrument Technician"/>
    <s v="Ammonia Storage Tank Area"/>
    <s v="Safe Act or Positive Practice (An appreciation to be made to that person who shows good examples) / Kelakuan yang Baik"/>
    <s v="There is lifting and barrier the road so that no one can crossover the line of fire"/>
    <s v="Lifting injury, death"/>
    <s v="Good that there is barrier"/>
    <s v="Signage and Barriers / Papan Tanda dan Perbatasan Keselamatan tempat kerja"/>
    <x v="2"/>
    <x v="0"/>
    <x v="0"/>
  </r>
  <r>
    <n v="6238"/>
    <x v="490"/>
    <d v="2026-04-14T13:24:01"/>
    <s v="anonymous"/>
    <d v="2026-04-01T00:00:00"/>
    <x v="119"/>
    <s v="1200128"/>
    <x v="0"/>
    <s v="Instrument Technician"/>
    <s v="Bulk Storage"/>
    <s v="Safe Act or Positive Practice (An appreciation to be made to that person who shows good examples) / Kelakuan yang Baik"/>
    <s v="People cutting grass, no barrier or signage"/>
    <s v="Unknown projectiles hits personnel, blind, injury"/>
    <s v="Good that to have supervision that can ask them to stop work whenever someone crossing but lack of indication"/>
    <s v="Signage and Barriers / Papan Tanda dan Perbatasan Keselamatan tempat kerja"/>
    <x v="2"/>
    <x v="0"/>
    <x v="0"/>
  </r>
  <r>
    <n v="6239"/>
    <x v="491"/>
    <d v="2026-04-14T13:24:47"/>
    <s v="anonymous"/>
    <d v="2026-03-20T00:00:00"/>
    <x v="104"/>
    <s v="12000099"/>
    <x v="0"/>
    <s v="Instrument Technician"/>
    <s v="Ammonia Plant"/>
    <s v="Safe Act or Positive Practice (An appreciation to be made to that person who shows good examples) / Kelakuan yang Baik"/>
    <s v="Found a hand tool with cracked handle"/>
    <s v="Could have caused a laceration or electric shock"/>
    <s v="Approach and prevented a colleague from using a faulty tool "/>
    <s v="Tools, Equipment and Machinery / Berkaitan dengan Alat Kegunaan Pekerjaan dan Mesin sama ada ianya Tidak Sesuai untuk aktivitas tersebut atau sebaliknya"/>
    <x v="2"/>
    <x v="0"/>
    <x v="0"/>
  </r>
  <r>
    <n v="6240"/>
    <x v="492"/>
    <d v="2026-04-14T13:25:19"/>
    <s v="anonymous"/>
    <d v="2026-04-14T00:00:00"/>
    <x v="119"/>
    <s v="12000128"/>
    <x v="0"/>
    <s v="Instrument Technician"/>
    <s v="Workshop"/>
    <s v="Safe Act or Positive Practice (An appreciation to be made to that person who shows good examples) / Kelakuan yang Baik"/>
    <s v="Flagman escorting HIYAP and forklift"/>
    <s v="Injury or death"/>
    <s v="Good to have flagman escorting them"/>
    <s v="Road Safety / Keselamatan di Trafik dan Jalan Raya"/>
    <x v="2"/>
    <x v="0"/>
    <x v="0"/>
  </r>
  <r>
    <n v="6241"/>
    <x v="493"/>
    <d v="2026-04-14T13:27:22"/>
    <s v="anonymous"/>
    <d v="2026-03-30T00:00:00"/>
    <x v="114"/>
    <s v="12000122"/>
    <x v="0"/>
    <s v="Shift Instrument Technician "/>
    <s v="CCR"/>
    <s v="Unsafe Act (Dangerous or Unsafe Act that was done by someone) / Perbuatan Bahaya"/>
    <s v="Saw one person went out from the CCR without his escape hood"/>
    <s v="Incompliance to LSR"/>
    <s v="Approached the person and told him that he forgot his escape hood. He thanked me and returned back to grab his escape hood."/>
    <s v="Personal Protective Equipment / Pemakaian Alat Pelindung Diri"/>
    <x v="2"/>
    <x v="0"/>
    <x v="0"/>
  </r>
  <r>
    <n v="6242"/>
    <x v="494"/>
    <d v="2026-04-14T13:28:05"/>
    <s v="anonymous"/>
    <d v="2026-04-13T00:00:00"/>
    <x v="104"/>
    <s v="12000099"/>
    <x v="0"/>
    <s v="Instrument Technician"/>
    <s v="Car Park near Main Gate 1"/>
    <s v="Unsafe Act (Dangerous or Unsafe Act that was done by someone) / Perbuatan Bahaya"/>
    <s v="A person who drifting using a bicycle"/>
    <s v="Could crash each other "/>
    <s v="Approach and told him about the behavior coming to the site"/>
    <s v="Individual Behaviour / Tingkah Laku yang Cuai dan Berbahaya"/>
    <x v="2"/>
    <x v="0"/>
    <x v="0"/>
  </r>
  <r>
    <n v="6243"/>
    <x v="495"/>
    <d v="2026-04-14T13:28:31"/>
    <s v="anonymous"/>
    <d v="2026-02-07T00:00:00"/>
    <x v="124"/>
    <s v="12000134"/>
    <x v="0"/>
    <s v="Instrument Technician"/>
    <s v="Site Office's Contractors Rest Area"/>
    <s v="Improvement Suggestions / Cadangan untuk diperbaiki"/>
    <s v="flammable container "/>
    <s v="Catch fire"/>
    <s v="Secure to safe place"/>
    <s v="Fire Protection / Perlindungan Kebakaran"/>
    <x v="2"/>
    <x v="0"/>
    <x v="0"/>
  </r>
  <r>
    <n v="6244"/>
    <x v="496"/>
    <d v="2026-04-14T13:28:46"/>
    <s v="anonymous"/>
    <d v="2026-04-14T00:00:00"/>
    <x v="56"/>
    <s v="12000155"/>
    <x v="0"/>
    <s v="Rigger"/>
    <s v="Workshop"/>
    <s v="Unsafe Act (Dangerous or Unsafe Act that was done by someone) / Perbuatan Bahaya"/>
    <s v="I saw one contractor working at height without using harness."/>
    <s v="Fall injury"/>
    <s v="I stop the job, intervene and told him to use safety harness"/>
    <s v="Personal Protective Equipment / Pemakaian Alat Pelindung Diri"/>
    <x v="2"/>
    <x v="0"/>
    <x v="0"/>
  </r>
  <r>
    <n v="6245"/>
    <x v="497"/>
    <d v="2026-04-14T13:30:32"/>
    <s v="anonymous"/>
    <d v="2026-03-31T00:00:00"/>
    <x v="114"/>
    <s v="12000122"/>
    <x v="0"/>
    <s v="Shift Instrument Technician "/>
    <s v="Ammonia Plant"/>
    <s v="Unsafe Condition (Dangerous Area that has potential to cause harm or injury to People within the Area) / Keadaan Bahaya"/>
    <s v="Me and my colleague on our way to noisy area which is in NH3 area, i noticed my colleague has not put on his ear protection yet."/>
    <s v="Could cause ear discomfort"/>
    <s v="Before we entering the area, i told him to use the ear protection first."/>
    <s v="Hazardous - Unsafe Environment / Situasi Tempat Kerja yang Berbahaya untuk Alam Sekitar"/>
    <x v="2"/>
    <x v="0"/>
    <x v="0"/>
  </r>
  <r>
    <n v="6246"/>
    <x v="498"/>
    <d v="2026-04-14T13:31:52"/>
    <s v="anonymous"/>
    <d v="2026-04-09T00:00:00"/>
    <x v="56"/>
    <s v="12000155"/>
    <x v="0"/>
    <s v="Rigger"/>
    <s v="Urea Plant"/>
    <s v="Unsafe Act (Dangerous or Unsafe Act that was done by someone) / Perbuatan Bahaya"/>
    <s v="I saw a contractor put his hand under load."/>
    <s v="Hand injury due to pinch point"/>
    <s v="I stop the job and told the contractor to keep his hand away from under the load."/>
    <s v="Individual Behaviour / Tingkah Laku yang Cuai dan Berbahaya"/>
    <x v="2"/>
    <x v="0"/>
    <x v="0"/>
  </r>
  <r>
    <n v="6247"/>
    <x v="499"/>
    <d v="2026-04-14T13:34:29"/>
    <s v="anonymous"/>
    <d v="2026-04-14T00:00:00"/>
    <x v="56"/>
    <s v="12000155"/>
    <x v="0"/>
    <s v="Rigger"/>
    <s v="Workshop"/>
    <s v="Unsafe Act (Dangerous or Unsafe Act that was done by someone) / Perbuatan Bahaya"/>
    <s v="I saw a contractor working at height with harness but not anchoring the lanyard to a fixed point"/>
    <s v="Fall injury"/>
    <s v="I stop the job and told him to secure the lanyard "/>
    <s v="Individual Behaviour / Tingkah Laku yang Cuai dan Berbahaya"/>
    <x v="2"/>
    <x v="0"/>
    <x v="0"/>
  </r>
  <r>
    <n v="6248"/>
    <x v="500"/>
    <d v="2026-04-14T13:34:40"/>
    <s v="anonymous"/>
    <d v="2026-03-24T00:00:00"/>
    <x v="104"/>
    <s v="12000099"/>
    <x v="0"/>
    <s v="Instrument Technician"/>
    <s v="Ammonia Plant"/>
    <s v="Safe Act or Positive Practice (An appreciation to be made to that person who shows good examples) / Kelakuan yang Baik"/>
    <s v="Noticed a member overextending their back while trying to reach a valve"/>
    <s v="Prevent a musculoskeletal strain"/>
    <s v="Stopped the task briefly to bring in a proper platform, allowing the work to be done at chest level"/>
    <s v="Proactive Approach / Teguran Positif (Safe Act / Positive Act)"/>
    <x v="2"/>
    <x v="0"/>
    <x v="0"/>
  </r>
  <r>
    <n v="6249"/>
    <x v="501"/>
    <d v="2026-04-14T13:39:08"/>
    <s v="anonymous"/>
    <d v="2026-01-14T00:00:00"/>
    <x v="104"/>
    <s v="12000099"/>
    <x v="0"/>
    <s v="Instrument Technician"/>
    <s v="Ammonia Plant"/>
    <s v="Safe Act or Positive Practice (An appreciation to be made to that person who shows good examples) / Kelakuan yang Baik"/>
    <s v="Noticed a loose power cable stretched "/>
    <s v="Potential falls and equipment damage"/>
    <s v="Taped the cable down and used cable protector to eliminate trip hazard"/>
    <s v="Proactive Approach / Teguran Positif (Safe Act / Positive Act)"/>
    <x v="2"/>
    <x v="0"/>
    <x v="0"/>
  </r>
  <r>
    <n v="6250"/>
    <x v="502"/>
    <d v="2026-04-14T13:40:47"/>
    <s v="anonymous"/>
    <d v="2026-04-01T00:00:00"/>
    <x v="124"/>
    <s v="12000134"/>
    <x v="0"/>
    <s v="Instrument Technician"/>
    <s v="Electrical Substation"/>
    <s v="Unsafe Condition (Dangerous Area that has potential to cause harm or injury to People within the Area) / Keadaan Bahaya"/>
    <s v="roop sharp edges at stair"/>
    <s v="Hands cut"/>
    <s v="Install rubber or safety rubber at the sharp edges"/>
    <s v="Facility Management / Perawatan Kemudahan dan Aset"/>
    <x v="2"/>
    <x v="0"/>
    <x v="0"/>
  </r>
  <r>
    <n v="6251"/>
    <x v="503"/>
    <d v="2026-04-14T13:42:18"/>
    <s v="anonymous"/>
    <d v="2026-01-30T00:00:00"/>
    <x v="104"/>
    <s v="12000099"/>
    <x v="0"/>
    <s v="Instrument Technician"/>
    <s v="Ammonia Plant"/>
    <s v="Safe Act or Positive Practice (An appreciation to be made to that person who shows good examples) / Kelakuan yang Baik"/>
    <s v="Observed a task involving high pressure lines where the worker standing directly in front of the valve"/>
    <s v="Reduced the risk of injury in the event of a sudden pressure release or leak"/>
    <s v="Adjusted body position from the line of fire and verified that eye protection properly fitted"/>
    <s v="Proactive Approach / Teguran Positif (Safe Act / Positive Act)"/>
    <x v="2"/>
    <x v="0"/>
    <x v="0"/>
  </r>
  <r>
    <n v="6252"/>
    <x v="504"/>
    <d v="2026-04-14T13:43:05"/>
    <s v="anonymous"/>
    <d v="2026-04-01T00:00:00"/>
    <x v="53"/>
    <s v="12000162"/>
    <x v="0"/>
    <s v="Heavy Equipment Senior Technician "/>
    <s v="Car Park near North Building"/>
    <s v="Unsafe Act (Dangerous or Unsafe Act that was done by someone) / Perbuatan Bahaya"/>
    <s v="Someone driving then hit the barrier at parking lot."/>
    <s v="Incident will happen again "/>
    <s v="Intervention done"/>
    <s v="Individual Behaviour / Tingkah Laku yang Cuai dan Berbahaya"/>
    <x v="2"/>
    <x v="0"/>
    <x v="0"/>
  </r>
  <r>
    <n v="6253"/>
    <x v="505"/>
    <d v="2026-04-14T13:48:16"/>
    <s v="anonymous"/>
    <d v="2026-04-02T00:00:00"/>
    <x v="53"/>
    <s v="12000162"/>
    <x v="0"/>
    <s v="Heavy Equipment Senior Technician "/>
    <s v="Chemical Storage Area"/>
    <s v="Unsafe Act (Dangerous or Unsafe Act that was done by someone) / Perbuatan Bahaya"/>
    <s v="Someone pass by during hiab reverse."/>
    <s v="Line of fire and incident happened "/>
    <s v="Take intervention to the person "/>
    <s v="Individual Behaviour / Tingkah Laku yang Cuai dan Berbahaya"/>
    <x v="2"/>
    <x v="0"/>
    <x v="0"/>
  </r>
  <r>
    <n v="6254"/>
    <x v="506"/>
    <d v="2026-04-14T13:49:36"/>
    <s v="anonymous"/>
    <d v="2026-04-14T00:00:00"/>
    <x v="80"/>
    <s v="12000117"/>
    <x v="0"/>
    <s v="Mechanical lead"/>
    <s v="Jetty Head"/>
    <s v="Unsafe Condition (Dangerous Area that has potential to cause harm or injury to People within the Area) / Keadaan Bahaya"/>
    <s v="Urea spill below the conveyors"/>
    <s v="trip/slip/impacting assets"/>
    <s v="communicating with operation team to clear it"/>
    <s v="Hazardous - Unsafe Materials / Benda yang Berbahaya"/>
    <x v="2"/>
    <x v="0"/>
    <x v="0"/>
  </r>
  <r>
    <n v="6255"/>
    <x v="507"/>
    <d v="2026-04-14T13:52:07"/>
    <s v="anonymous"/>
    <d v="2026-04-14T00:00:00"/>
    <x v="152"/>
    <s v="12000177"/>
    <x v="0"/>
    <s v="Rotaring technician"/>
    <s v="North Building Ground Floor"/>
    <s v="Unsafe Act (Dangerous or Unsafe Act that was done by someone) / Perbuatan Bahaya"/>
    <s v="Individual wearing slippers "/>
    <s v="Individual could trip and fall due to lack of grip, wet or oily surface. Would struggle to escape in case of an emergency evacuation"/>
    <s v="Ask individual to change to shoes ASAP after explaining the possible conditions"/>
    <s v="Individual Behaviour / Tingkah Laku yang Cuai dan Berbahaya"/>
    <x v="2"/>
    <x v="0"/>
    <x v="0"/>
  </r>
  <r>
    <n v="6256"/>
    <x v="508"/>
    <d v="2026-04-14T13:53:01"/>
    <s v="anonymous"/>
    <d v="2026-04-06T00:00:00"/>
    <x v="53"/>
    <s v="12000162"/>
    <x v="0"/>
    <s v="Heavy Equipment Senior Technician "/>
    <s v="Offsite &amp; Utilities"/>
    <s v="Unsafe Act (Dangerous or Unsafe Act that was done by someone) / Perbuatan Bahaya"/>
    <s v="Someone riding bicycle pass by during forklift reverse &amp; loading materials to the Hiab truck."/>
    <s v="Incident will happen &amp; line of fire "/>
    <s v="Make intervention to the person "/>
    <s v="Individual Behaviour / Tingkah Laku yang Cuai dan Berbahaya"/>
    <x v="2"/>
    <x v="0"/>
    <x v="0"/>
  </r>
  <r>
    <n v="6257"/>
    <x v="509"/>
    <d v="2026-04-14T13:57:38"/>
    <s v="anonymous"/>
    <d v="2026-04-14T00:00:00"/>
    <x v="152"/>
    <s v="12000177"/>
    <x v="0"/>
    <s v="Rotating technician"/>
    <s v="Workshop"/>
    <s v="Safe Act or Positive Practice (An appreciation to be made to that person who shows good examples) / Kelakuan yang Baik"/>
    <s v="Housekeeping done after work exceeding expectations. Individual performed a complete sweep of the floor and surrounding environment exceeding the used workspace, including the workspaces used by other teams. "/>
    <s v="Individual practices and promotes good show of workmanship and attention to detail, as well as a commitment to the cleanliness of their work enviroment. "/>
    <s v="Commend the person on their endeavor and insist that their efforts would be seen by those around him as being a positive attitude and an example to be followed"/>
    <s v="Proactive Approach / Teguran Positif (Safe Act / Positive Act)"/>
    <x v="2"/>
    <x v="0"/>
    <x v="0"/>
  </r>
  <r>
    <n v="6258"/>
    <x v="510"/>
    <d v="2026-04-14T14:01:05"/>
    <s v="anonymous"/>
    <d v="2026-04-09T00:00:00"/>
    <x v="53"/>
    <s v="12000162"/>
    <x v="0"/>
    <s v="Heavy Equipment Senior Technician "/>
    <s v="(TSF1) West Field"/>
    <s v="Unsafe Act (Dangerous or Unsafe Act that was done by someone) / Perbuatan Bahaya"/>
    <s v="Finding someone not use hand gloves during housekeeping activity."/>
    <s v="Pinch point "/>
    <s v="Intervention done and must wear mandatory PPE "/>
    <s v="Personal Protective Equipment / Pemakaian Alat Pelindung Diri"/>
    <x v="2"/>
    <x v="0"/>
    <x v="0"/>
  </r>
  <r>
    <n v="6259"/>
    <x v="511"/>
    <d v="2026-04-14T14:05:15"/>
    <s v="anonymous"/>
    <d v="2026-04-14T00:00:00"/>
    <x v="152"/>
    <s v="12000177"/>
    <x v="0"/>
    <s v="Rotating technician"/>
    <s v="North Building Ground Floor"/>
    <s v="Improvement Suggestions / Cadangan untuk diperbaiki"/>
    <s v="The room adjacent to the shower which is used to be clothed or such, is wet due to water from the shower splashing out from the curtain."/>
    <s v="Individual could slip if they werent aware or careful, regardless if it is when entering or exiting"/>
    <s v="I suggest that the room have a drain added to it or a space for the water to at least flow into the shower area so the water can drain and dry faster. Alternatively, the shower curtain coukd be replaced with a door to prevent leakage at all."/>
    <s v="Welfare / Kebajikan Pekerjaan dari segi Tempat Rehat, Penyediaan Air Minum dan Sebagainya."/>
    <x v="2"/>
    <x v="0"/>
    <x v="0"/>
  </r>
  <r>
    <n v="6260"/>
    <x v="512"/>
    <d v="2026-04-14T14:09:29"/>
    <s v="anonymous"/>
    <d v="2026-04-13T00:00:00"/>
    <x v="53"/>
    <s v="12000162"/>
    <x v="0"/>
    <s v="Heavy Equipment Senior Technician "/>
    <s v="Ammonia Plant"/>
    <s v="Safe Act or Positive Practice (An appreciation to be made to that person who shows good examples) / Kelakuan yang Baik"/>
    <s v="Someone use earplugs entering to noisy area (compressor house)."/>
    <s v="Nil"/>
    <s v="Good practice "/>
    <s v="Proactive Approach / Teguran Positif (Safe Act / Positive Act)"/>
    <x v="2"/>
    <x v="0"/>
    <x v="0"/>
  </r>
  <r>
    <n v="6261"/>
    <x v="513"/>
    <d v="2026-04-14T14:12:38"/>
    <s v="anonymous"/>
    <d v="2026-04-14T00:00:00"/>
    <x v="129"/>
    <s v="12000167"/>
    <x v="0"/>
    <s v="Instrument Supervisor"/>
    <s v="Ammonia Plant"/>
    <s v="Safe Act or Positive Practice (An appreciation to be made to that person who shows good examples) / Kelakuan yang Baik"/>
    <s v="Before use scaffolding, he checks validation of the scaffolding"/>
    <s v="Person falling "/>
    <s v="good practice "/>
    <s v="Scaffolding and Working at Height / Yang berkaitan dengan Scaffolding dan Bekerja tempat tinggi"/>
    <x v="2"/>
    <x v="0"/>
    <x v="0"/>
  </r>
  <r>
    <n v="6262"/>
    <x v="514"/>
    <d v="2026-04-14T15:05:25"/>
    <s v="anonymous"/>
    <d v="2026-04-14T00:00:00"/>
    <x v="5"/>
    <s v="12000097"/>
    <x v="0"/>
    <s v="Mechanical technician"/>
    <s v="Unsure / Kurang Pasti"/>
    <s v="Unsafe Condition (Dangerous Area that has potential to cause harm or injury to People within the Area) / Keadaan Bahaya"/>
    <s v="Algae "/>
    <s v="Trip and fall"/>
    <s v="Clean the algae or put some rocks"/>
    <s v="Design and Engineering / Tempat Pekerjaan kurang sesuai"/>
    <x v="2"/>
    <x v="1"/>
    <x v="0"/>
  </r>
  <r>
    <n v="6263"/>
    <x v="515"/>
    <d v="2026-04-14T19:29:52"/>
    <s v="anonymous"/>
    <d v="2026-04-10T00:00:00"/>
    <x v="117"/>
    <s v="12000125"/>
    <x v="0"/>
    <s v="Technician "/>
    <s v="Bulk Storage"/>
    <s v="Unsafe Condition (Dangerous Area that has potential to cause harm or injury to People within the Area) / Keadaan Bahaya"/>
    <s v="No grating on the drainage "/>
    <s v="It's near the bicycle lane, someone might fall"/>
    <s v="Inform the related people"/>
    <s v="Road Safety / Keselamatan di Trafik dan Jalan Raya"/>
    <x v="2"/>
    <x v="0"/>
    <x v="0"/>
  </r>
  <r>
    <n v="6264"/>
    <x v="516"/>
    <d v="2026-04-14T19:31:24"/>
    <s v="anonymous"/>
    <d v="2026-04-09T00:00:00"/>
    <x v="117"/>
    <s v="12000125"/>
    <x v="0"/>
    <s v="Technician "/>
    <s v="Urea Plant"/>
    <s v="Unsafe Condition (Dangerous Area that has potential to cause harm or injury to People within the Area) / Keadaan Bahaya"/>
    <s v="Scaffolding is blocking access route"/>
    <s v="Block of access route"/>
    <s v="Inform the related parties"/>
    <s v="Material Arrangement and Housekeeping / Kesesuaian Penyusunan Barang dan Kebersihan Tempat Pekerjaan"/>
    <x v="2"/>
    <x v="0"/>
    <x v="0"/>
  </r>
  <r>
    <n v="6265"/>
    <x v="517"/>
    <d v="2026-04-14T19:33:23"/>
    <s v="anonymous"/>
    <d v="2026-04-09T00:00:00"/>
    <x v="117"/>
    <s v="12000125"/>
    <x v="0"/>
    <s v="Technician "/>
    <s v="Ammonia Plant"/>
    <s v="Unsafe Act (Dangerous or Unsafe Act that was done by someone) / Perbuatan Bahaya"/>
    <s v="Someone not wearing ear plug/muff"/>
    <s v="Injury on their ear"/>
    <s v="Advise them to wear it"/>
    <s v="Personal Protective Equipment / Pemakaian Alat Pelindung Diri"/>
    <x v="2"/>
    <x v="0"/>
    <x v="0"/>
  </r>
  <r>
    <n v="6266"/>
    <x v="518"/>
    <d v="2026-04-14T19:35:29"/>
    <s v="anonymous"/>
    <d v="2026-04-09T00:00:00"/>
    <x v="117"/>
    <s v="12000125"/>
    <x v="0"/>
    <s v="Technician "/>
    <s v="Offsite &amp; Utilities"/>
    <s v="Unsafe Condition (Dangerous Area that has potential to cause harm or injury to People within the Area) / Keadaan Bahaya"/>
    <s v="On one of the tanks has missing middle section of the barrier"/>
    <s v="Someone might fall"/>
    <s v="Inform related parties"/>
    <s v="Hazardous - Unsafe Environment / Situasi Tempat Kerja yang Berbahaya untuk Alam Sekitar"/>
    <x v="2"/>
    <x v="0"/>
    <x v="0"/>
  </r>
  <r>
    <n v="6267"/>
    <x v="519"/>
    <d v="2026-04-14T19:37:35"/>
    <s v="anonymous"/>
    <d v="2026-04-08T00:00:00"/>
    <x v="117"/>
    <s v="12000125"/>
    <x v="0"/>
    <s v="Technician "/>
    <s v="Site Office Ground Floor"/>
    <s v="Unsafe Act (Dangerous or Unsafe Act that was done by someone) / Perbuatan Bahaya"/>
    <s v="Someone not wearing their helmet going into the plant"/>
    <s v="Fall object and injury to head"/>
    <s v="Remind them to wear their helmet "/>
    <s v="Individual Behaviour / Tingkah Laku yang Cuai dan Berbahaya"/>
    <x v="2"/>
    <x v="0"/>
    <x v="0"/>
  </r>
  <r>
    <n v="6268"/>
    <x v="520"/>
    <d v="2026-04-14T19:39:27"/>
    <s v="anonymous"/>
    <d v="2026-04-08T00:00:00"/>
    <x v="117"/>
    <s v="12000125"/>
    <x v="0"/>
    <s v="Technician "/>
    <s v="Workshop"/>
    <s v="Unsafe Act (Dangerous or Unsafe Act that was done by someone) / Perbuatan Bahaya"/>
    <s v="Someone working not wearing their safely glasses"/>
    <s v="Injury to the eye"/>
    <s v="Remind them to wear it"/>
    <s v="Individual Behaviour / Tingkah Laku yang Cuai dan Berbahaya"/>
    <x v="2"/>
    <x v="0"/>
    <x v="0"/>
  </r>
  <r>
    <n v="6269"/>
    <x v="521"/>
    <d v="2026-04-14T21:23:13"/>
    <s v="anonymous"/>
    <d v="2026-01-01T00:00:00"/>
    <x v="113"/>
    <s v="12000121"/>
    <x v="0"/>
    <s v="Instrument Technician"/>
    <s v="Urea Plant"/>
    <s v="Unsafe Act (Dangerous or Unsafe Act that was done by someone) / Perbuatan Bahaya"/>
    <s v="stopped personnel and asked them to wear gloves before continuing"/>
    <s v="cuts and chemical reaction if the personnel skins are sensitive. "/>
    <s v="casually asked the personnel if he's aware about the glove as he might have forgotten. "/>
    <s v="Supervision / Kurang Pemantauan atau Perhatian dari atasan"/>
    <x v="2"/>
    <x v="0"/>
    <x v="0"/>
  </r>
  <r>
    <n v="6270"/>
    <x v="522"/>
    <d v="2026-04-14T21:27:17"/>
    <s v="anonymous"/>
    <d v="2026-01-23T00:00:00"/>
    <x v="113"/>
    <s v="12000121"/>
    <x v="0"/>
    <s v="Instrument Technician"/>
    <s v="Cooling Tower Area"/>
    <s v="Unsafe Condition (Dangerous Area that has potential to cause harm or injury to People within the Area) / Keadaan Bahaya"/>
    <s v="personnel safety glass looks washed out"/>
    <s v="poor visibility that might lead to serious injuries like trip and fall"/>
    <s v="stopped the personnel and pointed out the safety glasses seems washed out. "/>
    <s v="Personal Protective Equipment / Pemakaian Alat Pelindung Diri"/>
    <x v="2"/>
    <x v="0"/>
    <x v="0"/>
  </r>
  <r>
    <n v="6271"/>
    <x v="523"/>
    <d v="2026-04-14T21:31:21"/>
    <s v="anonymous"/>
    <d v="2026-02-20T00:00:00"/>
    <x v="113"/>
    <s v="12000121"/>
    <x v="0"/>
    <s v="Instrument Technician "/>
    <s v="Product Handling"/>
    <s v="Unsafe Condition (Dangerous Area that has potential to cause harm or injury to People within the Area) / Keadaan Bahaya"/>
    <s v="Slippery floor"/>
    <s v="slip and trip that can causs injury"/>
    <s v="advice nearby operator to do floor cleaning "/>
    <s v="Hazardous - Unsafe Environment / Situasi Tempat Kerja yang Berbahaya untuk Alam Sekitar"/>
    <x v="2"/>
    <x v="0"/>
    <x v="0"/>
  </r>
  <r>
    <n v="6272"/>
    <x v="524"/>
    <d v="2026-04-14T21:36:12"/>
    <s v="anonymous"/>
    <d v="2026-02-20T00:00:00"/>
    <x v="113"/>
    <s v="12000121"/>
    <x v="0"/>
    <s v="Instrument Technician"/>
    <s v="Product Handling"/>
    <s v="Unsafe Condition (Dangerous Area that has potential to cause harm or injury to People within the Area) / Keadaan Bahaya"/>
    <s v="found decomposed birds on the top floors"/>
    <s v="airborne diseases due to biological decomposition. "/>
    <s v="informed the area authority"/>
    <s v="Hazardous - Unsafe Materials / Benda yang Berbahaya"/>
    <x v="2"/>
    <x v="0"/>
    <x v="0"/>
  </r>
  <r>
    <n v="6273"/>
    <x v="525"/>
    <d v="2026-04-14T21:41:56"/>
    <s v="anonymous"/>
    <d v="2026-03-04T00:00:00"/>
    <x v="113"/>
    <s v="12000121"/>
    <x v="0"/>
    <s v="Instrument Technician"/>
    <s v="Site Office First Floor"/>
    <s v="Unsafe Condition (Dangerous Area that has potential to cause harm or injury to People within the Area) / Keadaan Bahaya"/>
    <s v="Emergency Exit are constantly blocked by locked gate"/>
    <s v="in case of emergency, emergency exit is useless. everyone have to exit through the entrance "/>
    <s v="reminded hse about the potential hazard. "/>
    <s v="Design and Engineering / Tempat Pekerjaan kurang sesuai"/>
    <x v="2"/>
    <x v="0"/>
    <x v="0"/>
  </r>
  <r>
    <n v="6274"/>
    <x v="526"/>
    <d v="2026-04-14T21:46:41"/>
    <s v="anonymous"/>
    <d v="2026-03-26T00:00:00"/>
    <x v="113"/>
    <s v="12000121"/>
    <x v="0"/>
    <s v="Instrument Technician"/>
    <s v="Compressor Unit Area"/>
    <s v="Unsafe Act (Dangerous or Unsafe Act that was done by someone) / Perbuatan Bahaya"/>
    <s v="a personnel found not wearing ear protectors "/>
    <s v="could lead to hearing loss"/>
    <s v="stopped the personnel and told him to wear ear protection"/>
    <s v="Personal Protective Equipment / Pemakaian Alat Pelindung Diri"/>
    <x v="2"/>
    <x v="0"/>
    <x v="0"/>
  </r>
  <r>
    <n v="6275"/>
    <x v="527"/>
    <d v="2026-04-14T22:41:43"/>
    <s v="anonymous"/>
    <d v="2026-04-01T00:00:00"/>
    <x v="150"/>
    <s v="12000095"/>
    <x v="0"/>
    <s v="Mechanical technician"/>
    <s v="Urea Plant"/>
    <s v="Unsafe Act (Dangerous or Unsafe Act that was done by someone) / Perbuatan Bahaya"/>
    <s v="Shorcut work / not use the right tools"/>
    <s v="Can be fatal injury and damage the equipment"/>
    <s v="Approach the person and told them to use the right tools"/>
    <s v="Individual Behaviour / Tingkah Laku yang Cuai dan Berbahaya"/>
    <x v="2"/>
    <x v="0"/>
    <x v="0"/>
  </r>
  <r>
    <n v="6276"/>
    <x v="528"/>
    <d v="2026-04-14T22:55:15"/>
    <s v="anonymous"/>
    <d v="2026-04-02T00:00:00"/>
    <x v="150"/>
    <s v="12000095"/>
    <x v="0"/>
    <s v="Mechanical technician"/>
    <s v="Urea Plant"/>
    <s v="Improvement Suggestions / Cadangan untuk diperbaiki"/>
    <s v="People not alert surrounding during working"/>
    <s v="Can hit something that cannot see"/>
    <s v="Approach the people said they need to focus more"/>
    <s v="Knowledge and Training / Kurang Kemahiran atau Pengetahuan"/>
    <x v="2"/>
    <x v="0"/>
    <x v="0"/>
  </r>
  <r>
    <n v="6277"/>
    <x v="529"/>
    <d v="2026-04-14T23:04:38"/>
    <s v="anonymous"/>
    <d v="2026-04-03T00:00:00"/>
    <x v="150"/>
    <s v="12000095"/>
    <x v="0"/>
    <s v="Mechanical technician"/>
    <s v="Workshop"/>
    <s v="Unsafe Act (Dangerous or Unsafe Act that was done by someone) / Perbuatan Bahaya"/>
    <s v="Not using glove while housekeeping tools"/>
    <s v="Micro shard can injured finger"/>
    <s v="Tell the worker to wear a glove "/>
    <s v="Communication / Kurang Perbincangan waktu Bekerja, Kurang Permahaman Arahan atau Kurang Pengetahuan Bahasa Asing"/>
    <x v="2"/>
    <x v="0"/>
    <x v="0"/>
  </r>
  <r>
    <n v="6278"/>
    <x v="530"/>
    <d v="2026-04-14T23:25:36"/>
    <s v="anonymous"/>
    <d v="2026-04-07T00:00:00"/>
    <x v="150"/>
    <s v="12000095"/>
    <x v="0"/>
    <s v="Mechanical technician"/>
    <s v="Workshop"/>
    <s v="Unsafe Act (Dangerous or Unsafe Act that was done by someone) / Perbuatan Bahaya"/>
    <s v="Not using helmet inside the workshop during lifting"/>
    <s v="Can hit the head / serious injury"/>
    <s v="Approach the worker told to wear safety helmet"/>
    <s v="Individual Behaviour / Tingkah Laku yang Cuai dan Berbahaya"/>
    <x v="2"/>
    <x v="0"/>
    <x v="0"/>
  </r>
  <r>
    <n v="6279"/>
    <x v="531"/>
    <d v="2026-04-14T23:28:50"/>
    <s v="anonymous"/>
    <d v="2026-04-08T00:00:00"/>
    <x v="150"/>
    <s v="12000095"/>
    <x v="0"/>
    <s v="Mechanical technician"/>
    <s v="Urea Plant"/>
    <s v="Unsafe Act (Dangerous or Unsafe Act that was done by someone) / Perbuatan Bahaya"/>
    <s v="Riding bicycle very fast"/>
    <s v="Can hit someone or equipment during cycling"/>
    <s v="Approach the people told them to slowing down"/>
    <s v="Individual Behaviour / Tingkah Laku yang Cuai dan Berbahaya"/>
    <x v="2"/>
    <x v="0"/>
    <x v="0"/>
  </r>
  <r>
    <n v="6280"/>
    <x v="532"/>
    <d v="2026-04-15T00:16:00"/>
    <s v="anonymous"/>
    <d v="2026-03-27T00:00:00"/>
    <x v="217"/>
    <s v="12000196"/>
    <x v="0"/>
    <s v="Electrical lead engineer"/>
    <s v="Urea Plant"/>
    <s v="Unsafe Condition (Dangerous Area that has potential to cause harm or injury to People within the Area) / Keadaan Bahaya"/>
    <s v="First floor , near the elevator entrance , one of the grating clamp is loose . "/>
    <s v="Trip and fall "/>
    <s v="Care card created . notification ( work order) to be created in sap ."/>
    <s v="Facility Management / Perawatan Kemudahan dan Aset"/>
    <x v="2"/>
    <x v="0"/>
    <x v="0"/>
  </r>
  <r>
    <n v="6281"/>
    <x v="533"/>
    <d v="2026-04-15T05:54:57"/>
    <s v="anonymous"/>
    <d v="2026-04-14T00:00:00"/>
    <x v="33"/>
    <s v="12000069"/>
    <x v="0"/>
    <s v="Electrical Technician"/>
    <s v="BFI SPARK, Car Park C (Big Space)"/>
    <s v="Safe Act or Positive Practice (An appreciation to be made to that person who shows good examples) / Kelakuan yang Baik"/>
    <s v="My colleague park at the designated shift parking area, for day and night duty."/>
    <s v=" "/>
    <s v="Thanks for parking in the designated area, it really helps keep things organized."/>
    <s v="Proactive Approach / Teguran Positif (Safe Act / Positive Act)"/>
    <x v="2"/>
    <x v="0"/>
    <x v="0"/>
  </r>
  <r>
    <n v="6282"/>
    <x v="534"/>
    <d v="2026-04-15T06:02:19"/>
    <s v="anonymous"/>
    <d v="2026-04-13T00:00:00"/>
    <x v="33"/>
    <s v="12000069"/>
    <x v="0"/>
    <s v="Electrical Technician"/>
    <s v="Urea Plant"/>
    <s v="Safe Act or Positive Practice (An appreciation to be made to that person who shows good examples) / Kelakuan yang Baik"/>
    <s v="On the way to urea granulation from substation, my colleague reminded me to use ear plug or ear muff since it is high noise area."/>
    <s v="for long time exposure to high noise may damage the ear drum or may not hear very well."/>
    <s v="Thank you for reminding me using proper ppe for the right area."/>
    <s v="Proactive Approach / Teguran Positif (Safe Act / Positive Act)"/>
    <x v="2"/>
    <x v="0"/>
    <x v="0"/>
  </r>
  <r>
    <n v="6283"/>
    <x v="535"/>
    <d v="2026-04-15T08:20:41"/>
    <s v="anonymous"/>
    <d v="2026-04-14T00:00:00"/>
    <x v="144"/>
    <s v="12000049"/>
    <x v="0"/>
    <s v="Sr rotating technician "/>
    <s v="Main Gate 1"/>
    <s v="Unsafe Condition (Dangerous Area that has potential to cause harm or injury to People within the Area) / Keadaan Bahaya"/>
    <s v="The card punching maintenance sport have i type if they change&quot; \ &quot; they have minimum to hit the base chanel "/>
    <s v="Card punching machine closed by car "/>
    <s v="If they little band for up side then they don't hit the base chanal"/>
    <s v="Hazardous - Unsafe Environment / Situasi Tempat Kerja yang Berbahaya untuk Alam Sekitar"/>
    <x v="2"/>
    <x v="0"/>
    <x v="0"/>
  </r>
  <r>
    <n v="6284"/>
    <x v="536"/>
    <d v="2026-04-15T08:28:43"/>
    <s v="anonymous"/>
    <d v="2026-04-15T00:00:00"/>
    <x v="13"/>
    <s v="12000148"/>
    <x v="0"/>
    <s v="Welder"/>
    <s v="North Building Ground Floor"/>
    <s v="Safe Act or Positive Practice (An appreciation to be made to that person who shows good examples) / Kelakuan yang Baik"/>
    <s v="I observed the cleaner maintaining the cleaning of the toilet."/>
    <s v="- Spread of germs and illnesses like diarrhea, flu, or skin infections _x000a_- Bad odors making the whole workshop unpleasant and unprofessional _x000a_- Slips and falls from wet floors or leaked water _x000a_- Pest problems like flies, cockroaches, or rodents _x000a_- Low morale and complaints from staff and visitors _x000a_- Failed health inspections, fines, or shutdowns "/>
    <s v="- Flush after use and wipe the seat if needed _x000a_- Throw paper towels and waste in bins, not on the floor _x000a_- Report leaks, clogs, or empty supplies to the cleaner or supervisor right away _x000a_- Don’t leave personal items or tools on sinks and counters _x000a_- Clean up spills or splashes you make _x000a_- Respect cleaning schedules: avoid using toilets when being cleaned _x000a_- Thank the cleaner and give feedback if something’s missed "/>
    <s v="Proactive Approach / Teguran Positif (Safe Act / Positive Act)"/>
    <x v="2"/>
    <x v="0"/>
    <x v="0"/>
  </r>
  <r>
    <n v="6285"/>
    <x v="537"/>
    <d v="2026-04-15T08:55:22"/>
    <s v="anonymous"/>
    <d v="2026-04-13T00:00:00"/>
    <x v="51"/>
    <n v="12000161"/>
    <x v="0"/>
    <s v="DE Technician "/>
    <s v="Workshop"/>
    <s v="Safe Act or Positive Practice (An appreciation to be made to that person who shows good examples) / Kelakuan yang Baik"/>
    <s v="Using the correct PPE handling grinder when cutting pipes"/>
    <s v="If the grinding disc breaks, the disc will fly into face."/>
    <s v="Good practice using face shield and all PPE"/>
    <s v="Personal Protective Equipment / Pemakaian Alat Pelindung Diri"/>
    <x v="2"/>
    <x v="0"/>
    <x v="0"/>
  </r>
  <r>
    <n v="6286"/>
    <x v="538"/>
    <d v="2026-04-15T08:57:14"/>
    <s v="anonymous"/>
    <d v="2026-04-15T00:00:00"/>
    <x v="13"/>
    <s v="12000148"/>
    <x v="0"/>
    <s v="Welder "/>
    <s v="Chemical Storage Area"/>
    <s v="Safe Act or Positive Practice (An appreciation to be made to that person who shows good examples) / Kelakuan yang Baik"/>
    <s v="Ive seen management are now make building garage for bigger trucks."/>
    <s v="- Vehicles parked in work zones create trip hazards and block access _x000a_- Higher risk of collisions with workers, equipment, or structures _x000a_- Tools and parts left exposed to weather, causing rust or damage _x000a_- Oil, fuel, or fluid leaks contaminate the ground and create slip hazards _x000a_- Maintenance gets skipped because there’s no safe, dedicated space _x000a_- Emergency exits or fire lanes get blocked, violating safety regs _x000a_- Theft or vandalism risk increases for vehicles and equipment "/>
    <s v="- Report blocked access, leaks, or hazards in vehicle areas ASAP _x000a_- Park only in designated bays and encourage others to do the same _x000a_- Keep walkways and fire lanes clear of tools, parts, and vehicles _x000a_- Do basic housekeeping: clean up spills and dispose of waste properly _x000a_- Log maintenance issues like potholes, poor lighting, or broken barriers _x000a_- Follow signage and procedures for vehicle movement and storage _x000a_- Share ideas in toolbox talks to improve layout or traffic flow _x000a_- Set the example: don’t take shortcuts that create clutter or risks "/>
    <s v="Proactive Approach / Teguran Positif (Safe Act / Positive Act)"/>
    <x v="2"/>
    <x v="0"/>
    <x v="0"/>
  </r>
  <r>
    <n v="6287"/>
    <x v="539"/>
    <d v="2026-04-15T09:13:06"/>
    <s v="anonymous"/>
    <d v="2026-04-15T00:00:00"/>
    <x v="13"/>
    <s v="12000148"/>
    <x v="0"/>
    <s v="Welder "/>
    <s v="North Building Ground Floor"/>
    <s v="Safe Act or Positive Practice (An appreciation to be made to that person who shows good examples) / Kelakuan yang Baik"/>
    <s v="Ive seen that my supervisor is working on for upcoming shutdown. He is doing site visit and planning so that everything went as planned."/>
    <s v="- Workers unclear on roles, causing confusion and delays _x000a_- Missing equipment or wrong tools on site when needed _x000a_- Higher risk of accidents from unassessed hazards or unsafe methods _x000a_- Overrun on budget due to rework, rush orders, or downtime _x000a_- Non-compliance with permits, safety regs, or client requirements _x000a_- Fatigue and stress from last-minute changes and long hours _x000a_- Damage to equipment, materials, or surrounding structures."/>
    <s v="- Share field updates early: flag missing tools, access issues, or hazards _x000a_- Confirm you understand your role and ask questions before the job starts _x000a_- Do pre-task checks and report equipment defects ahead of time _x000a_- Give realistic time estimates for your part of the work _x000a_- Suggest lessons learned from past jobs to avoid repeat problems _x000a_- Keep your certs and training current so you’re ready when scheduled _x000a_- Communicate changes immediately if site conditions shift _x000a_- Document and return tools/materials so the next plan starts clean "/>
    <s v="Proactive Approach / Teguran Positif (Safe Act / Positive Act)"/>
    <x v="2"/>
    <x v="0"/>
    <x v="0"/>
  </r>
  <r>
    <n v="6288"/>
    <x v="540"/>
    <d v="2026-04-15T09:34:06"/>
    <s v="anonymous"/>
    <d v="2026-04-15T00:00:00"/>
    <x v="13"/>
    <s v="12000148"/>
    <x v="0"/>
    <s v="Welder"/>
    <s v="Workshop"/>
    <s v="Safe Act or Positive Practice (An appreciation to be made to that person who shows good examples) / Kelakuan yang Baik"/>
    <s v="During we working at the hot work area, I've got a call from rigging team and told me that one of the manpower working nearby us who is working at heights wearing their full body harness without hooking the hooks. So i come to the manpower and convince the person."/>
    <s v="- Fall won’t be arrested, leading to severe injury or fatality 💥l_x000a_- False sense of security makes worker take bigger risks _x000a_- Impact with ground, structures, or equipment below _x000a_- Swing fall injuries if you fall and hit something sideways _x000a_- Legal liability for worker and company under safety regs _x000a_- Emergency rescue plan fails because anchor point was never engaged _x000a_- Sets a bad example, encouraging others to skip clipping in "/>
    <s v="- Inspect your harness, lanyard, and anchor points before every use _x000a_- Always clip in 100% of the time with two hooks if moving between anchors _x000a_- Do buddy checks and ask teammates to check your setup too _x000a_- Keep anchor points above you whenever possible to reduce fall distance _x000a_- Never alter, misuse, or lend damaged fall protection gear _x000a_- Close off and barricade the area below to protect others _x000a_- Stop work and speak up if you see unclipped hooks or unsafe behavior _x000a_- Follow the rescue plan and know how to use it before climbing "/>
    <s v="Proactive Approach / Teguran Positif (Safe Act / Positive Act)"/>
    <x v="2"/>
    <x v="0"/>
    <x v="0"/>
  </r>
  <r>
    <n v="6289"/>
    <x v="541"/>
    <d v="2026-04-15T09:35:06"/>
    <s v="anonymous"/>
    <d v="2026-04-14T00:00:00"/>
    <x v="159"/>
    <m/>
    <x v="2"/>
    <s v="General worker"/>
    <s v="Ammonia Plant"/>
    <s v="Improvement Suggestions / Cadangan untuk diperbaiki"/>
    <s v="Barrier tap tidak tersusun rapi"/>
    <s v="Boleh menyebabkan tersangkut di kaki Dan jatuh"/>
    <s v="Menyusun barrier tap itu dengan rapi supaya tidak orang-orang yang melalui kawasan itu tidak jatuh"/>
    <s v="Signage and Barriers / Papan Tanda dan Perbatasan Keselamatan tempat kerja"/>
    <x v="1"/>
    <x v="2"/>
    <x v="0"/>
  </r>
  <r>
    <n v="6290"/>
    <x v="542"/>
    <d v="2026-04-15T09:50:15"/>
    <s v="anonymous"/>
    <d v="2026-04-15T00:00:00"/>
    <x v="159"/>
    <m/>
    <x v="2"/>
    <s v="General worker"/>
    <s v="(TSF1) Toilet"/>
    <s v="Unsafe Condition (Dangerous Area that has potential to cause harm or injury to People within the Area) / Keadaan Bahaya"/>
    <s v="Pintu jamban yang tidak dapat digunakan lagi"/>
    <s v="Boleh menyebabkan pintu itu jatuh terkena orang"/>
    <s v="Saya menegur orang itu untuk gantikan pintu jamban itu yang baru"/>
    <s v="Supervision / Kurang Pemantauan atau Perhatian dari atasan"/>
    <x v="1"/>
    <x v="2"/>
    <x v="0"/>
  </r>
  <r>
    <n v="6291"/>
    <x v="543"/>
    <d v="2026-04-15T10:32:13"/>
    <s v="anonymous"/>
    <d v="2026-04-14T00:00:00"/>
    <x v="142"/>
    <s v="12000168"/>
    <x v="0"/>
    <s v="Snr SUPERVISOR"/>
    <s v="Offsite &amp; Utilities"/>
    <s v="Safe Act or Positive Practice (An appreciation to be made to that person who shows good examples) / Kelakuan yang Baik"/>
    <s v="Follow the BFI 12 Lifesaving Rules - Energy Isolation before starting the jobs verify isolation &amp; zero energy when working on process or equipment."/>
    <s v="They have follow &amp; action"/>
    <s v="They are follow &amp; action"/>
    <s v="Proactive Approach / Teguran Positif (Safe Act / Positive Act)"/>
    <x v="2"/>
    <x v="0"/>
    <x v="0"/>
  </r>
  <r>
    <n v="6292"/>
    <x v="544"/>
    <d v="2026-04-15T11:38:02"/>
    <s v="anonymous"/>
    <d v="2026-03-11T00:00:00"/>
    <x v="28"/>
    <s v="12000031"/>
    <x v="0"/>
    <s v="Elecyrical Engineer"/>
    <s v="Unsure / Kurang Pasti"/>
    <s v="Safe Act or Positive Practice (An appreciation to be made to that person who shows good examples) / Kelakuan yang Baik"/>
    <s v="Avoiding pushing ourselves too much physically during Fasting month, and focus on your physical condition."/>
    <s v="Cases of dehydration are higher during fasting month, which will cause other sort of health issue."/>
    <s v="Know your limit and stay away from hot areas as much as possible. Prioritize your health first, but not forget the others."/>
    <s v="Welfare / Kebajikan Pekerjaan dari segi Tempat Rehat, Penyediaan Air Minum dan Sebagainya."/>
    <x v="2"/>
    <x v="0"/>
    <x v="0"/>
  </r>
  <r>
    <n v="6293"/>
    <x v="545"/>
    <d v="2026-04-15T11:44:06"/>
    <s v="anonymous"/>
    <d v="2026-03-26T00:00:00"/>
    <x v="28"/>
    <s v="12000031"/>
    <x v="0"/>
    <s v="Electrical Engineer"/>
    <s v="Car Park near North Building"/>
    <s v="Safe Act or Positive Practice (An appreciation to be made to that person who shows good examples) / Kelakuan yang Baik"/>
    <s v="Uneven gravel surface"/>
    <s v="Possible to cause tripping"/>
    <s v="Avoid walking on uneven surface and potholes"/>
    <s v="Welfare / Kebajikan Pekerjaan dari segi Tempat Rehat, Penyediaan Air Minum dan Sebagainya."/>
    <x v="2"/>
    <x v="0"/>
    <x v="0"/>
  </r>
  <r>
    <n v="6294"/>
    <x v="546"/>
    <d v="2026-04-15T11:52:17"/>
    <s v="anonymous"/>
    <d v="2026-04-15T00:00:00"/>
    <x v="218"/>
    <m/>
    <x v="3"/>
    <s v="Security Guard"/>
    <s v="Plant Entry Gate"/>
    <s v="Safe Act or Positive Practice (An appreciation to be made to that person who shows good examples) / Kelakuan yang Baik"/>
    <s v="saya melaporkan &amp; memastikan semua contractor/bfi harus memakai full ppe sebelum ke site plant BFI. dan paling penting adalah escapehood mesti diadakan di dalam khas ppe sebelum masuk."/>
    <s v="jika tidak ambil tindakan ataupun ditegur yang tidak membawa ataupun memakai full ppe , harus di tegur untuk mengambil jika tertinggal di dalam kereta ataupun inform supervisor contractor untuk selanjut nya."/>
    <s v="berbicara secara spontan dan respon secara baik."/>
    <s v="Personal Protective Equipment / Pemakaian Alat Pelindung Diri"/>
    <x v="1"/>
    <x v="2"/>
    <x v="0"/>
  </r>
  <r>
    <n v="6295"/>
    <x v="547"/>
    <d v="2026-04-15T11:58:07"/>
    <s v="anonymous"/>
    <d v="2026-03-27T00:00:00"/>
    <x v="28"/>
    <s v="12000031"/>
    <x v="0"/>
    <s v="Electrical Engineer"/>
    <s v="Workshop"/>
    <s v="Safe Act or Positive Practice (An appreciation to be made to that person who shows good examples) / Kelakuan yang Baik"/>
    <s v="Proper tools arrangement"/>
    <s v="Nothing"/>
    <s v="Commending the great tools arrangement."/>
    <s v="Tools, Equipment and Machinery / Berkaitan dengan Alat Kegunaan Pekerjaan dan Mesin sama ada ianya Tidak Sesuai untuk aktivitas tersebut atau sebaliknya"/>
    <x v="2"/>
    <x v="0"/>
    <x v="0"/>
  </r>
  <r>
    <n v="6296"/>
    <x v="548"/>
    <d v="2026-04-15T13:12:16"/>
    <s v="anonymous"/>
    <d v="2026-04-15T00:00:00"/>
    <x v="30"/>
    <s v="12000034"/>
    <x v="0"/>
    <s v="Technician"/>
    <s v="Workshop"/>
    <s v="Safe Act or Positive Practice (An appreciation to be made to that person who shows good examples) / Kelakuan yang Baik"/>
    <s v="Electrical workshop looks tidy and neat. Done housekeeping after some activity"/>
    <s v="Messy and not tidy."/>
    <s v="After did some activity, did housekeeping "/>
    <s v="Proactive Approach / Teguran Positif (Safe Act / Positive Act)"/>
    <x v="2"/>
    <x v="0"/>
    <x v="0"/>
  </r>
  <r>
    <n v="6297"/>
    <x v="549"/>
    <d v="2026-04-15T13:16:47"/>
    <s v="anonymous"/>
    <d v="2026-04-15T00:00:00"/>
    <x v="30"/>
    <s v="12000034"/>
    <x v="0"/>
    <s v="Technician"/>
    <s v="Electrical Substation"/>
    <s v="Safe Act or Positive Practice (An appreciation to be made to that person who shows good examples) / Kelakuan yang Baik"/>
    <s v="Cable is store on proper area for future use when needed"/>
    <s v="None"/>
    <s v="Good safety practice"/>
    <s v="Proactive Approach / Teguran Positif (Safe Act / Positive Act)"/>
    <x v="2"/>
    <x v="0"/>
    <x v="0"/>
  </r>
  <r>
    <n v="6298"/>
    <x v="550"/>
    <d v="2026-04-15T13:26:01"/>
    <s v="anonymous"/>
    <d v="2026-04-15T00:00:00"/>
    <x v="80"/>
    <s v="12000117"/>
    <x v="0"/>
    <s v="Mech.lead"/>
    <s v="Car Park in Front of HSSE Office"/>
    <s v="Safe Act or Positive Practice (An appreciation to be made to that person who shows good examples) / Kelakuan yang Baik"/>
    <s v="pushing the gravel/small stone away of the road"/>
    <s v="fall, injury of others if trapped under any car wheel"/>
    <s v="appreciated whom are doing so"/>
    <s v="Road Safety / Keselamatan di Trafik dan Jalan Raya"/>
    <x v="2"/>
    <x v="0"/>
    <x v="0"/>
  </r>
  <r>
    <n v="6299"/>
    <x v="551"/>
    <d v="2026-04-15T13:44:39"/>
    <s v="anonymous"/>
    <d v="2026-04-14T00:00:00"/>
    <x v="76"/>
    <s v="12000062"/>
    <x v="0"/>
    <s v="senior engineer"/>
    <s v="Ammonia Plant"/>
    <s v="Unsafe Condition (Dangerous Area that has potential to cause harm or injury to People within the Area) / Keadaan Bahaya"/>
    <s v="While removing the burners from the primary reformer at ammonia plant for maintenance, the technicians were observed using regular working gloves that are not rated for handling of items having elevated temperature. The rubber on the gloves is observed to smolder when in contact with the hot surface of the burner tube."/>
    <s v="This has high potential of skin burns at the hands due to failure / smoldering of the glove's fabric."/>
    <s v="BRE safety team was contacted immediately to arrange for the welding gloves, which were later arranged from the workshop fabrication team. The job continued with the welding gloves."/>
    <s v="Personal Protective Equipment / Pemakaian Alat Pelindung Diri"/>
    <x v="2"/>
    <x v="1"/>
    <x v="0"/>
  </r>
  <r>
    <n v="6300"/>
    <x v="552"/>
    <d v="2026-04-15T14:44:48"/>
    <s v="anonymous"/>
    <d v="2026-04-15T00:00:00"/>
    <x v="121"/>
    <s v="12000130"/>
    <x v="0"/>
    <s v="Shift Instrument supervisor "/>
    <s v="Offsite &amp; Utilities"/>
    <s v="Improvement Suggestions / Cadangan untuk diperbaiki"/>
    <s v="Observed multiple chemical totes blocking access to the skid at the Offsite &amp; Utilities Water Treatment Plant."/>
    <s v="Blocked access may cause delays in emergency response, increase trip hazards, and risk chemical spills."/>
    <s v="Advised personnel to clear the obstruction immediately, explained the safety risks, and recommended maintaining clear access or installing temporary barriers if relocation is not possible."/>
    <s v="Signage and Barriers / Papan Tanda dan Perbatasan Keselamatan tempat kerja"/>
    <x v="2"/>
    <x v="0"/>
    <x v="0"/>
  </r>
  <r>
    <n v="6301"/>
    <x v="553"/>
    <d v="2026-04-15T15:35:10"/>
    <s v="anonymous"/>
    <d v="2026-04-15T00:00:00"/>
    <x v="121"/>
    <s v="12000130"/>
    <x v="0"/>
    <s v="Shift instrument supervisor "/>
    <s v="Site Office Ground Floor"/>
    <s v="Unsafe Condition (Dangerous Area that has potential to cause harm or injury to People within the Area) / Keadaan Bahaya"/>
    <s v="Observed that the water in all toilets at the site office is yellowish and has an unpleasant odor."/>
    <s v="May pose health risks, create unpleasant conditions, and make the water unsafe for washing hands and face."/>
    <s v="Reported the issue to the responsible personnel, advised immediate investigation of the water supply, and recommended providing alternative clean water until the issue is resolved."/>
    <s v="Facility Management / Perawatan Kemudahan dan Aset"/>
    <x v="2"/>
    <x v="0"/>
    <x v="0"/>
  </r>
  <r>
    <n v="6302"/>
    <x v="554"/>
    <d v="2026-04-15T15:41:26"/>
    <s v="anonymous"/>
    <d v="2026-04-15T00:00:00"/>
    <x v="121"/>
    <s v="12000130"/>
    <x v="0"/>
    <s v="Shift instrument supervisor "/>
    <s v="Ammonia Plant"/>
    <s v="Unsafe Condition (Dangerous Area that has potential to cause harm or injury to People within the Area) / Keadaan Bahaya"/>
    <s v="Today, the weather outside the plant area is very hot (around 42°C), and wearing thick coveralls is uncomfortable for performing work."/>
    <s v="Prolonged exposure to extreme heat may cause heat stress, dehydration, fatigue, and increase the risk of heat-related illness or accidents."/>
    <s v="Advised personnel to take regular rest breaks, stay hydrated, and follow heat stress precautions, and recommended adjusting work schedule or providing cooling measures when necessary."/>
    <s v="Hazardous - Unsafe Environment / Situasi Tempat Kerja yang Berbahaya untuk Alam Sekitar"/>
    <x v="2"/>
    <x v="0"/>
    <x v="0"/>
  </r>
  <r>
    <n v="6303"/>
    <x v="555"/>
    <d v="2026-04-15T15:48:07"/>
    <s v="anonymous"/>
    <d v="2026-04-15T00:00:00"/>
    <x v="121"/>
    <s v="12000130"/>
    <x v="0"/>
    <s v="Shift instrument supervisor "/>
    <s v="Site Office Ground Floor"/>
    <s v="Improvement Suggestions / Cadangan untuk diperbaiki"/>
    <s v="Observed at the bicycle parking area that some personnel bicycles are due for inspection, and some have already passed the inspection due date."/>
    <s v="Failure to inspect bicycles may result in mechanical failures, increased risk of accidents, and unsafe riding conditions for personnel."/>
    <s v="Advised bicycle owners to send their bicycles for immediate inspection, informed them of the safety requirement, and recommended setting up a reminder system to ensure inspections are done on time."/>
    <s v="Hazardous - Unsafe Materials / Benda yang Berbahaya"/>
    <x v="2"/>
    <x v="0"/>
    <x v="0"/>
  </r>
  <r>
    <n v="6304"/>
    <x v="556"/>
    <d v="2026-04-15T21:47:17"/>
    <s v="anonymous"/>
    <d v="2026-04-15T00:00:00"/>
    <x v="1"/>
    <s v="12000089"/>
    <x v="0"/>
    <s v="Rotating Technician Level 2"/>
    <s v="CCR"/>
    <s v="Unsafe Act (Dangerous or Unsafe Act that was done by someone) / Perbuatan Bahaya"/>
    <s v="i saw instagram online, people using jeans inside the plan "/>
    <s v="not proper PPE"/>
    <s v="use full ppe"/>
    <s v="Individual Behaviour / Tingkah Laku yang Cuai dan Berbahaya"/>
    <x v="2"/>
    <x v="0"/>
    <x v="0"/>
  </r>
  <r>
    <n v="6305"/>
    <x v="557"/>
    <d v="2026-04-16T08:02:39"/>
    <s v="anonymous"/>
    <d v="2026-04-16T00:00:00"/>
    <x v="13"/>
    <s v="12000148"/>
    <x v="0"/>
    <s v="Welder"/>
    <s v="North Building Ground Floor"/>
    <s v="Safe Act or Positive Practice (An appreciation to be made to that person who shows good examples) / Kelakuan yang Baik"/>
    <s v="Every morning, our supervisor we will have a meeting. The meeting contain of the job we will do for the day and my supervisor will take 5-10 mins to do tool box talk everyday."/>
    <s v="- Workers miss new hazards specific to today’s task or location _x000a_- Roles and steps stay unclear, causing confusion and rework _x000a_- Safety controls or PPE requirements don’t get communicated _x000a_- Near-misses from past shifts aren’t shared, so mistakes repeat _x000a_- Permit conditions, isolations, or LOTO steps get skipped _x000a_- New team members or subs don’t know site-specific rules _x000a_- Changes in weather, equipment, or scope catch people off guard _x000a_- Low safety culture because no one’s checking in as a team "/>
    <s v="- Show up on time and stay engaged, no phones or side talk _x000a_- Share hazards you spotted or near-misses from yesterday _x000a_- Ask questions if any step, control, or PPE isn’t clear _x000a_- Volunteer to lead the talk once in a while to build ownership _x000a_- Keep topics relevant: focus on today’s tasks, weather, and permits _x000a_- Take notes and confirm your role before leaving the group _x000a_- Remind teammates who miss it to get a catch-up brief from the lead _x000a_- Suggest quick topics based on what you see on site "/>
    <s v="Proactive Approach / Teguran Positif (Safe Act / Positive Act)"/>
    <x v="2"/>
    <x v="0"/>
    <x v="0"/>
  </r>
  <r>
    <n v="6306"/>
    <x v="558"/>
    <d v="2026-04-16T08:20:06"/>
    <s v="anonymous"/>
    <d v="2026-04-16T00:00:00"/>
    <x v="84"/>
    <s v="12000136"/>
    <x v="0"/>
    <s v="Static urea technician "/>
    <s v="Jetty Modules Area"/>
    <s v="Unsafe Condition (Dangerous Area that has potential to cause harm or injury to People within the Area) / Keadaan Bahaya"/>
    <s v="Jetty gallery module 62-63 platform has seen a little gap which due to metal platform bend. It is dangerous situation where below of the galley is sea and potential to fall to the sea"/>
    <s v="Anytime the platform may be damage and people or any tools/equipment may fall down to the sea and also cause potential harm to the worker"/>
    <s v="Told the supervisor area owner and raise the care card"/>
    <s v="Hazardous - Unsafe Environment / Situasi Tempat Kerja yang Berbahaya untuk Alam Sekitar"/>
    <x v="2"/>
    <x v="0"/>
    <x v="0"/>
  </r>
  <r>
    <n v="6307"/>
    <x v="559"/>
    <d v="2026-04-16T08:25:41"/>
    <s v="anonymous"/>
    <d v="2026-04-15T00:00:00"/>
    <x v="29"/>
    <s v="12000023"/>
    <x v="0"/>
    <s v="Electrical Engineer"/>
    <s v="Car Park near North Building"/>
    <s v="Unsafe Act (Dangerous or Unsafe Act that was done by someone) / Perbuatan Bahaya"/>
    <s v="my colleague was not wearing seatbelt when driving the car, going out from the parking."/>
    <s v="could cause injury"/>
    <s v="informed her to use her seatbelt"/>
    <s v="Individual Behaviour / Tingkah Laku yang Cuai dan Berbahaya"/>
    <x v="2"/>
    <x v="0"/>
    <x v="0"/>
  </r>
  <r>
    <n v="6308"/>
    <x v="560"/>
    <d v="2026-04-16T08:33:08"/>
    <s v="anonymous"/>
    <d v="2026-04-16T00:00:00"/>
    <x v="13"/>
    <s v="12000148"/>
    <x v="0"/>
    <s v="Welder "/>
    <s v="Workshop"/>
    <s v="Unsafe Condition (Dangerous Area that has potential to cause harm or injury to People within the Area) / Keadaan Bahaya"/>
    <s v="At the workshop, currently we have pre weld hot treatment. Safety officer was around and noticed that the area is not barricades. The material its self is around 200°c . He told us to barricaded the area so people surrounding are"/>
    <s v="- Workers or visitors brush against hot material and get severe burns _x000a_- Dropped tools, paper, or flammable liquids ignite on contact _x000a_- No warning means people walk through and create trip hazards near heat _x000a_- Heat damage to cables, hoses, or PPE left too close _x000a_- Failed safety audit or stop-work order for missing controls _x000a_- Delayed emergency response if someone gets hurt in an unmarked zone _x000a_- Liability for company if injury occurs in an unprotected area "/>
    <s v="- Install barricades before the hot work or hazard starts, not after _x000a_- Use clear signage: “Hot Surface 200°C”, “Authorized Only”, with your name/date _x000a_- Do regular checks each shift to fix fallen tape or moved cones _x000a_- Remove barricades immediately when the hazard is gone to avoid “cry wolf” effect _x000a_- Keep spare tape, stands, and signs near high-risk zones for quick setup _x000a_- Stop and challenge anyone crossing or removing barricades unsafely _x000a_- Include barricade status in toolbox talks and handovers _x000a_- Report damaged or missing barricades to your supervisor right away "/>
    <s v="Hazardous - Unsafe Environment / Situasi Tempat Kerja yang Berbahaya untuk Alam Sekitar"/>
    <x v="2"/>
    <x v="0"/>
    <x v="0"/>
  </r>
  <r>
    <n v="6309"/>
    <x v="561"/>
    <d v="2026-04-16T09:13:42"/>
    <s v="anonymous"/>
    <d v="2026-04-09T00:00:00"/>
    <x v="14"/>
    <s v="12000073"/>
    <x v="0"/>
    <s v="Technician"/>
    <s v="Site Office's Staffs Rest Area"/>
    <s v="Safe Act or Positive Practice (An appreciation to be made to that person who shows good examples) / Kelakuan yang Baik"/>
    <s v="Found a greasing gun the bicycle parking area"/>
    <s v="Tripping Hazard"/>
    <s v="Remove the grease gun from the area. Find the department owner of the gun and return it safely"/>
    <s v="Welfare / Kebajikan Pekerjaan dari segi Tempat Rehat, Penyediaan Air Minum dan Sebagainya."/>
    <x v="2"/>
    <x v="0"/>
    <x v="0"/>
  </r>
  <r>
    <n v="6310"/>
    <x v="562"/>
    <d v="2026-04-16T09:18:49"/>
    <s v="anonymous"/>
    <d v="2026-04-10T00:00:00"/>
    <x v="14"/>
    <s v="12000073"/>
    <x v="0"/>
    <s v="Technician"/>
    <s v="Site Office's Contractors Rest Area"/>
    <s v="Unsafe Condition (Dangerous Area that has potential to cause harm or injury to People within the Area) / Keadaan Bahaya"/>
    <s v="Uneven tiles from the rest area to the toilet and in front of surau"/>
    <s v="Tripping Hazard"/>
    <s v="Previously was already repaired, but it is still uneven. Maybe the involved department need to do post activity check or follow-up inspection"/>
    <s v="Welfare / Kebajikan Pekerjaan dari segi Tempat Rehat, Penyediaan Air Minum dan Sebagainya."/>
    <x v="2"/>
    <x v="0"/>
    <x v="0"/>
  </r>
  <r>
    <n v="6311"/>
    <x v="563"/>
    <d v="2026-04-16T12:03:32"/>
    <s v="anonymous"/>
    <d v="2026-04-16T00:00:00"/>
    <x v="13"/>
    <s v="12000148"/>
    <x v="0"/>
    <s v="Welder "/>
    <s v="Workshop"/>
    <s v="Unsafe Condition (Dangerous Area that has potential to cause harm or injury to People within the Area) / Keadaan Bahaya"/>
    <s v="At the workshop, currently we have pre weld hot treatment. Safety officer was around and noticed that the area is not barricades. The material its self is around 200°c . He told us to barricaded the area so people surrounding are"/>
    <s v="- Workers or visitors brush against hot material and get severe burns _x000a_- Dropped tools, paper, or flammable liquids ignite on contact _x000a_- No warning means people walk through and create trip hazards near heat _x000a_- Heat damage to cables, hoses, or PPE left too close _x000a_- Failed safety audit or stop-work order for missing controls _x000a_- Delayed emergency response if someone gets hurt in an unmarked zone _x000a_- Liability for company if injury occurs in an unprotected area "/>
    <s v="- Install barricades before the hot work or hazard starts, not after _x000a_- Use clear signage: “Hot Surface 200°C”, “Authorized Only”, with your name/date _x000a_- Do regular checks each shift to fix fallen tape or moved cones _x000a_- Remove barricades immediately when the hazard is gone to avoid “cry wolf” effect _x000a_- Keep spare tape, stands, and signs near high-risk zones for quick setup _x000a_- Stop and challenge anyone crossing or removing barricades unsafely _x000a_- Include barricade status in toolbox talks and handovers _x000a_- Report damaged or missing barricades to your supervisor right away "/>
    <s v="Hazardous - Unsafe Environment / Situasi Tempat Kerja yang Berbahaya untuk Alam Sekitar"/>
    <x v="2"/>
    <x v="0"/>
    <x v="0"/>
  </r>
  <r>
    <n v="6312"/>
    <x v="564"/>
    <d v="2026-04-16T12:09:36"/>
    <s v="anonymous"/>
    <d v="2026-04-16T00:00:00"/>
    <x v="13"/>
    <s v="12000148"/>
    <x v="0"/>
    <s v="Welder"/>
    <s v="North Building Ground Floor"/>
    <s v="Safe Act or Positive Practice (An appreciation to be made to that person who shows good examples) / Kelakuan yang Baik"/>
    <s v="Ive seen that our HSSE officer keep on reminding that to do any task must avoid from rushing."/>
    <s v="- Skipped safety steps like PPE checks, LOTO, or permits _x000a_- Higher chance of slips, trips, and hand injuries from poor grip _x000a_- Misread drawings or procedures, leading to rework and delays _x000a_- Dropped tools or materials that hit people or equipment below _x000a_- Poor welds, cuts, or assembly because prep and QC get rushed _x000a_- Near-misses don’t get reported because “no time” _x000a_- Fatigue and stress build up, so mistakes snowball through the day _x000a_- Team morale drops when everyone feels pressured and unsafe "/>
    <s v="- Echo the message in toolbox talks: remind teammates “no rush jobs” 📢l_x000a_- Lead by example and pace your work safely even under pressure _x000a_- Speak up and stop the job if you see someone rushing unsafely _x000a_- Share near-misses caused by rushing so others learn from them _x000a_- Help plan tasks with realistic time so no one feels forced to hurry _x000a_- Thank the HSSE officer when they intervene to keep people safe _x000a_- Call out good behavior: “Good catch, you took time to do it right” _x000a_- Report scheduling pressure to supervisors so they can adjust workload "/>
    <s v="Proactive Approach / Teguran Positif (Safe Act / Positive Act)"/>
    <x v="2"/>
    <x v="0"/>
    <x v="0"/>
  </r>
  <r>
    <n v="6313"/>
    <x v="565"/>
    <d v="2026-04-16T14:20:17"/>
    <s v="anonymous"/>
    <d v="2026-04-16T00:00:00"/>
    <x v="55"/>
    <s v="12000165"/>
    <x v="0"/>
    <s v="Senior Rigger technician "/>
    <s v="Ammonia Plant"/>
    <s v="Safe Act or Positive Practice (An appreciation to be made to that person who shows good examples) / Kelakuan yang Baik"/>
    <s v="SV valve installation time team barricade work area fully covered, Rigging tool inspection done, TBT share or signature, housekeeping after work completed, well done,"/>
    <s v="Thanks to the entire team for their good work, I advise you to keep this mindset going."/>
    <s v="Think safe work safe,"/>
    <s v="Individual Behaviour / Tingkah Laku yang Cuai dan Berbahaya"/>
    <x v="2"/>
    <x v="0"/>
    <x v="0"/>
  </r>
  <r>
    <n v="6314"/>
    <x v="566"/>
    <d v="2026-04-16T15:42:59"/>
    <s v="anonymous"/>
    <d v="2026-04-16T00:00:00"/>
    <x v="106"/>
    <s v="12000106"/>
    <x v="0"/>
    <s v="Instrument Engineer"/>
    <s v="BFI SPARK Ground Floor (Outside Lift Area)"/>
    <s v="Unsafe Act (Dangerous or Unsafe Act that was done by someone) / Perbuatan Bahaya"/>
    <s v="Person going down the stairs and not using the handrail."/>
    <s v="Slip trip falling"/>
    <s v="Immediately asked the person to hold the handrail."/>
    <s v="Individual Behaviour / Tingkah Laku yang Cuai dan Berbahaya"/>
    <x v="2"/>
    <x v="0"/>
    <x v="0"/>
  </r>
  <r>
    <n v="6315"/>
    <x v="567"/>
    <d v="2026-04-16T15:45:29"/>
    <s v="anonymous"/>
    <d v="2026-04-16T00:00:00"/>
    <x v="106"/>
    <s v="12000106"/>
    <x v="0"/>
    <s v="Instrument Engineer"/>
    <s v="BFI SPARK Ground Floor (Outside Lift Area)"/>
    <s v="Safe Act or Positive Practice (An appreciation to be made to that person who shows good examples) / Kelakuan yang Baik"/>
    <s v="Personnel is aware her colleague is not holding the handrail when going down the staircase."/>
    <s v="Slip trip falling"/>
    <s v="Immediately asked the person to hold the handrail."/>
    <s v="Individual Behaviour / Tingkah Laku yang Cuai dan Berbahaya"/>
    <x v="2"/>
    <x v="0"/>
    <x v="0"/>
  </r>
  <r>
    <n v="6316"/>
    <x v="568"/>
    <d v="2026-04-16T15:53:32"/>
    <s v="anonymous"/>
    <d v="2026-04-16T00:00:00"/>
    <x v="219"/>
    <m/>
    <x v="4"/>
    <s v="Fitter c"/>
    <s v="Ammonia Plant"/>
    <s v="Unsafe Act (Dangerous or Unsafe Act that was done by someone) / Perbuatan Bahaya"/>
    <s v="Found some personal invloved in Lifting but not certified as Rigger ( No Rigging and Slinger Training )"/>
    <s v="Untrained Rigger might get accident or incident"/>
    <s v="Supervisors might not aware of it"/>
    <s v="Knowledge and Training / Kurang Kemahiran atau Pengetahuan"/>
    <x v="1"/>
    <x v="2"/>
    <x v="0"/>
  </r>
  <r>
    <n v="6317"/>
    <x v="569"/>
    <d v="2026-04-16T16:15:49"/>
    <s v="anonymous"/>
    <d v="2026-04-16T00:00:00"/>
    <x v="106"/>
    <s v="12000106"/>
    <x v="0"/>
    <s v="Instrument Engineer"/>
    <s v="Car Park near North Building"/>
    <s v="Unsafe Act (Dangerous or Unsafe Act that was done by someone) / Perbuatan Bahaya"/>
    <s v="Bus driver answered a phone call while he was driving"/>
    <s v="unawareness of other pedestrian"/>
    <s v="Reminded the driver not to answer his phone while driving"/>
    <s v="Individual Behaviour / Tingkah Laku yang Cuai dan Berbahaya"/>
    <x v="2"/>
    <x v="0"/>
    <x v="0"/>
  </r>
  <r>
    <n v="6318"/>
    <x v="570"/>
    <d v="2026-04-16T16:25:33"/>
    <s v="anonymous"/>
    <d v="2026-04-16T00:00:00"/>
    <x v="13"/>
    <s v="12000148"/>
    <x v="0"/>
    <s v="Welder"/>
    <s v="Workshop"/>
    <s v="Safe Act or Positive Practice (An appreciation to be made to that person who shows good examples) / Kelakuan yang Baik"/>
    <s v="I've observed that before static did the manual torquing by hammering, they advice us to wear ear plug or earmuff. Once they will start hammering it will make a loud noise."/>
    <s v="- Permanent hearing loss or tinnitus from long-term noise exposure _x000a_- Can’t hear alarms, forklifts, or crew shout “stop” during emergencies _x000a_- Miscommunication leads to wrong actions or unsafe moves _x000a_- Headaches and fatigue from constant noise stress _x000a_- Failed hearing tests during medicals, may affect your job fit status _x000a_- Legal non-compliance with HSSE regs and possible fines for company _x000a_- Higher risk of accidents because you’re distracted or can’t hear warnings "/>
    <s v="- Wear your earplugs or earmuffs before entering the noise zone, every time _x000a_- Keep spare earplugs in your pocket and at sign-in points for teammates _x000a_- Do buddy checks: “Got your earpro?” before starting work _x000a_- Report broken earmuffs or empty dispensers so they get replaced fast _x000a_- Choose the right type: foam plugs for long wear, muffs for very loud tools _x000a_- Put up clear “Hearing Protection Required” signs at entry points _x000a_- Lead by example: supervisors and seniors wear theirs without fail _x000a_- Include noise hazards and earpro in every toolbox talk "/>
    <s v="Proactive Approach / Teguran Positif (Safe Act / Positive Act)"/>
    <x v="2"/>
    <x v="0"/>
    <x v="0"/>
  </r>
  <r>
    <n v="6319"/>
    <x v="571"/>
    <d v="2026-04-16T21:45:21"/>
    <s v="anonymous"/>
    <d v="2026-04-16T00:00:00"/>
    <x v="110"/>
    <s v="12000113"/>
    <x v="0"/>
    <s v="Instrument Technician"/>
    <s v="Offsite &amp; Utilities"/>
    <s v="Unsafe Act (Dangerous or Unsafe Act that was done by someone) / Perbuatan Bahaya"/>
    <s v="Not wearing safety glasses during working."/>
    <s v="He can get eye injuries from dust, flying objects, or chemicals. This can cause serious damage even loss of sight. "/>
    <s v="Approach and reminded him to wear his safety glasses at all times and explained the risks. "/>
    <s v="Individual Behaviour / Tingkah Laku yang Cuai dan Berbahaya"/>
    <x v="2"/>
    <x v="0"/>
    <x v="0"/>
  </r>
  <r>
    <n v="6320"/>
    <x v="572"/>
    <d v="2026-04-17T06:42:24"/>
    <s v="anonymous"/>
    <d v="2026-04-17T00:00:00"/>
    <x v="13"/>
    <s v="12000148"/>
    <x v="0"/>
    <s v="Welder"/>
    <s v="Safety Park"/>
    <s v="Safe Act or Positive Practice (An appreciation to be made to that person who shows good examples) / Kelakuan yang Baik"/>
    <s v="I've seend that our HSSE will held a HSSE general toolbox meeting each on every month. The purpose of it is to keep us updated the current accident, incident or anything related to HSSE."/>
    <s v="- New site hazards or rule changes don’t get communicated to crews _x000a_- Lessons from incidents and near-misses stay siloed, so mistakes repeat _x000a_- Workers forget key procedures like LOTO, permits, or PPE requirements _x000a_- Complacency builds because safety isn’t regularly reinforced _x000a_- New hires and subcontractors never learn site-specific risks _x000a_- Low engagement with HSSE, so people stop reporting unsafe acts _x000a_- Audits flag non-compliance for lack of documented safety meetings _x000a_- Emergency plans and muster points get forgotten until it’s too late "/>
    <s v="- Release your team on time so everyone can attend, no clashes with job start _x000a_- Have your supervisor or lead co-present a topic from your dept’s work _x000a_- Share your incidents, near-misses, or lessons learned for HSSE to discuss _x000a_- Bring questions or hazards your crew spotted so the talk stays relevant _x000a_- Take notes and cascade key points to anyone who missed it _x000a_- Volunteer your work area for live demos or practical examples _x000a_- Follow up after: enforce the controls HSSE highlighted in your zone _x000a_- Give feedback to HSSE on topics you want next month so it helps your team "/>
    <s v="Proactive Approach / Teguran Positif (Safe Act / Positive Act)"/>
    <x v="2"/>
    <x v="0"/>
    <x v="0"/>
  </r>
  <r>
    <n v="6321"/>
    <x v="573"/>
    <d v="2026-04-17T07:02:29"/>
    <s v="anonymous"/>
    <d v="2026-04-17T00:00:00"/>
    <x v="13"/>
    <s v="12000148"/>
    <x v="0"/>
    <s v="Welder "/>
    <s v="Workshop"/>
    <s v="Safe Act or Positive Practice (An appreciation to be made to that person who shows good examples) / Kelakuan yang Baik"/>
    <s v="I've observed that our senior technician always giving opportunities to us to do some task which is not critical. Such as welding support or structure and cutting plates using oxy acetylenes."/>
    <s v="- Junior techs never build skills, so competency gaps stay wide _x000a_- Work slows down because only 1-2 people can do critical tasks _x000a_- Mistakes increase when inexperienced staff must step in during emergencies _x000a_- Morale and motivation drop, good people leave for better development _x000a_- Knowledge stays trapped with the senior, creating single-point failure _x000a_- Team culture turns toxic if others feel blocked or micromanaged _x000a_- Future succession planning fails, no one ready to take over roles _x000a_- Safety risk goes up because tasks get rushed by overloaded seniors "/>
    <s v="- Ask for tasks clearly: “Can I try this while you coach me?” _x000a_- Prep before the job: read the procedure, get tools ready, ask smart questions _x000a_- Own the outcome: double-check your work and fix mistakes without hiding them _x000a_- Thank your senior and give credit: “Thanks for showing me that step” _x000a_- Share what you learned with other juniors so knowledge spreads _x000a_- Turn up on time and stay focused to show you respect the opportunity _x000a_- Request feedback after: “What can I do better next time?” _x000a_- Step up to mentor new hires once you’re confident, keep the cycle going "/>
    <s v="Proactive Approach / Teguran Positif (Safe Act / Positive Act)"/>
    <x v="2"/>
    <x v="0"/>
    <x v="0"/>
  </r>
  <r>
    <n v="6322"/>
    <x v="574"/>
    <d v="2026-04-17T07:10:05"/>
    <s v="anonymous"/>
    <d v="2026-04-17T00:00:00"/>
    <x v="13"/>
    <s v="12000148"/>
    <x v="0"/>
    <s v="Welder"/>
    <s v="Safety Park"/>
    <s v="Safe Act or Positive Practice (An appreciation to be made to that person who shows good examples) / Kelakuan yang Baik"/>
    <s v="Every year, we will have have a bicycle inspection. HSSE department will check the conditions of the bicycle such as brakes."/>
    <s v="- Brake failure or worn pads cause inability to stop in time _x000a_- Tire blowouts or cracks from wear, leading to loss of control _x000a_- Loose bolts or cracked frame result in sudden collapse while riding _x000a_- No lights or reflectors missed, so riders aren’t seen at night/poor weather _x000a_- Chain snap or gear slip can throw rider off balance and cause falls _x000a_- Non-compliant bikes stay on site, failing HSSE or client audits _x000a_- Company liability increases if injury happens on defective equipment _x000a_- Riders lose confidence in site safety culture when basic checks skip "/>
    <s v="- Check brakes weekly: pads not worn, levers firm, bike stops quick _x000a_- Keep tires pumped to correct PSI and look for cuts, cracks, or bald spots _x000a_- Lube the chain monthly and wipe off grit to prevent rust and snapping _x000a_- Test lights and reflectors before night shifts, replace batteries fast _x000a_- Tighten all bolts: handlebar, seat, wheels, pedals. No rattles allowed _x000a_- Store bikes under shade or covered to protect from sun and rain _x000a_- Report damage immediately and tag out the bike until fixed _x000a_- Join the yearly HSSE inspection and fix defects on the spot "/>
    <s v="Proactive Approach / Teguran Positif (Safe Act / Positive Act)"/>
    <x v="2"/>
    <x v="0"/>
    <x v="0"/>
  </r>
  <r>
    <n v="6323"/>
    <x v="575"/>
    <d v="2026-04-17T07:21:36"/>
    <s v="anonymous"/>
    <d v="2026-04-16T00:00:00"/>
    <x v="173"/>
    <s v="12000237"/>
    <x v="4"/>
    <s v="Welder"/>
    <s v="Urea Plant"/>
    <s v="Safe Act or Positive Practice (An appreciation to be made to that person who shows good examples) / Kelakuan yang Baik"/>
    <s v="I observe our team before doing hot work activity we doing good team work doing good preparation before start the job"/>
    <s v="N/A"/>
    <s v="Keep it up the good attitude all the time."/>
    <s v="Proactive Approach / Teguran Positif (Safe Act / Positive Act)"/>
    <x v="1"/>
    <x v="2"/>
    <x v="0"/>
  </r>
  <r>
    <n v="6324"/>
    <x v="576"/>
    <d v="2026-04-17T09:18:48"/>
    <s v="anonymous"/>
    <d v="2026-04-17T00:00:00"/>
    <x v="13"/>
    <s v="12000148"/>
    <x v="0"/>
    <s v="Welder "/>
    <s v="Workshop"/>
    <s v="Safe Act or Positive Practice (An appreciation to be made to that person who shows good examples) / Kelakuan yang Baik"/>
    <s v="I've observed that the inspection team making a separate communication group for us to communicate the critical task we are handling currently."/>
    <s v="- Key updates get missed, like scope change or permit delays _x000a_- Wrong version of drawings or procedures used by different techs _x000a_- Simultaneous work clashes, e.g. hot work near open vessel _x000a_- Isolation/LOTO status not shared, risk of energizing equipment _x000a_- Standby or rescue team not alerted if situation escalates _x000a_- Delays snowball because no one knows who’s waiting on what _x000a_- Incident reporting slows down, lessons not shared to prevent repeats _x000a_- Accountability drops when instructions are verbal only, not tracked "/>
    <s v="- Set up the group before the job starts and add all key roles: ops, permit holder, standby, HSSE _x000a_- Name the group clearly with job + location, e.g. “V-101 Entry 16Apr Day Shift” _x000a_- Post a kickoff message: scope, hazards, permit number, and radio channel _x000a_- Share real-time updates: isolations done, hold points, delays, or changes _x000a_- Upload pics of completed steps or tags for visual confirmation _x000a_- Keep chatter focused on the task, move jokes to a different group _x000a_- Confirm critical messages with a “Roger” or “Copy” so sender knows it’s seen _x000a_- Close the loop after: post lessons learned and archive for future jobs "/>
    <s v="Proactive Approach / Teguran Positif (Safe Act / Positive Act)"/>
    <x v="2"/>
    <x v="0"/>
    <x v="0"/>
  </r>
  <r>
    <n v="6325"/>
    <x v="577"/>
    <d v="2026-04-17T09:28:49"/>
    <s v="anonymous"/>
    <d v="2026-04-17T00:00:00"/>
    <x v="13"/>
    <s v="12000148"/>
    <x v="0"/>
    <s v="Welder "/>
    <s v="Workshop"/>
    <s v="Safe Act or Positive Practice (An appreciation to be made to that person who shows good examples) / Kelakuan yang Baik"/>
    <s v="I observed that my supervisor asked us to fabricate a standing platform for machining team. Due to machining team are using wooden pallet. "/>
    <s v="- Not designed for load: pallet can crack or collapse under your weight _x000a_- Uneven, gappy surface causes trips, slips, or ankle twist _x000a_- No guardrails or toe boards, so high risk of falling off the edge _x000a_- Nails and splinters exposed, leading to cuts or puncture wounds _x000a_- Unstable if placed on uneven ground, pallet rocks or tips _x000a_- Fails HSSE and scaffolding standards, triggers audit non-compliance _x000a_- No SWL rating, so you don’t know if it’s safe for person + tools _x000a_- Increases dropped object risk because tools roll through gaps "/>
    <s v="- Request approved platforms in your work plan instead of using pallets _x000a_- Share exact height, load, and access needs so fabrication fits the job _x000a_- Stop work and speak up if you see pallets used as platforms _x000a_- Return platforms after use so others can use them, don’t keep them hidden _x000a_- Report damaged platforms early so fab team can repair or replace _x000a_- Include platform requirements in your risk assessment and permit _x000a_- Join trials or give feedback when fab builds new designs, make them better _x000a_- Recognize the fab team’s work in toolbox talks to build safety culture "/>
    <s v="Proactive Approach / Teguran Positif (Safe Act / Positive Act)"/>
    <x v="2"/>
    <x v="0"/>
    <x v="0"/>
  </r>
  <r>
    <n v="6326"/>
    <x v="578"/>
    <d v="2026-04-17T09:33:33"/>
    <s v="anonymous"/>
    <d v="2026-04-18T00:00:00"/>
    <x v="13"/>
    <s v="12000148"/>
    <x v="0"/>
    <s v="Welder"/>
    <s v="Workshop"/>
    <s v="Safe Act or Positive Practice (An appreciation to be made to that person who shows good examples) / Kelakuan yang Baik"/>
    <s v="I've seen that HSSE department provided us a proper signage such as &quot;Open grating&quot; &amp; &quot;Scaffolding in progress&quot; . Now our supervisor wanted us to fabricate a portable signboard stand for we can use anywhere."/>
    <s v="- Unaware personnel walk into sparks, slag, or UV flash from welding _x000a_- Flammable vapors or materials brought near, risk of fire or explosion _x000a_- No exclusion zone respected, so bystanders get burns or eye injury _x000a_- Emergency responders arrive without knowing the hazard, delaying action _x000a_- Vehicles or mobile equipment enter the area and hit hoses or cylinders _x000a_- Permit requirements get missed because visual reminder isn’t there _x000a_- Auditors flag it as non-compliance with HSSE and permit-to-work rules _x000a_- False sense of safety leads to PPE not worn by people passing through "/>
    <s v="- Include signage in your permit request so it’s issued with the job _x000a_- Use them consistently: set up before work starts, remove when done _x000a_- Place signs where people approach from all sides, not hidden behind gear _x000a_- Keep messages clear and big: “Hot Work Ongoing” with pictogram, no clutter _x000a_- Check sign condition daily: clean, readable, legs stable, not faded _x000a_- Store signs in a known rack so crews can grab them fast for new jobs _x000a_- Report missing or damaged signs so HSSE can replace them quickly _x000a_- Train new hires to respect portable signs the same as fixed ones "/>
    <s v="Proactive Approach / Teguran Positif (Safe Act / Positive Act)"/>
    <x v="2"/>
    <x v="0"/>
    <x v="0"/>
  </r>
  <r>
    <n v="6327"/>
    <x v="579"/>
    <d v="2026-04-17T09:38:00"/>
    <s v="anonymous"/>
    <d v="2026-04-17T00:00:00"/>
    <x v="13"/>
    <s v="12000148"/>
    <x v="0"/>
    <s v="Welder"/>
    <s v="Workshop"/>
    <s v="Unsafe Condition (Dangerous Area that has potential to cause harm or injury to People within the Area) / Keadaan Bahaya"/>
    <s v="I've seen that if we are working overtime, the workshop light is not that bright. Most of the task at the workshop need a proper lightings."/>
    <s v="- Trips and slips increase from unseen tools, cables, or oil spills on floor _x000a_- Misuse of machinery because control buttons and labels aren’t visible _x000a_- Quality drops: defects missed during inspection or assembly work _x000a_- Eye strain and fatigue build up, leading to slower and riskier decisions _x000a_- Dropped tools or sharp objects not spotted, causing puncture wounds _x000a_- Wrong material or chemical grabbed due to poor label visibility _x000a_- Near misses and incidents go unreported because people can’t see clearly _x000a_- Non-compliance with HSSE lighting standards during audits or inspections "/>
    <s v="- Gather facts first: take lux meter readings and photos of dark areas _x000a_- Link to safety: list near misses or hazards caused by poor visibility _x000a_- Tie it to quality: show rework or defects found after moving parts to bright areas _x000a_- Quote the standard: reference HSSE or local regs for minimum workshop lighting _x000a_- Cost the impact: estimate downtime, injuries, or failed audits from poor light _x000a_- Propose solutions: LED upgrades, task lights, or repositioning fixtures with costs _x000a_- Use existing channels: raise it in safety meetings, stop cards, or HAZID _x000a_- Get allies: ask HSSE, supervisors, and QA to co-sign the request for weight "/>
    <s v="Facility Management / Perawatan Kemudahan dan Aset"/>
    <x v="2"/>
    <x v="0"/>
    <x v="0"/>
  </r>
  <r>
    <n v="6328"/>
    <x v="580"/>
    <d v="2026-04-17T09:51:15"/>
    <s v="anonymous"/>
    <d v="2026-04-17T00:00:00"/>
    <x v="13"/>
    <s v="12000148"/>
    <x v="0"/>
    <s v="Welder"/>
    <s v="Workshop"/>
    <s v="Unsafe Condition (Dangerous Area that has potential to cause harm or injury to People within the Area) / Keadaan Bahaya"/>
    <s v="Currently weather are very hot. Some forest at Tutong highway are burning. As advised we are better to keep hydrated."/>
    <s v="- Heat exhaustion or heat stroke risk shoots up, especially in hot worksites _x000a_- Fatigue and dizziness hit, raising chance of trips, falls, or machine errors _x000a_- Slower reaction time means you miss hazards or respond late to alarms _x000a_- Headaches and cramps distract you from focusing on the task _x000a_- Poor judgment calls because dehydration affects thinking and mood _x000a_- Higher accident rate: FMCSA and HSE data link dehydration to more incidents _x000a_- Recovery from injuries slows when your body lacks fluids _x000a_- Failing fitness-to-work if medical checks spot signs of dehydration "/>
    <s v="- Lead by example: sip water often so others follow your habit _x000a_- Set up water stations close to work areas, especially for hot jobs _x000a_- Call hydration breaks during toolbox talks and permit briefings _x000a_- Stock coolers with water and electrolytes, not just sugary drinks _x000a_- Remind buddies: “Water check” if you see dry lips or flushed face _x000a_- Track conditions: push more breaks when heat index or humidity climbs _x000a_- Provide insulated bottles so water stays cold all shift _x000a_- Recognize the team when everyone hits hydration targets in hot weather "/>
    <s v="Proactive Approach / Teguran Positif (Safe Act / Positive Act)"/>
    <x v="2"/>
    <x v="0"/>
    <x v="0"/>
  </r>
  <r>
    <n v="6329"/>
    <x v="581"/>
    <d v="2026-04-17T10:45:04"/>
    <s v="anonymous"/>
    <d v="2026-04-17T00:00:00"/>
    <x v="220"/>
    <m/>
    <x v="3"/>
    <s v="Security "/>
    <s v="Trailer Gate 2"/>
    <s v="Unsafe Condition (Dangerous Area that has potential to cause harm or injury to People within the Area) / Keadaan Bahaya"/>
    <s v="Door handle at TG2 was found loose during inspection."/>
    <s v="May cause difficulty in opening/closing door, potential injury to user, or failure of door function during operation."/>
    <s v="Reported the defect for repair and handled the door with caution._x000a__x000a_Suggest to tighten or replace the door handle to ensure safe and proper usage."/>
    <s v="Tools, Equipment and Machinery / Berkaitan dengan Alat Kegunaan Pekerjaan dan Mesin sama ada ianya Tidak Sesuai untuk aktivitas tersebut atau sebaliknya"/>
    <x v="1"/>
    <x v="2"/>
    <x v="0"/>
  </r>
  <r>
    <n v="6330"/>
    <x v="582"/>
    <d v="2026-04-17T10:52:41"/>
    <s v="anonymous"/>
    <d v="2026-03-16T00:00:00"/>
    <x v="92"/>
    <s v="12000060"/>
    <x v="0"/>
    <s v="Senior static technician "/>
    <s v="Ammonia Plant"/>
    <s v="Safe Act or Positive Practice (An appreciation to be made to that person who shows good examples) / Kelakuan yang Baik"/>
    <s v="Installation of valve using by carne.. taking all safety precautions and finish very safely installation."/>
    <s v="Safely done job "/>
    <s v="There is no any problem "/>
    <s v="Supervision / Kurang Pemantauan atau Perhatian dari atasan"/>
    <x v="2"/>
    <x v="0"/>
    <x v="0"/>
  </r>
  <r>
    <n v="6331"/>
    <x v="583"/>
    <d v="2026-04-17T10:55:54"/>
    <s v="anonymous"/>
    <d v="2026-04-16T00:00:00"/>
    <x v="92"/>
    <s v="12000060"/>
    <x v="0"/>
    <s v="Senior static technician "/>
    <s v="Ammonia Plant"/>
    <s v="Safe Act or Positive Practice (An appreciation to be made to that person who shows good examples) / Kelakuan yang Baik"/>
    <s v="One of safety valve static team installation using support by care and they take all safety precautions and safely job fone and handover to operation "/>
    <s v="There is no any safety bypass "/>
    <s v="There is no any problem "/>
    <s v="Supervision / Kurang Pemantauan atau Perhatian dari atasan"/>
    <x v="2"/>
    <x v="0"/>
    <x v="0"/>
  </r>
  <r>
    <n v="6332"/>
    <x v="584"/>
    <d v="2026-04-17T11:12:37"/>
    <s v="anonymous"/>
    <d v="2026-04-17T00:00:00"/>
    <x v="13"/>
    <s v="12000148"/>
    <x v="0"/>
    <s v="Welder "/>
    <s v="Workshop"/>
    <s v="Safe Act or Positive Practice (An appreciation to be made to that person who shows good examples) / Kelakuan yang Baik"/>
    <s v="I observed that my supervisor asked us to fabricate a standing platform for machining team. Due to machining team are using wooden pallet. "/>
    <s v="- Not designed for load: pallet can crack or collapse under your weight _x000a_- Uneven, gappy surface causes trips, slips, or ankle twist _x000a_- No guardrails or toe boards, so high risk of falling off the edge _x000a_- Nails and splinters exposed, leading to cuts or puncture wounds _x000a_- Unstable if placed on uneven ground, pallet rocks or tips _x000a_- Fails HSSE and scaffolding standards, triggers audit non-compliance _x000a_- No SWL rating, so you don’t know if it’s safe for person + tools _x000a_- Increases dropped object risk because tools roll through gaps "/>
    <s v="- Request approved platforms in your work plan instead of using pallets _x000a_- Share exact height, load, and access needs so fabrication fits the job _x000a_- Stop work and speak up if you see pallets used as platforms _x000a_- Return platforms after use so others can use them, don’t keep them hidden _x000a_- Report damaged platforms early so fab team can repair or replace _x000a_- Include platform requirements in your risk assessment and permit _x000a_- Join trials or give feedback when fab builds new designs, make them better _x000a_- Recognize the fab team’s work in toolbox talks to build safety culture "/>
    <s v="Proactive Approach / Teguran Positif (Safe Act / Positive Act)"/>
    <x v="2"/>
    <x v="0"/>
    <x v="0"/>
  </r>
  <r>
    <n v="6333"/>
    <x v="585"/>
    <d v="2026-04-17T11:17:49"/>
    <s v="anonymous"/>
    <d v="2026-04-17T00:00:00"/>
    <x v="13"/>
    <s v="12000148"/>
    <x v="0"/>
    <s v="Welder "/>
    <s v="Safety Park"/>
    <s v="Safe Act or Positive Practice (An appreciation to be made to that person who shows good examples) / Kelakuan yang Baik"/>
    <s v="This morning, we have a general HSSE meeting lead by General Manager of Maintenance. The topic is basically showing how critical working in oil and gas industry. He is showing that some of the equipment that we are always working on and some small part is not maintenance well. "/>
    <s v="- Crews repeat mistakes that already caused fatalities elsewhere _x000a_- Hazard blind spots grow because new threats from global incidents stay unknown _x000a_- Complacency sets in when people think “it won’t happen here” _x000a_- Risk assessments miss real scenarios, so controls are incomplete _x000a_- Management can’t justify upgrades because they lack evidence of industry trends _x000a_- Workers lose trust in HSSE if they hear about incidents from news, not their team _x000a_- Audit findings pile up for poor learning-from-incident practices _x000a_- Emergency response plans stay outdated, not reflecting new failure modes "/>
    <s v="- Subscribe HSSE to industry alerts: IOGP, OSHA, Step Change in Safety, NEBOSH _x000a_- Summarize key foreign incidents in toolbox talks with local photos and context _x000a_- Translate takeaways into our procedures: what would we do differently here? _x000a_- Use WhatsApp or safety groups to share 1-page “What Happened / Why It Matters” _x000a_- Invite crews to discuss: “Could this happen on our site?” during pre-job briefs _x000a_- Track actions: log shared lessons in LFI register so nothing gets lost _x000a_- Benchmark our controls against global best practice after each shared case _x000a_- Give credit to the source country and company, builds open learning culture "/>
    <s v="Proactive Approach / Teguran Positif (Safe Act / Positive Act)"/>
    <x v="2"/>
    <x v="0"/>
    <x v="0"/>
  </r>
  <r>
    <n v="6334"/>
    <x v="586"/>
    <d v="2026-04-17T11:29:25"/>
    <s v="anonymous"/>
    <d v="2026-04-17T00:00:00"/>
    <x v="13"/>
    <s v="12000148"/>
    <x v="0"/>
    <s v="Welder"/>
    <s v="Workshop"/>
    <s v="Unsafe Act (Dangerous or Unsafe Act that was done by someone) / Perbuatan Bahaya"/>
    <s v="During im on my way to workshop area. I saw someone that not wearing helmet going to rest area nearby workshop. So i intervent him and tell him that even on the way to rest area, you should use proper PPE . Accident can happen anywhere anytime. So he listen to me and take his helmet and escape hoods."/>
    <s v="- That person gets injured: eye, head, or hand damage that PPE would stop _x000a_- You become accountable under &quot;duty of care&quot; if an incident happens _x000a_- Others copy the behavior because non-intervention signals it’s okay _x000a_- Escalates to serious injury or fatality that was preventable _x000a_- HSSE culture weakens: “no one speaks up here” becomes the norm _x000a_- Audit or investigation flags poor safety intervention and leadership _x000a_- Insurance and legal issues arise since hazard was observed but not acted on _x000a_- Team trust drops because crews expect us to look out for each other "/>
    <s v="- Use the “care approach”: lead with concern, not blame. “Hey, I want you safe” _x000a_- Get their attention safely: no shouting across machines, approach and make eye contact _x000a_- Be specific: name the missing PPE. “Your safety glasses are off for this grinding job” _x000a_- Explain the why: “Grinding throws sparks that can blind you in a second” _x000a_- Offer a fix: hand them spare PPE or point to the nearest PPE station _x000a_- Stay calm and respectful: keep tone friendly so they don’t get defensive _x000a_- Listen: if PPE is broken or uncomfortable, help log it for replacement _x000a_- Thank them after: “Appreciate it” reinforces the right behavior "/>
    <s v="Individual Behaviour / Tingkah Laku yang Cuai dan Berbahaya"/>
    <x v="2"/>
    <x v="0"/>
    <x v="0"/>
  </r>
  <r>
    <n v="6335"/>
    <x v="587"/>
    <d v="2026-04-19T01:06:15"/>
    <s v="anonymous"/>
    <d v="2026-04-13T00:00:00"/>
    <x v="221"/>
    <m/>
    <x v="3"/>
    <s v="Security Guard"/>
    <s v="BFI SPARK Lower Ground Entrance"/>
    <s v="Unsafe Act (Dangerous or Unsafe Act that was done by someone) / Perbuatan Bahaya"/>
    <s v="Mendapati Maintenance Rentokil tidak memakai safety shoes dan full ppe semasa membuat kerja maintenance dan tidak menyedia signboard untuk menandakan kedia membuat kerja di tempat tersebut."/>
    <s v="Bolih menyebabkan kecelakaan kepada diri sendiri dan orang sekitar tempat keraja kerana tidak adanya signboard."/>
    <s v="Jikalau dapat sebelum kedia memulakan sesuatu perkerjaan hendaklah di brieffing dulu olih supervisor mereka untuk memperinggati mereka lagi."/>
    <s v="Individual Behaviour / Tingkah Laku yang Cuai dan Berbahaya"/>
    <x v="1"/>
    <x v="2"/>
    <x v="0"/>
  </r>
  <r>
    <n v="6336"/>
    <x v="588"/>
    <d v="2026-04-19T07:48:37"/>
    <s v="anonymous"/>
    <d v="2026-04-19T00:00:00"/>
    <x v="220"/>
    <m/>
    <x v="3"/>
    <s v="Security "/>
    <s v="Trailer Gate 2"/>
    <s v="Unsafe Act (Dangerous or Unsafe Act that was done by someone) / Perbuatan Bahaya"/>
    <s v="Bus driver (Pass No: C531, Vehicle Plate: BAL1338) entered TG1 without carrying an escape hood."/>
    <s v="In case of emergency (e.g., gas release), driver may be exposed to hazardous environment and unable to evacuate safely."/>
    <s v="Driver was stopped and reminded of mandatory requirement to carry escape hood before entering.Reinforce requirement for all drivers to carry escape hood before site entry and conduct regular checks at gate."/>
    <s v="Personal Protective Equipment / Pemakaian Alat Pelindung Diri"/>
    <x v="1"/>
    <x v="2"/>
    <x v="0"/>
  </r>
  <r>
    <n v="6337"/>
    <x v="589"/>
    <d v="2026-04-19T10:24:15"/>
    <s v="anonymous"/>
    <d v="2026-04-19T00:00:00"/>
    <x v="222"/>
    <m/>
    <x v="3"/>
    <s v="Security"/>
    <s v="Trailer Gate 1"/>
    <s v="Unsafe Condition (Dangerous Area that has potential to cause harm or injury to People within the Area) / Keadaan Bahaya"/>
    <s v="The outer cover of the escape hood is damaged."/>
    <s v="Failing to address a damaged outer cover on an escape hood can pose a life-threatening risk in an emergency."/>
    <s v="Reported the damaged escape hood to my supervisor and provided photos."/>
    <s v="Personal Protective Equipment / Pemakaian Alat Pelindung Diri"/>
    <x v="1"/>
    <x v="2"/>
    <x v="0"/>
  </r>
  <r>
    <n v="6338"/>
    <x v="590"/>
    <d v="2026-04-19T18:44:28"/>
    <s v="anonymous"/>
    <d v="2026-04-19T00:00:00"/>
    <x v="162"/>
    <m/>
    <x v="3"/>
    <s v="SECURITY "/>
    <s v="Main Gate 2"/>
    <s v="Unsafe Condition (Dangerous Area that has potential to cause harm or injury to People within the Area) / Keadaan Bahaya"/>
    <s v="Didapati lampu jalan dari kawasan MG1 hingga Secondary dalam keadaan gelap dan tidak berfungsi pada waktu malam"/>
    <s v="Keadaan ini boleh menjejaskan keselamatan pengguna jalan raya serta meningkatkan risiko kemalangan dan kejadian tidak diingini"/>
    <s v="Disarankan agar pihak berkaitan membuat pemeriksaan dan pembaikan lampu jalan tersebut dengan segera bagi memastikan keselamatan dan keselesaan pengguna."/>
    <s v="Road Safety / Keselamatan di Trafik dan Jalan Raya"/>
    <x v="1"/>
    <x v="2"/>
    <x v="0"/>
  </r>
  <r>
    <n v="6339"/>
    <x v="591"/>
    <d v="2026-04-20T08:27:33"/>
    <s v="anonymous"/>
    <d v="2026-04-20T00:00:00"/>
    <x v="85"/>
    <s v="1200059"/>
    <x v="0"/>
    <s v="Static trchnician "/>
    <s v="Urea Plant"/>
    <s v="Improvement Suggestions / Cadangan untuk diperbaiki"/>
    <s v="No ventilation system granulation "/>
    <s v="Their higher humidity and high temperature "/>
    <s v="If you install ventilation system humidity and temperature will reduce _x000a_This good atmosphere for working _x000a_Machinery temperature will reduce and longer life."/>
    <s v="Design and Engineering / Tempat Pekerjaan kurang sesuai"/>
    <x v="2"/>
    <x v="0"/>
    <x v="0"/>
  </r>
  <r>
    <n v="6340"/>
    <x v="592"/>
    <d v="2026-04-20T08:34:37"/>
    <s v="anonymous"/>
    <d v="2026-04-20T00:00:00"/>
    <x v="85"/>
    <s v="12000059"/>
    <x v="0"/>
    <s v="Static trchnician "/>
    <s v="Product Handling"/>
    <s v="Unsafe Condition (Dangerous Area that has potential to cause harm or injury to People within the Area) / Keadaan Bahaya"/>
    <s v="Module no 78 platform locking bolts open "/>
    <s v="This is on the way to jetty "/>
    <s v="Please inform to workshop department and install missing bolts"/>
    <s v="Design and Engineering / Tempat Pekerjaan kurang sesuai"/>
    <x v="2"/>
    <x v="0"/>
    <x v="0"/>
  </r>
  <r>
    <n v="6341"/>
    <x v="593"/>
    <d v="2026-04-20T09:15:55"/>
    <s v="anonymous"/>
    <d v="2026-04-17T00:00:00"/>
    <x v="223"/>
    <m/>
    <x v="3"/>
    <s v="Security"/>
    <s v="South Building First Floor"/>
    <s v="Improvement Suggestions / Cadangan untuk diperbaiki"/>
    <s v="The floor in the women’s toilet was wet and unclean, and there was an unpleasant smell."/>
    <s v="Risk of slipping, bad smell, and poor cleanliness."/>
    <s v="Politely informed staff and requested cleaning."/>
    <s v="Supervision / Kurang Pemantauan atau Perhatian dari atasan"/>
    <x v="1"/>
    <x v="2"/>
    <x v="0"/>
  </r>
  <r>
    <n v="6342"/>
    <x v="594"/>
    <d v="2026-04-20T09:25:06"/>
    <s v="anonymous"/>
    <d v="2026-04-20T00:00:00"/>
    <x v="52"/>
    <s v="12000153"/>
    <x v="0"/>
    <s v="Workshop technician"/>
    <s v="(TSF1) West Field"/>
    <s v="Safe Act or Positive Practice (An appreciation to be made to that person who shows good examples) / Kelakuan yang Baik"/>
    <s v="Wearing faceshield during grinding"/>
    <s v="Can lead to grind disc breakage &amp; flying particles "/>
    <s v="Always use face shield during grinding "/>
    <s v="Proactive Approach / Teguran Positif (Safe Act / Positive Act)"/>
    <x v="2"/>
    <x v="0"/>
    <x v="0"/>
  </r>
  <r>
    <n v="6343"/>
    <x v="595"/>
    <d v="2026-04-20T10:10:35"/>
    <s v="anonymous"/>
    <d v="2026-04-20T00:00:00"/>
    <x v="13"/>
    <s v="12000148"/>
    <x v="0"/>
    <s v="Welder"/>
    <s v="North Building Ground Floor"/>
    <s v="Unsafe Act (Dangerous or Unsafe Act that was done by someone) / Perbuatan Bahaya"/>
    <s v="This morning, we have a morning meeting regarding what task we have today. So today we need assistance from Forklift. When my supervisor called warehouse team, they can provide us the forklift. Unfortunately there is no flagman. So my supervisor convinced us to join the flagman training for the competency. "/>
    <s v="- Wrong hand signals used, so drivers and crane ops misunderstand direction _x000a_- Collision risk goes up: vehicles, loads, or equipment hit people or structures _x000a_- Blind spot accidents happen because untrained flagman misses hazards _x000a_- Communication breakdown with radio terms or whistle signals not standardized _x000a_- You won’t know safe standing positions, putting yourself in line of fire _x000a_- Load swing or dropped object risk increases from poor lifting guidance _x000a_- Legal non-compliance: site and HSSE require certified flagman for lifting/vehicle ops _x000a_- Investigation finds “lack of competence” as root cause if incident occurs "/>
    <s v="- Show the gap: list jobs where flagman is used but no one on shift is certified _x000a_- Link to risk: share near misses or site rules that require competent flagman _x000a_- Quote the standard: reference client, HSSE, or local lifting regs for competency _x000a_- Find a course: get dates, cost, and duration from approved training providers _x000a_- Plan coverage: suggest who can cover duties while supervisor attends training _x000a_- Highlight benefits: fewer delays, safer lifts, and compliance during audits _x000a_- Offer to help: prep the training request form or add it to development plans _x000a_- Get HSSE backup: ask safety advisor to endorse why the training matters now "/>
    <s v="Individual Behaviour / Tingkah Laku yang Cuai dan Berbahaya"/>
    <x v="2"/>
    <x v="0"/>
    <x v="0"/>
  </r>
  <r>
    <n v="6344"/>
    <x v="596"/>
    <d v="2026-04-20T14:15:40"/>
    <s v="anonymous"/>
    <d v="2026-04-16T00:00:00"/>
    <x v="224"/>
    <m/>
    <x v="5"/>
    <s v="Advance Scaffolder"/>
    <s v="Contractor's Rest Area"/>
    <s v="Safe Act or Positive Practice (An appreciation to be made to that person who shows good examples) / Kelakuan yang Baik"/>
    <s v="Observed that my colleague all wearing the mandatory PPE when entering the BFI Plant"/>
    <s v="PPE is mandatory to be worn when entering the plant. Not wearing PPE is a violation to the life rules."/>
    <s v="Praise the positive action "/>
    <s v="Proactive Approach / Teguran Positif (Safe Act / Positive Act)"/>
    <x v="1"/>
    <x v="2"/>
    <x v="0"/>
  </r>
  <r>
    <n v="6345"/>
    <x v="597"/>
    <d v="2026-04-20T14:17:46"/>
    <s v="anonymous"/>
    <d v="2026-04-16T00:00:00"/>
    <x v="225"/>
    <m/>
    <x v="5"/>
    <s v="General helper"/>
    <s v="Car Park near Main Gate 1"/>
    <s v="Safe Act or Positive Practice (An appreciation to be made to that person who shows good examples) / Kelakuan yang Baik"/>
    <s v="My colleague do house keeping after he finish eating and throw the rubbish into a plastic bag."/>
    <s v="Hygiene issue if rubbish or food leftover did not dispose properly."/>
    <s v="Encourage the team to keep doing good housekeeping"/>
    <s v="Proactive Approach / Teguran Positif (Safe Act / Positive Act)"/>
    <x v="1"/>
    <x v="2"/>
    <x v="0"/>
  </r>
  <r>
    <n v="6346"/>
    <x v="598"/>
    <d v="2026-04-20T14:19:32"/>
    <s v="anonymous"/>
    <d v="2026-04-17T00:00:00"/>
    <x v="226"/>
    <m/>
    <x v="5"/>
    <s v="Advance Scaffolder"/>
    <s v="Ammonia Plant"/>
    <s v="Safe Act or Positive Practice (An appreciation to be made to that person who shows good examples) / Kelakuan yang Baik"/>
    <s v="Good house keeping has been done by the team after dismantling of scaffolding."/>
    <s v="Materials lay on the floor can cause slip, trip and fall."/>
    <s v="Praise the proactive action"/>
    <s v="Proactive Approach / Teguran Positif (Safe Act / Positive Act)"/>
    <x v="1"/>
    <x v="2"/>
    <x v="0"/>
  </r>
  <r>
    <n v="6347"/>
    <x v="599"/>
    <d v="2026-04-21T07:22:08"/>
    <s v="anonymous"/>
    <d v="2026-04-21T00:00:00"/>
    <x v="13"/>
    <s v="12000148"/>
    <x v="0"/>
    <s v="Welder"/>
    <s v="Workshop"/>
    <s v="Unsafe Condition (Dangerous Area that has potential to cause harm or injury to People within the Area) / Keadaan Bahaya"/>
    <s v="Last time, during safety inspection at the workshop. They noticed that one of the door hinges almost broken. They convinced us at the workshop to change into a heavy duty hinges."/>
    <s v="- Hinge failure: pins shear or screws pull out, dropping the door suddenly _x000a_- Crushing injury risk if the door falls on feet, hands, or anyone passing by _x000a_- Door sag causes misalignment, so it won’t latch or seal properly _x000a_- Frame damage: wood or metal around hinge screws cracks under excess load _x000a_- Pinch points form as the door drops, trapping fingers during closing _x000a_- Emergency exit blocked if the heavy door jams during evacuation _x000a_- Increased maintenance: constant rehanging, shimming, and hinge replacement _x000a_- Non-compliance with fire door or building code specs for load rated hardware "/>
    <s v="- Swap to heavy duty hinges rated for the door’s actual weight and width _x000a_- Increase hinge count: use 4 hinges instead of 3 for doors over 90kg or 2100mm tall _x000a_- Use longer screws that bite into stud/frame, not just the thin jamb _x000a_- Install ball bearing or continuous hinges to handle weight and reduce wear _x000a_- Check frame condition: reinforce with solid backing if wood is soft or cracked _x000a_- Verify fire rating: match hinge material and spec to fire door cert requirements _x000a_- Add door closer with proper sizing so the hinges don’t take closing force _x000a_- Log it in maintenance: schedule periodic checks for sag, screw tightness, and wear "/>
    <s v="Design and Engineering / Tempat Pekerjaan kurang sesuai"/>
    <x v="2"/>
    <x v="0"/>
    <x v="0"/>
  </r>
  <r>
    <n v="6348"/>
    <x v="600"/>
    <d v="2026-04-21T07:31:49"/>
    <s v="anonymous"/>
    <d v="2026-04-21T00:00:00"/>
    <x v="13"/>
    <s v="12000148"/>
    <x v="0"/>
    <s v="Welder"/>
    <s v="Workshop"/>
    <s v="Unsafe Act (Dangerous or Unsafe Act that was done by someone) / Perbuatan Bahaya"/>
    <s v="Currently we have a big task ongoing, we have to work together with Machining team. During machining team is working on the lathe machine, i am standing Infront of the machine to watch the process of beveling. Then one of my colleague approached me and told me that i am watching it very near and it can cause harm."/>
    <s v="- Struck by flying chips: hot metal shards can hit eyes or skin at high speed _x000a_- Caught in rotating parts: loose clothing, hair, or lanyard gets pulled into chuck _x000a_- Eye injury from coolant mist or swarf even with operator wearing face shield _x000a_- Distract the operator, causing their hand to slip or make a wrong move _x000a_- Hit by workpiece if it comes loose from chuck or between centers _x000a_- Trip hazard: you’re in their workspace and could knock tools or controls _x000a_- Noise and vibration exposure without proper hearing protection for non-operators _x000a_- Breach of safe distance: most JSA/SOP require observers outside yellow line or guard "/>
    <s v="- Say thanks immediately: “Appreciate the heads up” shows you value intervention _x000a_- Move back right away to the safe zone or outside the marked line _x000a_- Don’t argue or get defensive: they’re stopping a possible injury, not attacking you _x000a_- Ask where to stand: “Where’s the safe viewing spot?” so you learn for next time _x000a_- Check your PPE: put on safety glasses or face shield if you plan to stay and observe _x000a_- Let the operator focus: avoid questions until the machine is off or at idle _x000a_- Return the favor later: speak up when you see others in a hazard zone _x000a_- Note the lesson: remember safe distances apply to all rotating equipment, not just lathes "/>
    <s v="Tools, Equipment and Machinery / Berkaitan dengan Alat Kegunaan Pekerjaan dan Mesin sama ada ianya Tidak Sesuai untuk aktivitas tersebut atau sebaliknya"/>
    <x v="2"/>
    <x v="0"/>
    <x v="0"/>
  </r>
  <r>
    <n v="6349"/>
    <x v="601"/>
    <d v="2026-04-21T07:56:55"/>
    <s v="anonymous"/>
    <d v="2026-04-21T00:00:00"/>
    <x v="13"/>
    <s v="12000148"/>
    <x v="0"/>
    <s v="Welder "/>
    <s v="Workshop"/>
    <s v="Unsafe Condition (Dangerous Area that has potential to cause harm or injury to People within the Area) / Keadaan Bahaya"/>
    <s v="I've seen my colleague has been working of cutting plate by oxy - acetylene at the open space area. His been working on the hot weather more than 30 minutes. So i approach him and ask him to stop the work, take some rest at shelter area and drink water. So he stop the job and take a 5 to 10 mins rest to cool himself down. "/>
    <s v="- Heat exhaustion: dizziness, nausea, heavy sweating, and weakness can hit quick _x000a_- Heat stroke: core temp spikes, confusion or collapse, life threatening if untreated _x000a_- Dehydration from sweating out more water than they replace all day _x000a_- Sunburn and UV exposure: skin damage, long term cancer risk from unprotected skin _x000a_- Reduced focus: fatigue causes slips, trips, or mistakes with tools and equipment _x000a_- Hand burns from hot metal, handrails, or equipment left in direct sun _x000a_- Glare issues: strong sunlight hides hazards or blinds operators and drivers _x000a_- PPE compliance drops because workers remove gear to cool down, raising other risks "/>
    <s v="- Approach from the front: don’t startle them, make eye contact and stay in their shade if possible _x000a_- Lead with care, not orders: “Bro, it’s roasting out here, I’m worried about you” _x000a_- Point out what you see: “You’re sweating a lot and no shade, are you feeling dizzy?” _x000a_- Offer water first: handing a cold bottle breaks tension and helps immediately _x000a_- Suggest a short break: “Let’s step under cover for 5 minutes, job will still be here” _x000a_- Check their controls: ask if they have a hat, sunscreen, or can rotate with someone else _x000a_- Fix it together: help set up shade, move task to cooler time, or call for extra water _x000a_- Escalate if needed: if they look confused or refuse but show heat stress signs, get supervisor or medic "/>
    <s v="Position of People / Keberadaan seseorang ketika bekerja (Line of Fire, Drop Object &amp; Slip, Trip and Fall)"/>
    <x v="2"/>
    <x v="0"/>
    <x v="0"/>
  </r>
  <r>
    <n v="6350"/>
    <x v="602"/>
    <d v="2026-04-21T08:43:35"/>
    <s v="anonymous"/>
    <d v="2026-04-09T00:00:00"/>
    <x v="45"/>
    <s v="12000011"/>
    <x v="0"/>
    <s v="Civil Lead"/>
    <s v="BFI SPARK Ground Floor (Lobby)"/>
    <s v="Unsafe Condition (Dangerous Area that has potential to cause harm or injury to People within the Area) / Keadaan Bahaya"/>
    <s v="It was observed wet floor at the staircase leading to the office."/>
    <s v="Fall and slip can be happened when personnel using the staircase."/>
    <s v="Discussion had been ,ade with the responsible cleaner and he agreed to clean and make the floor dry immediately."/>
    <s v="Position of People / Keberadaan seseorang ketika bekerja (Line of Fire, Drop Object &amp; Slip, Trip and Fall)"/>
    <x v="2"/>
    <x v="0"/>
    <x v="0"/>
  </r>
  <r>
    <n v="6351"/>
    <x v="603"/>
    <d v="2026-04-21T09:52:59"/>
    <s v="anonymous"/>
    <d v="2026-04-13T00:00:00"/>
    <x v="45"/>
    <s v="12000011"/>
    <x v="0"/>
    <s v="Civil Lead"/>
    <s v="BFI SPARK, Car Park A (Assembly Point)"/>
    <s v="Unsafe Act (Dangerous or Unsafe Act that was done by someone) / Perbuatan Bahaya"/>
    <s v="A driver did not use while driving from the car park. "/>
    <s v="The driver can be hurt if accident occurred while driving the car. "/>
    <s v="Discussion had been made with the driver and he agreed to wear the seat belt immediately."/>
    <s v="Road Safety / Keselamatan di Trafik dan Jalan Raya"/>
    <x v="2"/>
    <x v="0"/>
    <x v="0"/>
  </r>
  <r>
    <n v="6352"/>
    <x v="604"/>
    <d v="2026-04-21T11:24:17"/>
    <s v="anonymous"/>
    <d v="2026-04-21T00:00:00"/>
    <x v="110"/>
    <s v="12000113"/>
    <x v="0"/>
    <s v="Instrument Technician"/>
    <s v="Plant Entry Gate"/>
    <s v="Unsafe Act (Dangerous or Unsafe Act that was done by someone) / Perbuatan Bahaya"/>
    <s v="Noticed that someone entering the site without wearing safety glasses."/>
    <s v="The person could suffer eye injuries from dust, debris, and chemicals. It also increases safety risk and breaks the mandatory life-saving rules."/>
    <s v="Approached and reminded him to wear his safety glasses before entering. I explained the risk and ensured they put them on before continuing."/>
    <s v="Individual Behaviour / Tingkah Laku yang Cuai dan Berbahaya"/>
    <x v="2"/>
    <x v="0"/>
    <x v="0"/>
  </r>
  <r>
    <n v="6353"/>
    <x v="605"/>
    <d v="2026-04-21T12:51:18"/>
    <s v="anonymous"/>
    <d v="2026-04-21T00:00:00"/>
    <x v="227"/>
    <m/>
    <x v="3"/>
    <s v="security gurd"/>
    <s v="Main Gate 1"/>
    <s v="Unsafe Act (Dangerous or Unsafe Act that was done by someone) / Perbuatan Bahaya"/>
    <s v="memandu dengan laju di kawasan speed limit"/>
    <s v="jika tidak ada tindakkan yang di lakukan boleh membahayakn penggunakan jalan raya yang lainnya"/>
    <s v="selalu memberi teguran tentang speed limit di kawasan tersebut"/>
    <s v="Road Safety / Keselamatan di Trafik dan Jalan Raya"/>
    <x v="1"/>
    <x v="2"/>
    <x v="0"/>
  </r>
  <r>
    <n v="6354"/>
    <x v="606"/>
    <d v="2026-04-21T19:45:22"/>
    <s v="anonymous"/>
    <d v="2026-04-14T00:00:00"/>
    <x v="58"/>
    <s v="12000164"/>
    <x v="0"/>
    <s v="Senior Scaffolder"/>
    <s v="Ammonia Plant"/>
    <s v="Unsafe Act (Dangerous or Unsafe Act that was done by someone) / Perbuatan Bahaya"/>
    <s v="Worker was observed performing painting activities without properly wearing safety glasses. "/>
    <s v="Eye protection was either not worn or worn incorrectly, exposing eyes to paint splashes which can lead to eye irritation or injury._x000a_"/>
    <s v="-Advised the worker to stop work temporarily and reminded the worker about the importance of proper PPE usage._x000a_-Ensured safety glasses were worn correctly before resuming work."/>
    <s v="Personal Protective Equipment / Pemakaian Alat Pelindung Diri"/>
    <x v="2"/>
    <x v="0"/>
    <x v="0"/>
  </r>
  <r>
    <n v="6355"/>
    <x v="607"/>
    <d v="2026-04-21T20:12:44"/>
    <s v="anonymous"/>
    <d v="2026-04-16T00:00:00"/>
    <x v="58"/>
    <s v="12000164"/>
    <x v="0"/>
    <s v="Senior Scaffolder"/>
    <s v="Compressor Unit Area"/>
    <s v="Safe Act or Positive Practice (An appreciation to be made to that person who shows good examples) / Kelakuan yang Baik"/>
    <s v="Scaffolding materials (tubes,steel planks, clamps,base plates) were properly organized and neatly stacked in the designated temporary storage area."/>
    <s v="N/A"/>
    <s v="Maintain this standard consistently across all work areas and share this good practice during toolbox meetings as an example,keeping on maintaining good housekeeping and encouraged to continuation of safe practices."/>
    <s v="Material Arrangement and Housekeeping / Kesesuaian Penyusunan Barang dan Kebersihan Tempat Pekerjaan"/>
    <x v="2"/>
    <x v="0"/>
    <x v="0"/>
  </r>
  <r>
    <n v="6356"/>
    <x v="608"/>
    <d v="2026-04-21T21:19:18"/>
    <s v="anonymous"/>
    <d v="2026-04-21T00:00:00"/>
    <x v="58"/>
    <s v="12000164"/>
    <x v="0"/>
    <s v="Senior Scaffolder"/>
    <s v="North Building Ground Floor"/>
    <s v="Unsafe Act (Dangerous or Unsafe Act that was done by someone) / Perbuatan Bahaya"/>
    <s v="personeel was observed wearing slippers in the office and outside instead of appropriate closed-toe shoes. The worker was in an environment where proper footwear is required for safety reasons."/>
    <s v="if interventions has not made it can Increased risk of foot injury from falling objects or sharp items and slippery floors could lead to slips and falls."/>
    <s v="I do approach that personeel to reminded him about the office footwear policy and informed the personeel about potential safety hazards of wearing slippers then_x000a_asked him to change into proper shoes."/>
    <s v="Individual Behaviour / Tingkah Laku yang Cuai dan Berbahaya"/>
    <x v="2"/>
    <x v="0"/>
    <x v="0"/>
  </r>
  <r>
    <n v="6357"/>
    <x v="609"/>
    <d v="2026-04-21T21:37:12"/>
    <s v="anonymous"/>
    <d v="2026-04-21T00:00:00"/>
    <x v="58"/>
    <s v="12000164"/>
    <x v="0"/>
    <s v="Senior Scaffolder"/>
    <s v="Offsite &amp; Utilities"/>
    <s v="Safe Act or Positive Practice (An appreciation to be made to that person who shows good examples) / Kelakuan yang Baik"/>
    <s v="Hard barriers were properly installed around the worksite area during ongoing activities. The barriers effectively restricted unauthorized access and clearly defined the work zone."/>
    <s v="N/A"/>
    <s v="keeping reminded personeel to conduct routine checks to ensure barriers remain in place and apply the same good practice to all high-risk work areas also maintain barrier integrity throughout the activity duration."/>
    <s v="Signage and Barriers / Papan Tanda dan Perbatasan Keselamatan tempat kerja"/>
    <x v="2"/>
    <x v="0"/>
    <x v="0"/>
  </r>
  <r>
    <n v="6358"/>
    <x v="610"/>
    <d v="2026-04-21T22:04:27"/>
    <s v="anonymous"/>
    <d v="2026-04-16T00:00:00"/>
    <x v="58"/>
    <s v="12000164"/>
    <x v="0"/>
    <s v="Senior Scaffolder"/>
    <s v="Ammonia Plant"/>
    <s v="Safe Act or Positive Practice (An appreciation to be made to that person who shows good examples) / Kelakuan yang Baik"/>
    <s v="personnel was observed properly using the handrail while ascending/descending the staircase."/>
    <s v="N/A"/>
    <s v="its giving a good practice for personnel consistently used the handrail when climbing/descending stairs and focused on surroundings and ensured handrail was within reach,its important to emphasize handrail usage in safety briefings during toolbox talk."/>
    <s v="Proactive Approach / Teguran Positif (Safe Act / Positive Act)"/>
    <x v="2"/>
    <x v="0"/>
    <x v="0"/>
  </r>
  <r>
    <n v="6359"/>
    <x v="611"/>
    <d v="2026-04-22T00:07:01"/>
    <s v="anonymous"/>
    <d v="2026-04-19T00:00:00"/>
    <x v="36"/>
    <s v="12000070"/>
    <x v="0"/>
    <s v="Electrical Technician Shift"/>
    <s v="Urea Plant"/>
    <s v="Unsafe Act (Dangerous or Unsafe Act that was done by someone) / Perbuatan Bahaya"/>
    <s v="someone using stairs without placing his hand on handrail"/>
    <s v="high risk off accident, trip and fall"/>
    <s v="advice him to use handrails"/>
    <s v="Individual Behaviour / Tingkah Laku yang Cuai dan Berbahaya"/>
    <x v="2"/>
    <x v="0"/>
    <x v="0"/>
  </r>
  <r>
    <n v="6360"/>
    <x v="612"/>
    <d v="2026-04-22T00:09:17"/>
    <s v="anonymous"/>
    <d v="2026-04-20T00:00:00"/>
    <x v="36"/>
    <s v="12000070"/>
    <x v="0"/>
    <s v="Electrical Shift Technician"/>
    <s v="North Building First Floor"/>
    <s v="Unsafe Condition (Dangerous Area that has potential to cause harm or injury to People within the Area) / Keadaan Bahaya"/>
    <s v="wet surface"/>
    <s v="trip and fall if someone stepping on the wet surface"/>
    <s v="clean and remove the water"/>
    <s v="Hazardous - Unsafe Environment / Situasi Tempat Kerja yang Berbahaya untuk Alam Sekitar"/>
    <x v="2"/>
    <x v="0"/>
    <x v="0"/>
  </r>
  <r>
    <n v="6361"/>
    <x v="613"/>
    <d v="2026-04-22T07:55:06"/>
    <s v="anonymous"/>
    <d v="2026-04-22T00:00:00"/>
    <x v="141"/>
    <n v="12000048"/>
    <x v="0"/>
    <s v="Rotating Supervisor"/>
    <s v="Ammonia Plant"/>
    <s v="Unsafe Act (Dangerous or Unsafe Act that was done by someone) / Perbuatan Bahaya"/>
    <s v="Contractor carry passenger using bicycle"/>
    <s v="Possibility of tripping hazards"/>
    <s v="Inform contractor no to carry passenger using bicycle"/>
    <s v="Proactive Approach / Teguran Positif (Safe Act / Positive Act)"/>
    <x v="2"/>
    <x v="0"/>
    <x v="0"/>
  </r>
  <r>
    <n v="6362"/>
    <x v="614"/>
    <d v="2026-04-22T07:58:36"/>
    <s v="anonymous"/>
    <d v="2026-04-22T00:00:00"/>
    <x v="141"/>
    <n v="12000048"/>
    <x v="0"/>
    <s v="Rotating Supervisor"/>
    <s v="Urea Plant"/>
    <s v="Improvement Suggestions / Cadangan untuk diperbaiki"/>
    <s v="Operation damage hoses no proper dispose"/>
    <s v="Possibly of using damage hoses"/>
    <s v="Inform operation to barricade the area and provide signage to fit to use"/>
    <s v="Signage and Barriers / Papan Tanda dan Perbatasan Keselamatan tempat kerja"/>
    <x v="2"/>
    <x v="0"/>
    <x v="0"/>
  </r>
  <r>
    <n v="6363"/>
    <x v="615"/>
    <d v="2026-04-22T08:02:21"/>
    <s v="anonymous"/>
    <d v="2026-04-22T00:00:00"/>
    <x v="141"/>
    <n v="12000048"/>
    <x v="0"/>
    <s v="Rotating Supervisor"/>
    <s v="Workshop"/>
    <s v="Unsafe Act (Dangerous or Unsafe Act that was done by someone) / Perbuatan Bahaya"/>
    <s v="Maintenance personal using high pressure air to clean body"/>
    <s v="possibly of flying particles and cause bodies injuries"/>
    <s v="Inform contractor not to use high pressure air to clean the body"/>
    <s v="Individual Behaviour / Tingkah Laku yang Cuai dan Berbahaya"/>
    <x v="2"/>
    <x v="0"/>
    <x v="0"/>
  </r>
  <r>
    <n v="6364"/>
    <x v="616"/>
    <d v="2026-04-22T08:08:42"/>
    <s v="anonymous"/>
    <d v="2026-04-22T00:00:00"/>
    <x v="141"/>
    <n v="12000048"/>
    <x v="0"/>
    <s v="Rotating Supervisor"/>
    <s v="Urea Plant"/>
    <s v="Improvement Suggestions / Cadangan untuk diperbaiki"/>
    <s v="No proper shelter for contractor working at UREA granulation"/>
    <s v="Some of the contractor resting without using the safety helmet while on top there is a structure. Possibly of head injuries in case of hit by the structure"/>
    <s v="To wear safety helmet all the time"/>
    <s v="Position of People / Keberadaan seseorang ketika bekerja (Line of Fire, Drop Object &amp; Slip, Trip and Fall)"/>
    <x v="2"/>
    <x v="0"/>
    <x v="0"/>
  </r>
  <r>
    <n v="6365"/>
    <x v="617"/>
    <d v="2026-04-22T08:25:15"/>
    <s v="anonymous"/>
    <d v="2026-04-21T00:00:00"/>
    <x v="144"/>
    <s v="12000049"/>
    <x v="0"/>
    <s v="Sr rotating technician "/>
    <s v="Chemical Storage Area"/>
    <s v="Unsafe Act (Dangerous or Unsafe Act that was done by someone) / Perbuatan Bahaya"/>
    <s v="Saifudin making a shed for chemical  storage during installation  the are using mobile scaffolding this mobile scaffolding are not good for using because the railing is very low "/>
    <s v="Falling objection "/>
    <s v="Make a good scaffolding "/>
    <s v="Scaffolding and Working at Height / Yang berkaitan dengan Scaffolding dan Bekerja tempat tinggi"/>
    <x v="2"/>
    <x v="0"/>
    <x v="0"/>
  </r>
  <r>
    <n v="6366"/>
    <x v="618"/>
    <d v="2026-04-22T08:25:46"/>
    <s v="anonymous"/>
    <d v="2026-04-22T00:00:00"/>
    <x v="13"/>
    <s v="12000148"/>
    <x v="0"/>
    <s v="Welder"/>
    <s v="North Building Ground Floor"/>
    <s v="Safe Act or Positive Practice (An appreciation to be made to that person who shows good examples) / Kelakuan yang Baik"/>
    <s v="During the morning meeting, my supervisor explained all the task. And he reminds us to be hydrated every time. He reminds also that the weather has been hot lately."/>
    <s v="- Heat exhaustion: headache, nausea, heavy sweating, muscle cramps, feel faint _x000a_- Heat stroke: sweating stops, skin hot and dry, confusion or collapse, medical emergency _x000a_- Kidney stress: dark urine, low output, higher risk of kidney stones or injury _x000a_- Drop in blood pressure: dizziness when standing, fainting, fall risk increases _x000a_- Reduced focus and slower reaction time, leading to mistakes or incidents _x000a_- Muscle cramps and spasms that lock up hands, legs, or back during work _x000a_- Thicker blood makes the heart work harder, raising strain and chest pain risk _x000a_- Poor judgment: dehydration mimics fatigue, so people ignore other hazards "/>
    <s v="- Say thanks right away: “Good shout, I needed that reminder” _x000a_- Drink some water on the spot: action shows you took it seriously _x000a_- Check how you feel: any headache, thirst, or dark urine means you were already behind _x000a_- Refill your bottle: top up so you have water for the next hour _x000a_- Set a simple trigger: drink at each break, or every time radio goes off _x000a_- Offer them water too: return the care and keep you both safe _x000a_- Log it if you’re tracking: some sites count water breaks as leading indicators _x000a_- Pass it on later: remind the next person when you see an empty bottle "/>
    <s v="Proactive Approach / Teguran Positif (Safe Act / Positive Act)"/>
    <x v="2"/>
    <x v="0"/>
    <x v="0"/>
  </r>
  <r>
    <n v="6367"/>
    <x v="619"/>
    <d v="2026-04-22T08:38:18"/>
    <s v="anonymous"/>
    <d v="2026-04-15T00:00:00"/>
    <x v="139"/>
    <s v="12000021"/>
    <x v="0"/>
    <s v="senior engineer"/>
    <s v="Offsite &amp; Utilities"/>
    <s v="Improvement Suggestions / Cadangan untuk diperbaiki"/>
    <s v="Observed that the area was only partially barricaded during water jet cleaning"/>
    <s v="Nearby personnel exposed to water jet and slip hazard"/>
    <s v="informed the contractor team to provide full barricading until cleaning is completed."/>
    <s v="Material Arrangement and Housekeeping / Kesesuaian Penyusunan Barang dan Kebersihan Tempat Pekerjaan"/>
    <x v="2"/>
    <x v="1"/>
    <x v="0"/>
  </r>
  <r>
    <n v="6368"/>
    <x v="620"/>
    <d v="2026-04-22T09:16:12"/>
    <s v="anonymous"/>
    <d v="2026-04-21T00:00:00"/>
    <x v="76"/>
    <s v="12000062"/>
    <x v="0"/>
    <s v="Senior Engineer Static"/>
    <s v="(TSF1) West Field"/>
    <s v="Unsafe Act (Dangerous or Unsafe Act that was done by someone) / Perbuatan Bahaya"/>
    <s v="During the erection of structural members for a shed near the chemical storage yard in the MSL area by Saifuddin’s workers, it was observed that one triangular truss—already secured with bolts on top of two vertical beams—was struck by the boom of the Palfinger truck being used to lift another truss onto the adjacent beams. The impact caused the erected truss to fall, after its bolted bracket sheared. Fortunately, no workers were present in the area where the truss fell."/>
    <s v="The falling truss from a height of about 5 meters has a serious potential of inflicting Lost Time Injury or even death to anyone in its path."/>
    <s v="As I was returning from the plant to my office, I witnessed the incident while walking through the car park near the North Building. After seeing the truss fall, I approached the Saifuddin workers to inquire about what had happened. The Palfinger truck operator explained that he had not realized the boom was interfering with the truss above. He was advised to carry out such activities with full attention, given the serious risk posed by a falling truss. The issue was also highlighted to the facility management team as they were the job owners."/>
    <s v="Individual Behaviour / Tingkah Laku yang Cuai dan Berbahaya"/>
    <x v="2"/>
    <x v="1"/>
    <x v="0"/>
  </r>
  <r>
    <n v="6369"/>
    <x v="621"/>
    <d v="2026-04-22T11:19:44"/>
    <s v="anonymous"/>
    <d v="2026-04-22T00:00:00"/>
    <x v="135"/>
    <s v="12000038"/>
    <x v="0"/>
    <s v="Senior Rotating Engineer"/>
    <s v="Ammonia Plant"/>
    <s v="Safe Act or Positive Practice (An appreciation to be made to that person who shows good examples) / Kelakuan yang Baik"/>
    <s v="Oil was observed dripping from 1071K001 HP bearing vent weep hole onto instrumentation. "/>
    <s v="Slippery floor, potential fire if contact with ignition source"/>
    <s v="Thank you to Operator who has put oil absorbent to the oil drip location. Already inform maintenance team to put oil collector to contain the drip oil, preventing accumulation on the floor."/>
    <s v="Hazardous - Unsafe Environment / Situasi Tempat Kerja yang Berbahaya untuk Alam Sekitar"/>
    <x v="2"/>
    <x v="0"/>
    <x v="0"/>
  </r>
  <r>
    <n v="6370"/>
    <x v="622"/>
    <d v="2026-04-22T11:29:55"/>
    <s v="anonymous"/>
    <d v="2026-04-22T00:00:00"/>
    <x v="135"/>
    <s v="12000038"/>
    <x v="0"/>
    <s v="Senior Rotating Engineer"/>
    <s v="Ammonia Plant"/>
    <s v="Safe Act or Positive Practice (An appreciation to be made to that person who shows good examples) / Kelakuan yang Baik"/>
    <s v="1 group of maintenance team was replacing SV1091030 for sealing steam. Job was done safety starting from positive isolation, manual handling and lifting using overhead crane."/>
    <s v="Without correct isolation and depressurizing of the PSV, workers will be exposed to high pressure hot steam and can get injured."/>
    <s v="Ensure work was done as per JSA. "/>
    <s v="Proactive Approach / Teguran Positif (Safe Act / Positive Act)"/>
    <x v="2"/>
    <x v="0"/>
    <x v="0"/>
  </r>
  <r>
    <n v="6371"/>
    <x v="623"/>
    <d v="2026-04-22T13:01:34"/>
    <s v="anonymous"/>
    <d v="2026-04-22T00:00:00"/>
    <x v="188"/>
    <m/>
    <x v="3"/>
    <s v="Guard"/>
    <s v="Main Gate 1"/>
    <s v="Improvement Suggestions / Cadangan untuk diperbaiki"/>
    <s v="Cadangan untuk membuat tutup longkang di kaawasan mg1"/>
    <s v="Boleh mengakibatkan orang atau kenderaan jatuh ke longkang yang terbuka"/>
    <s v="Cadangan saya untuk membuat tutup longkang, sama seperti di BLNG "/>
    <s v="Facility Management / Perawatan Kemudahan dan Aset"/>
    <x v="1"/>
    <x v="2"/>
    <x v="0"/>
  </r>
  <r>
    <n v="6372"/>
    <x v="624"/>
    <d v="2026-04-22T13:17:43"/>
    <s v="anonymous"/>
    <d v="2026-04-22T00:00:00"/>
    <x v="45"/>
    <s v="12000011"/>
    <x v="0"/>
    <s v="Civil Lead"/>
    <s v="BFI SPARK, Car Park A (Assembly Point)"/>
    <s v="Unsafe Act (Dangerous or Unsafe Act that was done by someone) / Perbuatan Bahaya"/>
    <s v="A car travelling in opposite direction at the car park near Spark building. "/>
    <s v="Other vehicle can be on the same lane and it will create danger and can caused accident."/>
    <s v="Discussion was made and the driver agree to obey the sign board and follow the correct traffic flow accordingly."/>
    <s v="Road Safety / Keselamatan di Trafik dan Jalan Raya"/>
    <x v="2"/>
    <x v="0"/>
    <x v="0"/>
  </r>
  <r>
    <n v="6373"/>
    <x v="625"/>
    <d v="2026-04-22T13:53:10"/>
    <s v="anonymous"/>
    <d v="2026-04-22T00:00:00"/>
    <x v="149"/>
    <s v="12000085"/>
    <x v="0"/>
    <s v="Lead mechanical technician"/>
    <s v="North Building Ground Floor"/>
    <s v="Unsafe Act (Dangerous or Unsafe Act that was done by someone) / Perbuatan Bahaya"/>
    <s v="Not wearing shoes inside office"/>
    <s v="Injuries/image of the company"/>
    <s v="Intervene"/>
    <s v="Individual Behaviour / Tingkah Laku yang Cuai dan Berbahaya"/>
    <x v="2"/>
    <x v="0"/>
    <x v="0"/>
  </r>
  <r>
    <n v="6374"/>
    <x v="626"/>
    <d v="2026-04-22T15:40:22"/>
    <s v="anonymous"/>
    <d v="2026-04-22T00:00:00"/>
    <x v="92"/>
    <s v="12000060"/>
    <x v="0"/>
    <s v="Senior static technician "/>
    <s v="Ammonia Plant"/>
    <s v="Unsafe Condition (Dangerous Area that has potential to cause harm or injury to People within the Area) / Keadaan Bahaya"/>
    <s v="When we go for work we found the which is remove insulation that scaffolding platform not housekeeping done "/>
    <s v="We should to do housekeeping after any work... That's insulation fly and go to inhale...or slip trip hazard "/>
    <s v="As a static work so we clean that insulation from platform and start out static activity "/>
    <s v="Knowledge and Training / Kurang Kemahiran atau Pengetahuan"/>
    <x v="2"/>
    <x v="0"/>
    <x v="0"/>
  </r>
  <r>
    <n v="6375"/>
    <x v="627"/>
    <d v="2026-04-22T16:04:04"/>
    <s v="anonymous"/>
    <d v="2026-04-22T00:00:00"/>
    <x v="106"/>
    <s v="12000106"/>
    <x v="0"/>
    <s v="Instrument Engineer"/>
    <s v="BFI SPARK Ground Floor (Outside Lift Area)"/>
    <s v="Unsafe Act (Dangerous or Unsafe Act that was done by someone) / Perbuatan Bahaya"/>
    <s v="Person was observed using his phone (texting) while going up the stairs. "/>
    <s v="Slip trip fall hazard"/>
    <s v="Asked the person to stop using the phone while going up the stairs. "/>
    <s v="Individual Behaviour / Tingkah Laku yang Cuai dan Berbahaya"/>
    <x v="2"/>
    <x v="0"/>
    <x v="0"/>
  </r>
  <r>
    <n v="6376"/>
    <x v="628"/>
    <d v="2026-04-22T16:05:02"/>
    <s v="anonymous"/>
    <d v="2026-04-22T00:00:00"/>
    <x v="13"/>
    <s v="12000148"/>
    <x v="0"/>
    <s v="Welder"/>
    <s v="North Building Ground Floor"/>
    <s v="Safe Act or Positive Practice (An appreciation to be made to that person who shows good examples) / Kelakuan yang Baik"/>
    <s v="Ive seen that our HSSE Officer making a reminder. Regarding working at heights. He mentioned that always use the proper access equipment when working at height and make sure your body harness with double lanyard is properly used and clipped on at all times._x000a__x000a_Please do not stand on pipes, handrails, or any unstable surface just to reach the work area, as this can easily lead to a serious fall._x000a__x000a_"/>
    <s v="- Complacency creeps in: workers skip harness checks or tie off points _x000a_- Risk perception drops: “I’ve done this 100 times” leads to shortcuts _x000a_- Wrong equipment used: damaged harness or wrong lanyard gets picked by accident _x000a_- Missing rescue plan: team doesn’t know what to do if someone falls and hangs _x000a_- New crew unaware: contractors or trainees don’t know site specific fall rules _x000a_- Dropped object controls forgotten: no tool tethers or barricades below _x000a_- Permit gaps: work starts without valid WAH permit or risk assessment _x000a_- Near misses go unreported: small slips ignored until major fall happens _x000a_- Audit findings: client or HSSE flags “lack of safety culture” for no interventions "/>
    <s v="• Use proper scaffold / platform / ladder _x000a_• Ensure 100% tie-off to certified anchor points _x000a_• Fully utilise your body harness and double lanyard _x000a_• Avoid unsafe access / shortcuts _x000a_• Follow PTW and site WAH requirements "/>
    <s v="Proactive Approach / Teguran Positif (Safe Act / Positive Act)"/>
    <x v="2"/>
    <x v="0"/>
    <x v="0"/>
  </r>
  <r>
    <n v="6377"/>
    <x v="629"/>
    <d v="2026-04-23T07:44:00"/>
    <s v="anonymous"/>
    <d v="2026-04-23T00:00:00"/>
    <x v="13"/>
    <s v="12000148"/>
    <x v="0"/>
    <s v="Welder"/>
    <s v="Workshop"/>
    <s v="Unsafe Condition (Dangerous Area that has potential to cause harm or injury to People within the Area) / Keadaan Bahaya"/>
    <s v="Ive seen that around our workshop dont have any first aid kit box. "/>
    <s v="- Bleeding won’t stop: minor cuts from grinders or sharp metal keep bleeding without gauze _x000a_- Infection risk goes up: dirt or swarf in wounds with no antiseptic wipes _x000a_- Delay in treatment: time wasted running to another building for basic supplies _x000a_- Panic during emergencies: team unsure what to use when someone gets hurt _x000a_- Minor injuries become reportable: a cut needing stitches turns into LTI without quick care _x000a_- Eye injuries get worse: no eyewash or saline for dust, sparks, or chemical splash _x000a_- Burn treatment delayed: no burn gel or cool packs for welding/hot work burns _x000a_- Non-compliance: most HSSE and local regs require accessible first aid in workshops _x000a_- Lower morale: crew feels safety isn’t taken seriously on site "/>
    <s v="- Do a quick risk check: list common workshop injuries like cuts, burns, eye splash to size the kit _x000a_- Match kit to hazards: add extra burn dressings for welding, eyewash for grinding, foil blankets if outdoors _x000a_- Mount it where it’s visible: wall bracket near main work area, not locked in an office _x000a_- Signage: add green first aid sign with white cross so everyone can find it fast _x000a_- Assign an owner: make one person responsible for monthly checks and restocking _x000a_- Train the team: toolbox talk on what’s inside, how to use it, and when to call medic _x000a_- Set a checklist: inspect monthly for expiry dates, used items, and broken seals _x000a_- Keep a logbook: record any usage so you know what to replace and spot trends _x000a_- Backup plan: have eyewash station and burn kit if the main kit can’t cover everything "/>
    <s v="Facility Management / Perawatan Kemudahan dan Aset"/>
    <x v="2"/>
    <x v="0"/>
    <x v="0"/>
  </r>
  <r>
    <n v="6378"/>
    <x v="630"/>
    <d v="2026-04-23T07:50:30"/>
    <s v="anonymous"/>
    <d v="2026-04-17T00:00:00"/>
    <x v="87"/>
    <s v="12000112"/>
    <x v="0"/>
    <s v="Static Technician "/>
    <s v="Bulk Storage"/>
    <s v="Safe Act or Positive Practice (An appreciation to be made to that person who shows good examples) / Kelakuan yang Baik"/>
    <s v="During gearbox oil change, good practice on the using absorbent pad and cloth to avoid any messy spillage around the area during draining and filling up"/>
    <s v="without proper mitigation, oil spilled might occur and maybe the area will be contaminated with oil "/>
    <s v="Encourage and praise the supervisor and team effort in completing the job in safe and good ways"/>
    <s v="Proactive Approach / Teguran Positif (Safe Act / Positive Act)"/>
    <x v="2"/>
    <x v="0"/>
    <x v="0"/>
  </r>
  <r>
    <n v="6379"/>
    <x v="631"/>
    <d v="2026-04-23T08:42:32"/>
    <s v="anonymous"/>
    <d v="2026-04-23T00:00:00"/>
    <x v="30"/>
    <s v="12000034"/>
    <x v="0"/>
    <s v="Technician"/>
    <s v="Urea Plant"/>
    <s v="Unsafe Act (Dangerous or Unsafe Act that was done by someone) / Perbuatan Bahaya"/>
    <s v="Found cigaratte bud lying on the cable tray"/>
    <s v="Personnel have violate LSR"/>
    <s v="Ensure the security on plant gate to check up personnel before entering the plant."/>
    <s v="Individual Behaviour / Tingkah Laku yang Cuai dan Berbahaya"/>
    <x v="2"/>
    <x v="0"/>
    <x v="0"/>
  </r>
  <r>
    <n v="6380"/>
    <x v="632"/>
    <d v="2026-04-23T08:44:28"/>
    <s v="anonymous"/>
    <d v="2026-04-23T00:00:00"/>
    <x v="30"/>
    <s v="12000034"/>
    <x v="0"/>
    <s v="Technician"/>
    <s v="Urea Plant"/>
    <s v="Unsafe Condition (Dangerous Area that has potential to cause harm or injury to People within the Area) / Keadaan Bahaya"/>
    <s v="Found door handle on ground floor of granulation is damage and broken. "/>
    <s v="Could cause pinch point"/>
    <s v="Please change to new door handle"/>
    <s v="Facility Management / Perawatan Kemudahan dan Aset"/>
    <x v="2"/>
    <x v="0"/>
    <x v="0"/>
  </r>
  <r>
    <n v="6381"/>
    <x v="633"/>
    <d v="2026-04-23T13:54:22"/>
    <s v="anonymous"/>
    <d v="2026-04-23T00:00:00"/>
    <x v="51"/>
    <n v="12000161"/>
    <x v="0"/>
    <s v="DE Technician "/>
    <s v="Jetty Modules Area"/>
    <s v="Unsafe Act (Dangerous or Unsafe Act that was done by someone) / Perbuatan Bahaya"/>
    <s v="No buddy system when changing bulbs using the ladder at the jetty substation"/>
    <s v="Fall down "/>
    <s v="help him to hold the ladder while changing the bulb and tell him to have a buddy system with your team "/>
    <s v="Position of People / Keberadaan seseorang ketika bekerja (Line of Fire, Drop Object &amp; Slip, Trip and Fall)"/>
    <x v="2"/>
    <x v="0"/>
    <x v="0"/>
  </r>
  <r>
    <n v="6382"/>
    <x v="634"/>
    <d v="2026-04-23T16:44:04"/>
    <s v="anonymous"/>
    <d v="2026-04-23T00:00:00"/>
    <x v="227"/>
    <m/>
    <x v="3"/>
    <s v="Security Gurd"/>
    <s v="Trailer Parking Area"/>
    <s v="Unsafe Act (Dangerous or Unsafe Act that was done by someone) / Perbuatan Bahaya"/>
    <s v="melaporkn 1 orang driver trailer menggunakan phone di dalam site area no pass C 0219 "/>
    <s v="boleh membahayakan keadaan di dalam site terutama tempat yang strict mengenai phone boleh menyebabkan bahaya"/>
    <s v="memberi peringatan keras tentang barang barang tegahan semasa di dalam site dan mencatit no pass "/>
    <s v="Individual Behaviour / Tingkah Laku yang Cuai dan Berbahaya"/>
    <x v="1"/>
    <x v="2"/>
    <x v="0"/>
  </r>
  <r>
    <n v="6383"/>
    <x v="635"/>
    <d v="2026-04-23T20:18:33"/>
    <s v="anonymous"/>
    <d v="2026-04-23T00:00:00"/>
    <x v="228"/>
    <m/>
    <x v="3"/>
    <s v="SECURITY GUARD"/>
    <s v="Main Gate 1"/>
    <s v="Unsafe Condition (Dangerous Area that has potential to cause harm or injury to People within the Area) / Keadaan Bahaya"/>
    <s v="JALAN / KAWASAN PARKING CONTRACT TIDAK RATA"/>
    <s v="BOLEH MENYEBABKAN KERETA ROSAK"/>
    <s v="RATAKAN "/>
    <s v="Road Safety / Keselamatan di Trafik dan Jalan Raya"/>
    <x v="1"/>
    <x v="2"/>
    <x v="0"/>
  </r>
  <r>
    <n v="6384"/>
    <x v="636"/>
    <d v="2026-04-23T20:51:47"/>
    <s v="anonymous"/>
    <d v="2026-04-23T00:00:00"/>
    <x v="229"/>
    <s v="Nil"/>
    <x v="3"/>
    <s v="Security Guard"/>
    <s v="Plant Entry Gate"/>
    <s v="Improvement Suggestions / Cadangan untuk diperbaiki"/>
    <s v="Tidak ada zebra line since kawasan area plant entrance kontrektor ada yang masuk dan keluar melintas jalan ke dalam site"/>
    <s v="Boleh menyebabakan kemalangan apabila mlintas jalan. "/>
    <s v="Mencadang kan untuk dbuat zebra line untuk kesalamatan semua pkerja bawahan Bfi"/>
    <s v="Proactive Approach / Teguran Positif (Safe Act / Positive Act)"/>
    <x v="1"/>
    <x v="2"/>
    <x v="0"/>
  </r>
  <r>
    <n v="6385"/>
    <x v="637"/>
    <d v="2026-04-24T07:06:00"/>
    <s v="anonymous"/>
    <d v="2026-04-23T00:00:00"/>
    <x v="109"/>
    <s v="12000111"/>
    <x v="0"/>
    <s v="Instrument Technician"/>
    <s v="Urea Plant"/>
    <s v="Unsafe Condition (Dangerous Area that has potential to cause harm or injury to People within the Area) / Keadaan Bahaya"/>
    <s v="During ongoing work activities, a water hose was laid across the work area without any signage or barricade in place. The hose was positioned in a walkway."/>
    <s v="The absence of proper signage or barricading creates a slip, trip, and fall hazard. Personnel may not notice the obstruction in time, increasing the likelihood of injury, especially in wet or low-visibility conditions."/>
    <s v="Ensure all hoses routed through walkways or work areas are properly managed by installing visible signage and barricades, routing hoses away from pedestrian paths where possible, using hose ramps or covers if crossing walkways is unavoidable, conducting regular site checks to maintain safe conditions."/>
    <s v="Hazardous - Unsafe Environment / Situasi Tempat Kerja yang Berbahaya untuk Alam Sekitar"/>
    <x v="2"/>
    <x v="0"/>
    <x v="0"/>
  </r>
  <r>
    <n v="6386"/>
    <x v="638"/>
    <d v="2026-04-24T07:12:23"/>
    <s v="anonymous"/>
    <d v="2026-04-16T00:00:00"/>
    <x v="109"/>
    <s v="12000111"/>
    <x v="0"/>
    <s v="Instrument Technician"/>
    <s v="Offsite &amp; Utilities"/>
    <s v="Unsafe Condition (Dangerous Area that has potential to cause harm or injury to People within the Area) / Keadaan Bahaya"/>
    <s v="An oil spill was observed on the floor around the compressor house (first floor), creating a slippery surface in the work area. The spill was not immediately contained or marked."/>
    <s v="The slippery surface presents a slip, trip, and fall hazard to personnel working or passing through the area, which could lead to injuries such as sprains, fractures, or falls."/>
    <s v="- Clean and remove oil spills immediately using appropriate absorbent materials._x000a_- Place warning signage and/or barricades until the area is fully safe._x000a_- Inspect equipment regularly to prevent leaks._x000a_- Reinforce housekeeping practices and spill response procedures among personnel."/>
    <s v="Hazardous - Unsafe Environment / Situasi Tempat Kerja yang Berbahaya untuk Alam Sekitar"/>
    <x v="2"/>
    <x v="0"/>
    <x v="0"/>
  </r>
  <r>
    <n v="6387"/>
    <x v="639"/>
    <d v="2026-04-24T07:22:59"/>
    <s v="anonymous"/>
    <d v="2026-04-21T00:00:00"/>
    <x v="112"/>
    <s v="12000120"/>
    <x v="0"/>
    <s v="Instrument Technician"/>
    <s v="Urea Plant"/>
    <s v="Unsafe Condition (Dangerous Area that has potential to cause harm or injury to People within the Area) / Keadaan Bahaya"/>
    <s v="Observed hoses not properly secured or tidied, and no barricading was in place in the area where the hoses were laid near the staircase"/>
    <s v="Slip, Trip, and Fall Injuries_x000a__x000a_Loose hoses near a staircase create a serious trip hazard._x000a__x000a_This may result in:_x000a_Falls on stairs_x000a_Sprains, fractures, or head injuries_x000a_Potential fatal injury in severe cases_x000a__x000a__x000a__x000a_Increased Risk During Emergency Evacuation_x000a__x000a_In an emergency, obstructed stairways can:_x000a_Slow down evacuation_x000a_Cause panic or congestion_x000a_Lead to multiple people falling_x000a__x000a__x000a__x000a_Equipment Damage_x000a__x000a_Hoses may be:_x000a_Stepped on_x000a_Crushed or damaged_x000a__x000a_This could cause leaks or failure when the hose is needed._x000a__x000a_Non-Compliance with HSE Requirements_x000a__x000a_Poor housekeeping and lack of barricading violate:_x000a_Workplace safety standards_x000a_Company HSE procedures_x000a__x000a_This may lead to audit findings, penalties, or stop-work orders._x000a__x000a_Negative Safety Culture_x000a__x000a_Leaving hazards unaddressed can:_x000a_Encourage unsafe behavior_x000a_Reduce awareness and accountability for housekeeping standards"/>
    <s v="I approached the person politely and calmly and immediately highlighted the hazard upon observing hoses not properly tidied near the staircase._x000a_I requested that the hoses be properly arranged and secured to remove the trip hazard._x000a_I ensured the area was temporarily controlled and explained the safety risk, particularly the trip and fall hazard near the staircase._x000a_I emphasized the importance of good housekeeping and barricading, especially in access and escape routes."/>
    <s v="Hazardous - Unsafe Environment / Situasi Tempat Kerja yang Berbahaya untuk Alam Sekitar"/>
    <x v="2"/>
    <x v="0"/>
    <x v="0"/>
  </r>
  <r>
    <n v="6388"/>
    <x v="640"/>
    <d v="2026-04-24T08:28:55"/>
    <s v="anonymous"/>
    <d v="2026-04-23T00:00:00"/>
    <x v="135"/>
    <s v="12000038"/>
    <x v="0"/>
    <s v="Senior Rotating Engineer"/>
    <s v="Urea Plant"/>
    <s v="Improvement Suggestions / Cadangan untuk diperbaiki"/>
    <s v="There is no ventilation at granulation tower which resulted in hot temperature and high humidity, potential trap of toxic / hazardous gas and lack of oxygen."/>
    <s v="People who work inside the granulation tower can faint due to hyperthermia. If this happens, good ventilation can cool them off and safe life. Thru ventilation trapped hot air and high humidity can be released out. "/>
    <s v="Engineering change to be done to improve this ventilation issue. At the moment, ensure workers in granulation tower to be hydrated and monitor their condition during working, stop work if instability is obsserved."/>
    <s v="Welfare / Kebajikan Pekerjaan dari segi Tempat Rehat, Penyediaan Air Minum dan Sebagainya."/>
    <x v="2"/>
    <x v="0"/>
    <x v="0"/>
  </r>
  <r>
    <n v="6389"/>
    <x v="641"/>
    <d v="2026-04-24T08:34:06"/>
    <s v="anonymous"/>
    <d v="2026-04-24T00:00:00"/>
    <x v="230"/>
    <m/>
    <x v="3"/>
    <s v="Security guard "/>
    <s v="Vehicle Entry Gate"/>
    <s v="Unsafe Act (Dangerous or Unsafe Act that was done by someone) / Perbuatan Bahaya"/>
    <s v="3 orang staff dri shift bravo tidak memakai helmet ketika memasuki kawasan site"/>
    <s v="Jika tidak di beri teguran kami boleh di ambil tindakan dari pihak atasan"/>
    <s v="Saya telah menegur untuk memakai helmet malah teguran saya tidak di peduli ."/>
    <s v="Personal Protective Equipment / Pemakaian Alat Pelindung Diri"/>
    <x v="1"/>
    <x v="2"/>
    <x v="0"/>
  </r>
  <r>
    <n v="6390"/>
    <x v="642"/>
    <d v="2026-04-24T08:50:50"/>
    <s v="anonymous"/>
    <d v="2026-04-23T00:00:00"/>
    <x v="231"/>
    <m/>
    <x v="7"/>
    <s v="Supervisor"/>
    <s v="CCR"/>
    <s v="Unsafe Act (Dangerous or Unsafe Act that was done by someone) / Perbuatan Bahaya"/>
    <s v="Someone throw domestic waste at recycle bin"/>
    <s v="Inform HSE Environmental focal and throw it accordingly "/>
    <s v="To cascade and remind to the BFI team to throw their waste accordingly "/>
    <s v="Individual Behaviour / Tingkah Laku yang Cuai dan Berbahaya"/>
    <x v="1"/>
    <x v="2"/>
    <x v="0"/>
  </r>
  <r>
    <n v="6391"/>
    <x v="643"/>
    <d v="2026-04-24T08:53:26"/>
    <s v="anonymous"/>
    <d v="2026-04-24T00:00:00"/>
    <x v="232"/>
    <m/>
    <x v="3"/>
    <s v="SECURITY GUARD"/>
    <s v="Vehicle Entry Gate"/>
    <s v="Unsafe Act (Dangerous or Unsafe Act that was done by someone) / Perbuatan Bahaya"/>
    <s v="Melaporkan 3 orang bomba dari shift B yang mana salah satu daripada nya ialah NAZRI menggunakan abusive language (PALUI) selepas di tegur untuk turun tagging di TURNSTILE dan selebihnya mereka (NAZRI , EZZAD &amp; IQMAL) tidak menggunakan FULL PPE (helmet , escapehood ) ketika selesai tagging untuk memasuki site. Sudah di tegur tetapi mereka masih bekaras mau masuk cuma pasal (KAN BALIK) "/>
    <s v="Jika tiada tindakan di ambil kejadian ini akan terjadi lagi, dan mungkin durang akan naik kepala. Dan kami boleh di ambil tindakan dari pihak atasan. Kami cuma jalan menjalankan tugas sepertimana yg di arahkan. "/>
    <s v="Cadangan saya agar perkara ini di ambil tindakan segera kerana telah melanggar peraturan yg sudah di tetap kan, hal ini pun sudah di maklumkan kepada supervisor dan carecard pun sudah di buat untuk perkara ini. "/>
    <s v="Individual Behaviour / Tingkah Laku yang Cuai dan Berbahaya"/>
    <x v="1"/>
    <x v="2"/>
    <x v="0"/>
  </r>
  <r>
    <n v="6392"/>
    <x v="644"/>
    <d v="2026-04-24T08:55:36"/>
    <s v="anonymous"/>
    <d v="2026-04-23T00:00:00"/>
    <x v="233"/>
    <m/>
    <x v="7"/>
    <s v="Operator"/>
    <s v="(TSF2) East Field"/>
    <s v="Unsafe Act (Dangerous or Unsafe Act that was done by someone) / Perbuatan Bahaya"/>
    <s v="Saw a colleague wear wrong type of glove during lifting"/>
    <s v="May lead to hand and finger injury"/>
    <s v="Intervene to use the correct gloves"/>
    <s v="Personal Protective Equipment / Pemakaian Alat Pelindung Diri"/>
    <x v="1"/>
    <x v="2"/>
    <x v="0"/>
  </r>
  <r>
    <n v="6393"/>
    <x v="645"/>
    <d v="2026-04-24T08:58:04"/>
    <s v="anonymous"/>
    <d v="2026-04-24T00:00:00"/>
    <x v="234"/>
    <m/>
    <x v="3"/>
    <s v="Security Guards "/>
    <s v="Vehicle Entry Gate"/>
    <s v="Unsafe Condition (Dangerous Area that has potential to cause harm or injury to People within the Area) / Keadaan Bahaya"/>
    <s v="Kawasan untuk melintas dari turnstile tidak ada zebra crossing."/>
    <s v="Bahaya kepada pejalan kaki yang melintas melalui jalan tersebut kerana ditakuti kenderaan terlepas pandang."/>
    <s v="Perkara tersebut akan dipantau dari masa ke semasa dan membuat zebra crossing secepat mungkin untuk keselamatan semua."/>
    <s v="Road Safety / Keselamatan di Trafik dan Jalan Raya"/>
    <x v="1"/>
    <x v="2"/>
    <x v="0"/>
  </r>
  <r>
    <n v="6394"/>
    <x v="646"/>
    <d v="2026-04-24T09:00:07"/>
    <s v="anonymous"/>
    <d v="2026-04-23T00:00:00"/>
    <x v="235"/>
    <m/>
    <x v="7"/>
    <s v="Operator"/>
    <s v="CCR"/>
    <s v="Unsafe Act (Dangerous or Unsafe Act that was done by someone) / Perbuatan Bahaya"/>
    <s v="People throw some woods and Grass in domestic waste bin. "/>
    <s v="It's make the bin heavier and we need to throw it accordingly "/>
    <s v="Should have inform the team on types of bin and waste need to be thrown"/>
    <s v="Waste Management / Berkaitan dengan Pengurusan Pembuangan Sampah"/>
    <x v="1"/>
    <x v="2"/>
    <x v="0"/>
  </r>
  <r>
    <n v="6395"/>
    <x v="647"/>
    <d v="2026-04-24T09:02:24"/>
    <s v="anonymous"/>
    <d v="2026-04-24T00:00:00"/>
    <x v="236"/>
    <m/>
    <x v="3"/>
    <s v="Security Guard"/>
    <s v="Unsure / Kurang Pasti"/>
    <s v="Improvement Suggestions / Cadangan untuk diperbaiki"/>
    <s v="Rumput Panjang &amp; Jalan Berlopak "/>
    <s v="ditakuti ada binatang berbisa jika rumput panjang.. jalan berlopak berlobang bahaya pada kenderaan dan orang ketika melintas, pada manusia boleh boleh tergugur, pada kenderaan rosak pada rim "/>
    <s v="Rumput agar dipotong dan jalan berlobang agar ditambal"/>
    <s v="Proactive Approach / Teguran Positif (Safe Act / Positive Act)"/>
    <x v="1"/>
    <x v="2"/>
    <x v="0"/>
  </r>
  <r>
    <n v="6396"/>
    <x v="648"/>
    <d v="2026-04-24T09:02:51"/>
    <s v="anonymous"/>
    <d v="2026-04-24T00:00:00"/>
    <x v="237"/>
    <m/>
    <x v="7"/>
    <s v="Operator"/>
    <s v="Urea Plant"/>
    <s v="Unsafe Act (Dangerous or Unsafe Act that was done by someone) / Perbuatan Bahaya"/>
    <s v="Someone throw rubbish outside of the bin"/>
    <s v="Not a good practice of housekeeping and lack of hygiene "/>
    <s v="I collect and throw it to the bin"/>
    <s v="Waste Management / Berkaitan dengan Pengurusan Pembuangan Sampah"/>
    <x v="1"/>
    <x v="2"/>
    <x v="0"/>
  </r>
  <r>
    <n v="6397"/>
    <x v="649"/>
    <d v="2026-04-24T09:06:04"/>
    <s v="anonymous"/>
    <d v="2026-04-24T00:00:00"/>
    <x v="234"/>
    <m/>
    <x v="3"/>
    <s v="Security Guards"/>
    <s v="Warehouse"/>
    <s v="Improvement Suggestions / Cadangan untuk diperbaiki"/>
    <s v="Di sekitar kawasan luar warehouse dalam keadaan barang-barang tidak tersusun dengan rapi."/>
    <s v="Barang-barang yang berguna akan menjadi rosak dan bertagar."/>
    <s v="Supaya mereka akan membuat penyusunan barang dengan rapi dan teratur serta membuang bekas-bekas kayu yang rosak."/>
    <s v="Material Arrangement and Housekeeping / Kesesuaian Penyusunan Barang dan Kebersihan Tempat Pekerjaan"/>
    <x v="1"/>
    <x v="2"/>
    <x v="0"/>
  </r>
  <r>
    <n v="6398"/>
    <x v="650"/>
    <d v="2026-04-24T09:06:30"/>
    <s v="anonymous"/>
    <d v="2026-04-24T00:00:00"/>
    <x v="238"/>
    <m/>
    <x v="7"/>
    <s v="Operator"/>
    <s v="Urea Plant"/>
    <s v="Safe Act or Positive Practice (An appreciation to be made to that person who shows good examples) / Kelakuan yang Baik"/>
    <s v="Saw a colleague pick up rubbish that are on the floor"/>
    <s v="It's not hygienic if not thrown in the bin properly "/>
    <s v="Ensure to throw the waste properly thrown in the bin not on top of the bin or floor"/>
    <s v="Waste Management / Berkaitan dengan Pengurusan Pembuangan Sampah"/>
    <x v="1"/>
    <x v="2"/>
    <x v="0"/>
  </r>
  <r>
    <n v="6399"/>
    <x v="651"/>
    <d v="2026-04-24T09:18:21"/>
    <s v="anonymous"/>
    <d v="2026-04-24T00:00:00"/>
    <x v="239"/>
    <m/>
    <x v="7"/>
    <s v="Supervisor"/>
    <s v="Car Park near Main Gate 1"/>
    <s v="Safe Act or Positive Practice (An appreciation to be made to that person who shows good examples) / Kelakuan yang Baik"/>
    <s v="Our HSE Focal cascade on Hot weather which relevant with this season"/>
    <s v="Heat stress can cause harm to ourselves and the team"/>
    <s v="Ensure to stay hydrated, drink plenty of water and take a rest when exposed to hot weather "/>
    <s v="Welfare / Kebajikan Pekerjaan dari segi Tempat Rehat, Penyediaan Air Minum dan Sebagainya."/>
    <x v="1"/>
    <x v="2"/>
    <x v="0"/>
  </r>
  <r>
    <n v="6400"/>
    <x v="652"/>
    <d v="2026-04-24T09:24:43"/>
    <s v="anonymous"/>
    <d v="2026-04-24T00:00:00"/>
    <x v="240"/>
    <m/>
    <x v="3"/>
    <s v="Security guard "/>
    <s v="Plant Entry Gate"/>
    <s v="Improvement Suggestions / Cadangan untuk diperbaiki"/>
    <s v="Perjalan kaki tanpa laluan khas merentas jalan (zebracross) di Plant Gate 2"/>
    <s v="Ditakuti Kenderaan yang menguna jalan tidak berwaspada (blindspot) "/>
    <s v="Mencadangkan untuk pihak tertentu memperbaiki keadaan tersebut."/>
    <s v="Road Safety / Keselamatan di Trafik dan Jalan Raya"/>
    <x v="1"/>
    <x v="2"/>
    <x v="0"/>
  </r>
  <r>
    <n v="6401"/>
    <x v="653"/>
    <d v="2026-04-24T11:12:18"/>
    <s v="anonymous"/>
    <d v="2026-04-24T00:00:00"/>
    <x v="232"/>
    <m/>
    <x v="3"/>
    <s v="SECURITY GUARD"/>
    <s v="Vehicle Entry Gate"/>
    <s v="Improvement Suggestions / Cadangan untuk diperbaiki"/>
    <s v="Banyak yang masih menaiki basikal ketika melalui jambatan, sdh di tegur tapi durg melawan kerana tiada signage yang mengatakan untuk turun dri basikal . "/>
    <s v="Jika tiada sebarang label/signage org yg melalui jambatan tersebut tidak mahu turun dari basikal. Kerana arahan dari atasan menyatakan untuk turun dari basikal ketika melewati jambatan."/>
    <s v="Cadangan untuk Request label/signage &quot;drop off from Bicycle before Crossing the bridge&quot; Kerana bila ditegur kebanyakan semua melawan. "/>
    <s v="Signage and Barriers / Papan Tanda dan Perbatasan Keselamatan tempat kerja"/>
    <x v="1"/>
    <x v="2"/>
    <x v="0"/>
  </r>
  <r>
    <n v="6402"/>
    <x v="654"/>
    <d v="2026-04-24T11:23:45"/>
    <s v="anonymous"/>
    <d v="2026-04-24T00:00:00"/>
    <x v="13"/>
    <s v="12000148"/>
    <x v="0"/>
    <s v="Welder"/>
    <s v="Workshop"/>
    <s v="Unsafe Act (Dangerous or Unsafe Act that was done by someone) / Perbuatan Bahaya"/>
    <s v="Ive seen that one of our manpower doing cutting by grinder. At the spark particles direct towards his body."/>
    <s v="- Burns to skin: hot sparks melt into exposed arms, neck, or legs _x000a_- Clothing fire: sparks catch on loose threads, oily coveralls, or synthetic shirts _x000a_- Eye injury: sparks bounce up under face shield or enter through side gaps _x000a_- Inhalation risk: fine hot particles and metal dust get breathed in _x000a_- Fire hazard: sparks ignite fuel, solvents, or paper in pockets or nearby _x000a_- Secondary burns: molten slag falls into boots, gloves, or sleeves and stays hot _x000a_- Skin contamination: hot zinc or coated metal sparks cause metal fume irritation _x000a_- Distraction injury: flinching from sparks makes the grinder slip or kick back _x000a_- Long term damage: repeated spark exposure scars skin and increases infection risk "/>
    <s v="- Approach safely: wait for grinder to stop, get eye contact, don’t surprise them _x000a_- Lead with concern: “Hey bro, those sparks are hitting your shirt, worried you’ll get burned” _x000a_- Point to the hazard: “Saw a few land on your sleeve, they’re over 1000°C” _x000a_- Offer the solution: “Grab the leather apron from the rack, it’ll block them” _x000a_- Explain why: “Cotton burns, leather deflects. Saves you a trip to the clinic” _x000a_- Make it easy: hand them the apron or walk with them to get it _x000a_- Check PPE together: “While we’re at it, sleeves down and gloves good?” _x000a_- Thank them after: “Appreciate you sorting it, keeps us all safe” _x000a_- Follow up: if no apron available, stop the job and escalate to supervisor "/>
    <s v="Fire Protection / Perlindungan Kebakaran"/>
    <x v="2"/>
    <x v="0"/>
    <x v="0"/>
  </r>
  <r>
    <n v="6403"/>
    <x v="655"/>
    <d v="2026-04-25T00:08:58"/>
    <s v="anonymous"/>
    <d v="2026-04-24T00:00:00"/>
    <x v="123"/>
    <s v="12000133"/>
    <x v="0"/>
    <s v="Senior Instrument Supervisor"/>
    <s v="Plant Entry Gate"/>
    <s v="Unsafe Act (Dangerous or Unsafe Act that was done by someone) / Perbuatan Bahaya"/>
    <s v="A worker was observed entering the plant area without wearing required safety glasses."/>
    <s v="Eye injury due to flying particles, dust, splashes, or chemical exposure"/>
    <s v="The worker was immediately stopped, informed of the plant PPE requirements, and instructed to wear safety glasses before proceeding."/>
    <s v="Personal Protective Equipment / Pemakaian Alat Pelindung Diri"/>
    <x v="2"/>
    <x v="0"/>
    <x v="0"/>
  </r>
  <r>
    <n v="6404"/>
    <x v="656"/>
    <d v="2026-04-25T04:31:20"/>
    <s v="anonymous"/>
    <d v="2026-04-20T00:00:00"/>
    <x v="94"/>
    <s v="12000014"/>
    <x v="0"/>
    <s v="Instrument manager "/>
    <s v="Urea Plant"/>
    <s v="Unsafe Act (Dangerous or Unsafe Act that was done by someone) / Perbuatan Bahaya"/>
    <s v="One of the workers wasn't wearing safety glasses "/>
    <s v="Eye injury "/>
    <s v="Advised him to put on the glasses "/>
    <s v="Individual Behaviour / Tingkah Laku yang Cuai dan Berbahaya"/>
    <x v="2"/>
    <x v="0"/>
    <x v="0"/>
  </r>
  <r>
    <n v="6405"/>
    <x v="657"/>
    <d v="2026-04-25T07:48:46"/>
    <s v="anonymous"/>
    <d v="2026-04-25T00:00:00"/>
    <x v="241"/>
    <m/>
    <x v="3"/>
    <s v="Security Guard"/>
    <s v="Main Gate 2"/>
    <s v="Safe Act or Positive Practice (An appreciation to be made to that person who shows good examples) / Kelakuan yang Baik"/>
    <s v="Every employees cooperate with security to check their car including trunks"/>
    <s v="It is for Safeguard company assets"/>
    <s v="Saying thankyou and big smile"/>
    <s v="Proactive Approach / Teguran Positif (Safe Act / Positive Act)"/>
    <x v="1"/>
    <x v="2"/>
    <x v="0"/>
  </r>
  <r>
    <n v="6406"/>
    <x v="658"/>
    <d v="2026-04-25T07:54:44"/>
    <s v="anonymous"/>
    <d v="2026-04-25T00:00:00"/>
    <x v="242"/>
    <m/>
    <x v="3"/>
    <s v="Security Guard"/>
    <s v="Main Gate 2"/>
    <s v="Safe Act or Positive Practice (An appreciation to be made to that person who shows good examples) / Kelakuan yang Baik"/>
    <s v="Kesemua kereta yang keluar dari gate main gate 2 memberi kersajam untuk memeriksa kenderaan "/>
    <s v="Jika pemeriksaan terhadap kereta tidak dilakukan akan berlaku perkara yang tidak diingini"/>
    <s v="Beterima kasih atas kerjasama mereka untuk memberikan kami meriksa kenderaan "/>
    <s v="Proactive Approach / Teguran Positif (Safe Act / Positive Act)"/>
    <x v="1"/>
    <x v="2"/>
    <x v="0"/>
  </r>
  <r>
    <n v="6407"/>
    <x v="659"/>
    <d v="2026-04-25T08:48:06"/>
    <s v="anonymous"/>
    <d v="2026-04-21T00:00:00"/>
    <x v="94"/>
    <s v="12000014"/>
    <x v="0"/>
    <s v="Instrument manager "/>
    <s v="Workshop"/>
    <s v="Unsafe Condition (Dangerous Area that has potential to cause harm or injury to People within the Area) / Keadaan Bahaya"/>
    <s v="A snake was seen in the area behind the control valve work shop"/>
    <s v="Can bite "/>
    <s v="Reported the issue "/>
    <s v="Hazardous - Unsafe Environment / Situasi Tempat Kerja yang Berbahaya untuk Alam Sekitar"/>
    <x v="2"/>
    <x v="0"/>
    <x v="0"/>
  </r>
  <r>
    <n v="6408"/>
    <x v="660"/>
    <d v="2026-04-25T14:40:00"/>
    <s v="anonymous"/>
    <d v="2026-04-25T00:00:00"/>
    <x v="162"/>
    <m/>
    <x v="3"/>
    <s v="SECURITY "/>
    <s v="Main Gate 2"/>
    <s v="Unsafe Condition (Dangerous Area that has potential to cause harm or injury to People within the Area) / Keadaan Bahaya"/>
    <s v="Didapati lampu jalan dari kawasan MG1 hingga Secondary dalam keadaan gelap dan tidak berfungsi pada waktu malam"/>
    <s v="Keadaan ini boleh menjejaskan keselamatan pengguna jalan raya serta meningkatkan risiko kemalangan dan kejadian tidak diingini"/>
    <s v="Disarankan agar pihak berkaitan membuat pemeriksaan dan pembaikan lampu jalan tersebut dengan segera bagi memastikan keselamatan dan keselesaan pengguna."/>
    <s v="Road Safety / Keselamatan di Trafik dan Jalan Raya"/>
    <x v="1"/>
    <x v="2"/>
    <x v="0"/>
  </r>
  <r>
    <n v="6409"/>
    <x v="661"/>
    <d v="2026-04-25T16:14:17"/>
    <s v="anonymous"/>
    <d v="2026-04-25T00:00:00"/>
    <x v="243"/>
    <s v="-"/>
    <x v="3"/>
    <s v="Security guard "/>
    <s v="Plant Entry Gate"/>
    <s v="Improvement Suggestions / Cadangan untuk diperbaiki"/>
    <s v="Bicycle didn't organise carefully "/>
    <s v="Boleh menyebabkan bicycle banyak beampaian di sekitar pagar"/>
    <s v="Membuat carecard dan suggest to bfi membelikan stand bicycle supaya mereka senang untuk letak bicycle di sana"/>
    <s v="Proactive Approach / Teguran Positif (Safe Act / Positive Act)"/>
    <x v="1"/>
    <x v="2"/>
    <x v="0"/>
  </r>
  <r>
    <n v="6410"/>
    <x v="662"/>
    <d v="2026-04-25T21:15:09"/>
    <s v="anonymous"/>
    <d v="2026-04-25T00:00:00"/>
    <x v="234"/>
    <m/>
    <x v="3"/>
    <s v="Security Guards "/>
    <s v="Main Gate 2"/>
    <s v="Improvement Suggestions / Cadangan untuk diperbaiki"/>
    <s v="Pagar keras susah untuk tutup dan buka."/>
    <s v="Tidak bolek digunakan lagi sekiranya rosak teruk dan boleh penceroboh masuk diwaktu malam."/>
    <s v="Supaya diperbaiki secepat yang mungkin untuk keselamatan orang bekerja dan tempat. "/>
    <s v="Facility Management / Perawatan Kemudahan dan Aset"/>
    <x v="1"/>
    <x v="2"/>
    <x v="0"/>
  </r>
  <r>
    <n v="6411"/>
    <x v="663"/>
    <d v="2026-04-26T10:20:38"/>
    <s v="anonymous"/>
    <d v="2026-04-24T00:00:00"/>
    <x v="244"/>
    <m/>
    <x v="2"/>
    <s v="Site supervisor"/>
    <s v="Urea Plant"/>
    <s v="Unsafe Act (Dangerous or Unsafe Act that was done by someone) / Perbuatan Bahaya"/>
    <s v="Ternampak seorang pekerja contractor, megunakan screwdriver untuk megetuk paku pallet. (Wrong tools)"/>
    <s v="Ini boleh menyebabkan kecederaan pada dia, (pinch point)"/>
    <s v="Saya telah menegur pekerja itu, agar mengunakan tools yang di khaskan untuk menukul paku, dan tidak mengunakan tools yang salah."/>
    <s v="Individual Behaviour / Tingkah Laku yang Cuai dan Berbahaya"/>
    <x v="1"/>
    <x v="2"/>
    <x v="0"/>
  </r>
  <r>
    <n v="6412"/>
    <x v="664"/>
    <d v="2026-04-26T10:30:52"/>
    <s v="anonymous"/>
    <d v="2026-04-24T00:00:00"/>
    <x v="244"/>
    <m/>
    <x v="2"/>
    <s v="Site supervisor"/>
    <s v="Car Park near Clinic"/>
    <s v="Unsafe Act (Dangerous or Unsafe Act that was done by someone) / Perbuatan Bahaya"/>
    <s v="Ternampak 2 orang contractor bermain tolak tolakan, (horse play)"/>
    <s v="Ini boleh menyebabkan seseorang itu terjatuh, (cedera)"/>
    <s v="Saya telah menegur 2 pekerja itu, agar tidak bermain tolak tolakan. Kerana boleh kemunggkinan terjadi ke cederan."/>
    <s v="Individual Behaviour / Tingkah Laku yang Cuai dan Berbahaya"/>
    <x v="1"/>
    <x v="2"/>
    <x v="0"/>
  </r>
  <r>
    <n v="6413"/>
    <x v="665"/>
    <d v="2026-04-26T14:54:11"/>
    <s v="anonymous"/>
    <d v="2026-04-26T00:00:00"/>
    <x v="245"/>
    <m/>
    <x v="3"/>
    <s v="Security "/>
    <s v="Main Gate 2"/>
    <s v="Improvement Suggestions / Cadangan untuk diperbaiki"/>
    <s v="Street light from maingate 2 galap"/>
    <s v="Keadaan lampu jalan yang gelap menyebabkan pelbagai masalah. Kawasan menjadi tidak selamat kerana mudah berlakunya kemalangan jalan raya."/>
    <s v="pihak tuan dan Puan yg berkuasa tempatan perlu menjalankan pemeriksaan dan penyelenggaraan berkala terhadap semua lampu jalan."/>
    <s v="Road Safety / Keselamatan di Trafik dan Jalan Raya"/>
    <x v="1"/>
    <x v="2"/>
    <x v="0"/>
  </r>
  <r>
    <n v="6414"/>
    <x v="666"/>
    <d v="2026-04-26T17:23:33"/>
    <s v="anonymous"/>
    <d v="2026-04-24T00:00:00"/>
    <x v="172"/>
    <s v="-"/>
    <x v="2"/>
    <s v="Site Supervisor / HSE FP"/>
    <s v="Bulk Storage"/>
    <s v="Unsafe Act (Dangerous or Unsafe Act that was done by someone) / Perbuatan Bahaya"/>
    <s v="Workers were seen sweeping urea residue from the floor without the use of N95 face mask"/>
    <s v="Urea dust can become airborne during sweeping and may irritate the nose, throat, and lungs when inhaled."/>
    <s v="Immediate intervention was carried out by stopping the activity and advising the workers to use N95 face mask before continuing."/>
    <s v="Personal Protective Equipment / Pemakaian Alat Pelindung Diri"/>
    <x v="1"/>
    <x v="2"/>
    <x v="0"/>
  </r>
  <r>
    <n v="6415"/>
    <x v="667"/>
    <d v="2026-04-26T17:29:00"/>
    <s v="anonymous"/>
    <d v="2026-04-17T00:00:00"/>
    <x v="172"/>
    <s v="-"/>
    <x v="2"/>
    <s v="Site supervisor/ HSE FP"/>
    <s v="Ammonia Plant"/>
    <s v="Safe Act or Positive Practice (An appreciation to be made to that person who shows good examples) / Kelakuan yang Baik"/>
    <s v="Worker reminded colleague to wear proper PPE before starting work and to take adequate hydration breaks during hot weather"/>
    <s v="."/>
    <s v="The behavior was acknowledged in front of the team to encourage others to follow the same practice."/>
    <s v="Proactive Approach / Teguran Positif (Safe Act / Positive Act)"/>
    <x v="1"/>
    <x v="2"/>
    <x v="0"/>
  </r>
  <r>
    <n v="6416"/>
    <x v="668"/>
    <d v="2026-04-26T17:34:47"/>
    <s v="anonymous"/>
    <d v="2026-04-09T00:00:00"/>
    <x v="246"/>
    <m/>
    <x v="2"/>
    <s v="General worker "/>
    <s v="Offsite &amp; Utilities"/>
    <s v="Unsafe Act (Dangerous or Unsafe Act that was done by someone) / Perbuatan Bahaya"/>
    <s v="One of my colleague didn’t use a impact glove when tightening the water coupling"/>
    <s v="Can cause pinch point or finger injury"/>
    <s v="Stop him and tell him to use the impact gloves before tightening the coupling"/>
    <s v="Personal Protective Equipment / Pemakaian Alat Pelindung Diri"/>
    <x v="1"/>
    <x v="2"/>
    <x v="0"/>
  </r>
  <r>
    <n v="6417"/>
    <x v="669"/>
    <d v="2026-04-26T17:38:36"/>
    <s v="anonymous"/>
    <d v="2026-04-13T00:00:00"/>
    <x v="246"/>
    <m/>
    <x v="2"/>
    <s v="General Worker"/>
    <s v="Offsite &amp; Utilities"/>
    <s v="Unsafe Condition (Dangerous Area that has potential to cause harm or injury to People within the Area) / Keadaan Bahaya"/>
    <s v="Didn’t use the barrier tape while doing the waterjet activity"/>
    <s v="It may cause people will cross to the waterjet activity area and can cause accident"/>
    <s v="Apply the barrier tape then continue the waterjet activity "/>
    <s v="Signage and Barriers / Papan Tanda dan Perbatasan Keselamatan tempat kerja"/>
    <x v="1"/>
    <x v="2"/>
    <x v="0"/>
  </r>
  <r>
    <n v="6418"/>
    <x v="670"/>
    <d v="2026-04-26T17:40:39"/>
    <s v="anonymous"/>
    <d v="2026-04-24T00:00:00"/>
    <x v="247"/>
    <m/>
    <x v="2"/>
    <s v="General worker "/>
    <s v="Urea Plant"/>
    <s v="Safe Act or Positive Practice (An appreciation to be made to that person who shows good examples) / Kelakuan yang Baik"/>
    <s v="Setiap pagi saya , crew dan supervisor membuat toolbox talk "/>
    <s v="Semua mmbgi nasihat yang positif .. terhadaap manaa tempat berbahaya dan mana yang tidak bolih masuk "/>
    <s v="Supaya semua crew paham dan berjaga² atas sebarang bahaya "/>
    <s v="Proactive Approach / Teguran Positif (Safe Act / Positive Act)"/>
    <x v="1"/>
    <x v="2"/>
    <x v="0"/>
  </r>
  <r>
    <n v="6419"/>
    <x v="671"/>
    <d v="2026-04-27T01:29:53"/>
    <s v="anonymous"/>
    <d v="2026-04-15T00:00:00"/>
    <x v="247"/>
    <m/>
    <x v="2"/>
    <s v="General worker"/>
    <s v="Urea Plant"/>
    <s v="Safe Act or Positive Practice (An appreciation to be made to that person who shows good examples) / Kelakuan yang Baik"/>
    <s v="Ada pekerja berjalan di tempat licin "/>
    <s v="Bolih menyebabkan slip,trip and fall "/>
    <s v="Rakan saya menegurnya supaya lebih berhati hati ketika berkerja atau berjalan di kawasan tersebut , dan rakan saya menyimpan signage untuk org yang berjalan atau berkerja di kawasan tersebut mengatauinya"/>
    <s v="Signage and Barriers / Papan Tanda dan Perbatasan Keselamatan tempat kerja"/>
    <x v="1"/>
    <x v="2"/>
    <x v="0"/>
  </r>
  <r>
    <n v="6420"/>
    <x v="672"/>
    <d v="2026-04-27T08:47:17"/>
    <s v="anonymous"/>
    <d v="2026-04-22T00:00:00"/>
    <x v="116"/>
    <s v="124"/>
    <x v="0"/>
    <s v="Supervisor"/>
    <s v="North Building First Floor"/>
    <s v="Unsafe Condition (Dangerous Area that has potential to cause harm or injury to People within the Area) / Keadaan Bahaya"/>
    <s v="While passing by to inspect the air compressors behind the control valve workshop, I found a medium-sized snake."/>
    <s v="Controlling the snakes present there and cutting the long grass because there are snakes inside."/>
    <s v="I simply moved away from the snake's location and informed you."/>
    <s v="Communication / Kurang Perbincangan waktu Bekerja, Kurang Permahaman Arahan atau Kurang Pengetahuan Bahasa Asing"/>
    <x v="2"/>
    <x v="0"/>
    <x v="0"/>
  </r>
  <r>
    <n v="6421"/>
    <x v="673"/>
    <d v="2026-04-27T09:01:28"/>
    <s v="anonymous"/>
    <d v="2026-04-27T00:00:00"/>
    <x v="68"/>
    <s v="12000075"/>
    <x v="0"/>
    <s v="Workshop Technician"/>
    <s v="Workshop"/>
    <s v="Unsafe Act (Dangerous or Unsafe Act that was done by someone) / Perbuatan Bahaya"/>
    <s v="A personnel found squatting under suspended load while cleaning the valve inlet flange"/>
    <s v="Potential of dropping object due to mechanical failure"/>
    <s v="Made the immediate intervention bu approaching it and explain the potential cause of what could be possibly happen"/>
    <s v="Position of People / Keberadaan seseorang ketika bekerja (Line of Fire, Drop Object &amp; Slip, Trip and Fall)"/>
    <x v="2"/>
    <x v="0"/>
    <x v="0"/>
  </r>
  <r>
    <n v="6422"/>
    <x v="674"/>
    <d v="2026-04-27T09:04:34"/>
    <s v="anonymous"/>
    <d v="2026-04-27T00:00:00"/>
    <x v="68"/>
    <s v="12000075"/>
    <x v="0"/>
    <s v="Workshop technical"/>
    <s v="Workshop"/>
    <s v="Unsafe Act (Dangerous or Unsafe Act that was done by someone) / Perbuatan Bahaya"/>
    <s v="Found personnel not wearing hand protection while working"/>
    <s v="Hand and finger injury"/>
    <s v="Approach the personnel. And discuss about the potential cause"/>
    <s v="Personal Protective Equipment / Pemakaian Alat Pelindung Diri"/>
    <x v="2"/>
    <x v="0"/>
    <x v="0"/>
  </r>
  <r>
    <n v="6423"/>
    <x v="675"/>
    <d v="2026-04-27T09:12:18"/>
    <s v="anonymous"/>
    <d v="2026-04-23T00:00:00"/>
    <x v="52"/>
    <s v="12000153"/>
    <x v="0"/>
    <s v="Workshop technician"/>
    <s v="Jetty Modules Area"/>
    <s v="Unsafe Condition (Dangerous Area that has potential to cause harm or injury to People within the Area) / Keadaan Bahaya"/>
    <s v="Jetty module floor grating clip/bolt loose_x000a_"/>
    <s v="Tripping and Losing Balance"/>
    <s v="Ask them to thighten"/>
    <s v="Hazardous - Unsafe Environment / Situasi Tempat Kerja yang Berbahaya untuk Alam Sekitar"/>
    <x v="2"/>
    <x v="0"/>
    <x v="0"/>
  </r>
  <r>
    <n v="6424"/>
    <x v="676"/>
    <d v="2026-04-27T09:12:20"/>
    <s v="anonymous"/>
    <d v="2026-04-23T00:00:00"/>
    <x v="40"/>
    <s v="12000044"/>
    <x v="0"/>
    <s v="Lead Electrical Tech"/>
    <s v="Site Office Ground Floor"/>
    <s v="Improvement Suggestions / Cadangan untuk diperbaiki"/>
    <s v="too many cat poop"/>
    <s v="smelly and can step on it"/>
    <s v="move the cat to better place "/>
    <s v="Facility Management / Perawatan Kemudahan dan Aset"/>
    <x v="2"/>
    <x v="0"/>
    <x v="0"/>
  </r>
  <r>
    <n v="6425"/>
    <x v="677"/>
    <d v="2026-04-27T09:29:50"/>
    <s v="anonymous"/>
    <d v="2026-04-24T00:00:00"/>
    <x v="225"/>
    <m/>
    <x v="5"/>
    <s v="General Helper"/>
    <s v="Ammonia Plant"/>
    <s v="Unsafe Act (Dangerous or Unsafe Act that was done by someone) / Perbuatan Bahaya"/>
    <s v="I have observed that worker not wearing earplug at ear protection zone."/>
    <s v="Not wearing ear plug could damage the ear"/>
    <s v="Intervene him and ask to wear the ear plug immediately before continue his job"/>
    <s v="Personal Protective Equipment / Pemakaian Alat Pelindung Diri"/>
    <x v="1"/>
    <x v="2"/>
    <x v="0"/>
  </r>
  <r>
    <n v="6426"/>
    <x v="678"/>
    <d v="2026-04-27T09:36:00"/>
    <s v="anonymous"/>
    <d v="2026-04-24T00:00:00"/>
    <x v="226"/>
    <m/>
    <x v="5"/>
    <s v="Advance Scaffolder"/>
    <s v="Ammonia Plant"/>
    <s v="Unsafe Act (Dangerous or Unsafe Act that was done by someone) / Perbuatan Bahaya"/>
    <s v="During dismantling activity at Ammonia Compressor House, I observed a colleague carrying materials while going down the staircase and did not hold the handrail."/>
    <s v="Potential slip, trip and fall hazard."/>
    <s v="I stopped him and intervene his action not holding the handrail. Hold the handrail with the other hand to maintain 3 point contact."/>
    <s v="Manual Handling / Cara Mengangkat Benda"/>
    <x v="1"/>
    <x v="2"/>
    <x v="0"/>
  </r>
  <r>
    <n v="6427"/>
    <x v="679"/>
    <d v="2026-04-27T10:28:13"/>
    <s v="anonymous"/>
    <d v="2026-04-27T00:00:00"/>
    <x v="16"/>
    <s v="12000013"/>
    <x v="0"/>
    <s v="Electrical manager"/>
    <s v="Car Park near North Building"/>
    <s v="Unsafe Condition (Dangerous Area that has potential to cause harm or injury to People within the Area) / Keadaan Bahaya"/>
    <s v="sharp edges were found on the parking directional signage of (REVERSE PARKING ONLY) in front of north building cause injury to two persons till now"/>
    <s v="These sharp edges can cause injury for people"/>
    <s v="Re-adjust the edges like small parking signs which installed for each position like (Reverse parking for head of maintenance)"/>
    <s v="Signage and Barriers / Papan Tanda dan Perbatasan Keselamatan tempat kerja"/>
    <x v="2"/>
    <x v="0"/>
    <x v="0"/>
  </r>
  <r>
    <n v="6428"/>
    <x v="680"/>
    <d v="2026-04-27T10:35:02"/>
    <s v="anonymous"/>
    <d v="2026-04-23T00:00:00"/>
    <x v="16"/>
    <s v="12000013"/>
    <x v="0"/>
    <s v="Electrical manager"/>
    <s v="South Building Ground Floor"/>
    <s v="Unsafe Condition (Dangerous Area that has potential to cause harm or injury to People within the Area) / Keadaan Bahaya"/>
    <s v="I saw small snake beside south building"/>
    <s v="This snake is dangerous can attack anyone from staff"/>
    <s v="Create care card and wait action from HSSE team"/>
    <s v="Hazardous - Unsafe Environment / Situasi Tempat Kerja yang Berbahaya untuk Alam Sekitar"/>
    <x v="2"/>
    <x v="0"/>
    <x v="0"/>
  </r>
  <r>
    <n v="6429"/>
    <x v="681"/>
    <d v="2026-04-27T14:48:26"/>
    <s v="anonymous"/>
    <d v="2026-04-27T00:00:00"/>
    <x v="87"/>
    <s v="12000112"/>
    <x v="0"/>
    <s v="Static Technician"/>
    <s v="Jetty Modules Area"/>
    <s v="Unsafe Condition (Dangerous Area that has potential to cause harm or injury to People within the Area) / Keadaan Bahaya"/>
    <s v="Few floor platforms ongoing to the jetty head is seen already loose and shown some gap which is dangerous"/>
    <s v="Since the gap can be seen and bottom of the jetty head module is open sea, matter of time the floor platform can be totally damaged and can lead to hazard to fall over to the sea"/>
    <s v="Raise the care card and inform supervisor in-charge for action to be taken"/>
    <s v="Hazardous - Unsafe Environment / Situasi Tempat Kerja yang Berbahaya untuk Alam Sekitar"/>
    <x v="2"/>
    <x v="0"/>
    <x v="0"/>
  </r>
  <r>
    <n v="6430"/>
    <x v="682"/>
    <d v="2026-04-27T16:03:19"/>
    <s v="anonymous"/>
    <d v="2026-04-27T00:00:00"/>
    <x v="48"/>
    <s v="12000068"/>
    <x v="0"/>
    <s v="Senior Mechanical Engineer"/>
    <s v="South Building Ground Floor"/>
    <s v="Unsafe Condition (Dangerous Area that has potential to cause harm or injury to People within the Area) / Keadaan Bahaya"/>
    <s v="The lighting inside the female surau is flickering"/>
    <s v="Eye fatigue and flashes of white light"/>
    <s v="Raise the issue to Facility management"/>
    <s v="Facility Management / Perawatan Kemudahan dan Aset"/>
    <x v="2"/>
    <x v="0"/>
    <x v="0"/>
  </r>
  <r>
    <n v="6431"/>
    <x v="683"/>
    <d v="2026-04-27T17:40:42"/>
    <s v="anonymous"/>
    <d v="2026-04-27T00:00:00"/>
    <x v="248"/>
    <s v="12000228"/>
    <x v="8"/>
    <s v="Project engineer"/>
    <s v="Ammonia Plant"/>
    <s v="Safe Act or Positive Practice (An appreciation to be made to that person who shows good examples) / Kelakuan yang Baik"/>
    <s v="I was site visiting Ammonia plant for NH3 vent and drain project when I found a scaffold green tag lying on the floor, I quickly pick it up and give to scaffolding supervisor to inform him that the tag has dropped, he immediately go and put in the proper place. "/>
    <s v="Scaffold become inaccessible leading to loss of productivity."/>
    <s v="I approached him kindly and he agreed "/>
    <s v="Scaffolding and Working at Height / Yang berkaitan dengan Scaffolding dan Bekerja tempat tinggi"/>
    <x v="1"/>
    <x v="2"/>
    <x v="0"/>
  </r>
  <r>
    <n v="6432"/>
    <x v="684"/>
    <d v="2026-04-28T08:22:52"/>
    <s v="anonymous"/>
    <d v="2026-04-27T00:00:00"/>
    <x v="249"/>
    <s v="Dsg3879"/>
    <x v="3"/>
    <s v="Main gate 1"/>
    <s v="Main Gate 1"/>
    <s v="Unsafe Act (Dangerous or Unsafe Act that was done by someone) / Perbuatan Bahaya"/>
    <s v="Melaporkan company org luar membawa kereta laju "/>
    <s v="Melaporkan company org luar membawa kereta laju "/>
    <s v="Membagi last worning"/>
    <s v="Hazardous - Unsafe Environment / Situasi Tempat Kerja yang Berbahaya untuk Alam Sekitar"/>
    <x v="1"/>
    <x v="2"/>
    <x v="0"/>
  </r>
  <r>
    <n v="6433"/>
    <x v="685"/>
    <d v="2026-04-28T08:24:51"/>
    <s v="anonymous"/>
    <d v="2026-04-28T00:00:00"/>
    <x v="250"/>
    <s v="Dsg3879"/>
    <x v="3"/>
    <s v="Main gate 2"/>
    <s v="Main Gate 2"/>
    <s v="Unsafe Act (Dangerous or Unsafe Act that was done by someone) / Perbuatan Bahaya"/>
    <s v="Org luar bawa kereta laju"/>
    <s v="Org luar bawa kereta laju"/>
    <s v="Bagi last worning"/>
    <s v="Communication / Kurang Perbincangan waktu Bekerja, Kurang Permahaman Arahan atau Kurang Pengetahuan Bahasa Asing"/>
    <x v="1"/>
    <x v="2"/>
    <x v="0"/>
  </r>
  <r>
    <n v="6434"/>
    <x v="686"/>
    <d v="2026-04-28T10:07:06"/>
    <s v="anonymous"/>
    <d v="2026-04-28T00:00:00"/>
    <x v="30"/>
    <s v="12000034"/>
    <x v="0"/>
    <s v="Technician"/>
    <s v="Offsite &amp; Utilities"/>
    <s v="Unsafe Act (Dangerous or Unsafe Act that was done by someone) / Perbuatan Bahaya"/>
    <s v="Observed personnel not using handglove when start work"/>
    <s v="Pinch point, minor scratch"/>
    <s v="Approach the personnel and tell nicely to wear handglove. He comply."/>
    <s v="Personal Protective Equipment / Pemakaian Alat Pelindung Diri"/>
    <x v="2"/>
    <x v="0"/>
    <x v="0"/>
  </r>
  <r>
    <n v="6435"/>
    <x v="687"/>
    <d v="2026-04-28T11:40:40"/>
    <s v="anonymous"/>
    <d v="2026-04-28T00:00:00"/>
    <x v="85"/>
    <s v="1200059"/>
    <x v="0"/>
    <s v="Static trchnician "/>
    <s v="Jetty Modules Area"/>
    <s v="Improvement Suggestions / Cadangan untuk diperbaiki"/>
    <s v="Module no 1 H 20 tail station no air line "/>
    <s v="If no air line lot of dust accumulated conveyor system and platform "/>
    <s v="Kindly extend air system H20 conveyor "/>
    <s v="Design and Engineering / Tempat Pekerjaan kurang sesuai"/>
    <x v="2"/>
    <x v="0"/>
    <x v="0"/>
  </r>
  <r>
    <n v="6436"/>
    <x v="688"/>
    <d v="2026-04-28T14:16:57"/>
    <s v="anonymous"/>
    <d v="2026-04-13T00:00:00"/>
    <x v="35"/>
    <s v="12000030"/>
    <x v="0"/>
    <s v="Electrical Technician"/>
    <s v="Product Handling"/>
    <s v="Unsafe Condition (Dangerous Area that has potential to cause harm or injury to People within the Area) / Keadaan Bahaya"/>
    <s v="There are ropes lying around at some part of the bagging building. "/>
    <s v="A person might trip over the rope and fall which can lead to injury."/>
    <s v="I push aside the rope to the side hoping nobody trip on it."/>
    <s v="Material Arrangement and Housekeeping / Kesesuaian Penyusunan Barang dan Kebersihan Tempat Pekerjaan"/>
    <x v="2"/>
    <x v="0"/>
    <x v="0"/>
  </r>
  <r>
    <n v="6437"/>
    <x v="689"/>
    <d v="2026-04-28T14:23:06"/>
    <s v="anonymous"/>
    <d v="2026-04-28T00:00:00"/>
    <x v="35"/>
    <s v="12000030"/>
    <x v="0"/>
    <s v="Electrical Technician"/>
    <s v="Product Handling"/>
    <s v="Unsafe Condition (Dangerous Area that has potential to cause harm or injury to People within the Area) / Keadaan Bahaya"/>
    <s v="I found a ladder been place close to the vibrating motor as well lot of items such as woods, metal pole and rope lying around."/>
    <s v="The ladder can cause disturbance to the vibrating motor and lead to trip. As well the items that lying around can people to trip on it and fall."/>
    <s v="I push the ladder away from the motor as well the items lying around to the side."/>
    <s v="Tools, Equipment and Machinery / Berkaitan dengan Alat Kegunaan Pekerjaan dan Mesin sama ada ianya Tidak Sesuai untuk aktivitas tersebut atau sebaliknya"/>
    <x v="2"/>
    <x v="0"/>
    <x v="0"/>
  </r>
  <r>
    <n v="6438"/>
    <x v="690"/>
    <d v="2026-04-28T14:38:31"/>
    <s v="anonymous"/>
    <d v="2026-04-28T00:00:00"/>
    <x v="80"/>
    <s v="12000117"/>
    <x v="0"/>
    <s v="Mech.Lead"/>
    <s v="Bulk Storage"/>
    <s v="Improvement Suggestions / Cadangan untuk diperbaiki"/>
    <s v="urea jumbo bags are hindering the walkway around conveyor 1711H001 "/>
    <s v="Access blockage will impact in emergency situations"/>
    <s v="informed PH earlier regarding this"/>
    <s v="Material Arrangement and Housekeeping / Kesesuaian Penyusunan Barang dan Kebersihan Tempat Pekerjaan"/>
    <x v="2"/>
    <x v="0"/>
    <x v="0"/>
  </r>
  <r>
    <n v="6439"/>
    <x v="691"/>
    <d v="2026-04-28T15:37:57"/>
    <s v="anonymous"/>
    <d v="2026-04-28T00:00:00"/>
    <x v="251"/>
    <s v="C - 0034"/>
    <x v="6"/>
    <s v="Teamlead"/>
    <s v="BFI SPARK Lower Ground Entrance"/>
    <s v="Unsafe Condition (Dangerous Area that has potential to cause harm or injury to People within the Area) / Keadaan Bahaya"/>
    <s v="Saya nampak Dan perhatikan  apabila Dua melakukan tugas kerja dia tidak memakai PPE dengan lengkap Dan tangga yang rosak"/>
    <s v="Sekiranya tidak mengambil tindakan dia buleh sebarang kecederaan Dan bahaya "/>
    <s v="Saya tegur dia dengan baik..Dan harus memakai PPE yg lengkap Dan tangga yang tidak rosak"/>
    <s v="Proactive Approach / Teguran Positif (Safe Act / Positive Act)"/>
    <x v="1"/>
    <x v="2"/>
    <x v="0"/>
  </r>
  <r>
    <n v="6440"/>
    <x v="692"/>
    <d v="2026-04-28T15:50:13"/>
    <s v="anonymous"/>
    <d v="2026-04-28T00:00:00"/>
    <x v="252"/>
    <s v="C-4155"/>
    <x v="6"/>
    <s v="cleaner"/>
    <s v="BFI SPARK Level 2 (Office Area)"/>
    <s v="Improvement Suggestions / Cadangan untuk diperbaiki"/>
    <s v="I saw and experienced people using the toilet without flushing it after using it and throwing tissues in the toilet hole"/>
    <s v="If not done,it may get clogged."/>
    <s v="After using the toilet ,we have to check again when we leave the toilet"/>
    <s v="Proactive Approach / Teguran Positif (Safe Act / Positive Act)"/>
    <x v="1"/>
    <x v="2"/>
    <x v="0"/>
  </r>
  <r>
    <n v="6441"/>
    <x v="693"/>
    <d v="2026-04-28T19:47:36"/>
    <s v="anonymous"/>
    <d v="2026-04-28T00:00:00"/>
    <x v="253"/>
    <m/>
    <x v="3"/>
    <s v="Security guard "/>
    <s v="Main Gate 1"/>
    <s v="Unsafe Condition (Dangerous Area that has potential to cause harm or injury to People within the Area) / Keadaan Bahaya"/>
    <s v="Street light inda marak Dari mg1 sampai ke secondary assembly point "/>
    <s v="Keadaan lampu jalan yang gelap menyebabkan pelbagai masalah Kawasan menjadi tidak selamat kerana mudah berlakunya kemalangan jalan raya dan untuk org awam.Selain itu, ia juga boleh mengundang kegiatan jenayah seperti kecurian dan rompakan kerana kawasan yang gelap memudahkan penjenayah bersembunyi. "/>
    <s v="pihak tuan dan puan perlu menjalankan pemeriksaan dan penyelenggaraan berkala terhadap semua lampu jalan. "/>
    <s v="Road Safety / Keselamatan di Trafik dan Jalan Raya"/>
    <x v="1"/>
    <x v="2"/>
    <x v="0"/>
  </r>
  <r>
    <n v="6442"/>
    <x v="694"/>
    <d v="2026-04-28T19:52:09"/>
    <s v="anonymous"/>
    <d v="2026-04-09T00:00:00"/>
    <x v="254"/>
    <m/>
    <x v="2"/>
    <s v="General worker"/>
    <s v="Urea Plant"/>
    <s v="Unsafe Condition (Dangerous Area that has potential to cause harm or injury to People within the Area) / Keadaan Bahaya"/>
    <s v="Saw a wet floor"/>
    <s v="Can cause people get slippery "/>
    <s v="Dry the floor with a floor squeegees before people across that area"/>
    <s v="Hazardous - Unsafe Environment / Situasi Tempat Kerja yang Berbahaya untuk Alam Sekitar"/>
    <x v="1"/>
    <x v="2"/>
    <x v="0"/>
  </r>
  <r>
    <n v="6443"/>
    <x v="695"/>
    <d v="2026-04-28T19:59:50"/>
    <s v="anonymous"/>
    <d v="2026-04-20T00:00:00"/>
    <x v="254"/>
    <m/>
    <x v="2"/>
    <s v="General worker"/>
    <s v="Urea Plant"/>
    <s v="Unsafe Act (Dangerous or Unsafe Act that was done by someone) / Perbuatan Bahaya"/>
    <s v="Someone didn’t use the safetyglass inside the plant"/>
    <s v="Safetyglass was one of ppe need to use before entering the plant"/>
    <s v="Intervent him to use the safetyglass even there are no activity"/>
    <s v="Personal Protective Equipment / Pemakaian Alat Pelindung Diri"/>
    <x v="1"/>
    <x v="2"/>
    <x v="0"/>
  </r>
  <r>
    <n v="6444"/>
    <x v="696"/>
    <d v="2026-04-28T22:26:56"/>
    <s v="anonymous"/>
    <d v="2026-04-23T00:00:00"/>
    <x v="255"/>
    <m/>
    <x v="2"/>
    <s v="General worker"/>
    <s v="Urea Plant"/>
    <s v="Safe Act or Positive Practice (An appreciation to be made to that person who shows good examples) / Kelakuan yang Baik"/>
    <s v="Saya mendapati rakan sekerja saya mengunakan safety vest ketika sedang menjadi flagman yang menghantar truck thinker"/>
    <s v="."/>
    <s v="Mengunakan bendera hijau dan merah dapat membantu untuk memgawal trafikagar truck thinker tahu bila masa untuk berhenti atau berjalan."/>
    <s v="Road Safety / Keselamatan di Trafik dan Jalan Raya"/>
    <x v="1"/>
    <x v="2"/>
    <x v="0"/>
  </r>
  <r>
    <n v="6445"/>
    <x v="697"/>
    <d v="2026-04-28T22:43:19"/>
    <s v="anonymous"/>
    <d v="2026-04-27T00:00:00"/>
    <x v="255"/>
    <m/>
    <x v="2"/>
    <s v="General worker"/>
    <s v="Urea Plant"/>
    <s v="Unsafe Condition (Dangerous Area that has potential to cause harm or injury to People within the Area) / Keadaan Bahaya"/>
    <s v="Saya mendapati rakan sekerja saya tidak memakai safety glass semasa membuat perkerjaan housekeeping"/>
    <s v="Boleh menyebabkan mata termasuk habuk dan boleh menyebabkan sakit mata"/>
    <s v="Saya menegur rakan sekerja saya untuk memakai safety glass agar tidak berlakunya insiden . dia menerima teguran tersebut dengan memakai safety glass keselamatan"/>
    <s v="Proactive Approach / Teguran Positif (Safe Act / Positive Act)"/>
    <x v="1"/>
    <x v="2"/>
    <x v="0"/>
  </r>
  <r>
    <n v="6446"/>
    <x v="698"/>
    <d v="2026-04-29T05:21:32"/>
    <s v="anonymous"/>
    <d v="2026-04-27T00:00:00"/>
    <x v="256"/>
    <m/>
    <x v="3"/>
    <s v="SECURITY "/>
    <s v="Car Park near Main Gate 1"/>
    <s v="Improvement Suggestions / Cadangan untuk diperbaiki"/>
    <s v="Di parking kereta berdekatan MG1 didapati banyak sampah yang bersepah Dan tidak ada penyediaan sampah di tempat parking tersebut."/>
    <s v="Jika tidak ada tindakan diberikan ia nya boleh menjejaskan kawasan tersebut seperti kawasan berbau akibat banyak sampah , kehadiran haiwan perosak serta risiko kepada pengguna."/>
    <s v="Cadangan saya agar diberikan 1 tong sampah berdekatan paking tersebut Dan membuat tanda amaran tidak boleh membuang sampah merata rata. "/>
    <s v="Material Arrangement and Housekeeping / Kesesuaian Penyusunan Barang dan Kebersihan Tempat Pekerjaan"/>
    <x v="1"/>
    <x v="2"/>
    <x v="0"/>
  </r>
  <r>
    <n v="6447"/>
    <x v="699"/>
    <d v="2026-04-29T05:33:19"/>
    <s v="anonymous"/>
    <d v="2026-04-28T00:00:00"/>
    <x v="256"/>
    <m/>
    <x v="3"/>
    <s v="SECURITY "/>
    <s v="Main Gate 2"/>
    <s v="Unsafe Condition (Dangerous Area that has potential to cause harm or injury to People within the Area) / Keadaan Bahaya"/>
    <s v="Diluar pos kawalan MG2 jika waktu malam kawasan tersebut gelap tidak ada cahaya lampu jalan."/>
    <s v="Jika tidak ada tindakan ia nya boleh meningkatkan risiko keselamatan seperti penceroboh atau kejadian jenayah. Kesukaran membuat pemantauan Dan risiko kemalangan kerana kurang pancaran cahaya "/>
    <s v="Cadangan agar pihak berkuasa segera ambil tindakan memperbaiki lampu yang rosak atau menyediakan lampu sementara jika process pembaiki mengambil masa yang panjang."/>
    <s v="Road Safety / Keselamatan di Trafik dan Jalan Raya"/>
    <x v="1"/>
    <x v="2"/>
    <x v="0"/>
  </r>
  <r>
    <n v="6448"/>
    <x v="700"/>
    <d v="2026-04-29T08:08:59"/>
    <s v="anonymous"/>
    <d v="2026-04-29T00:00:00"/>
    <x v="257"/>
    <m/>
    <x v="6"/>
    <s v="cleaner"/>
    <s v="Unsure / Kurang Pasti"/>
    <s v="Improvement Suggestions / Cadangan untuk diperbaiki"/>
    <s v="cleaner selepas mengunakan alat² bersih seperti baldi mop tidak cuci, air tidak buang (kotor + berbau). alat² bersih tidak di susun rapi."/>
    <s v="berbau + kotor , pantangan tidak baik."/>
    <s v="double check, team lead &amp; supervisor check site²."/>
    <s v="Supervision / Kurang Pemantauan atau Perhatian dari atasan"/>
    <x v="1"/>
    <x v="2"/>
    <x v="0"/>
  </r>
  <r>
    <n v="6449"/>
    <x v="701"/>
    <d v="2026-04-29T08:17:29"/>
    <s v="anonymous"/>
    <d v="2026-04-28T00:00:00"/>
    <x v="130"/>
    <s v="12000195"/>
    <x v="0"/>
    <s v="Lead Instrumentation Engineer"/>
    <s v="Car Park near North Building"/>
    <s v="Unsafe Condition (Dangerous Area that has potential to cause harm or injury to People within the Area) / Keadaan Bahaya"/>
    <s v="Reasonably big stone on bicycle path."/>
    <s v="Bicycle rider/ pedestrians can fall and get injured"/>
    <s v="Removed the stone."/>
    <s v="Hazardous - Unsafe Environment / Situasi Tempat Kerja yang Berbahaya untuk Alam Sekitar"/>
    <x v="2"/>
    <x v="0"/>
    <x v="0"/>
  </r>
  <r>
    <n v="6450"/>
    <x v="702"/>
    <d v="2026-04-29T10:19:31"/>
    <s v="anonymous"/>
    <d v="2026-04-29T00:00:00"/>
    <x v="149"/>
    <s v="12000085"/>
    <x v="0"/>
    <s v="Lead mechanical technician"/>
    <s v="Ammonia Plant"/>
    <s v="Unsafe Act (Dangerous or Unsafe Act that was done by someone) / Perbuatan Bahaya"/>
    <s v="Wire with no visible warning tape"/>
    <s v="Injuries"/>
    <s v="Intervene and remind to mark wire with visible warning tape etc"/>
    <s v="Knowledge and Training / Kurang Kemahiran atau Pengetahuan"/>
    <x v="2"/>
    <x v="0"/>
    <x v="0"/>
  </r>
  <r>
    <n v="6451"/>
    <x v="703"/>
    <d v="2026-04-29T10:22:59"/>
    <s v="anonymous"/>
    <d v="2026-04-29T00:00:00"/>
    <x v="52"/>
    <s v="12000153"/>
    <x v="0"/>
    <s v="Workshop technician"/>
    <s v="Offsite &amp; Utilities"/>
    <s v="Unsafe Act (Dangerous or Unsafe Act that was done by someone) / Perbuatan Bahaya"/>
    <s v="Not wearing earplug/earmuff during engine running "/>
    <s v="Can lead to hearing problem"/>
    <s v="Ask to use earplug/earmuff everytime before the engine start running"/>
    <s v="Individual Behaviour / Tingkah Laku yang Cuai dan Berbahaya"/>
    <x v="2"/>
    <x v="0"/>
    <x v="0"/>
  </r>
  <r>
    <n v="6452"/>
    <x v="704"/>
    <d v="2026-04-29T10:24:25"/>
    <s v="anonymous"/>
    <d v="2026-04-29T00:00:00"/>
    <x v="138"/>
    <s v="12000083"/>
    <x v="0"/>
    <s v="Rotating Engineer"/>
    <s v="Product Handling"/>
    <s v="Improvement Suggestions / Cadangan untuk diperbaiki"/>
    <s v="No ventilation window available at top level of granulation unit"/>
    <s v="Can cause heat issue or dehydration quickly during maintenance activity"/>
    <s v="Suggest to design windows especially for maintenance activity during granulation wash or opportunity. This window strictly open only when granulation unit stop. This allow air to circulate at granulation unit."/>
    <s v="Design and Engineering / Tempat Pekerjaan kurang sesuai"/>
    <x v="2"/>
    <x v="0"/>
    <x v="0"/>
  </r>
  <r>
    <n v="6453"/>
    <x v="705"/>
    <d v="2026-04-29T10:49:19"/>
    <s v="anonymous"/>
    <d v="2026-04-29T00:00:00"/>
    <x v="2"/>
    <s v="12000066"/>
    <x v="0"/>
    <s v="Electrical Technician (Shift)"/>
    <s v="Offsite &amp; Utilities"/>
    <s v="Unsafe Condition (Dangerous Area that has potential to cause harm or injury to People within the Area) / Keadaan Bahaya"/>
    <s v="A working personnel was found to be working while having his internal-apparel to be protruding out of his jacket-coverall"/>
    <s v="The internal-shirt can be caught onto the machinery resulting in trip &amp; fall. Consequently, resulted in fatal injury from the head-first hitting nearby equipment during the fall."/>
    <s v="Intervene and informed of his unsafe condition. Advise him to stay aware of his working environment and how such minor mistake can lead to serious injury."/>
    <s v="Position of People / Keberadaan seseorang ketika bekerja (Line of Fire, Drop Object &amp; Slip, Trip and Fall)"/>
    <x v="2"/>
    <x v="0"/>
    <x v="0"/>
  </r>
  <r>
    <n v="6454"/>
    <x v="706"/>
    <d v="2026-04-29T11:06:11"/>
    <s v="anonymous"/>
    <d v="2026-04-28T00:00:00"/>
    <x v="106"/>
    <s v="12000106"/>
    <x v="0"/>
    <s v="Instrument Engineer"/>
    <s v="CCR"/>
    <s v="Unsafe Act (Dangerous or Unsafe Act that was done by someone) / Perbuatan Bahaya"/>
    <s v="Operator was observed eating at the operator's station where food is not allowed inside the CCR"/>
    <s v="Food droppings may cause harm to wiring and cause animal infestation"/>
    <s v="N/A"/>
    <s v="Individual Behaviour / Tingkah Laku yang Cuai dan Berbahaya"/>
    <x v="2"/>
    <x v="0"/>
    <x v="0"/>
  </r>
  <r>
    <n v="6455"/>
    <x v="707"/>
    <d v="2026-04-29T11:12:44"/>
    <s v="anonymous"/>
    <d v="2026-04-29T00:00:00"/>
    <x v="138"/>
    <s v="12000083"/>
    <x v="0"/>
    <s v="Rotating Engineer"/>
    <s v="Warehouse"/>
    <s v="Improvement Suggestions / Cadangan untuk diperbaiki"/>
    <s v="Hot, humid and dusty condition inside warehouse. For personnel doing inspection may find not a suitable condition for prolong time. For equipment may easily deteriorate and thus affecting the spare parts quality."/>
    <s v="Easily dehydrated and may irritate throat. Spare parts easily damaged or worn out."/>
    <s v="To provide ventilation fan, preferable conditioning area. To keep the area always in close condition."/>
    <s v="Facility Management / Perawatan Kemudahan dan Aset"/>
    <x v="2"/>
    <x v="0"/>
    <x v="0"/>
  </r>
  <r>
    <n v="6456"/>
    <x v="708"/>
    <d v="2026-04-29T12:26:13"/>
    <s v="anonymous"/>
    <d v="2026-04-29T00:00:00"/>
    <x v="34"/>
    <s v="12000029"/>
    <x v="0"/>
    <s v="Electrical Technician "/>
    <s v="Cooling Tower Area"/>
    <s v="Unsafe Act (Dangerous or Unsafe Act that was done by someone) / Perbuatan Bahaya"/>
    <s v="Colleagues forgot to wearing glove while working."/>
    <s v="Hand injury"/>
    <s v="Approach and told her to use glove."/>
    <s v="Personal Protective Equipment / Pemakaian Alat Pelindung Diri"/>
    <x v="2"/>
    <x v="0"/>
    <x v="0"/>
  </r>
  <r>
    <n v="6457"/>
    <x v="709"/>
    <d v="2026-04-29T12:30:52"/>
    <s v="anonymous"/>
    <d v="2026-04-29T00:00:00"/>
    <x v="85"/>
    <s v="12000059"/>
    <x v="0"/>
    <s v="Static trchnician "/>
    <s v="South Building Ground Floor"/>
    <s v="Improvement Suggestions / Cadangan untuk diperbaiki"/>
    <s v="Drainage full and water comeout near the building "/>
    <s v="Too dirty and bad smell "/>
    <s v="Please inform to vaccucum truck and remove drainage water from storage tank"/>
    <s v="Hazardous - Unsafe Environment / Situasi Tempat Kerja yang Berbahaya untuk Alam Sekitar"/>
    <x v="2"/>
    <x v="0"/>
    <x v="0"/>
  </r>
  <r>
    <n v="6458"/>
    <x v="710"/>
    <d v="2026-04-29T12:35:07"/>
    <s v="anonymous"/>
    <d v="2026-04-28T00:00:00"/>
    <x v="13"/>
    <s v="12000148"/>
    <x v="0"/>
    <s v="Welder"/>
    <s v="North Building Ground Floor"/>
    <s v="Safe Act or Positive Practice (An appreciation to be made to that person who shows good examples) / Kelakuan yang Baik"/>
    <s v="Ive seen that our HSSE send a notice reminder that there is snake behind the Workshop area. He also gave emergency contact number if we see the snake."/>
    <s v="- Surprise encounters: workers step on or near snakes hidden under pallets, pipes, or scrap _x000a_- Bite risk goes up: staff may move materials or reach into dark corners without checking _x000a_- Panic response: someone sees a snake and runs, causing slips, trips, or hitting equipment _x000a_- Wrong first response: untrained workers try to catch or kill it and get bitten _x000a_- Delayed medical help: no reminder means no one knows the snake protocol or nearest antivenom clinic _x000a_- Equipment damage: sudden movement near live machinery while avoiding snake _x000a_- Work stops suddenly: whole crew evacuates, causing unplanned downtime and delays _x000a_- Complacency: new hires or contractors assume area is clear because “no one warned us” _x000a_- Legal/HSSE fallout: incident gets flagged as failure to communicate known site hazards _x000a_- Repeat incidents: if sightings aren’t logged and shared, the snake stays and risk continues "/>
    <s v="- Reinforce at toolbox talks: mention the HSSE snake alert again and ask the crew where they’ve seen activity _x000a_- Post it visibly: put the reminder on notice boards, workshop doors, and near material stacks _x000a_- Add it to permits: include “snake check” on hot work permits and JHA for outdoor areas _x000a_- Walk the talk: supervisors do a quick visual check before work starts and show the team how _x000a_- Keep areas tidy: clear pallets, long grass, and scrap so snakes have fewer hiding spots _x000a_- Provide the right tools: snake grabber, long hooks, and sealed bins available for safe relocation _x000a_- Train key people: ensure first aiders know snake bite protocol and nearest hospital with antivenom _x000a_- Report sightings fast: use WhatsApp group or radio to log snake location so others avoid it _x000a_- PPE reminder: boots, long pants, and gloves when working near bushes or storage _x000a_- Feedback to HSSE: tell them the reminder helped, and share photos of hazards you cleared "/>
    <s v="Proactive Approach / Teguran Positif (Safe Act / Positive Act)"/>
    <x v="2"/>
    <x v="0"/>
    <x v="0"/>
  </r>
  <r>
    <n v="6459"/>
    <x v="711"/>
    <d v="2026-04-29T12:37:12"/>
    <s v="anonymous"/>
    <d v="2026-04-27T00:00:00"/>
    <x v="91"/>
    <s v="12000056"/>
    <x v="0"/>
    <s v="Senior Static Technician"/>
    <s v="Ammonia Plant"/>
    <s v="Safe Act or Positive Practice (An appreciation to be made to that person who shows good examples) / Kelakuan yang Baik"/>
    <s v="Technician working for Reformer Burner PM jobs, in safe and good manner…"/>
    <s v="Working using heat resistant gears and take proper ergonomic behaviour, safe work practices observed…"/>
    <s v="Good and safe work done I recommend them to do practice every time better than last time… keep safe working…"/>
    <s v="Individual Behaviour / Tingkah Laku yang Cuai dan Berbahaya"/>
    <x v="2"/>
    <x v="0"/>
    <x v="0"/>
  </r>
  <r>
    <n v="6460"/>
    <x v="712"/>
    <d v="2026-04-29T12:47:33"/>
    <s v="anonymous"/>
    <d v="2026-04-24T00:00:00"/>
    <x v="91"/>
    <s v="12000056"/>
    <x v="0"/>
    <s v="Senior Static Technician "/>
    <s v="Ammonia Plant"/>
    <s v="Safe Act or Positive Practice (An appreciation to be made to that person who shows good examples) / Kelakuan yang Baik"/>
    <s v="Filter cleaning in ammonia plant.."/>
    <s v="Technician doing filter strainer cleaning for 05F008A, filter found properly isolated depressurised and drained… safe to start work.."/>
    <s v="Working safe and good .."/>
    <s v="Individual Behaviour / Tingkah Laku yang Cuai dan Berbahaya"/>
    <x v="2"/>
    <x v="0"/>
    <x v="0"/>
  </r>
  <r>
    <n v="6461"/>
    <x v="713"/>
    <d v="2026-04-29T13:10:20"/>
    <s v="anonymous"/>
    <d v="2026-04-29T00:00:00"/>
    <x v="22"/>
    <s v="12000043"/>
    <x v="0"/>
    <s v="Electrical Supervisor"/>
    <s v="Offsite &amp; Utilities"/>
    <s v="Unsafe Condition (Dangerous Area that has potential to cause harm or injury to People within the Area) / Keadaan Bahaya"/>
    <s v="We saw that the ammonia flare's firing cable had come loose from the cable tray at the ammonia storage facility. Even though a care card was created last year, these issues have been given no attention._x000a__x000a_"/>
    <s v="The ammonia flare system is essential to the ammonia system facility. If the firing cord gets damaged and the flare fails, dangerous scenarios could occur._x000a__x000a__x000a_"/>
    <s v="It is required to properly fix the firing cable and carry out cable dressing."/>
    <s v="Facility Management / Perawatan Kemudahan dan Aset"/>
    <x v="2"/>
    <x v="1"/>
    <x v="0"/>
  </r>
  <r>
    <n v="6462"/>
    <x v="714"/>
    <d v="2026-04-29T13:12:28"/>
    <s v="anonymous"/>
    <d v="2026-04-29T00:00:00"/>
    <x v="22"/>
    <s v="12000043"/>
    <x v="0"/>
    <s v="Electrical Supervisor"/>
    <s v="Offsite &amp; Utilities"/>
    <s v="Unsafe Condition (Dangerous Area that has potential to cause harm or injury to People within the Area) / Keadaan Bahaya"/>
    <s v="On the top floor of boiler A, there is a wind shock with four lights at the top of the pool. The cable for the lights detached away from the cable tray. _x000a__x000a__x000a_"/>
    <s v="A short circuit could result from the cable breaking._x000a__x000a__x000a_"/>
    <s v="The cable must be properly prepared and fastened. "/>
    <s v="Facility Management / Perawatan Kemudahan dan Aset"/>
    <x v="2"/>
    <x v="1"/>
    <x v="0"/>
  </r>
  <r>
    <n v="6463"/>
    <x v="715"/>
    <d v="2026-04-29T14:54:42"/>
    <s v="anonymous"/>
    <d v="2026-04-29T00:00:00"/>
    <x v="29"/>
    <s v="12000023"/>
    <x v="0"/>
    <s v="Electrical Engineer"/>
    <s v="Cooling Tower Area"/>
    <s v="Unsafe Act (Dangerous or Unsafe Act that was done by someone) / Perbuatan Bahaya"/>
    <s v="a colleague is wearing gloves with holes"/>
    <s v="could cause injury"/>
    <s v="i informed them that they should change the gloves with no holes."/>
    <s v="Individual Behaviour / Tingkah Laku yang Cuai dan Berbahaya"/>
    <x v="2"/>
    <x v="0"/>
    <x v="0"/>
  </r>
  <r>
    <n v="6464"/>
    <x v="716"/>
    <d v="2026-04-29T14:58:21"/>
    <s v="anonymous"/>
    <d v="2026-04-16T00:00:00"/>
    <x v="27"/>
    <s v="12000026"/>
    <x v="0"/>
    <s v="Electrical Engineer"/>
    <s v="Unsure / Kurang Pasti"/>
    <s v="Unsafe Act (Dangerous or Unsafe Act that was done by someone) / Perbuatan Bahaya"/>
    <s v="Transport driver answering his phone while driving"/>
    <s v="Talking on the phone while driving is dangerous, even if the speed of the transport is very low. "/>
    <s v="Approach driver and remind no phone while driving"/>
    <s v="Individual Behaviour / Tingkah Laku yang Cuai dan Berbahaya"/>
    <x v="2"/>
    <x v="0"/>
    <x v="0"/>
  </r>
  <r>
    <n v="6465"/>
    <x v="716"/>
    <d v="2026-04-29T14:59:30"/>
    <s v="anonymous"/>
    <d v="2026-04-22T00:00:00"/>
    <x v="29"/>
    <s v="12000023"/>
    <x v="0"/>
    <s v="Electrical Engineer"/>
    <s v="Electrical Substation"/>
    <s v="Unsafe Act (Dangerous or Unsafe Act that was done by someone) / Perbuatan Bahaya"/>
    <s v="a worker wanted to electrically isolate a motor but there is already an electrical isolation form signed from operations and submitted to electrical team."/>
    <s v="this causes confusion as there is two isolation forms and does not follow the correct procedure as per agreed by operations, safety, and electrical. "/>
    <s v="informed them that there is already an isolation form, and have to double confirm with operations team. Process safety team should also give proper training as the last training for electrical isolation done by them was two years ago."/>
    <s v="Knowledge and Training / Kurang Kemahiran atau Pengetahuan"/>
    <x v="2"/>
    <x v="0"/>
    <x v="0"/>
  </r>
  <r>
    <n v="6466"/>
    <x v="717"/>
    <d v="2026-04-29T15:02:54"/>
    <s v="anonymous"/>
    <d v="2026-04-27T00:00:00"/>
    <x v="27"/>
    <s v="12000026"/>
    <x v="0"/>
    <s v="Electrical Engineer"/>
    <s v="South Building Ground Floor"/>
    <s v="Unsafe Act (Dangerous or Unsafe Act that was done by someone) / Perbuatan Bahaya"/>
    <s v=" I was walking at the hallway, on my way to attend a meeting, when someone suddenly went out of an office and we nearly collided."/>
    <s v="Thankfully, we managed to stop in time and avoid collision."/>
    <s v="We apologized to each other. But this incident reminded both of us to be careful when we want to walk out of an office. We need to stop near the door and ensure noone is passing by before taking another step out of the door."/>
    <s v="Individual Behaviour / Tingkah Laku yang Cuai dan Berbahaya"/>
    <x v="2"/>
    <x v="0"/>
    <x v="0"/>
  </r>
  <r>
    <n v="6467"/>
    <x v="718"/>
    <d v="2026-04-29T15:26:05"/>
    <s v="anonymous"/>
    <d v="2026-04-27T00:00:00"/>
    <x v="93"/>
    <s v="12000102"/>
    <x v="0"/>
    <s v="Mechanical Static"/>
    <s v="North Building Ground Floor"/>
    <s v="Unsafe Condition (Dangerous Area that has potential to cause harm or injury to People within the Area) / Keadaan Bahaya"/>
    <s v="Observed cleaner mop the floor with huge amount of water."/>
    <s v="Slip, trip and fall."/>
    <s v="Suggested to press more the mop and after done mopping dry the floor and put signage wet floor"/>
    <s v="Position of People / Keberadaan seseorang ketika bekerja (Line of Fire, Drop Object &amp; Slip, Trip and Fall)"/>
    <x v="2"/>
    <x v="0"/>
    <x v="0"/>
  </r>
  <r>
    <n v="6468"/>
    <x v="719"/>
    <d v="2026-04-29T15:28:08"/>
    <s v="anonymous"/>
    <d v="2026-04-28T00:00:00"/>
    <x v="55"/>
    <s v="12000165"/>
    <x v="0"/>
    <s v="Senior Rigger technician "/>
    <s v="Ammonia Plant"/>
    <s v="Improvement Suggestions / Cadangan untuk diperbaiki"/>
    <s v="The signboards are not fixed in the right place."/>
    <s v="The signboard should be placed in the right place so that it does not cause any problems."/>
    <s v="In some areas we cannot set up a large vehicle (Crane)."/>
    <s v="Facility Management / Perawatan Kemudahan dan Aset"/>
    <x v="2"/>
    <x v="0"/>
    <x v="0"/>
  </r>
  <r>
    <n v="6469"/>
    <x v="720"/>
    <d v="2026-04-29T15:40:12"/>
    <s v="anonymous"/>
    <d v="2026-04-29T00:00:00"/>
    <x v="55"/>
    <s v="12000165"/>
    <x v="0"/>
    <s v="Senior Rigger technician "/>
    <s v="Jetty Modules Area"/>
    <s v="Improvement Suggestions / Cadangan untuk diperbaiki"/>
    <s v="There is no proper place to turn the buggy.when we going to jetty"/>
    <s v="If a 3 meter platform bar is installed at this location, there is no need to incur the expense of repeatedly erecting scaffolding."/>
    <s v="The company's expenses can be saved, you won't have to spend money repeatedly."/>
    <s v="Facility Management / Perawatan Kemudahan dan Aset"/>
    <x v="2"/>
    <x v="0"/>
    <x v="0"/>
  </r>
  <r>
    <n v="6470"/>
    <x v="721"/>
    <d v="2026-04-29T15:56:41"/>
    <s v="anonymous"/>
    <d v="2026-04-29T00:00:00"/>
    <x v="217"/>
    <s v="12000196"/>
    <x v="0"/>
    <s v="Electrical lead engineer"/>
    <s v="Urea Plant"/>
    <s v="Unsafe Condition (Dangerous Area that has potential to cause harm or injury to People within the Area) / Keadaan Bahaya"/>
    <s v="Noticed grating clamp missing"/>
    <s v="Trip and fall hazard"/>
    <s v="Create SAP notification"/>
    <s v="Proactive Approach / Teguran Positif (Safe Act / Positive Act)"/>
    <x v="2"/>
    <x v="0"/>
    <x v="0"/>
  </r>
  <r>
    <n v="6471"/>
    <x v="722"/>
    <d v="2026-04-29T15:58:11"/>
    <s v="anonymous"/>
    <d v="2026-04-29T00:00:00"/>
    <x v="228"/>
    <m/>
    <x v="3"/>
    <s v="SECURITY GUARD"/>
    <s v="Plant Entry Gate"/>
    <s v="Unsafe Act (Dangerous or Unsafe Act that was done by someone) / Perbuatan Bahaya"/>
    <s v="Driver Trailer Tidak Membawa EscapeHood Turun DariPada Trailer Dari Parking Trailer Menuju Ke Turnstile Pg2"/>
    <s v="EscapeHood Itu Penting Perlu Dibawa Setiap Masa Walaupun Kemana Jua(DIDALAM SITE) Ditakuti Terjadi Ammonia Leak."/>
    <s v="Menegur Dan Memberi Arahan Untuk Mengambil Escapehood Yang Ditinggalkan Didalam Trailer "/>
    <s v="Proactive Approach / Teguran Positif (Safe Act / Positive Act)"/>
    <x v="1"/>
    <x v="2"/>
    <x v="0"/>
  </r>
  <r>
    <n v="6472"/>
    <x v="723"/>
    <d v="2026-04-29T16:05:18"/>
    <s v="anonymous"/>
    <d v="2026-04-29T00:00:00"/>
    <x v="217"/>
    <s v="12000196"/>
    <x v="0"/>
    <s v="Electrical lead engineer"/>
    <s v="Urea Plant"/>
    <s v="Unsafe Condition (Dangerous Area that has potential to cause harm or injury to People within the Area) / Keadaan Bahaya"/>
    <s v="8” AL03-1211101-BM57CGMX pipe line is not having cold insulation and water condensation"/>
    <s v="Condensation of water and algae formation on the 1211 P002A motor skid and chance for slipping"/>
    <s v="Notification to be created to do cold insulation"/>
    <s v="Design and Engineering / Tempat Pekerjaan kurang sesuai"/>
    <x v="2"/>
    <x v="0"/>
    <x v="0"/>
  </r>
  <r>
    <n v="6473"/>
    <x v="724"/>
    <d v="2026-04-29T16:18:28"/>
    <s v="anonymous"/>
    <d v="2026-04-29T00:00:00"/>
    <x v="38"/>
    <s v="12000028"/>
    <x v="0"/>
    <s v="Electrical Technician"/>
    <s v="North Building First Floor"/>
    <s v="Safe Act or Positive Practice (An appreciation to be made to that person who shows good examples) / Kelakuan yang Baik"/>
    <s v="Hand gloves were torn, colleagues reminded to change and take new gloves from hsse"/>
    <s v="Torn glove unsafe to use during work"/>
    <s v="Went together to hsse office with supervisor to receive new glove as his gloves were also torn. Also thanked him for reminding to wear gloves that are not torn"/>
    <s v="Proactive Approach / Teguran Positif (Safe Act / Positive Act)"/>
    <x v="2"/>
    <x v="0"/>
    <x v="0"/>
  </r>
  <r>
    <n v="6474"/>
    <x v="725"/>
    <d v="2026-04-29T16:33:42"/>
    <s v="anonymous"/>
    <d v="2026-04-29T00:00:00"/>
    <x v="40"/>
    <s v="12000044"/>
    <x v="0"/>
    <s v="Lead Electrical Technician "/>
    <s v="Ammonia Plant"/>
    <s v="Unsafe Condition (Dangerous Area that has potential to cause harm or injury to People within the Area) / Keadaan Bahaya"/>
    <s v="very hot due to the weather and heat from the process"/>
    <s v="heat stroke"/>
    <s v="drink plenty of water and know our limit when to take rest "/>
    <s v="Hazardous - Unsafe Environment / Situasi Tempat Kerja yang Berbahaya untuk Alam Sekitar"/>
    <x v="2"/>
    <x v="0"/>
    <x v="0"/>
  </r>
  <r>
    <n v="6475"/>
    <x v="726"/>
    <d v="2026-04-29T17:44:45"/>
    <s v="anonymous"/>
    <d v="2026-04-27T00:00:00"/>
    <x v="258"/>
    <m/>
    <x v="2"/>
    <s v="Genaral worker"/>
    <s v="(TSF2) East Field"/>
    <s v="Unsafe Act (Dangerous or Unsafe Act that was done by someone) / Perbuatan Bahaya"/>
    <s v="Kenderaan memandu laju tanpa mengikuti had kelajuan"/>
    <s v="Boleh menyebab kan kemalangan dan berisiko tinggi membahayakan orang di sekitar nya"/>
    <s v="Menegur dengan baik dan mematuhi undang undang "/>
    <s v="Road Safety / Keselamatan di Trafik dan Jalan Raya"/>
    <x v="1"/>
    <x v="2"/>
    <x v="0"/>
  </r>
  <r>
    <n v="6476"/>
    <x v="727"/>
    <d v="2026-04-29T17:52:38"/>
    <s v="anonymous"/>
    <d v="2026-04-23T00:00:00"/>
    <x v="258"/>
    <m/>
    <x v="2"/>
    <s v="Genaral worker"/>
    <s v="Warehouse"/>
    <s v="Unsafe Condition (Dangerous Area that has potential to cause harm or injury to People within the Area) / Keadaan Bahaya"/>
    <s v="Sekumpulan company berehat di kawasan high voltage "/>
    <s v="Jika perkara ini di ambil remeh ia nya boleh menyebab kan kemalangan yang serius dan boleh menyebab kan kematian "/>
    <s v="Menegur secara hormat dan memberi papan tanda yang sesuai dengan nya. Dan pantau kawasan kawasan berbahaya"/>
    <s v="Hazardous - Unsafe Environment / Situasi Tempat Kerja yang Berbahaya untuk Alam Sekitar"/>
    <x v="1"/>
    <x v="2"/>
    <x v="0"/>
  </r>
  <r>
    <n v="6477"/>
    <x v="728"/>
    <d v="2026-04-29T19:16:37"/>
    <s v="anonymous"/>
    <d v="2026-04-28T00:00:00"/>
    <x v="259"/>
    <m/>
    <x v="2"/>
    <s v="General worker"/>
    <s v="Warehouse"/>
    <s v="Safe Act or Positive Practice (An appreciation to be made to that person who shows good examples) / Kelakuan yang Baik"/>
    <s v="Seorang pekerja membuat pengemasan di dalam pallet bin"/>
    <s v="Untidy and hard to find"/>
    <s v="Teamwork"/>
    <s v="Proactive Approach / Teguran Positif (Safe Act / Positive Act)"/>
    <x v="1"/>
    <x v="2"/>
    <x v="0"/>
  </r>
  <r>
    <n v="6478"/>
    <x v="729"/>
    <d v="2026-04-29T19:18:33"/>
    <s v="anonymous"/>
    <d v="2026-04-26T00:00:00"/>
    <x v="259"/>
    <m/>
    <x v="2"/>
    <s v="General worker"/>
    <s v="Workshop"/>
    <s v="Unsafe Act (Dangerous or Unsafe Act that was done by someone) / Perbuatan Bahaya"/>
    <s v="Incorrect manual handling "/>
    <s v="Backpain"/>
    <s v="Menolong mengangkat barang"/>
    <s v="Individual Behaviour / Tingkah Laku yang Cuai dan Berbahaya"/>
    <x v="1"/>
    <x v="2"/>
    <x v="0"/>
  </r>
  <r>
    <n v="6479"/>
    <x v="730"/>
    <d v="2026-04-29T21:02:05"/>
    <s v="anonymous"/>
    <d v="2026-04-29T00:00:00"/>
    <x v="260"/>
    <s v="Dsg3879"/>
    <x v="3"/>
    <s v="Plant gate 2"/>
    <s v="Trailer Gate 1"/>
    <s v="Unsafe Condition (Dangerous Area that has potential to cause harm or injury to People within the Area) / Keadaan Bahaya"/>
    <s v="Laporkan 1 org mpc bawa laju kereta"/>
    <s v="Laporkan 1 org mpc bawa kereta laju"/>
    <s v="Bagi last worning"/>
    <s v="Communication / Kurang Perbincangan waktu Bekerja, Kurang Permahaman Arahan atau Kurang Pengetahuan Bahasa Asing"/>
    <x v="1"/>
    <x v="2"/>
    <x v="0"/>
  </r>
  <r>
    <n v="6480"/>
    <x v="731"/>
    <d v="2026-04-29T21:16:37"/>
    <s v="anonymous"/>
    <d v="2026-04-29T00:00:00"/>
    <x v="261"/>
    <m/>
    <x v="4"/>
    <s v="welder"/>
    <s v="Ammonia Plant"/>
    <s v="Safe Act or Positive Practice (An appreciation to be made to that person who shows good examples) / Kelakuan yang Baik"/>
    <s v="Good electrical cable management while working on a cramped space"/>
    <s v="Trip &amp; fall, damage equipment, arc flash/shorts"/>
    <s v="Keep up the good attitude &amp; discipline"/>
    <s v="Proactive Approach / Teguran Positif (Safe Act / Positive Act)"/>
    <x v="1"/>
    <x v="2"/>
    <x v="0"/>
  </r>
  <r>
    <n v="6481"/>
    <x v="732"/>
    <d v="2026-04-29T22:03:07"/>
    <s v="anonymous"/>
    <d v="2026-04-29T00:00:00"/>
    <x v="261"/>
    <m/>
    <x v="4"/>
    <s v="welder"/>
    <s v="Ammonia Plant"/>
    <s v="Unsafe Act (Dangerous or Unsafe Act that was done by someone) / Perbuatan Bahaya"/>
    <s v="personnel observed step on the scaffold platform without safety harness to grab some tools"/>
    <s v="unstable scaffolding / ladders, collapse of scaffold platform, fall from height, slips &amp; trips"/>
    <s v="approach the personnel to wear the safety harness immediately and explain the consequences of not wearing one though only to grab tools a brief moments"/>
    <s v="Individual Behaviour / Tingkah Laku yang Cuai dan Berbahaya"/>
    <x v="1"/>
    <x v="2"/>
    <x v="0"/>
  </r>
  <r>
    <n v="6482"/>
    <x v="733"/>
    <d v="2026-04-29T22:08:41"/>
    <s v="anonymous"/>
    <d v="2026-04-29T00:00:00"/>
    <x v="15"/>
    <s v="12000140"/>
    <x v="0"/>
    <s v="Lead Shift Instrument Technician"/>
    <s v="Car Park near Main Gate 1"/>
    <s v="Unsafe Act (Dangerous or Unsafe Act that was done by someone) / Perbuatan Bahaya"/>
    <s v="An individual was observed crossing the roadway without paying attention to the road condition. The individual appeared distracted and did not check for oncoming vehicles before or during the crossing."/>
    <s v="Risk of collision"/>
    <s v="Advice the person to be remain alert and avoid distractions when crossing roads. Always use designated crossings such as crosswalks."/>
    <s v="Individual Behaviour / Tingkah Laku yang Cuai dan Berbahaya"/>
    <x v="2"/>
    <x v="0"/>
    <x v="0"/>
  </r>
  <r>
    <n v="6483"/>
    <x v="734"/>
    <d v="2026-04-29T22:16:02"/>
    <s v="anonymous"/>
    <d v="2026-04-29T00:00:00"/>
    <x v="15"/>
    <s v="12000140"/>
    <x v="0"/>
    <s v="Lead Shift Instrument Technician"/>
    <s v="Ammonia Plant"/>
    <s v="Unsafe Condition (Dangerous Area that has potential to cause harm or injury to People within the Area) / Keadaan Bahaya"/>
    <s v="A used spill kit was found not properly disposed of."/>
    <s v="Potential exposure to hazardous substances from contaminated materials and risk of secondary contamination to surrounding areas."/>
    <s v="Advice the area owner to ensure all used spill kit materials are disposed of in designated hazardous waste containers."/>
    <s v="Material Arrangement and Housekeeping / Kesesuaian Penyusunan Barang dan Kebersihan Tempat Pekerjaan"/>
    <x v="2"/>
    <x v="0"/>
    <x v="0"/>
  </r>
  <r>
    <n v="6484"/>
    <x v="735"/>
    <d v="2026-04-29T22:24:58"/>
    <s v="anonymous"/>
    <d v="2026-02-10T00:00:00"/>
    <x v="262"/>
    <m/>
    <x v="2"/>
    <s v="Foremen"/>
    <s v="Offsite &amp; Utilities"/>
    <s v="Safe Act or Positive Practice (An appreciation to be made to that person who shows good examples) / Kelakuan yang Baik"/>
    <s v="During site supervision, I ensure people under my site have complete PPE before start work."/>
    <s v="Without complete PPE, it will increase the risk of potential injury or impact on the affected person if there’s any accident. "/>
    <s v="I highlighted the importance of wearing complete PPE and the potential risks during TBT. "/>
    <s v="Personal Protective Equipment / Pemakaian Alat Pelindung Diri"/>
    <x v="1"/>
    <x v="2"/>
    <x v="0"/>
  </r>
  <r>
    <n v="6485"/>
    <x v="736"/>
    <d v="2026-04-29T22:37:16"/>
    <s v="anonymous"/>
    <d v="2026-02-27T00:00:00"/>
    <x v="262"/>
    <m/>
    <x v="2"/>
    <s v="Foremen"/>
    <s v="Offsite &amp; Utilities"/>
    <s v="Improvement Suggestions / Cadangan untuk diperbaiki"/>
    <s v="I highlighted the importance of waste disposal."/>
    <s v="Improper disposal of waste could lead to unclean around plant area. Additionally, for chemical and toxic waste, it can affect the environment if not properly disposed."/>
    <s v="During TBT and sometimes during work, I emphasised the importance of proper waste management and remind people under my supervision on the different colour code for which type of waste. "/>
    <s v="Waste Management / Berkaitan dengan Pengurusan Pembuangan Sampah"/>
    <x v="1"/>
    <x v="2"/>
    <x v="0"/>
  </r>
  <r>
    <n v="6486"/>
    <x v="737"/>
    <d v="2026-04-29T22:52:53"/>
    <s v="anonymous"/>
    <d v="2026-03-16T00:00:00"/>
    <x v="262"/>
    <m/>
    <x v="2"/>
    <s v="Foremen"/>
    <s v="Ammonia Plant"/>
    <s v="Unsafe Condition (Dangerous Area that has potential to cause harm or injury to People within the Area) / Keadaan Bahaya"/>
    <s v="During working inside ammonia plant, I smelled ammonia at the area we are working at."/>
    <s v="Exposure to ammonia can cause mild injury such as irritation of eyes, nose, throat, coughing and watery eyes."/>
    <s v="I instantly informed supervisor and people under my supervision to stop work and change location immediately. "/>
    <s v="Design and Engineering / Tempat Pekerjaan kurang sesuai"/>
    <x v="1"/>
    <x v="2"/>
    <x v="0"/>
  </r>
  <r>
    <n v="6487"/>
    <x v="738"/>
    <d v="2026-04-29T23:14:59"/>
    <s v="anonymous"/>
    <d v="2026-03-04T00:00:00"/>
    <x v="262"/>
    <m/>
    <x v="2"/>
    <s v="Foremen"/>
    <s v="Offsite &amp; Utilities"/>
    <s v="Safe Act or Positive Practice (An appreciation to be made to that person who shows good examples) / Kelakuan yang Baik"/>
    <s v="I saw people lifting urea bags for dumping activity. They were using buddy system for lifting the bags to dump into the IBC tank. "/>
    <s v="Without buddy system, it can cause spine injury."/>
    <s v="N/A"/>
    <s v="Manual Handling / Cara Mengangkat Benda"/>
    <x v="1"/>
    <x v="2"/>
    <x v="0"/>
  </r>
  <r>
    <n v="6488"/>
    <x v="739"/>
    <d v="2026-04-29T23:24:35"/>
    <s v="anonymous"/>
    <d v="2026-04-28T00:00:00"/>
    <x v="36"/>
    <s v="12000070"/>
    <x v="0"/>
    <s v="Electrical Shift Technician"/>
    <s v="Jetty Head"/>
    <s v="Unsafe Condition (Dangerous Area that has potential to cause harm or injury to People within the Area) / Keadaan Bahaya"/>
    <s v="Hose left on the stairs without proper housekeeping"/>
    <s v="trip and fall"/>
    <s v="secure the hose to safe area and inform area owner so that can place it at the designated area."/>
    <s v="Facility Management / Perawatan Kemudahan dan Aset"/>
    <x v="2"/>
    <x v="0"/>
    <x v="0"/>
  </r>
  <r>
    <n v="6489"/>
    <x v="740"/>
    <d v="2026-04-30T00:02:51"/>
    <s v="anonymous"/>
    <d v="2026-04-16T00:00:00"/>
    <x v="262"/>
    <m/>
    <x v="2"/>
    <s v="Foremen"/>
    <s v="Offsite &amp; Utilities"/>
    <s v="Unsafe Condition (Dangerous Area that has potential to cause harm or injury to People within the Area) / Keadaan Bahaya"/>
    <s v="I saw algae formation along the water trailing from ammonia pump to walkway."/>
    <s v="Somebody could slipped, trip and fall. The fall can cause injury to the affected person."/>
    <s v="I put barrier tape around the algae affected walkway and request workers to waterjet cleaning the walkway to remove algae."/>
    <s v="Position of People / Keberadaan seseorang ketika bekerja (Line of Fire, Drop Object &amp; Slip, Trip and Fall)"/>
    <x v="1"/>
    <x v="2"/>
    <x v="0"/>
  </r>
  <r>
    <n v="6490"/>
    <x v="741"/>
    <d v="2026-04-30T00:19:20"/>
    <s v="anonymous"/>
    <d v="2026-04-26T00:00:00"/>
    <x v="262"/>
    <m/>
    <x v="2"/>
    <s v="Foremen"/>
    <s v="Urea Plant"/>
    <s v="Unsafe Condition (Dangerous Area that has potential to cause harm or injury to People within the Area) / Keadaan Bahaya"/>
    <s v="I saw people working on an erected  scaffoldings inside urea plant, and there were other workers passing by near the scaffolds although there were signage of ‘Working at Heights’."/>
    <s v="There could be dropped objects and it could injure any passer by."/>
    <s v="I approached the passer by and advised the person to use alternative walkway as the area was unsafe. I also explained the potential risks of drop objects from working at heights."/>
    <s v="Position of People / Keberadaan seseorang ketika bekerja (Line of Fire, Drop Object &amp; Slip, Trip and Fall)"/>
    <x v="1"/>
    <x v="2"/>
    <x v="0"/>
  </r>
  <r>
    <n v="6491"/>
    <x v="742"/>
    <d v="2026-04-30T00:27:32"/>
    <s v="anonymous"/>
    <d v="2026-04-29T00:00:00"/>
    <x v="262"/>
    <m/>
    <x v="2"/>
    <s v="Foreman"/>
    <s v="Ammonia Plant"/>
    <s v="Unsafe Act (Dangerous or Unsafe Act that was done by someone) / Perbuatan Bahaya"/>
    <s v="I saw a few workers working at noisy area without wearing earplugs or earmuffs."/>
    <s v="The noise can lead to ear damage."/>
    <s v="Firstly, I intervened the workers to stop working. Then, I informed them to wear earmuffs or earplugs as the area they’re working at has loud noise."/>
    <s v="Personal Protective Equipment / Pemakaian Alat Pelindung Diri"/>
    <x v="1"/>
    <x v="2"/>
    <x v="0"/>
  </r>
  <r>
    <n v="6492"/>
    <x v="743"/>
    <d v="2026-04-30T00:33:58"/>
    <s v="anonymous"/>
    <d v="2026-04-29T00:00:00"/>
    <x v="262"/>
    <m/>
    <x v="2"/>
    <s v="Foreman"/>
    <s v="Offsite &amp; Utilities"/>
    <s v="Safe Act or Positive Practice (An appreciation to be made to that person who shows good examples) / Kelakuan yang Baik"/>
    <s v="I saw the demin area was clean."/>
    <s v="If not cleaned and poorly housekeeping, the area will become unsafe work site."/>
    <s v="I approached the workers and thanked them as appreciation for keeping the plant area clean and safe to work."/>
    <s v="Proactive Approach / Teguran Positif (Safe Act / Positive Act)"/>
    <x v="1"/>
    <x v="2"/>
    <x v="0"/>
  </r>
  <r>
    <n v="6493"/>
    <x v="744"/>
    <d v="2026-04-30T02:10:25"/>
    <s v="anonymous"/>
    <d v="2026-04-30T00:00:00"/>
    <x v="263"/>
    <m/>
    <x v="3"/>
    <s v="Security"/>
    <s v="Car Park near Clinic"/>
    <s v="Improvement Suggestions / Cadangan untuk diperbaiki"/>
    <s v="blind spot toward MSL gate to Plant Gate 1"/>
    <s v="drivers not aware of incoming vehicle at the junction"/>
    <s v="reminding drivers to slow down and aware their surrounding"/>
    <s v="Road Safety / Keselamatan di Trafik dan Jalan Raya"/>
    <x v="1"/>
    <x v="2"/>
    <x v="0"/>
  </r>
  <r>
    <n v="6494"/>
    <x v="745"/>
    <d v="2026-04-30T02:16:02"/>
    <s v="anonymous"/>
    <d v="2026-04-30T00:00:00"/>
    <x v="263"/>
    <m/>
    <x v="3"/>
    <s v="Security"/>
    <s v="Vehicle Entry Gate"/>
    <s v="Improvement Suggestions / Cadangan untuk diperbaiki"/>
    <s v="pedestrian unaware of incoming trailer"/>
    <s v="personnel may contact with vehicle"/>
    <s v="remind both pedestrian and driver to aware their surrounding"/>
    <s v="Road Safety / Keselamatan di Trafik dan Jalan Raya"/>
    <x v="1"/>
    <x v="2"/>
    <x v="0"/>
  </r>
  <r>
    <n v="6495"/>
    <x v="746"/>
    <d v="2026-04-30T06:49:10"/>
    <s v="anonymous"/>
    <d v="2026-04-20T00:00:00"/>
    <x v="160"/>
    <m/>
    <x v="2"/>
    <s v="General worker "/>
    <s v="Unsure / Kurang Pasti"/>
    <s v="Safe Act or Positive Practice (An appreciation to be made to that person who shows good examples) / Kelakuan yang Baik"/>
    <s v="Ketika saya mengiringi fortlift , saya dapat perhatikan pemandunya membawa fortlift tersebut dengan perlahan Dan selamat bagi mengelakan keamalangan seperti telanggar pejalan kaki"/>
    <s v="Contoh yang baik"/>
    <s v="Iyanya adalah contoh yang baik"/>
    <s v="Proactive Approach / Teguran Positif (Safe Act / Positive Act)"/>
    <x v="1"/>
    <x v="2"/>
    <x v="0"/>
  </r>
  <r>
    <n v="6496"/>
    <x v="747"/>
    <d v="2026-04-30T06:56:16"/>
    <s v="anonymous"/>
    <d v="2026-04-16T00:00:00"/>
    <x v="160"/>
    <m/>
    <x v="2"/>
    <s v="General worker "/>
    <s v="Unsure / Kurang Pasti"/>
    <s v="Safe Act or Positive Practice (An appreciation to be made to that person who shows good examples) / Kelakuan yang Baik"/>
    <s v="Saya dapat perhatikan rakan sekerja saya sentiasa membuat toolbox talk untuk mengigati kami tentang bahaya nya sekeliling Dan cara mengatasinya "/>
    <s v="Contoh yang baik"/>
    <s v="Contoh yang baik"/>
    <s v="Proactive Approach / Teguran Positif (Safe Act / Positive Act)"/>
    <x v="1"/>
    <x v="2"/>
    <x v="0"/>
  </r>
  <r>
    <n v="6497"/>
    <x v="748"/>
    <d v="2026-04-30T07:26:02"/>
    <s v="anonymous"/>
    <d v="2026-04-22T00:00:00"/>
    <x v="129"/>
    <s v="12000167"/>
    <x v="0"/>
    <s v="Instruments Supervisor"/>
    <s v="Ammonia Plant"/>
    <s v="Safe Act or Positive Practice (An appreciation to be made to that person who shows good examples) / Kelakuan yang Baik"/>
    <s v="Use proper PPE'S and house keeping"/>
    <s v="Safe work"/>
    <s v="Good practice"/>
    <s v="Personal Protective Equipment / Pemakaian Alat Pelindung Diri"/>
    <x v="2"/>
    <x v="0"/>
    <x v="0"/>
  </r>
  <r>
    <n v="6498"/>
    <x v="749"/>
    <d v="2026-04-30T07:31:29"/>
    <s v="anonymous"/>
    <d v="2026-04-27T00:00:00"/>
    <x v="129"/>
    <s v="12000167"/>
    <x v="0"/>
    <s v="Instrument Supervisor"/>
    <s v="Workshop"/>
    <s v="Safe Act or Positive Practice (An appreciation to be made to that person who shows good examples) / Kelakuan yang Baik"/>
    <s v="House Keeping and waste through proper dust pin"/>
    <s v="Environment pollution."/>
    <s v="Good Practice"/>
    <s v="Hazardous - Unsafe Materials / Benda yang Berbahaya"/>
    <x v="2"/>
    <x v="0"/>
    <x v="0"/>
  </r>
  <r>
    <n v="6499"/>
    <x v="750"/>
    <d v="2026-04-30T08:12:10"/>
    <s v="anonymous"/>
    <d v="2026-04-30T00:00:00"/>
    <x v="17"/>
    <s v="12000022"/>
    <x v="0"/>
    <s v="Lead"/>
    <s v="Offsite &amp; Utilities"/>
    <s v="Unsafe Condition (Dangerous Area that has potential to cause harm or injury to People within the Area) / Keadaan Bahaya"/>
    <s v="No clear equipment tags in the new lime milk "/>
    <s v="Wrong execution for PM/CM activities"/>
    <s v="It is reported in the walk about tour on 19th March 2026"/>
    <s v="Design and Engineering / Tempat Pekerjaan kurang sesuai"/>
    <x v="2"/>
    <x v="0"/>
    <x v="0"/>
  </r>
  <r>
    <n v="6500"/>
    <x v="751"/>
    <d v="2026-04-30T08:17:17"/>
    <s v="anonymous"/>
    <d v="2026-04-30T00:00:00"/>
    <x v="17"/>
    <s v="12000022"/>
    <x v="0"/>
    <s v="Lead"/>
    <s v="Electrical Substation"/>
    <s v="Unsafe Condition (Dangerous Area that has potential to cause harm or injury to People within the Area) / Keadaan Bahaya"/>
    <s v="Jetty substation need cleaning"/>
    <s v="Can lead to sliding"/>
    <s v="sent to admin team"/>
    <s v="Facility Management / Perawatan Kemudahan dan Aset"/>
    <x v="2"/>
    <x v="0"/>
    <x v="0"/>
  </r>
  <r>
    <n v="6501"/>
    <x v="752"/>
    <d v="2026-04-30T08:25:17"/>
    <s v="anonymous"/>
    <d v="2026-04-30T00:00:00"/>
    <x v="157"/>
    <m/>
    <x v="2"/>
    <s v="Helper"/>
    <s v="SCM Building's Car Park Area"/>
    <s v="Improvement Suggestions / Cadangan untuk diperbaiki"/>
    <s v="Jalan Raya Batu"/>
    <s v="Chipstone and batu terpelanting sangat bahaya"/>
    <s v="Buat jalan raya pit"/>
    <s v="Road Safety / Keselamatan di Trafik dan Jalan Raya"/>
    <x v="1"/>
    <x v="2"/>
    <x v="0"/>
  </r>
  <r>
    <n v="6502"/>
    <x v="753"/>
    <d v="2026-04-30T08:25:54"/>
    <s v="anonymous"/>
    <d v="2026-04-30T00:00:00"/>
    <x v="264"/>
    <m/>
    <x v="2"/>
    <s v="general helper "/>
    <s v="SCM Building's Car Park Area"/>
    <s v="Unsafe Condition (Dangerous Area that has potential to cause harm or injury to People within the Area) / Keadaan Bahaya"/>
    <s v="broken road"/>
    <s v="can make the car tyre tear and broken"/>
    <s v="need to fix the road "/>
    <s v="Design and Engineering / Tempat Pekerjaan kurang sesuai"/>
    <x v="1"/>
    <x v="2"/>
    <x v="0"/>
  </r>
  <r>
    <n v="6503"/>
    <x v="754"/>
    <d v="2026-04-30T08:26:49"/>
    <s v="anonymous"/>
    <d v="2026-04-30T00:00:00"/>
    <x v="157"/>
    <m/>
    <x v="2"/>
    <s v="Helper"/>
    <s v="Warehouse"/>
    <s v="Improvement Suggestions / Cadangan untuk diperbaiki"/>
    <s v="Jalan Raya Batu"/>
    <s v="Sangat Bahaya kereta melintas batu terpelanting"/>
    <s v="Buat jalan raya rata"/>
    <s v="Road Safety / Keselamatan di Trafik dan Jalan Raya"/>
    <x v="1"/>
    <x v="2"/>
    <x v="0"/>
  </r>
  <r>
    <n v="6504"/>
    <x v="755"/>
    <d v="2026-04-30T08:28:21"/>
    <s v="anonymous"/>
    <d v="2026-04-30T00:00:00"/>
    <x v="264"/>
    <m/>
    <x v="2"/>
    <s v="general helper "/>
    <s v="SCM Building's Car Park Area"/>
    <s v="Unsafe Condition (Dangerous Area that has potential to cause harm or injury to People within the Area) / Keadaan Bahaya"/>
    <s v="broken road"/>
    <s v="can make the car tyre tear and broken "/>
    <s v="need to fix the road"/>
    <s v="Design and Engineering / Tempat Pekerjaan kurang sesuai"/>
    <x v="1"/>
    <x v="2"/>
    <x v="0"/>
  </r>
  <r>
    <n v="6505"/>
    <x v="756"/>
    <d v="2026-04-30T08:34:11"/>
    <s v="anonymous"/>
    <d v="2026-04-24T00:00:00"/>
    <x v="116"/>
    <s v="124"/>
    <x v="0"/>
    <s v="Supervisor"/>
    <s v="North Building First Floor"/>
    <s v="Unsafe Act (Dangerous or Unsafe Act that was done by someone) / Perbuatan Bahaya"/>
    <s v="Some of the metal signs found in car parks have sharp edges that can cause deep cuts."/>
    <s v="The workshop should work on blurring these metal edges."/>
    <s v="The workshop should work on blurring these metal edges."/>
    <s v="Communication / Kurang Perbincangan waktu Bekerja, Kurang Permahaman Arahan atau Kurang Pengetahuan Bahasa Asing"/>
    <x v="2"/>
    <x v="0"/>
    <x v="0"/>
  </r>
  <r>
    <n v="6506"/>
    <x v="757"/>
    <d v="2026-04-30T08:37:54"/>
    <s v="anonymous"/>
    <d v="2026-04-30T00:00:00"/>
    <x v="84"/>
    <s v="12000136"/>
    <x v="0"/>
    <s v="Static technician "/>
    <s v="Product Handling"/>
    <s v="Unsafe Condition (Dangerous Area that has potential to cause harm or injury to People within the Area) / Keadaan Bahaya"/>
    <s v="Product handling no air line"/>
    <s v="Lot of urea and dust accumulated equipment "/>
    <s v="Please install air line and clean conveyor system "/>
    <s v="Design and Engineering / Tempat Pekerjaan kurang sesuai"/>
    <x v="2"/>
    <x v="0"/>
    <x v="0"/>
  </r>
  <r>
    <n v="6507"/>
    <x v="758"/>
    <d v="2026-04-30T08:43:36"/>
    <s v="anonymous"/>
    <d v="2026-04-22T00:00:00"/>
    <x v="57"/>
    <s v="12000163"/>
    <x v="0"/>
    <s v="Senior Scaffolder"/>
    <s v="(TSF1) West Field"/>
    <s v="Unsafe Act (Dangerous or Unsafe Act that was done by someone) / Perbuatan Bahaya"/>
    <s v="I saw a worker using a modified safety harness &amp; does not have a valid inspection tag . "/>
    <s v="Equipment failure during a fall_x000a_the harness may have weakened stitching, damaged webbing, or altered load points. In a fall, it might snap, tear, or not distribute force properly, leading to severe injury or fatality. and it is non-compliance with safety standards for using uninspected &amp; modified PPE . "/>
    <s v="I told them to stop work until their safety harness is confirmed safe to use and has undergone proper inspection with HSSE team with a valid harness inspection tag . "/>
    <s v="Personal Protective Equipment / Pemakaian Alat Pelindung Diri"/>
    <x v="2"/>
    <x v="0"/>
    <x v="0"/>
  </r>
  <r>
    <n v="6508"/>
    <x v="759"/>
    <d v="2026-04-30T08:44:04"/>
    <s v="anonymous"/>
    <d v="2026-04-29T00:00:00"/>
    <x v="6"/>
    <s v="12000035"/>
    <x v="0"/>
    <s v="Technician"/>
    <s v="Urea Plant"/>
    <s v="Unsafe Act (Dangerous or Unsafe Act that was done by someone) / Perbuatan Bahaya"/>
    <s v="Someone climbing the big pipe in synthesis lvl 3"/>
    <s v="Possible fall"/>
    <s v="Put care card"/>
    <s v="Individual Behaviour / Tingkah Laku yang Cuai dan Berbahaya"/>
    <x v="2"/>
    <x v="0"/>
    <x v="0"/>
  </r>
  <r>
    <n v="6509"/>
    <x v="760"/>
    <d v="2026-04-30T08:50:34"/>
    <s v="anonymous"/>
    <d v="2026-04-29T00:00:00"/>
    <x v="6"/>
    <s v="12000035"/>
    <x v="0"/>
    <s v="Technician"/>
    <s v="Urea Plant"/>
    <s v="Unsafe Act (Dangerous or Unsafe Act that was done by someone) / Perbuatan Bahaya"/>
    <s v="Someone not wearing safety goggle"/>
    <s v="Injury"/>
    <s v="Intervent"/>
    <s v="Personal Protective Equipment / Pemakaian Alat Pelindung Diri"/>
    <x v="2"/>
    <x v="0"/>
    <x v="0"/>
  </r>
  <r>
    <n v="6510"/>
    <x v="761"/>
    <d v="2026-04-30T08:54:55"/>
    <s v="anonymous"/>
    <d v="2026-04-30T00:00:00"/>
    <x v="5"/>
    <s v="12000097"/>
    <x v="0"/>
    <s v="Rotating Technician"/>
    <s v="Urea Plant"/>
    <s v="Unsafe Act (Dangerous or Unsafe Act that was done by someone) / Perbuatan Bahaya"/>
    <s v="No barricade in that area while the contractor cleaning using water jet in the area."/>
    <s v="accident for people using bicycle falling "/>
    <s v="barricade immediately "/>
    <s v="Hazardous - Unsafe Materials / Benda yang Berbahaya"/>
    <x v="2"/>
    <x v="1"/>
    <x v="0"/>
  </r>
  <r>
    <n v="6511"/>
    <x v="762"/>
    <d v="2026-04-30T08:58:36"/>
    <s v="anonymous"/>
    <d v="2026-04-30T00:00:00"/>
    <x v="5"/>
    <s v="12000097"/>
    <x v="0"/>
    <s v="Rotating Technician"/>
    <s v="Main Gate 2"/>
    <s v="Improvement Suggestions / Cadangan untuk diperbaiki"/>
    <s v="signage no bicycle on the bridge not provided"/>
    <s v="violation signage "/>
    <s v="ask the department to print out signage"/>
    <s v="Facility Management / Perawatan Kemudahan dan Aset"/>
    <x v="2"/>
    <x v="1"/>
    <x v="0"/>
  </r>
  <r>
    <n v="6512"/>
    <x v="763"/>
    <d v="2026-04-30T09:02:56"/>
    <s v="anonymous"/>
    <d v="2026-04-30T00:00:00"/>
    <x v="5"/>
    <s v="12000097"/>
    <x v="0"/>
    <s v="Rotating Technician "/>
    <s v="Product Handling"/>
    <s v="Unsafe Condition (Dangerous Area that has potential to cause harm or injury to People within the Area) / Keadaan Bahaya"/>
    <s v="slippery floor at the stair "/>
    <s v="slip and trip"/>
    <s v="use material grip at the stair "/>
    <s v="Design and Engineering / Tempat Pekerjaan kurang sesuai"/>
    <x v="2"/>
    <x v="1"/>
    <x v="0"/>
  </r>
  <r>
    <n v="6513"/>
    <x v="764"/>
    <d v="2026-04-30T09:07:53"/>
    <s v="anonymous"/>
    <d v="2026-04-30T00:00:00"/>
    <x v="20"/>
    <s v="12000041"/>
    <x v="0"/>
    <s v="Senior Electrical Engineer"/>
    <s v="Safety Park"/>
    <s v="Improvement Suggestions / Cadangan untuk diperbaiki"/>
    <s v="BRE HSE monthly meeting was conducted in the safety park. The area is quite hot and has poor ventilation. An additional portable industrial fan might help a little."/>
    <s v="Dehydration, fatique, difficult to concentrate and irritation."/>
    <s v="Report to HSE using the attendance and feedback form"/>
    <s v="Welfare / Kebajikan Pekerjaan dari segi Tempat Rehat, Penyediaan Air Minum dan Sebagainya."/>
    <x v="2"/>
    <x v="0"/>
    <x v="0"/>
  </r>
  <r>
    <n v="6514"/>
    <x v="765"/>
    <d v="2026-04-30T09:09:36"/>
    <s v="anonymous"/>
    <d v="2026-04-30T00:00:00"/>
    <x v="5"/>
    <s v="12000097"/>
    <x v="0"/>
    <s v="Rotating Technician"/>
    <s v="Urea Plant"/>
    <s v="Unsafe Condition (Dangerous Area that has potential to cause harm or injury to People within the Area) / Keadaan Bahaya"/>
    <s v="no ventilation provided at the granulation "/>
    <s v="overheat and fainted"/>
    <s v="window provided "/>
    <s v="Design and Engineering / Tempat Pekerjaan kurang sesuai"/>
    <x v="2"/>
    <x v="1"/>
    <x v="0"/>
  </r>
  <r>
    <n v="6515"/>
    <x v="766"/>
    <d v="2026-04-30T09:10:05"/>
    <s v="anonymous"/>
    <d v="2026-04-29T00:00:00"/>
    <x v="30"/>
    <s v="12000034"/>
    <x v="0"/>
    <s v="Technician"/>
    <s v="Urea Plant"/>
    <s v="Unsafe Condition (Dangerous Area that has potential to cause harm or injury to People within the Area) / Keadaan Bahaya"/>
    <s v="Door handle is damage at granulation ground floor"/>
    <s v="Pinch point"/>
    <s v="Need to repair the door handle with new one before someone might get hurt"/>
    <s v="Facility Management / Perawatan Kemudahan dan Aset"/>
    <x v="2"/>
    <x v="0"/>
    <x v="0"/>
  </r>
  <r>
    <n v="6516"/>
    <x v="767"/>
    <d v="2026-04-30T09:11:17"/>
    <s v="anonymous"/>
    <d v="2026-04-20T00:00:00"/>
    <x v="20"/>
    <s v="12000041"/>
    <x v="0"/>
    <s v="Senior Electrical Engineer"/>
    <s v="North Building Ground Floor"/>
    <s v="Unsafe Act (Dangerous or Unsafe Act that was done by someone) / Perbuatan Bahaya"/>
    <s v="A car was left unattended in front of north building entrance early morning with engine running."/>
    <s v="Accident, injury"/>
    <s v="No intervention was made as the owner's whereabouts are unknown and I am on my way to morning meeting."/>
    <s v="Individual Behaviour / Tingkah Laku yang Cuai dan Berbahaya"/>
    <x v="2"/>
    <x v="0"/>
    <x v="0"/>
  </r>
  <r>
    <n v="6517"/>
    <x v="768"/>
    <d v="2026-04-30T09:13:21"/>
    <s v="anonymous"/>
    <d v="2026-04-29T00:00:00"/>
    <x v="30"/>
    <s v="12000034"/>
    <x v="0"/>
    <s v="Technician"/>
    <s v="Urea Plant"/>
    <s v="Unsafe Act (Dangerous or Unsafe Act that was done by someone) / Perbuatan Bahaya"/>
    <s v="Found cigaratte bud on granulation "/>
    <s v="This violate BFIs LSR"/>
    <s v="Please fo tighten the security on the plant gate to ensure all personnel not bring probihited item"/>
    <s v="Individual Behaviour / Tingkah Laku yang Cuai dan Berbahaya"/>
    <x v="2"/>
    <x v="0"/>
    <x v="0"/>
  </r>
  <r>
    <n v="6518"/>
    <x v="769"/>
    <d v="2026-04-30T09:15:40"/>
    <s v="anonymous"/>
    <d v="2026-04-29T00:00:00"/>
    <x v="20"/>
    <s v="12000041"/>
    <x v="0"/>
    <s v="Senior Electrical Engineer"/>
    <s v="Electrical Substation"/>
    <s v="Unsafe Condition (Dangerous Area that has potential to cause harm or injury to People within the Area) / Keadaan Bahaya"/>
    <s v="The main substation fire alarm room door handle malfunction."/>
    <s v="Someone could trap inside the room as it is auto close door. It can lead to serious event if the person trapped inside have no communication device available with him to call for help."/>
    <s v="Report to BFI Facility Management for rectification."/>
    <s v="Facility Management / Perawatan Kemudahan dan Aset"/>
    <x v="2"/>
    <x v="0"/>
    <x v="0"/>
  </r>
  <r>
    <n v="6519"/>
    <x v="770"/>
    <d v="2026-04-30T09:17:45"/>
    <s v="anonymous"/>
    <d v="2026-04-29T00:00:00"/>
    <x v="9"/>
    <s v="12000118"/>
    <x v="0"/>
    <s v="Instrument Engineer"/>
    <s v="South Building Ground Floor"/>
    <s v="Unsafe Condition (Dangerous Area that has potential to cause harm or injury to People within the Area) / Keadaan Bahaya"/>
    <s v="BFI staff was playing with phone while walking from North Building to South Building "/>
    <s v="he/she could fall into a hole (if there is any) or he/she could accidentally run into / bump into the building column or the wall or whatever obstacles nearby"/>
    <s v="i said &quot;assalamualaikum&quot; (because the person was too focus with the phone&quot; and told the person i will need to CARE Card them for playing their phone while walking. they stopped playing phone and focus walking afterwards"/>
    <s v="Individual Behaviour / Tingkah Laku yang Cuai dan Berbahaya"/>
    <x v="2"/>
    <x v="0"/>
    <x v="0"/>
  </r>
  <r>
    <n v="6520"/>
    <x v="771"/>
    <d v="2026-04-30T09:18:30"/>
    <s v="anonymous"/>
    <d v="2026-04-30T00:00:00"/>
    <x v="48"/>
    <s v="12000068"/>
    <x v="0"/>
    <s v="Senior Mechanical Engineer"/>
    <s v="Safety Park"/>
    <s v="Safe Act or Positive Practice (An appreciation to be made to that person who shows good examples) / Kelakuan yang Baik"/>
    <s v="Cold drink was given during the BRE HSSE Monthly Meeting"/>
    <s v="This is actually a very good initiative as the weather is very hot."/>
    <s v="Nothing, this is just a positive practice by BRE HSSE team"/>
    <s v="Proactive Approach / Teguran Positif (Safe Act / Positive Act)"/>
    <x v="2"/>
    <x v="0"/>
    <x v="0"/>
  </r>
  <r>
    <n v="6521"/>
    <x v="772"/>
    <d v="2026-04-30T09:22:35"/>
    <s v="anonymous"/>
    <d v="2026-04-30T00:00:00"/>
    <x v="9"/>
    <s v="12000118"/>
    <x v="0"/>
    <s v="Instrument Engineer"/>
    <s v="North Building First Floor"/>
    <s v="Improvement Suggestions / Cadangan untuk diperbaiki"/>
    <s v="the pantry faucet was not properly secure and it is currently being secured with the window blinds' rope"/>
    <s v="this faucet needs to be repaired by facility management. it could cause leakage."/>
    <s v="by informing the facility management regarding this matter and by raising CARE card"/>
    <s v="Facility Management / Perawatan Kemudahan dan Aset"/>
    <x v="2"/>
    <x v="0"/>
    <x v="0"/>
  </r>
  <r>
    <n v="6522"/>
    <x v="773"/>
    <d v="2026-04-30T09:28:09"/>
    <s v="anonymous"/>
    <d v="2026-04-30T00:00:00"/>
    <x v="151"/>
    <s v="12000091"/>
    <x v="0"/>
    <s v="rotating technician"/>
    <s v="North Building Ground Floor"/>
    <s v="Unsafe Act (Dangerous or Unsafe Act that was done by someone) / Perbuatan Bahaya"/>
    <s v="colleague sleep thru work time "/>
    <s v="work delay"/>
    <s v="wake him up many times"/>
    <s v="Individual Behaviour / Tingkah Laku yang Cuai dan Berbahaya"/>
    <x v="2"/>
    <x v="0"/>
    <x v="0"/>
  </r>
  <r>
    <n v="6523"/>
    <x v="774"/>
    <d v="2026-04-30T09:28:20"/>
    <s v="anonymous"/>
    <d v="2026-04-30T00:00:00"/>
    <x v="1"/>
    <s v="12000089"/>
    <x v="0"/>
    <s v="Rotating Technician Level 1"/>
    <s v="Unsure / Kurang Pasti"/>
    <s v="Safe Act or Positive Practice (An appreciation to be made to that person who shows good examples) / Kelakuan yang Baik"/>
    <s v="People rest and Drink during this hot weather, a good practice"/>
    <s v="could cause dehydration or heat stroke"/>
    <s v="just drink and rest and also take your time"/>
    <s v="Welfare / Kebajikan Pekerjaan dari segi Tempat Rehat, Penyediaan Air Minum dan Sebagainya."/>
    <x v="2"/>
    <x v="0"/>
    <x v="0"/>
  </r>
  <r>
    <n v="6524"/>
    <x v="775"/>
    <d v="2026-04-30T09:29:41"/>
    <s v="anonymous"/>
    <d v="2026-04-24T00:00:00"/>
    <x v="9"/>
    <s v="12000118"/>
    <x v="0"/>
    <s v="Instrument Engineer"/>
    <s v="North Building First Floor"/>
    <s v="Unsafe Act (Dangerous or Unsafe Act that was done by someone) / Perbuatan Bahaya"/>
    <s v="staff was descending the stair while using phone. "/>
    <s v="he could slip, trip, and fall"/>
    <s v="told him to stop using the phone or he could fall and die"/>
    <s v="Individual Behaviour / Tingkah Laku yang Cuai dan Berbahaya"/>
    <x v="2"/>
    <x v="0"/>
    <x v="0"/>
  </r>
  <r>
    <n v="6525"/>
    <x v="776"/>
    <d v="2026-04-30T09:30:49"/>
    <s v="anonymous"/>
    <d v="2026-04-30T00:00:00"/>
    <x v="151"/>
    <s v="12000091"/>
    <x v="0"/>
    <s v="rotating technician"/>
    <s v="North Building Ground Floor"/>
    <s v="Improvement Suggestions / Cadangan untuk diperbaiki"/>
    <s v="business number 2 isnt flush in the male toilet "/>
    <s v="non hygienic "/>
    <s v="make signage for always flush after doing any business in the toilet "/>
    <s v="Individual Behaviour / Tingkah Laku yang Cuai dan Berbahaya"/>
    <x v="2"/>
    <x v="0"/>
    <x v="0"/>
  </r>
  <r>
    <n v="6526"/>
    <x v="777"/>
    <d v="2026-04-30T10:05:41"/>
    <s v="anonymous"/>
    <d v="2026-04-29T00:00:00"/>
    <x v="49"/>
    <s v="12000141"/>
    <x v="0"/>
    <s v="Mechanical Maintenance supervisor "/>
    <s v="Workshop"/>
    <s v="Safe Act or Positive Practice (An appreciation to be made to that person who shows good examples) / Kelakuan yang Baik"/>
    <s v="Workshop have welding and PWHT of 12” valves "/>
    <s v="Valve have hot surface 220’c, welder can injure "/>
    <s v="I inform my welder ware complete PPE for welding "/>
    <s v="Personal Protective Equipment / Pemakaian Alat Pelindung Diri"/>
    <x v="2"/>
    <x v="0"/>
    <x v="0"/>
  </r>
  <r>
    <n v="6527"/>
    <x v="778"/>
    <d v="2026-04-30T10:24:14"/>
    <s v="anonymous"/>
    <d v="2026-04-30T00:00:00"/>
    <x v="39"/>
    <s v="12000063"/>
    <x v="0"/>
    <s v="Electrical Technician"/>
    <s v="Site Office First Floor"/>
    <s v="Safe Act or Positive Practice (An appreciation to be made to that person who shows good examples) / Kelakuan yang Baik"/>
    <s v="My Team has work safely and adhering safety rules during the month"/>
    <s v="Lack of reminder/encouragement can cause complacent in work/personal safety "/>
    <s v="Praise them after the end of the day for being safe"/>
    <s v="Proactive Approach / Teguran Positif (Safe Act / Positive Act)"/>
    <x v="2"/>
    <x v="0"/>
    <x v="0"/>
  </r>
  <r>
    <n v="6528"/>
    <x v="779"/>
    <d v="2026-04-30T10:28:46"/>
    <s v="anonymous"/>
    <d v="2026-04-30T00:00:00"/>
    <x v="39"/>
    <s v="12000063"/>
    <x v="0"/>
    <s v="Electrical Technician"/>
    <s v="Workshop"/>
    <s v="Unsafe Act (Dangerous or Unsafe Act that was done by someone) / Perbuatan Bahaya"/>
    <s v="A person not wearing glove when handling paper cutter while working"/>
    <s v="he might have a cut on finger"/>
    <s v="I told him to wear glove and he agree"/>
    <s v="Personal Protective Equipment / Pemakaian Alat Pelindung Diri"/>
    <x v="2"/>
    <x v="0"/>
    <x v="0"/>
  </r>
  <r>
    <n v="6529"/>
    <x v="780"/>
    <d v="2026-04-30T10:33:38"/>
    <s v="anonymous"/>
    <d v="2026-04-16T00:00:00"/>
    <x v="148"/>
    <s v="12000047"/>
    <x v="0"/>
    <s v="Sr rotating technician "/>
    <s v="Cooling Tower Area"/>
    <s v="Improvement Suggestions / Cadangan untuk diperbaiki"/>
    <s v="Water bottle below stairs cooling tower "/>
    <s v="Dirty environmental "/>
    <s v="Trow the bottle to rubbish "/>
    <s v="Individual Behaviour / Tingkah Laku yang Cuai dan Berbahaya"/>
    <x v="2"/>
    <x v="0"/>
    <x v="0"/>
  </r>
  <r>
    <n v="6530"/>
    <x v="781"/>
    <d v="2026-04-30T10:36:55"/>
    <s v="anonymous"/>
    <d v="2026-04-16T00:00:00"/>
    <x v="148"/>
    <s v="12000047 "/>
    <x v="0"/>
    <s v="Sr rotating technician "/>
    <s v="Cooling Tower Area"/>
    <s v="Improvement Suggestions / Cadangan untuk diperbaiki"/>
    <s v="1 pce Safety boot below piping line"/>
    <s v="Not good action ( not good for environmental)"/>
    <s v="Throw to rubbish "/>
    <s v="Material Arrangement and Housekeeping / Kesesuaian Penyusunan Barang dan Kebersihan Tempat Pekerjaan"/>
    <x v="2"/>
    <x v="0"/>
    <x v="0"/>
  </r>
  <r>
    <n v="6531"/>
    <x v="782"/>
    <d v="2026-04-30T10:44:13"/>
    <s v="anonymous"/>
    <d v="2026-04-30T00:00:00"/>
    <x v="55"/>
    <s v="12000165"/>
    <x v="0"/>
    <s v="Senior Rigger technician "/>
    <s v="Ammonia Plant"/>
    <s v="Safe Act or Positive Practice (An appreciation to be made to that person who shows good examples) / Kelakuan yang Baik"/>
    <s v="SV valve lifting time we saw that the entire team was working with complete safety."/>
    <s v="We thanked everyone for working safely."/>
    <s v="Working with safety can increase your happiness and that of your family."/>
    <s v="Individual Behaviour / Tingkah Laku yang Cuai dan Berbahaya"/>
    <x v="2"/>
    <x v="0"/>
    <x v="0"/>
  </r>
  <r>
    <n v="6532"/>
    <x v="783"/>
    <d v="2026-04-30T10:45:48"/>
    <s v="anonymous"/>
    <d v="2026-04-30T00:00:00"/>
    <x v="117"/>
    <s v="12000125"/>
    <x v="0"/>
    <s v="Technician "/>
    <s v="Bulk Storage"/>
    <s v="Unsafe Condition (Dangerous Area that has potential to cause harm or injury to People within the Area) / Keadaan Bahaya"/>
    <s v="No cover for the drainage"/>
    <s v="Someone can fall and get injured"/>
    <s v="Inform related party"/>
    <s v="Road Safety / Keselamatan di Trafik dan Jalan Raya"/>
    <x v="2"/>
    <x v="0"/>
    <x v="0"/>
  </r>
  <r>
    <n v="6533"/>
    <x v="784"/>
    <d v="2026-04-30T10:46:38"/>
    <s v="anonymous"/>
    <d v="2026-04-28T00:00:00"/>
    <x v="118"/>
    <s v="12000126"/>
    <x v="0"/>
    <s v="Instrument Technician"/>
    <s v="Urea Plant"/>
    <s v="Unsafe Condition (Dangerous Area that has potential to cause harm or injury to People within the Area) / Keadaan Bahaya"/>
    <s v="Slip trip and fall"/>
    <s v="Slip trip and fall"/>
    <s v="Raise awareness"/>
    <s v="Position of People / Keberadaan seseorang ketika bekerja (Line of Fire, Drop Object &amp; Slip, Trip and Fall)"/>
    <x v="2"/>
    <x v="0"/>
    <x v="0"/>
  </r>
  <r>
    <n v="6534"/>
    <x v="785"/>
    <d v="2026-04-30T10:47:28"/>
    <s v="anonymous"/>
    <d v="2026-04-30T00:00:00"/>
    <x v="117"/>
    <s v="12000125"/>
    <x v="0"/>
    <s v="Technician "/>
    <s v="Offsite &amp; Utilities"/>
    <s v="Unsafe Condition (Dangerous Area that has potential to cause harm or injury to People within the Area) / Keadaan Bahaya"/>
    <s v="On one of the tank, a part of the handrail has no middle guard"/>
    <s v="Fall and die"/>
    <s v="Inform related party"/>
    <s v="Hazardous - Unsafe Environment / Situasi Tempat Kerja yang Berbahaya untuk Alam Sekitar"/>
    <x v="2"/>
    <x v="0"/>
    <x v="0"/>
  </r>
  <r>
    <n v="6535"/>
    <x v="786"/>
    <d v="2026-04-30T10:47:48"/>
    <s v="anonymous"/>
    <d v="2026-04-29T00:00:00"/>
    <x v="118"/>
    <s v="12000126"/>
    <x v="0"/>
    <s v="Instrument Technician"/>
    <s v="Product Handling"/>
    <s v="Unsafe Condition (Dangerous Area that has potential to cause harm or injury to People within the Area) / Keadaan Bahaya"/>
    <s v="Urea spills"/>
    <s v="Slip trip and fall"/>
    <s v="Raise awareness"/>
    <s v="Position of People / Keberadaan seseorang ketika bekerja (Line of Fire, Drop Object &amp; Slip, Trip and Fall)"/>
    <x v="2"/>
    <x v="0"/>
    <x v="0"/>
  </r>
  <r>
    <n v="6536"/>
    <x v="787"/>
    <d v="2026-04-30T10:49:07"/>
    <s v="anonymous"/>
    <d v="2026-04-30T00:00:00"/>
    <x v="118"/>
    <s v="12000126"/>
    <x v="0"/>
    <s v="Instrument Technician"/>
    <s v="Product Handling"/>
    <s v="Unsafe Condition (Dangerous Area that has potential to cause harm or injury to People within the Area) / Keadaan Bahaya"/>
    <s v="Urea spills"/>
    <s v="Slip trip fall"/>
    <s v="Raise awareness"/>
    <s v="Position of People / Keberadaan seseorang ketika bekerja (Line of Fire, Drop Object &amp; Slip, Trip and Fall)"/>
    <x v="2"/>
    <x v="0"/>
    <x v="0"/>
  </r>
  <r>
    <n v="6537"/>
    <x v="788"/>
    <d v="2026-04-30T10:55:11"/>
    <s v="anonymous"/>
    <d v="2026-04-29T00:00:00"/>
    <x v="143"/>
    <s v="12000050"/>
    <x v="0"/>
    <s v="से rotating technician "/>
    <s v="Ammonia Plant"/>
    <s v="Unsafe Condition (Dangerous Area that has potential to cause harm or injury to People within the Area) / Keadaan Bahaya"/>
    <s v="oilly near pump"/>
    <s v="slip (accident)"/>
    <s v="clean rea and report to owner area"/>
    <s v="Hazardous - Unsafe Environment / Situasi Tempat Kerja yang Berbahaya untuk Alam Sekitar"/>
    <x v="2"/>
    <x v="0"/>
    <x v="0"/>
  </r>
  <r>
    <n v="6538"/>
    <x v="789"/>
    <d v="2026-04-30T10:57:45"/>
    <s v="anonymous"/>
    <d v="2026-04-30T00:00:00"/>
    <x v="143"/>
    <s v="12000050"/>
    <x v="0"/>
    <s v="sr rotating Technician "/>
    <s v="Ammonia Plant"/>
    <s v="Safe Act or Positive Practice (An appreciation to be made to that person who shows good examples) / Kelakuan yang Baik"/>
    <s v="used rubber hand gloves during taking oil sample"/>
    <s v="good action "/>
    <s v="good action /PPE"/>
    <s v="Personal Protective Equipment / Pemakaian Alat Pelindung Diri"/>
    <x v="2"/>
    <x v="0"/>
    <x v="0"/>
  </r>
  <r>
    <n v="6539"/>
    <x v="790"/>
    <d v="2026-04-30T11:02:13"/>
    <s v="anonymous"/>
    <d v="2026-04-30T00:00:00"/>
    <x v="79"/>
    <s v="12000115"/>
    <x v="0"/>
    <s v="Static Technician "/>
    <s v="Plant Entry Gate"/>
    <s v="Improvement Suggestions / Cadangan untuk diperbaiki"/>
    <s v="Entry gate security intervened to stop at the bridge and not to pass through with bicycle. But no signboard was there to not use bicycle going thru small fixed bridge"/>
    <s v="positive intervention but need improvement on signboard."/>
    <s v="Told the security to enforce signboard so people with bicycle will be aware of this rules."/>
    <s v="Signage and Barriers / Papan Tanda dan Perbatasan Keselamatan tempat kerja"/>
    <x v="2"/>
    <x v="0"/>
    <x v="0"/>
  </r>
  <r>
    <n v="6540"/>
    <x v="791"/>
    <d v="2026-04-30T11:20:12"/>
    <s v="anonymous"/>
    <d v="2026-04-30T00:00:00"/>
    <x v="79"/>
    <s v="12000115"/>
    <x v="0"/>
    <s v="Static Technician "/>
    <s v="Ammonia Plant"/>
    <s v="Unsafe Act (Dangerous or Unsafe Act that was done by someone) / Perbuatan Bahaya"/>
    <s v="I saw someone going to ammonia plant without earmuffs/ earplugs."/>
    <s v="Hearing problem in long term effects."/>
    <s v="I stopped the person and told the person to use earplugs/earmuff before entering the ammonia plant. "/>
    <s v="Individual Behaviour / Tingkah Laku yang Cuai dan Berbahaya"/>
    <x v="2"/>
    <x v="0"/>
    <x v="0"/>
  </r>
  <r>
    <n v="6541"/>
    <x v="792"/>
    <d v="2026-04-30T11:39:05"/>
    <s v="anonymous"/>
    <d v="2026-04-28T00:00:00"/>
    <x v="102"/>
    <s v="12000094"/>
    <x v="0"/>
    <s v="Instrument Engineer"/>
    <s v="Urea Plant"/>
    <s v="Unsafe Condition (Dangerous Area that has potential to cause harm or injury to People within the Area) / Keadaan Bahaya"/>
    <s v="Grating for the drain near 1271U100 left slightly open without proper barricade"/>
    <s v="Slip, trip and fall"/>
    <s v="Informed area owner to properly put barricade"/>
    <s v="Position of People / Keberadaan seseorang ketika bekerja (Line of Fire, Drop Object &amp; Slip, Trip and Fall)"/>
    <x v="2"/>
    <x v="0"/>
    <x v="0"/>
  </r>
  <r>
    <n v="6542"/>
    <x v="793"/>
    <d v="2026-04-30T11:51:06"/>
    <s v="anonymous"/>
    <d v="2026-04-28T00:00:00"/>
    <x v="102"/>
    <s v="12000094"/>
    <x v="0"/>
    <s v="Instrument Engineer"/>
    <s v="CCR"/>
    <s v="Unsafe Act (Dangerous or Unsafe Act that was done by someone) / Perbuatan Bahaya"/>
    <s v="A person seen in CCR having her PPE sleeve rolled up before exiting the CCR"/>
    <s v="Person is not wearing her jacket properly. She could injury her arm"/>
    <s v="Intervene and advice the person to wear her PPE properly"/>
    <s v="Personal Protective Equipment / Pemakaian Alat Pelindung Diri"/>
    <x v="2"/>
    <x v="0"/>
    <x v="0"/>
  </r>
  <r>
    <n v="6543"/>
    <x v="794"/>
    <d v="2026-04-30T12:17:11"/>
    <s v="anonymous"/>
    <d v="2026-04-30T00:00:00"/>
    <x v="130"/>
    <s v="12000195"/>
    <x v="0"/>
    <s v="Lead Instrumentation Engineer"/>
    <s v="Urea Plant"/>
    <s v="Improvement Suggestions / Cadangan untuk diperbaiki"/>
    <s v="Contractor working in hot sun for extended period "/>
    <s v="Heat exhaustion / dehydration"/>
    <s v="Advised on the need to rest in shadows and the need to take water occasionally."/>
    <s v="Communication / Kurang Perbincangan waktu Bekerja, Kurang Permahaman Arahan atau Kurang Pengetahuan Bahasa Asing"/>
    <x v="2"/>
    <x v="0"/>
    <x v="0"/>
  </r>
  <r>
    <n v="6544"/>
    <x v="795"/>
    <d v="2026-04-30T12:24:12"/>
    <s v="anonymous"/>
    <d v="2026-04-30T00:00:00"/>
    <x v="143"/>
    <s v="12000050"/>
    <x v="0"/>
    <s v="Rotating technician "/>
    <s v="North Building Ground Floor"/>
    <s v="Unsafe Condition (Dangerous Area that has potential to cause harm or injury to People within the Area) / Keadaan Bahaya"/>
    <s v="drainage full waste water coming out "/>
    <s v="too bad smell "/>
    <s v="kindly inform vaccum tanker cleaning team and remove waste water "/>
    <s v="Hazardous - Unsafe Environment / Situasi Tempat Kerja yang Berbahaya untuk Alam Sekitar"/>
    <x v="2"/>
    <x v="0"/>
    <x v="0"/>
  </r>
  <r>
    <n v="6545"/>
    <x v="796"/>
    <d v="2026-04-30T12:28:00"/>
    <s v="anonymous"/>
    <d v="2026-04-29T00:00:00"/>
    <x v="143"/>
    <s v="12000050"/>
    <x v="0"/>
    <s v="Rotating technician "/>
    <s v="Urea Plant"/>
    <s v="Unsafe Condition (Dangerous Area that has potential to cause harm or injury to People within the Area) / Keadaan Bahaya"/>
    <s v="urea granulation 7 th floor no water line and no fire lines "/>
    <s v="if fire very hard to close_x000a_only one way step only their for rescue "/>
    <s v="kindly install water lines and fire lines _x000a_need to be install ilft also"/>
    <s v="Design and Engineering / Tempat Pekerjaan kurang sesuai"/>
    <x v="2"/>
    <x v="0"/>
    <x v="0"/>
  </r>
  <r>
    <n v="6546"/>
    <x v="797"/>
    <d v="2026-04-30T12:43:15"/>
    <s v="anonymous"/>
    <d v="2026-04-30T00:00:00"/>
    <x v="147"/>
    <s v="12000098"/>
    <x v="0"/>
    <s v="Maintenance Foreman"/>
    <s v="Cooling Tower Area"/>
    <s v="Safe Act or Positive Practice (An appreciation to be made to that person who shows good examples) / Kelakuan yang Baik"/>
    <s v="Found the ptw comply with the safety and rule regulations, ptw in place, tool box talk signed, use correct procedure when working cse and working at height produre. "/>
    <s v="Congratulate them for not compmrising the safety rules and regulations. "/>
    <s v="Keep up the good practice. "/>
    <s v="Proactive Approach / Teguran Positif (Safe Act / Positive Act)"/>
    <x v="2"/>
    <x v="0"/>
    <x v="0"/>
  </r>
  <r>
    <n v="6547"/>
    <x v="798"/>
    <d v="2026-04-30T12:49:29"/>
    <s v="anonymous"/>
    <d v="2026-04-30T00:00:00"/>
    <x v="147"/>
    <s v="12000098"/>
    <x v="0"/>
    <s v="Maintenance foreman"/>
    <s v="Offsite &amp; Utilities"/>
    <s v="Unsafe Act (Dangerous or Unsafe Act that was done by someone) / Perbuatan Bahaya"/>
    <s v="Found out one employee cycling with high speed with one hand holding oil sample bottles"/>
    <s v="If unbalanced, might fall down from the bucycle and lead to injury to himself. "/>
    <s v="Stopped him and advice to slow down when cycling inside the plant  and use proper recycle bag for carrying the oil sample bottle , hang to the bicycle handle. "/>
    <s v="Individual Behaviour / Tingkah Laku yang Cuai dan Berbahaya"/>
    <x v="2"/>
    <x v="0"/>
    <x v="0"/>
  </r>
  <r>
    <n v="6548"/>
    <x v="799"/>
    <d v="2026-04-30T13:19:33"/>
    <s v="anonymous"/>
    <d v="2026-04-30T00:00:00"/>
    <x v="7"/>
    <s v="12000064"/>
    <x v="0"/>
    <s v="Electrical Supervisor"/>
    <s v="Workshop"/>
    <s v="Unsafe Condition (Dangerous Area that has potential to cause harm or injury to People within the Area) / Keadaan Bahaya"/>
    <s v="Electrical supply for Valve test machine in main mechanical workshop was laying on floor; "/>
    <s v="It can cause cable damage by passing object or people and can cause electrocuted if cable insulation damage and touch to the people pass by."/>
    <s v="Ask workshop personnel to raise request to secure the cable to related department"/>
    <s v="Hazardous - Unsafe Environment / Situasi Tempat Kerja yang Berbahaya untuk Alam Sekitar"/>
    <x v="2"/>
    <x v="0"/>
    <x v="0"/>
  </r>
  <r>
    <n v="6549"/>
    <x v="800"/>
    <d v="2026-04-30T13:29:52"/>
    <s v="anonymous"/>
    <d v="2026-04-30T00:00:00"/>
    <x v="95"/>
    <s v="12000077"/>
    <x v="0"/>
    <s v="Sr. Instrument Engineer"/>
    <s v="Unsure / Kurang Pasti"/>
    <s v="Improvement Suggestions / Cadangan untuk diperbaiki"/>
    <s v="No zebra cross crossing from plant main gate to the plant side"/>
    <s v="Less awareness of use vehicle"/>
    <s v="Inform to any one that always aware when crossing the street"/>
    <s v="Road Safety / Keselamatan di Trafik dan Jalan Raya"/>
    <x v="2"/>
    <x v="0"/>
    <x v="0"/>
  </r>
  <r>
    <n v="6550"/>
    <x v="801"/>
    <d v="2026-04-30T13:34:20"/>
    <s v="anonymous"/>
    <d v="2026-04-29T00:00:00"/>
    <x v="95"/>
    <s v="12000077"/>
    <x v="0"/>
    <s v="Sr Instrument Engineer"/>
    <s v="Warehouse"/>
    <s v="Unsafe Condition (Dangerous Area that has potential to cause harm or injury to People within the Area) / Keadaan Bahaya"/>
    <s v="Bare cable of the extension cable"/>
    <s v="Electric shock"/>
    <s v="Inform the person not to put on the cord until cable repair finished"/>
    <s v="Hazardous - Unsafe Materials / Benda yang Berbahaya"/>
    <x v="2"/>
    <x v="0"/>
    <x v="0"/>
  </r>
  <r>
    <n v="6551"/>
    <x v="802"/>
    <d v="2026-04-30T13:41:29"/>
    <s v="anonymous"/>
    <d v="2026-04-22T00:00:00"/>
    <x v="102"/>
    <s v="12000094"/>
    <x v="0"/>
    <s v="Instrument Engineer"/>
    <s v="Ammonia Plant"/>
    <s v="Safe Act or Positive Practice (An appreciation to be made to that person who shows good examples) / Kelakuan yang Baik"/>
    <s v="A person is about to perform a maintenance job near waste heat boiler. However, the job requires step ladder or scaffold. The person then stop the job."/>
    <s v="Slip, trip and fall"/>
    <s v="Intervene and stop the job. Scaffold was then requested to be erected to access the area"/>
    <s v="Proactive Approach / Teguran Positif (Safe Act / Positive Act)"/>
    <x v="2"/>
    <x v="0"/>
    <x v="0"/>
  </r>
  <r>
    <n v="6552"/>
    <x v="803"/>
    <d v="2026-04-30T13:46:11"/>
    <s v="anonymous"/>
    <d v="2026-04-30T00:00:00"/>
    <x v="41"/>
    <s v="12000024"/>
    <x v="0"/>
    <s v="Electrical Technician"/>
    <s v="Offsite &amp; Utilities"/>
    <s v="Unsafe Act (Dangerous or Unsafe Act that was done by someone) / Perbuatan Bahaya"/>
    <s v="The personnel was seen using a torn hand glove while doing their job"/>
    <s v="His hand could attain injury while dealing with tools"/>
    <s v="Stop the personnel and ask thek to get another hand glove"/>
    <s v="Personal Protective Equipment / Pemakaian Alat Pelindung Diri"/>
    <x v="2"/>
    <x v="0"/>
    <x v="0"/>
  </r>
  <r>
    <n v="6553"/>
    <x v="804"/>
    <d v="2026-04-30T14:08:44"/>
    <s v="anonymous"/>
    <d v="2026-04-30T00:00:00"/>
    <x v="41"/>
    <s v="12000024"/>
    <x v="0"/>
    <s v="Electrical Technician"/>
    <s v="Safety Park"/>
    <s v="Safe Act or Positive Practice (An appreciation to be made to that person who shows good examples) / Kelakuan yang Baik"/>
    <s v="Attending BRE HSE Safety Meeting"/>
    <s v="-"/>
    <s v="It is a good and anticipated Approach as the meeting includes reminder and updates on safety news and also about keeping it safe while working in the plant"/>
    <s v="Proactive Approach / Teguran Positif (Safe Act / Positive Act)"/>
    <x v="2"/>
    <x v="0"/>
    <x v="0"/>
  </r>
  <r>
    <n v="6554"/>
    <x v="805"/>
    <d v="2026-04-30T15:06:32"/>
    <s v="anonymous"/>
    <d v="2026-04-30T00:00:00"/>
    <x v="217"/>
    <s v="12000196"/>
    <x v="0"/>
    <s v="Electrical lead engineer"/>
    <s v="Urea Plant"/>
    <s v="Unsafe Condition (Dangerous Area that has potential to cause harm or injury to People within the Area) / Keadaan Bahaya"/>
    <s v="Second floor urea plant , near FV 1281001 , the grating clamp is loose "/>
    <s v="Trip snd fall hazard"/>
    <s v="Notification in the sap to be created"/>
    <s v="Signage and Barriers / Papan Tanda dan Perbatasan Keselamatan tempat kerja"/>
    <x v="2"/>
    <x v="0"/>
    <x v="0"/>
  </r>
  <r>
    <n v="6555"/>
    <x v="806"/>
    <d v="2026-04-30T15:31:14"/>
    <s v="anonymous"/>
    <d v="2026-04-27T00:00:00"/>
    <x v="10"/>
    <s v="12000104"/>
    <x v="0"/>
    <s v="static"/>
    <s v="Ammonia Plant"/>
    <s v="Safe Act or Positive Practice (An appreciation to be made to that person who shows good examples) / Kelakuan yang Baik"/>
    <s v="observe coworker remove burner at reformer following steps by steps"/>
    <s v="accidentally touches hot surfaces"/>
    <s v="tell him good job and keep it up"/>
    <s v="Knowledge and Training / Kurang Kemahiran atau Pengetahuan"/>
    <x v="2"/>
    <x v="0"/>
    <x v="0"/>
  </r>
  <r>
    <n v="6556"/>
    <x v="807"/>
    <d v="2026-04-30T15:33:01"/>
    <s v="anonymous"/>
    <d v="2026-04-29T00:00:00"/>
    <x v="10"/>
    <s v="12000104"/>
    <x v="0"/>
    <s v="yusof young"/>
    <s v="Ammonia Plant"/>
    <s v="Safe Act or Positive Practice (An appreciation to be made to that person who shows good examples) / Kelakuan yang Baik"/>
    <s v="my colleague advice me to move out of the way before lifting starts"/>
    <s v="N/A"/>
    <s v="i say thank you and keep it up"/>
    <s v="Proactive Approach / Teguran Positif (Safe Act / Positive Act)"/>
    <x v="2"/>
    <x v="0"/>
    <x v="0"/>
  </r>
  <r>
    <n v="6557"/>
    <x v="808"/>
    <d v="2026-04-30T15:35:17"/>
    <s v="anonymous"/>
    <d v="2026-04-18T00:00:00"/>
    <x v="42"/>
    <s v="12000065"/>
    <x v="0"/>
    <s v="Lead Electrical Technician"/>
    <s v="Ammonia Plant"/>
    <s v="Unsafe Condition (Dangerous Area that has potential to cause harm or injury to People within the Area) / Keadaan Bahaya"/>
    <s v="Presence of stray dogs inside the plant area"/>
    <s v="1.Dog bites or attacks_x000a_2.Workers may panic and fall or get injured_x000a_3.Possible transmission of diseases (rabies)_x000a_4.Disruption to normal operations"/>
    <s v="1st Inform the supervisor or HSE officer immediately and avoid the area until it is safe._x000a_Inform to alert other workers._x000a_Suggestion: Contact animal control or local authorities to remove the dogs"/>
    <s v="Hazardous - Unsafe Environment / Situasi Tempat Kerja yang Berbahaya untuk Alam Sekitar"/>
    <x v="2"/>
    <x v="0"/>
    <x v="0"/>
  </r>
  <r>
    <n v="6558"/>
    <x v="809"/>
    <d v="2026-04-30T15:37:42"/>
    <s v="anonymous"/>
    <d v="2026-04-30T00:00:00"/>
    <x v="126"/>
    <s v="12000137"/>
    <x v="0"/>
    <s v="Instrument Technician "/>
    <s v="Contractor's Rest Area"/>
    <s v="Unsafe Condition (Dangerous Area that has potential to cause harm or injury to People within the Area) / Keadaan Bahaya"/>
    <s v="I saw the tile flooring in front of surau has already start to expand hence creating an uneven path which is dangerous "/>
    <s v="Somebody can accidentally trip on the uneven path or even worse which is the tile flooring can break because of over expansion"/>
    <s v="I have informed the respective discipline regarding this issue "/>
    <s v="Facility Management / Perawatan Kemudahan dan Aset"/>
    <x v="2"/>
    <x v="0"/>
    <x v="0"/>
  </r>
  <r>
    <n v="6559"/>
    <x v="810"/>
    <d v="2026-04-30T15:45:20"/>
    <s v="anonymous"/>
    <d v="2026-04-30T00:00:00"/>
    <x v="37"/>
    <s v="12000025"/>
    <x v="0"/>
    <s v="Electrical Technician"/>
    <s v="Offsite &amp; Utilities"/>
    <s v="Unsafe Act (Dangerous or Unsafe Act that was done by someone) / Perbuatan Bahaya"/>
    <s v="A personel doing work wearing a badly worn out gloves"/>
    <s v="He may get hand finger injury"/>
    <s v="Ask him to get a new gloves"/>
    <s v="Individual Behaviour / Tingkah Laku yang Cuai dan Berbahaya"/>
    <x v="2"/>
    <x v="0"/>
    <x v="0"/>
  </r>
  <r>
    <n v="6560"/>
    <x v="811"/>
    <d v="2026-04-30T15:49:02"/>
    <s v="anonymous"/>
    <d v="2026-04-30T00:00:00"/>
    <x v="42"/>
    <s v="12000065"/>
    <x v="0"/>
    <s v="Lead Electrical Technician"/>
    <s v="Offsite &amp; Utilities"/>
    <s v="Unsafe Condition (Dangerous Area that has potential to cause harm or injury to People within the Area) / Keadaan Bahaya"/>
    <s v="Team working Under Hot weather."/>
    <s v="Heat stress or fatigue_x000a_Dehydration_x000a_Heat exhaustion or heat stroke_x000a_Reduced concentration , higher chance of accidents"/>
    <s v="remind them to drink water to keep hydration, Schedule regular rest breaks, Monitor workers for signs of heat stress, to seek shade from the hot weather"/>
    <s v="Hazardous - Unsafe Environment / Situasi Tempat Kerja yang Berbahaya untuk Alam Sekitar"/>
    <x v="2"/>
    <x v="0"/>
    <x v="0"/>
  </r>
  <r>
    <n v="6561"/>
    <x v="812"/>
    <d v="2026-04-30T16:08:20"/>
    <s v="anonymous"/>
    <d v="2026-04-30T00:00:00"/>
    <x v="37"/>
    <n v="12000025"/>
    <x v="0"/>
    <s v="Electrical Technician"/>
    <s v="Offsite &amp; Utilities"/>
    <s v="Unsafe Condition (Dangerous Area that has potential to cause harm or injury to People within the Area) / Keadaan Bahaya"/>
    <s v="A personel working on a ladder without a buddy to hold the ladder"/>
    <s v="He may accidentally fall off from the ladder"/>
    <s v="Remind him to have a buddy system when working"/>
    <s v="Individual Behaviour / Tingkah Laku yang Cuai dan Berbahaya"/>
    <x v="2"/>
    <x v="0"/>
    <x v="0"/>
  </r>
  <r>
    <n v="6562"/>
    <x v="813"/>
    <d v="2026-04-30T16:46:42"/>
    <s v="anonymous"/>
    <d v="2026-04-28T00:00:00"/>
    <x v="8"/>
    <n v="12000080"/>
    <x v="0"/>
    <s v="Welder "/>
    <s v="Workshop"/>
    <s v="Unsafe Act (Dangerous or Unsafe Act that was done by someone) / Perbuatan Bahaya"/>
    <s v="Subcontractors install roofing in workshop "/>
    <s v="Can get hand injury and cutting disk can flying "/>
    <s v="I stop them and inform they install guard at grinding machine "/>
    <s v="Individual Behaviour / Tingkah Laku yang Cuai dan Berbahaya"/>
    <x v="2"/>
    <x v="0"/>
    <x v="0"/>
  </r>
  <r>
    <n v="6563"/>
    <x v="814"/>
    <d v="2026-04-30T16:50:18"/>
    <s v="anonymous"/>
    <d v="2026-04-29T00:00:00"/>
    <x v="8"/>
    <n v="12000080"/>
    <x v="0"/>
    <s v="Welder"/>
    <s v="Workshop"/>
    <s v="Unsafe Act (Dangerous or Unsafe Act that was done by someone) / Perbuatan Bahaya"/>
    <s v="1 welder grinding weld joint have spark flying "/>
    <s v="Can get eyes injury, or firer "/>
    <s v="I stop him and inform him put wall for protection sparking "/>
    <s v="Fire Protection / Perlindungan Kebakaran"/>
    <x v="2"/>
    <x v="0"/>
    <x v="0"/>
  </r>
  <r>
    <n v="6564"/>
    <x v="815"/>
    <d v="2026-04-30T18:09:36"/>
    <s v="anonymous"/>
    <d v="2026-04-30T00:00:00"/>
    <x v="156"/>
    <n v="12000234"/>
    <x v="0"/>
    <s v="Welder"/>
    <s v="(TSF1) Rest Area"/>
    <s v="Unsafe Condition (Dangerous Area that has potential to cause harm or injury to People within the Area) / Keadaan Bahaya"/>
    <s v="Tidak menguna kasut ketika bejalan d tempat berehat."/>
    <s v="Kecederaan kaki"/>
    <s v="Berhentikan perkerja tersebut Dan menyuruh memakai kasut untuk keselamatan."/>
    <s v="Personal Protective Equipment / Pemakaian Alat Pelindung Diri"/>
    <x v="1"/>
    <x v="2"/>
    <x v="0"/>
  </r>
  <r>
    <n v="6565"/>
    <x v="816"/>
    <d v="2026-04-30T19:15:50"/>
    <s v="anonymous"/>
    <d v="2026-04-01T00:00:00"/>
    <x v="153"/>
    <n v="12000202"/>
    <x v="0"/>
    <s v="Rotating"/>
    <s v="Ammonia Plant"/>
    <s v="Unsafe Act (Dangerous or Unsafe Act that was done by someone) / Perbuatan Bahaya"/>
    <s v="Intervene intern for not using ear protection"/>
    <s v="Temporary deaf"/>
    <s v="I approach gently and told him to put ear plug within high noise area"/>
    <s v="Personal Protective Equipment / Pemakaian Alat Pelindung Diri"/>
    <x v="2"/>
    <x v="0"/>
    <x v="0"/>
  </r>
  <r>
    <n v="6566"/>
    <x v="817"/>
    <d v="2026-04-30T19:18:18"/>
    <s v="anonymous"/>
    <d v="2026-04-03T00:00:00"/>
    <x v="153"/>
    <n v="12000202"/>
    <x v="0"/>
    <s v="Rotating"/>
    <s v="North Building Ground Floor"/>
    <s v="Safe Act or Positive Practice (An appreciation to be made to that person who shows good examples) / Kelakuan yang Baik"/>
    <s v="Good example shown by cleaner for putting signage of wet floor during floor cleaning"/>
    <s v="People could slip at wet surface"/>
    <s v="Positive approach "/>
    <s v="Proactive Approach / Teguran Positif (Safe Act / Positive Act)"/>
    <x v="2"/>
    <x v="0"/>
    <x v="0"/>
  </r>
  <r>
    <n v="6567"/>
    <x v="818"/>
    <d v="2026-04-30T19:22:23"/>
    <s v="anonymous"/>
    <d v="2026-04-06T00:00:00"/>
    <x v="153"/>
    <n v="12000202"/>
    <x v="0"/>
    <s v="Rotating"/>
    <s v="Urea Plant"/>
    <s v="Safe Act or Positive Practice (An appreciation to be made to that person who shows good examples) / Kelakuan yang Baik"/>
    <s v="Good example shown by rotating supervisor of teaching intern regarding how to safely handling tools"/>
    <s v="All maintenance personnel should know how to handling tools before proceed to activity other wise tools may slip from hands"/>
    <s v="Give good comment"/>
    <s v="Proactive Approach / Teguran Positif (Safe Act / Positive Act)"/>
    <x v="2"/>
    <x v="0"/>
    <x v="0"/>
  </r>
  <r>
    <n v="6568"/>
    <x v="819"/>
    <d v="2026-04-30T19:26:30"/>
    <s v="anonymous"/>
    <d v="2026-04-07T00:00:00"/>
    <x v="153"/>
    <n v="12000202"/>
    <x v="0"/>
    <s v="Rotating"/>
    <s v="Main Gate 1"/>
    <s v="Safe Act or Positive Practice (An appreciation to be made to that person who shows good examples) / Kelakuan yang Baik"/>
    <s v="Daimun security assisting incoming staff for scanning access pass early morning"/>
    <s v="N/A"/>
    <s v="Give good comment"/>
    <s v="Proactive Approach / Teguran Positif (Safe Act / Positive Act)"/>
    <x v="2"/>
    <x v="0"/>
    <x v="0"/>
  </r>
  <r>
    <n v="6569"/>
    <x v="820"/>
    <d v="2026-04-30T19:33:07"/>
    <s v="anonymous"/>
    <d v="2026-04-08T00:00:00"/>
    <x v="153"/>
    <n v="12000202"/>
    <x v="0"/>
    <s v="Rotating"/>
    <s v="Offsite &amp; Utilities"/>
    <s v="Unsafe Condition (Dangerous Area that has potential to cause harm or injury to People within the Area) / Keadaan Bahaya"/>
    <s v="Found steel wire scattered on floor"/>
    <s v="Can cause slip trip and fall to person pass by"/>
    <s v="Pick-up the steel wire and throw it to large waste bin at MSL"/>
    <s v="Hazardous - Unsafe Materials / Benda yang Berbahaya"/>
    <x v="2"/>
    <x v="0"/>
    <x v="0"/>
  </r>
  <r>
    <n v="6570"/>
    <x v="821"/>
    <d v="2026-04-30T19:43:45"/>
    <s v="anonymous"/>
    <d v="2026-04-09T00:00:00"/>
    <x v="153"/>
    <n v="12000202"/>
    <x v="0"/>
    <s v="Rotating"/>
    <s v="North Building Ground Floor"/>
    <s v="Safe Act or Positive Practice (An appreciation to be made to that person who shows good examples) / Kelakuan yang Baik"/>
    <s v="Good housekeeping performed by cleaner at pantry"/>
    <s v="Food waste can cause discomfort smell if not dispose"/>
    <s v="Give good comment"/>
    <s v="Material Arrangement and Housekeeping / Kesesuaian Penyusunan Barang dan Kebersihan Tempat Pekerjaan"/>
    <x v="2"/>
    <x v="0"/>
    <x v="0"/>
  </r>
  <r>
    <n v="6571"/>
    <x v="822"/>
    <d v="2026-04-30T19:47:36"/>
    <s v="anonymous"/>
    <d v="2026-04-13T00:00:00"/>
    <x v="153"/>
    <n v="12000202"/>
    <x v="0"/>
    <s v="Rotating"/>
    <s v="Warehouse"/>
    <s v="Safe Act or Positive Practice (An appreciation to be made to that person who shows good examples) / Kelakuan yang Baik"/>
    <s v="Good communication of forklift operator and store keeper while arranging arrival goods/parts"/>
    <s v="Incident could happen if there is no proper communication "/>
    <s v="Give good comment"/>
    <s v="Knowledge and Training / Kurang Kemahiran atau Pengetahuan"/>
    <x v="2"/>
    <x v="0"/>
    <x v="0"/>
  </r>
  <r>
    <n v="6572"/>
    <x v="823"/>
    <d v="2026-04-30T19:51:33"/>
    <s v="anonymous"/>
    <d v="2026-04-14T00:00:00"/>
    <x v="153"/>
    <n v="12000202"/>
    <x v="0"/>
    <s v="Rotating"/>
    <s v="Workshop"/>
    <s v="Improvement Suggestions / Cadangan untuk diperbaiki"/>
    <s v="Good example by welding team during fabrication of pipe. Uses of appropriate PPE"/>
    <s v="Can cause multiple injuries"/>
    <s v="Give good comment"/>
    <s v="Personal Protective Equipment / Pemakaian Alat Pelindung Diri"/>
    <x v="2"/>
    <x v="0"/>
    <x v="0"/>
  </r>
  <r>
    <n v="6573"/>
    <x v="824"/>
    <d v="2026-04-30T20:13:43"/>
    <s v="anonymous"/>
    <d v="2026-04-30T00:00:00"/>
    <x v="85"/>
    <n v="12000059"/>
    <x v="0"/>
    <s v="Static trchnician "/>
    <s v="Jetty Head"/>
    <s v="Unsafe Condition (Dangerous Area that has potential to cause harm or injury to People within the Area) / Keadaan Bahaya"/>
    <s v="Jetty head front of CCR no hand rail "/>
    <s v="When open the door some one is passing that way chance for hit"/>
    <s v="Kindly install hand rail front of CCR jetty head"/>
    <s v="Design and Engineering / Tempat Pekerjaan kurang sesuai"/>
    <x v="2"/>
    <x v="0"/>
    <x v="0"/>
  </r>
  <r>
    <n v="6574"/>
    <x v="825"/>
    <d v="2026-04-30T20:18:08"/>
    <s v="anonymous"/>
    <d v="2026-04-29T00:00:00"/>
    <x v="85"/>
    <n v="12000059"/>
    <x v="0"/>
    <s v="Static trchnician "/>
    <s v="Bulk Storage"/>
    <s v="Unsafe Condition (Dangerous Area that has potential to cause harm or injury to People within the Area) / Keadaan Bahaya"/>
    <s v="Bulk storage near bcr main door can't open "/>
    <s v="Almost one years motor damage main door 'when technical team will go for work or shifting materials very hard to open manually "/>
    <s v="Kindly install or repair motor and solve the problems "/>
    <s v="Manual Handling / Cara Mengangkat Benda"/>
    <x v="2"/>
    <x v="0"/>
    <x v="0"/>
  </r>
  <r>
    <n v="6575"/>
    <x v="826"/>
    <d v="2026-04-30T20:21:12"/>
    <s v="anonymous"/>
    <d v="2026-04-28T00:00:00"/>
    <x v="85"/>
    <n v="12000059"/>
    <x v="0"/>
    <s v="Static trchnician "/>
    <s v="Jetty Head"/>
    <s v="Unsafe Condition (Dangerous Area that has potential to cause harm or injury to People within the Area) / Keadaan Bahaya"/>
    <s v="Lot of damaged winch rope in jetty head"/>
    <s v="Slip trip fall "/>
    <s v="Kindly inform to house keeping team and remove damaged rope from jetty head"/>
    <s v="Hazardous - Unsafe Materials / Benda yang Berbahaya"/>
    <x v="2"/>
    <x v="0"/>
    <x v="0"/>
  </r>
  <r>
    <n v="6577"/>
    <x v="827"/>
    <d v="2026-04-30T21:01:38"/>
    <s v="anonymous"/>
    <d v="2026-04-29T00:00:00"/>
    <x v="88"/>
    <n v="12000051"/>
    <x v="0"/>
    <s v="Static Ammonia Lead Engineer"/>
    <s v="North Building First Floor"/>
    <s v="Improvement Suggestions / Cadangan untuk diperbaiki"/>
    <s v="During reviewing weekly schedule , I found there is no activities for preparation for SD May"/>
    <s v="Next week our team will be surprised by activities spare parts collecting from warehouse and tools too."/>
    <s v="I asked planning team to cancel some activities from next week schedule to add preparation activities of SD May"/>
    <s v="Proactive Approach / Teguran Positif (Safe Act / Positive Act)"/>
    <x v="2"/>
    <x v="1"/>
    <x v="0"/>
  </r>
  <r>
    <n v="6580"/>
    <x v="828"/>
    <d v="2026-04-30T21:17:55"/>
    <s v="anonymous"/>
    <d v="2026-04-24T00:00:00"/>
    <x v="88"/>
    <n v="12000051"/>
    <x v="0"/>
    <s v="Static Ammonia Lead Engineer"/>
    <s v="Ammonia Plant"/>
    <s v="Safe Act or Positive Practice (An appreciation to be made to that person who shows good examples) / Kelakuan yang Baik"/>
    <s v="I saw leaking of condensate under insulation "/>
    <s v="May propagate and create risk and erosion in pipelines"/>
    <s v="I asked planning to add rectification activity next week sooner than what was preliminarily planned"/>
    <s v="Hazardous - Unsafe Environment / Situasi Tempat Kerja yang Berbahaya untuk Alam Sekitar"/>
    <x v="2"/>
    <x v="1"/>
    <x v="1"/>
  </r>
  <r>
    <n v="6588"/>
    <x v="829"/>
    <d v="2026-05-01T07:36:27"/>
    <s v="anonymous"/>
    <d v="2026-04-30T00:00:00"/>
    <x v="80"/>
    <n v="12000117"/>
    <x v="0"/>
    <s v="Mech.Lead"/>
    <s v="Bulk Storage"/>
    <s v="Safe Act or Positive Practice (An appreciation to be made to that person who shows good examples) / Kelakuan yang Baik"/>
    <s v="house keeping was done in conveyor maintenance area where alot of replacement grease was there"/>
    <s v="slip/trip"/>
    <s v="align with the supervisor whom did the housekeeping with the team_x000a_"/>
    <s v="Proactive Approach / Teguran Positif (Safe Act / Positive Act)"/>
    <x v="2"/>
    <x v="0"/>
    <x v="0"/>
  </r>
  <r>
    <n v="6589"/>
    <x v="830"/>
    <d v="2026-05-01T07:50:39"/>
    <s v="anonymous"/>
    <d v="2026-05-01T00:00:00"/>
    <x v="7"/>
    <n v="12000064"/>
    <x v="0"/>
    <s v="Electrical Supervisor"/>
    <s v="Workshop"/>
    <s v="Unsafe Condition (Dangerous Area that has potential to cause harm or injury to People within the Area) / Keadaan Bahaya"/>
    <s v="Pile of cable drum scrab in cable yard"/>
    <s v="this area can be shelter for snake and other poisonous animal."/>
    <s v="Inform area responsible person to cleared up the scrab."/>
    <s v="Waste Management / Berkaitan dengan Pengurusan Pembuangan Sampah"/>
    <x v="2"/>
    <x v="0"/>
    <x v="0"/>
  </r>
  <r>
    <n v="6590"/>
    <x v="831"/>
    <d v="2026-05-01T08:12:26"/>
    <s v="anonymous"/>
    <d v="2026-05-01T00:00:00"/>
    <x v="13"/>
    <n v="12000148"/>
    <x v="0"/>
    <s v="Welder"/>
    <s v="Workshop"/>
    <s v="Unsafe Act (Dangerous or Unsafe Act that was done by someone) / Perbuatan Bahaya"/>
    <s v="During im doing welding, the welding is to build up some material. During the welding is done, the person is trying to take the material during its still hot. So i stop him and luckily he didnt reach to touch the material."/>
    <s v="- Severe skin burns: metal stays 200-300°C+ for minutes after welding _x000a_- Contact burns through gloves: thin or wet gloves won’t block the heat _x000a_- Transfer burns: heat moves to hands then to face or neck if you instinctively wipe sweat _x000a_- Eye exposure: bright hot metal can reflect UV if you lean in close _x000a_- Sparks or slag popping: trapped slag in weld can flick out when touched _x000a_- Secondary injuries: jerking hand back makes you lose balance or hit equipment _x000a_- Contamination: hot metal melts gloves and sticks to skin, worsening the burn _x000a_- Clothing fire: molten spatter on synthetic sleeves or pockets ignites _x000a_- Infection risk: open burn blisters if you don’t cool and clean it properly _x000a_- Complacency risk: assuming it’s cool because it’s not glowing red anymore "/>
    <s v="- Use a verbal stop: call out firmly “STOP, hot!” before they make contact _x000a_- Move between safely: step in from the side, not in front of them, once the welder stops _x000a_- Point, don’t touch: gesture to the weld “That’s still 300°C+, don’t touch” _x000a_- Explain the risk: “It won’t glow but it’ll burn through skin and gloves” _x000a_- Give a safe alternative: “Use the infrared gun or wait 10 mins, I’ll grab a marker” _x000a_- Offer PPE: hand them proper heat-resistant gloves if they need to handle soon _x000a_- Mark the hazard: put a “HOT” tag or chalk mark next to the weld for others _x000a_- Suggest cooling time: “Leave it on the bench, we’ll check after break” _x000a_- Thank them for stopping: “Good catch, appreciate you waiting” _x000a_- Escalate if needed: if they keep trying, stop the job and talk to the supervisor "/>
    <s v="Hazardous - Unsafe Materials / Benda yang Berbahaya"/>
    <x v="2"/>
    <x v="0"/>
    <x v="2"/>
  </r>
  <r>
    <n v="6591"/>
    <x v="832"/>
    <d v="2026-05-01T08:41:25"/>
    <s v="anonymous"/>
    <d v="2026-05-01T00:00:00"/>
    <x v="17"/>
    <n v="12000022"/>
    <x v="0"/>
    <s v="Lead"/>
    <s v="Unsure / Kurang Pasti"/>
    <s v="Unsafe Condition (Dangerous Area that has potential to cause harm or injury to People within the Area) / Keadaan Bahaya"/>
    <s v="earth cable for 1711S301 screen box JB1 is cut"/>
    <s v="electric shock"/>
    <s v="reported to electrical site team"/>
    <s v="Hazardous - Unsafe Environment / Situasi Tempat Kerja yang Berbahaya untuk Alam Sekitar"/>
    <x v="2"/>
    <x v="0"/>
    <x v="0"/>
  </r>
  <r>
    <n v="6594"/>
    <x v="833"/>
    <d v="2026-05-01T10:08:55"/>
    <s v="anonymous"/>
    <d v="2026-05-01T00:00:00"/>
    <x v="87"/>
    <n v="12000112"/>
    <x v="0"/>
    <s v="Static Technician "/>
    <s v="Plant Entry Gate"/>
    <s v="Safe Act or Positive Practice (An appreciation to be made to that person who shows good examples) / Kelakuan yang Baik"/>
    <s v="Security personnel remind worker whoever entering the plant to use complete set of PPE, and also remind if any rolling sleeve to be unfold for safety purposes"/>
    <s v="Some worker might forget to bring normal type of PPE such as earplug, or shoelaces not yet been tied properly. With no complete PPE, harm can be occur during routine check or jobs activity people might bypass certain procedures to complete the task given"/>
    <s v="I praise and encourage the security who always remind the worker before entering plant for complete PPE, to keep up the good work and always do the right thing"/>
    <s v="Proactive Approach / Teguran Positif (Safe Act / Positive Act)"/>
    <x v="2"/>
    <x v="0"/>
    <x v="0"/>
  </r>
  <r>
    <n v="6595"/>
    <x v="834"/>
    <d v="2026-05-01T11:09:40"/>
    <s v="anonymous"/>
    <d v="2026-05-01T00:00:00"/>
    <x v="153"/>
    <n v="12000202"/>
    <x v="0"/>
    <s v="Rotating"/>
    <s v="Bulk Storage"/>
    <s v="Safe Act or Positive Practice (An appreciation to be made to that person who shows good examples) / Kelakuan yang Baik"/>
    <s v="Good cleaning by brudesh crew"/>
    <s v="Poor housekeeping, slippery and can cause corroded on metal"/>
    <s v="Give good comment"/>
    <s v="Proactive Approach / Teguran Positif (Safe Act / Positive Act)"/>
    <x v="2"/>
    <x v="0"/>
    <x v="0"/>
  </r>
  <r>
    <n v="6596"/>
    <x v="835"/>
    <d v="2026-05-01T11:13:03"/>
    <s v="anonymous"/>
    <d v="2026-05-01T00:00:00"/>
    <x v="153"/>
    <n v="12000202"/>
    <x v="0"/>
    <s v="Rotating"/>
    <s v="North Building Ground Floor"/>
    <s v="Improvement Suggestions / Cadangan untuk diperbaiki"/>
    <s v="Good hygiene maintained at male toilet, special thanks to cleaner &amp; users"/>
    <s v="Bacteria could spread"/>
    <s v="Give good comment"/>
    <s v="Welfare / Kebajikan Pekerjaan dari segi Tempat Rehat, Penyediaan Air Minum dan Sebagainya."/>
    <x v="2"/>
    <x v="0"/>
    <x v="0"/>
  </r>
  <r>
    <n v="6597"/>
    <x v="836"/>
    <d v="2026-05-01T11:21:13"/>
    <s v="anonymous"/>
    <d v="2026-05-02T00:00:00"/>
    <x v="153"/>
    <n v="12000202"/>
    <x v="0"/>
    <s v="Rotating"/>
    <s v="North Building Ground Floor"/>
    <s v="Improvement Suggestions / Cadangan untuk diperbaiki"/>
    <s v="Suggested to provide GP barrier cream for technicians. This cream will apply at fingers act as another protection / defend other than hand gloves"/>
    <s v="As technicians deal with hands-on activities, Grease &amp; oil can be absorb through skin when the glove contaminated "/>
    <s v="Raised care card"/>
    <s v="Personal Protective Equipment / Pemakaian Alat Pelindung Diri"/>
    <x v="2"/>
    <x v="0"/>
    <x v="0"/>
  </r>
  <r>
    <n v="6598"/>
    <x v="837"/>
    <d v="2026-05-01T11:43:42"/>
    <s v="anonymous"/>
    <d v="2026-05-01T00:00:00"/>
    <x v="115"/>
    <n v="12000123"/>
    <x v="0"/>
    <s v="instrument engineer (WS)"/>
    <s v="South Building Ground Floor"/>
    <s v="Unsafe Condition (Dangerous Area that has potential to cause harm or injury to People within the Area) / Keadaan Bahaya"/>
    <s v="exposed power circuit breaker switch (main DB)"/>
    <s v="someone accidentally might turn off the breaker/power if lean on it or accidentally hit on"/>
    <s v="make CARE cards"/>
    <s v="Facility Management / Perawatan Kemudahan dan Aset"/>
    <x v="2"/>
    <x v="0"/>
    <x v="2"/>
  </r>
  <r>
    <n v="6599"/>
    <x v="838"/>
    <d v="2026-05-01T11:48:04"/>
    <s v="anonymous"/>
    <d v="2026-05-01T00:00:00"/>
    <x v="115"/>
    <n v="12000123"/>
    <x v="0"/>
    <s v="Instrument Engineer (WS)"/>
    <s v="Safety Park"/>
    <s v="Safe Act or Positive Practice (An appreciation to be made to that person who shows good examples) / Kelakuan yang Baik"/>
    <s v="Appreciation Lunch organized by Safety. Feels appreciated doing works"/>
    <s v="N/A"/>
    <s v="appreciates and thanks the organizer"/>
    <s v="Proactive Approach / Teguran Positif (Safe Act / Positive Act)"/>
    <x v="2"/>
    <x v="0"/>
    <x v="0"/>
  </r>
  <r>
    <n v="6603"/>
    <x v="839"/>
    <d v="2026-05-03T04:26:52"/>
    <s v="anonymous"/>
    <d v="2026-05-03T00:00:00"/>
    <x v="110"/>
    <n v="12000113"/>
    <x v="0"/>
    <s v="Instrument Technician"/>
    <s v="Offsite &amp; Utilities"/>
    <s v="Unsafe Condition (Dangerous Area that has potential to cause harm or injury to People within the Area) / Keadaan Bahaya"/>
    <s v="There are algae on the pathway near the Boiler area. The floor is wet and very slippery."/>
    <s v="Someone may slip and get injured which can cause serious accidents. Overtime the area becomes more dangerous."/>
    <s v="Inform it to the operation who is in charge of the area to put warning signs or blocked the area around it. Also suggested to do cleaning and fixing the water issue."/>
    <s v="Hazardous - Unsafe Environment / Situasi Tempat Kerja yang Berbahaya untuk Alam Sekitar"/>
    <x v="2"/>
    <x v="0"/>
    <x v="0"/>
  </r>
  <r>
    <n v="6604"/>
    <x v="840"/>
    <d v="2026-05-04T07:46:26"/>
    <s v="anonymous"/>
    <d v="2026-05-04T00:00:00"/>
    <x v="13"/>
    <n v="12000148"/>
    <x v="0"/>
    <s v="Welder "/>
    <s v="North Building Ground Floor"/>
    <s v="Safe Act or Positive Practice (An appreciation to be made to that person who shows good examples) / Kelakuan yang Baik"/>
    <s v="Ive seen that at the HSSE notice board. HSSE are making safety details with a different language, for everyone from other countries also can understand the message they want to deliver."/>
    <s v="- Misunderstood warnings: workers don’t know what “Hot Work” or “Snake Alert” means _x000a_- Non-compliance: crew skips PPE or steps because they can’t read the rule _x000a_- Higher accident risk: someone misses “Do Not Enter” and walks into a live area _x000a_- Delayed emergency response: foreign workers don’t understand evacuation instructions _x000a_- Wrong first aid: can’t read “Flush eyes 15 min” or poison control steps _x000a_- Training fails: toolbox talks and SWPs don’t stick if written docs are only in one language _x000a_- Exclusion of contractors: short-term crews feel unsafe and won’t report hazards _x000a_- Legal exposure: regulator flags failure to ensure info is “understood by all” _x000a_- Repeated incidents: same mistake happens because the lesson wasn’t translated _x000a_- Poor safety culture: people think HSSE doesn’t care about everyone equally "/>
    <s v="- Give HSSE your feedback: tell them the translated notices helped you and your crew _x000a_- Help with translation: volunteer to check wording if you speak Tagalog, Malay, Hindi, etc. _x000a_- Point out gaps: flag signs or SWPs still only in one language to HSSE _x000a_- Read them out loud: cover key translated notices during toolbox talks so everyone hears it _x000a_- Buddy system: pair new workers with someone who speaks their language to explain signs _x000a_- Use visuals: suggest HSSE add pictograms and photos next to text for clarity _x000a_- Post them right: help put translated versions at actual work areas, not just the office _x000a_- Report what works: share stories when a translated sign prevented an incident _x000a_- Respect the effort: don’t joke about the translations, take them seriously _x000a_- Ask for more: request safety videos or briefings in other languages if needed "/>
    <s v="Proactive Approach / Teguran Positif (Safe Act / Positive Act)"/>
    <x v="2"/>
    <x v="0"/>
    <x v="0"/>
  </r>
  <r>
    <n v="6614"/>
    <x v="841"/>
    <d v="2026-05-04T13:03:41"/>
    <s v="anonymous"/>
    <d v="2026-05-04T00:00:00"/>
    <x v="23"/>
    <n v="12000027"/>
    <x v="0"/>
    <s v="Electrical Supervisor"/>
    <s v="Jetty Head"/>
    <s v="Unsafe Act (Dangerous or Unsafe Act that was done by someone) / Perbuatan Bahaya"/>
    <s v="There is an air hose lying on the ground in a way that obstructs access to the staircase on the ground floor of the jetty building. There is also a water leak"/>
    <s v="Trip and fall accidents: The air hose blocking the path can easily cause someone to trip, leading to injuries. and Slip hazards: The water leak increases the risk of slipping"/>
    <s v="The site supervisor has been informed of the need to remove the air hoses, place them in their designated location, and dry the water."/>
    <s v="Material Arrangement and Housekeeping / Kesesuaian Penyusunan Barang dan Kebersihan Tempat Pekerjaan"/>
    <x v="2"/>
    <x v="0"/>
    <x v="2"/>
  </r>
  <r>
    <n v="6615"/>
    <x v="842"/>
    <d v="2026-05-04T13:37:20"/>
    <s v="anonymous"/>
    <d v="2026-05-01T00:00:00"/>
    <x v="101"/>
    <n v="12000093"/>
    <x v="0"/>
    <s v="Instrumentation Engineer"/>
    <s v="Safety Park"/>
    <s v="Safe Act or Positive Practice (An appreciation to be made to that person who shows good examples) / Kelakuan yang Baik"/>
    <s v="BFI HSSE Syarqawi hosted appreciation lunch for site personnel"/>
    <s v="N/A"/>
    <s v="Good initiative from BFI HSSE to host such good event. Boost morale and synergy of everyone working on site. Happy birthday Syarqawi :D"/>
    <s v="Proactive Approach / Teguran Positif (Safe Act / Positive Act)"/>
    <x v="2"/>
    <x v="0"/>
    <x v="0"/>
  </r>
  <r>
    <n v="6616"/>
    <x v="843"/>
    <d v="2026-05-04T13:37:35"/>
    <s v="anonymous"/>
    <d v="2026-05-04T00:00:00"/>
    <x v="23"/>
    <n v="12000027"/>
    <x v="0"/>
    <s v="Electrical Supervisor"/>
    <s v="Jetty Head"/>
    <s v="Unsafe Act (Dangerous or Unsafe Act that was done by someone) / Perbuatan Bahaya"/>
    <s v="There is An air hose was found lying on the staircase on the second floor in a way that obstructs access to electrical substation 4"/>
    <s v="Trip and fall accidents: The air hose blocking the path can easily cause someone to trip, leading to injuries"/>
    <s v="The site supervisor has been informed of the need to remove the air hoses"/>
    <s v="Material Arrangement and Housekeeping / Kesesuaian Penyusunan Barang dan Kebersihan Tempat Pekerjaan"/>
    <x v="2"/>
    <x v="0"/>
    <x v="2"/>
  </r>
  <r>
    <n v="6617"/>
    <x v="844"/>
    <d v="2026-05-04T13:41:18"/>
    <s v="anonymous"/>
    <d v="2026-05-04T00:00:00"/>
    <x v="101"/>
    <n v="12000093"/>
    <x v="0"/>
    <s v="Instrumentation Engineer"/>
    <s v="North Building Ground Floor"/>
    <s v="Unsafe Condition (Dangerous Area that has potential to cause harm or injury to People within the Area) / Keadaan Bahaya"/>
    <s v="Cookie jar near printer used for used stapler fastener. Container still have food label."/>
    <s v="People mistakenly thought it's food as indicated in the label"/>
    <s v="Inform colleagues the danger of mislabeled containers"/>
    <s v="Waste Management / Berkaitan dengan Pengurusan Pembuangan Sampah"/>
    <x v="2"/>
    <x v="0"/>
    <x v="0"/>
  </r>
  <r>
    <n v="6618"/>
    <x v="845"/>
    <d v="2026-05-04T13:46:51"/>
    <s v="anonymous"/>
    <d v="2026-05-04T00:00:00"/>
    <x v="101"/>
    <n v="12000093"/>
    <x v="0"/>
    <s v="Instrumentation Engineer"/>
    <s v="North Building Ground Floor"/>
    <s v="Unsafe Condition (Dangerous Area that has potential to cause harm or injury to People within the Area) / Keadaan Bahaya"/>
    <s v="Circuit breaker exposed in the open. "/>
    <s v="People can bump easily to the breaker and trip the whole building, and may cause electrocution to the personnel too"/>
    <s v="Remind colleagues on the danger of exposed electrical breaker"/>
    <s v="Hazardous - Unsafe Environment / Situasi Tempat Kerja yang Berbahaya untuk Alam Sekitar"/>
    <x v="2"/>
    <x v="0"/>
    <x v="2"/>
  </r>
  <r>
    <n v="6619"/>
    <x v="846"/>
    <d v="2026-05-04T14:53:45"/>
    <s v="anonymous"/>
    <d v="2026-05-04T00:00:00"/>
    <x v="105"/>
    <n v="12000103"/>
    <x v="0"/>
    <s v="inst tech"/>
    <s v="South Building Ground Floor"/>
    <s v="Unsafe Condition (Dangerous Area that has potential to cause harm or injury to People within the Area) / Keadaan Bahaya"/>
    <s v="High Humidity and Mold Growth Due to Condensation"/>
    <s v="* Mold Proliferation_x000a_    Rapid spread of mold due to uncontrolled humidity_x000a_* Health Concerns_x000a_    Possible allergies, respiratory discomfort, and irritation_x000a_* Damage to Property_x000a_    Deterioration of walls, carpets, and prayer items_x000a_* Reduced Comfort_x000a_    Unpleasant odour and environment within the surau"/>
    <s v="    Routine Cleaning and Inspection_x000a_    Regularly check for signs of moisture or mold and clean affected areas promptly"/>
    <s v="Hazardous - Unsafe Environment / Situasi Tempat Kerja yang Berbahaya untuk Alam Sekitar"/>
    <x v="2"/>
    <x v="0"/>
    <x v="0"/>
  </r>
  <r>
    <n v="6620"/>
    <x v="847"/>
    <d v="2026-05-04T14:56:02"/>
    <s v="anonymous"/>
    <d v="2026-04-29T00:00:00"/>
    <x v="105"/>
    <n v="12000103"/>
    <x v="0"/>
    <s v="inst tech"/>
    <s v="Ammonia Plant"/>
    <s v="Unsafe Act (Dangerous or Unsafe Act that was done by someone) / Perbuatan Bahaya"/>
    <s v="ammonia water leaked as it wasnt drained properly. "/>
    <s v="    Exposure may cause irritation to the eyes, skin, and respiratory system; inhalation can lead to coughing, dizziness, or breathing difficulty"/>
    <s v="ensure proper isolation and draining before works start "/>
    <s v="Individual Behaviour / Tingkah Laku yang Cuai dan Berbahaya"/>
    <x v="2"/>
    <x v="0"/>
    <x v="2"/>
  </r>
  <r>
    <n v="6621"/>
    <x v="848"/>
    <d v="2026-05-04T14:58:52"/>
    <s v="anonymous"/>
    <d v="2026-05-04T00:00:00"/>
    <x v="105"/>
    <n v="12000103"/>
    <x v="0"/>
    <s v="inst tech "/>
    <s v="Car Park in Front of HSSE Office"/>
    <s v="Unsafe Condition (Dangerous Area that has potential to cause harm or injury to People within the Area) / Keadaan Bahaya"/>
    <s v="someone fell because of slippery roads "/>
    <s v="more people will fall "/>
    <s v="monthly cleaning of algaes "/>
    <s v="Hazardous - Unsafe Environment / Situasi Tempat Kerja yang Berbahaya untuk Alam Sekitar"/>
    <x v="2"/>
    <x v="0"/>
    <x v="2"/>
  </r>
  <r>
    <n v="6622"/>
    <x v="849"/>
    <d v="2026-05-05T07:53:56"/>
    <s v="anonymous"/>
    <d v="2026-05-05T00:00:00"/>
    <x v="13"/>
    <n v="12000148"/>
    <x v="0"/>
    <s v="Welder"/>
    <s v="Workshop"/>
    <s v="Unsafe Condition (Dangerous Area that has potential to cause harm or injury to People within the Area) / Keadaan Bahaya"/>
    <s v="Currently we are busy preparing for the upcoming shutdown. So all our colleagues are busy with everyone task. One of my colleague was preparing to cut using oxy acetylene. During he is cutting using the oxyacetylene, the spark directly flying towards the cables and welding machine."/>
    <s v="- Cable insulation fire: molten sparks burn through PVC jacket and start a smoldering fire _x000a_- Electrical short: exposed copper conductors touch once insulation melts, causing arcing _x000a_- Equipment shutdown: tripped breakers or blown fuses kill power to the whole workshop _x000a_- Electric shock risk: damaged live cables can energize metal structures or wet floors _x000a_- Secondary fires: burning cable spreads to nearby oil rags, wood, or gas hoses _x000a_- Explosion hazard: if sparks hit acetylene or oxygen hoses, you get flashback or rupture _x000a_- Data loss: comms or control cables fried means PLC and instrument faults _x000a_- Toxic fumes: burning cable insulation releases corrosive HCl gas _x000a_- Unplanned downtime: whole crew stops while electrician isolates and replaces cables _x000a_- HSSE violation: hot work near unprotected services breaks permit rules and can mean fines "/>
    <s v="During he started the cutting, i directly come near him. Talk to him politely that can he stop the job for a minute and he directly close the gas. So i talk with my other colleague to remove all the cables nearby and take the protable screen to block the sparks is flying. Once we completed i thank him for the understanding and may him start the task."/>
    <s v="Fire Protection / Perlindungan Kebakaran"/>
    <x v="2"/>
    <x v="0"/>
    <x v="2"/>
  </r>
  <r>
    <n v="6623"/>
    <x v="850"/>
    <d v="2026-05-05T08:55:04"/>
    <s v="anonymous"/>
    <d v="2026-05-04T00:00:00"/>
    <x v="49"/>
    <n v="12000141"/>
    <x v="0"/>
    <s v="Mechanical Maintenance Supervisor "/>
    <s v="Workshop"/>
    <s v="Unsafe Act (Dangerous or Unsafe Act that was done by someone) / Perbuatan Bahaya"/>
    <s v="1 Fitter grinding materials, have sparkling "/>
    <s v="Can get Eyes injury, Fire "/>
    <s v="I stop him , and provide fire protection for him"/>
    <s v="Fire Protection / Perlindungan Kebakaran"/>
    <x v="2"/>
    <x v="0"/>
    <x v="2"/>
  </r>
  <r>
    <n v="6627"/>
    <x v="851"/>
    <d v="2026-05-05T13:28:40"/>
    <s v="anonymous"/>
    <d v="2026-05-05T00:00:00"/>
    <x v="22"/>
    <n v="12000043"/>
    <x v="0"/>
    <s v="Electrical Supervisor"/>
    <s v="Offsite &amp; Utilities"/>
    <s v="Improvement Suggestions / Cadangan untuk diperbaiki"/>
    <s v="During motor Preventive Maintenance at the Cooling Tower area, a significant number of bolts and nuts were found in severely rusted condition on installed cable tray supporting structures in the south area. This severe corrosion indicates material degradation resulting from continuous exposure to moisture, chemicals, and harsh environmental conditions inherent to Cooling Tower operations."/>
    <s v="If this condition is not promptly addressed, it may lead to a reduction in mechanical strength and fastening integrity, increasing the likelihood of loosening or sudden failure under operational or dynamic loads. "/>
    <s v="The recommended corrective actions include conducting a detailed inspection and condition assessment of all bolts and nuts within the Cooling Tower area. Corroded fasteners should be replaced with corrosion resistant materials, such as hot dip galvanized or stainless-steel bolts and nuts. "/>
    <s v="Facility Management / Perawatan Kemudahan dan Aset"/>
    <x v="2"/>
    <x v="1"/>
    <x v="0"/>
  </r>
  <r>
    <n v="6628"/>
    <x v="852"/>
    <d v="2026-05-05T13:32:00"/>
    <s v="anonymous"/>
    <d v="2026-05-05T00:00:00"/>
    <x v="22"/>
    <n v="12000043"/>
    <x v="0"/>
    <s v="Electrical Supervisor"/>
    <s v="Bulk Storage"/>
    <s v="Unsafe Condition (Dangerous Area that has potential to cause harm or injury to People within the Area) / Keadaan Bahaya"/>
    <s v="During Corrective Maintenance, stacks of unused bags were found inside the Bulk Hall toward the truck parking area. These stacked bags are creating a safety hazard and are also blocking access to the wall area, preventing the maintenance team from carrying out necessary repair work on the lighting fixtures installed along the Bulk Hall walls."/>
    <s v="If this condition is not promptly addressed, it may lead to increased safety risks, including tripping, falling, or collision incidents. In addition, the obstruction of the wall area can delay lighting maintenance activities, causing poor lighting conditions to persist and resulting in reduced visibility and unsafe working conditions"/>
    <s v="The recommended corrective actions are to remove and clear all unused bags from the Bulk Hall area and relocate them to a designated storage or disposal location. Furthermore, regular housekeeping inspections should be implemented to ensure that work areas and maintenance access remain unobstructed, supporting a safe working environment and timely maintenance activities."/>
    <s v="Material Arrangement and Housekeeping / Kesesuaian Penyusunan Barang dan Kebersihan Tempat Pekerjaan"/>
    <x v="2"/>
    <x v="1"/>
    <x v="2"/>
  </r>
  <r>
    <n v="6630"/>
    <x v="853"/>
    <d v="2026-05-05T14:19:28"/>
    <s v="anonymous"/>
    <d v="2026-05-04T00:00:00"/>
    <x v="29"/>
    <n v="12000023"/>
    <x v="0"/>
    <s v="Electrical Engineer"/>
    <s v="South Building Ground Floor"/>
    <s v="Unsafe Condition (Dangerous Area that has potential to cause harm or injury to People within the Area) / Keadaan Bahaya"/>
    <s v="the aircon at female surau was set to 30°C, leaving the room very humid and water droplets formed on the ceiling."/>
    <s v="leaving the room in that condition will lead to mold infestation, since the place has no ventilation fan, and has carpet flooring."/>
    <s v="return the temperature back to 22°C."/>
    <s v="Facility Management / Perawatan Kemudahan dan Aset"/>
    <x v="2"/>
    <x v="0"/>
    <x v="0"/>
  </r>
  <r>
    <n v="6631"/>
    <x v="854"/>
    <d v="2026-05-05T16:05:43"/>
    <s v="anonymous"/>
    <d v="2026-05-05T00:00:00"/>
    <x v="1"/>
    <n v="12000089"/>
    <x v="0"/>
    <s v="Rotating Technician Level 1"/>
    <s v="Unsure / Kurang Pasti"/>
    <s v="Improvement Suggestions / Cadangan untuk diperbaiki"/>
    <s v="i saw that many contractor always walking around the msl workshop, have one time, one of BRE grinder inside is missing/gone.. high chance someone steal it"/>
    <s v="Equipment easily steal"/>
    <s v="Put camera/CCTV"/>
    <s v="Supervision / Kurang Pemantauan atau Perhatian dari atasan"/>
    <x v="2"/>
    <x v="0"/>
    <x v="0"/>
  </r>
  <r>
    <n v="6632"/>
    <x v="855"/>
    <d v="2026-05-05T16:15:04"/>
    <s v="anonymous"/>
    <d v="2026-05-04T00:00:00"/>
    <x v="142"/>
    <n v="12000168"/>
    <x v="0"/>
    <s v="Supervisor"/>
    <s v="Offsite &amp; Utilities"/>
    <s v="Safe Act or Positive Practice (An appreciation to be made to that person who shows good examples) / Kelakuan yang Baik"/>
    <s v="Pump installation to site"/>
    <s v="Follow the - Energy Isolation"/>
    <s v="Varty isolation and zero energy when working on the process or equipment"/>
    <s v="Proactive Approach / Teguran Positif (Safe Act / Positive Act)"/>
    <x v="2"/>
    <x v="0"/>
    <x v="0"/>
  </r>
  <r>
    <n v="6633"/>
    <x v="856"/>
    <d v="2026-05-05T16:31:18"/>
    <s v="anonymous"/>
    <d v="2026-05-05T00:00:00"/>
    <x v="153"/>
    <n v="12000202"/>
    <x v="0"/>
    <s v="Rotating"/>
    <s v="Ammonia Plant"/>
    <s v="Safe Act or Positive Practice (An appreciation to be made to that person who shows good examples) / Kelakuan yang Baik"/>
    <s v="Good practice shown by static technician of correct body posture while lifting"/>
    <s v="Wrong body posture can cause back pain"/>
    <s v="Give good comment "/>
    <s v="Manual Handling / Cara Mengangkat Benda"/>
    <x v="2"/>
    <x v="0"/>
    <x v="0"/>
  </r>
  <r>
    <n v="6634"/>
    <x v="857"/>
    <d v="2026-05-05T16:33:34"/>
    <s v="anonymous"/>
    <d v="2026-05-05T00:00:00"/>
    <x v="33"/>
    <n v="12000069"/>
    <x v="0"/>
    <s v="Electrical technician "/>
    <s v="Site Office's Staffs Rest Area"/>
    <s v="Improvement Suggestions / Cadangan untuk diperbaiki"/>
    <s v="There is stray cats roaming around the rest area."/>
    <s v=" "/>
    <s v=" Inform the hsse personal"/>
    <s v="Proactive Approach / Teguran Positif (Safe Act / Positive Act)"/>
    <x v="2"/>
    <x v="0"/>
    <x v="0"/>
  </r>
  <r>
    <n v="6635"/>
    <x v="858"/>
    <d v="2026-05-05T16:39:41"/>
    <s v="anonymous"/>
    <d v="2026-05-05T00:00:00"/>
    <x v="33"/>
    <n v="12000069"/>
    <x v="0"/>
    <s v="Electrical technician "/>
    <s v="Site Office First Floor"/>
    <s v="Safe Act or Positive Practice (An appreciation to be made to that person who shows good examples) / Kelakuan yang Baik"/>
    <s v="The cleaner doing their jobs with propper    procedures and maintaining hygiene standards to keep the workplace clean."/>
    <s v=" "/>
    <s v="    I appreciate the consistent effort you put into your cleaning duties. You use the right tools and follow proper procedures, ensuring all areas are hygienic and well-organized."/>
    <s v="Proactive Approach / Teguran Positif (Safe Act / Positive Act)"/>
    <x v="2"/>
    <x v="0"/>
    <x v="0"/>
  </r>
  <r>
    <n v="6636"/>
    <x v="859"/>
    <d v="2026-05-06T06:44:38"/>
    <s v="anonymous"/>
    <d v="2026-05-06T00:00:00"/>
    <x v="13"/>
    <n v="12000148"/>
    <x v="0"/>
    <s v="Welder"/>
    <s v="Workshop"/>
    <s v="Safe Act or Positive Practice (An appreciation to be made to that person who shows good examples) / Kelakuan yang Baik"/>
    <s v="Currently static team is working on assembling the 12 inch Valve PV1851001. They're working at our workshop area. I've seen that before going back to office, they do housekeeping at our workshop area."/>
    <s v="- Slip, trip, fall hazards: oil spills, offcuts, and cables left on floor take someone down _x000a_- Fire risk: rags with solvent, welding sparks + sawdust, or blocked fire exits _x000a_- Struck-by incidents: tools, materials, or cylinders left unsecured roll or fall _x000a_- Lost tools and time: your crew wastes 30 mins looking for gear buried in their mess _x000a_- Damaged equipment: grinders or machines left dirty clog up or corrode _x000a_- Blocked access: emergency exits, eyewash, or fire extinguishers get boxed in _x000a_- Blame game: when something breaks, everyone points fingers and morale drops _x000a_- HSSE findings: auditors flag “failure to maintain workplace” and you both get written up "/>
    <s v="I approach the senior technician and thank to him. I also told him that i will put this at the care card as a good example. On behalf of workshop team we appreciate from static team to use our workshop by proper housekeeping."/>
    <s v="Proactive Approach / Teguran Positif (Safe Act / Positive Act)"/>
    <x v="2"/>
    <x v="0"/>
    <x v="0"/>
  </r>
  <r>
    <n v="6637"/>
    <x v="860"/>
    <d v="2026-05-06T07:19:16"/>
    <s v="anonymous"/>
    <d v="2026-05-06T00:00:00"/>
    <x v="13"/>
    <n v="12000148"/>
    <x v="0"/>
    <s v="Welder"/>
    <s v="Workshop"/>
    <s v="Safe Act or Positive Practice (An appreciation to be made to that person who shows good examples) / Kelakuan yang Baik"/>
    <s v="Currently hot work team are busy preparing for the upcoming shutdown. To go inside workshop we have 3 entry way to go in the workshop. One of the entry is at the nearby our hot work area. My supervisor block the access way nearby our workplace due to everybody is working with grinders and welding activities. My supervisor worried that any sparks is flying everywhere which is it could be blind spots."/>
    <s v="- Unauthorized entry: people wander in without PPE and get hit by sparks or UV burns _x000a_- Fire ignition: cleaners or other trades bring flammables through and sparks catch them _x000a_- Flash burns to eyes: passerby looks at welding arc without a helmet for 1 second _x000a_- Trip over hoses/cables: hot work setup creates floor hazards others don't expect _x000a_- Drop risk: someone walks under where cutting is happening and gets hit by slag _x000a_- Gas exposure: bystanders breathe in welding fumes, ozone, or purging argon _x000a_- Emergency block: fire team can’t access if untrained people crowd the area _x000a_- Permit violation: HSSE/regulator fines because barricades are a PTW requirement _x000a_- Cross-work conflict: another crew starts grinding next to you and ignites your gas _x000a_- Injury liability: supervisor and company liable if an untrained person gets hurt "/>
    <s v="- Plan ahead: check the PTW and mark the barricade zone during the toolbox talk 📋_x000a_- Get the right gear: grab proper stands, tape, chains, and “Hot Work” signage before setup _x000a_- Set it wide enough: keep barricades 11m from welding or per your site SWP to catch sparks _x000a_- Use physical barriers: tape sags, so use rigid stands or cones where people might push through _x000a_- Make it visible: add flashing lights or reflective tape if it’s a high-traffic or night shift area _x000a_- Control access: assign a fire watch or spotter to stop people entering during work _x000a_- Check for gaps: walk the full perimeter, no openings where someone could slip in _x000a_- Protect the ground: lay fire blankets over gratings and drains inside the barricade _x000a_- Communicate: tell nearby crews about the barricade and how long hot work will run _x000a_- Inspect before start: confirm barricade is up, signage is clear, and fire extinguishers in place _x000a_- Remove when safe: only take it down after the area is cool and fire watch is complete _x000a_- Lead by example: set your barricade first, others will copy the standard "/>
    <s v="Proactive Approach / Teguran Positif (Safe Act / Positive Act)"/>
    <x v="2"/>
    <x v="0"/>
    <x v="0"/>
  </r>
  <r>
    <n v="6638"/>
    <x v="861"/>
    <d v="2026-05-06T08:18:31"/>
    <s v="anonymous"/>
    <d v="2026-05-06T00:00:00"/>
    <x v="138"/>
    <n v="12000083"/>
    <x v="0"/>
    <s v="Rotating Engineer"/>
    <s v="Car Park near Main Gate 1"/>
    <s v="Improvement Suggestions / Cadangan untuk diperbaiki"/>
    <s v="Car incident where it went down into big drainage area beside car park due to over reverse"/>
    <s v="Any personnel onsite may experience same issue if not proper control taken. It can alse lead to injury or LTI"/>
    <s v="Use a more rigid barricade or drainage cover to prevent car from falling inside"/>
    <s v="Design and Engineering / Tempat Pekerjaan kurang sesuai"/>
    <x v="2"/>
    <x v="0"/>
    <x v="0"/>
  </r>
  <r>
    <n v="6639"/>
    <x v="862"/>
    <d v="2026-05-06T08:22:40"/>
    <s v="anonymous"/>
    <d v="2026-05-06T00:00:00"/>
    <x v="23"/>
    <n v="12000027"/>
    <x v="0"/>
    <s v="Electrical Supervisor"/>
    <s v="Bulk Storage"/>
    <s v="Unsafe Act (Dangerous or Unsafe Act that was done by someone) / Perbuatan Bahaya"/>
    <s v="A large urea bag was observed in the maintenance area, obstructing access to conveyor 1711H001."/>
    <s v="The blocked pathway increases the risk of trips, falls, or collisions and Workers may not be Technician to reach conveyor 1711H1 quickly, which can delay maintenance or emergency response."/>
    <s v="The site supervisor was informed of the need to remove the bag to ensure quick access to the conveyor"/>
    <s v="Material Arrangement and Housekeeping / Kesesuaian Penyusunan Barang dan Kebersihan Tempat Pekerjaan"/>
    <x v="2"/>
    <x v="0"/>
    <x v="0"/>
  </r>
  <r>
    <n v="6640"/>
    <x v="863"/>
    <d v="2026-05-06T10:14:25"/>
    <s v="anonymous"/>
    <d v="2026-05-06T00:00:00"/>
    <x v="13"/>
    <n v="12000148"/>
    <x v="0"/>
    <s v="Welder"/>
    <s v="North Building Ground Floor"/>
    <s v="Safe Act or Positive Practice (An appreciation to be made to that person who shows good examples) / Kelakuan yang Baik"/>
    <s v="For the coming shutdown, HSSE department always remind for the Training competency such as Working at heights, Confined space and Fire Watcher training. Not only for our colleagues its also include the supply manpower."/>
    <s v="- Falls from height: workers don’t know harness inspection, anchor points, or rescue plans _x000a_- Confined space deaths: entry without gas testing, ventilation, or attendant knowledge _x000a_- Fire during hot work: untrained fire watch misses smoldering material after welding _x000a_- Wrong equipment use: harness worn wrong, tripod not set up, or gas detector misread _x000a_- Failed rescue: crew can’t retrieve someone from tank/scaffold because no one trained _x000a_- Permit rejection: client/PTW issuer blocks work because training certs are expired _x000a_- Legal liability: company + supervisor liable if incident happens with untrained worker _x000a_- Insurance void: claims rejected because mandatory training wasn’t done _x000a_- Repeated unsafe acts: people guess instead of follow procedures, so hazards repeat _x000a_- Audit findings: regulators flag “training matrix not maintained” during HSSE audit _x000a_- Low confidence: workers feel unsafe and refuse tasks, causing delays and conflict _x000a_- Normalization of risk: “We’ve always done it this way” becomes the standard "/>
    <s v="- Keep your certs updated: know your own expiry dates and renew before HSSE chases you _x000a_- Submit copies early: send new certificates to HSSE as soon as you get them, don’t wait _x000a_- Flag expiring coworkers: tell HSSE if your buddy’s Working at Height lapses next month _x000a_- Update manpower lists: supervisors send HSSE current crew lists so training gaps show up _x000a_- Request training in advance: ask for Confined Space or Fire Watcher courses during slow periods _x000a_- Do toolbox refreshers: short 5-min reminders on WAH, CSE basics even if certs are valid _x000a_- Track it on site: put a simple whiteboard with names + training expiry dates in the office _x000a_- Report new hires fast: tell HSSE immediately when new people join so they check competency _x000a_- Give feedback: if training was confusing, tell HSSE so they improve the next session _x000a_- Lead by example: don’t take high-risk jobs if you know your cert expired, even if pressured _x000a_- Use the permit system: check “competent person” box on PTW and confirm names with HSSE _x000a_- Share schedules: let HSSE know upcoming jobs needing specific certs so they can plan training "/>
    <s v="Proactive Approach / Teguran Positif (Safe Act / Positive Act)"/>
    <x v="2"/>
    <x v="0"/>
    <x v="0"/>
  </r>
  <r>
    <n v="6641"/>
    <x v="864"/>
    <d v="2026-05-06T10:15:33"/>
    <s v="anonymous"/>
    <d v="2026-05-06T00:00:00"/>
    <x v="29"/>
    <n v="12000023"/>
    <x v="0"/>
    <s v="Electrical Engineer"/>
    <s v="Car Park near Clinic"/>
    <s v="Unsafe Condition (Dangerous Area that has potential to cause harm or injury to People within the Area) / Keadaan Bahaya"/>
    <s v="there is an accident at the parking lot, which caused the driver (i am carpooling) to divert her eyes to the scene."/>
    <s v="could be distracted and can cause another accident."/>
    <s v="told the driver to look in front."/>
    <s v="Individual Behaviour / Tingkah Laku yang Cuai dan Berbahaya"/>
    <x v="2"/>
    <x v="0"/>
    <x v="2"/>
  </r>
  <r>
    <n v="6642"/>
    <x v="865"/>
    <d v="2026-05-06T10:19:31"/>
    <s v="anonymous"/>
    <d v="2026-05-06T00:00:00"/>
    <x v="13"/>
    <n v="12000148"/>
    <x v="0"/>
    <s v="Welder"/>
    <s v="North Building Ground Floor"/>
    <s v="Safe Act or Positive Practice (An appreciation to be made to that person who shows good examples) / Kelakuan yang Baik"/>
    <s v="I'd just talk and request for a signage at the HSSE to make a &quot;Temporary Storage Area&quot; for this upcoming shutdown."/>
    <s v="- Wrong items stored: people place flammables next to hot work because it looks like free space _x000a_- Blocked access: emergency exits, eyewash, or fire extinguishers get hidden behind pallets _x000a_- Trip hazards: materials creep into walkways and cause slips/trips _x000a_- Dropped objects: unsecured items stacked too high fall when no one expects storage there _x000a_- Confusion on site: forklift drops new load on top of your tools because area not marked _x000a_- Audit findings: HSSE/client flags &quot;poor material management&quot; during site walk _x000a_- Chemical mixing: incompatibles like acid + caustic stored together with no signage _x000a_- Weather damage: no sign means no one knows to cover it, so materials rust or degrade _x000a_- Fire loading increases: scattered storage creates multiple small fire risks vs 1 controlled zone _x000a_- Blame game: when something goes missing or damaged, no one knows who owns the space _x000a_- Permit violations: hot work or lifting permits fail because temporary storage not defined _x000a_- Delays: crew wastes time hunting materials that got moved because area wasn’t identified "/>
    <s v="- Install it right: use proper stands, weatherproof signs, and place at eye level where visible _x000a_- Don’t remove it: never take down a &quot;Temporary Storage&quot; or &quot;Hot Work&quot; sign unless the area is cleared _x000a_- Report damage: tell HSSE/supervisor immediately if signs are faded, broken, or blown away _x000a_- Keep it clear: don’t stack materials in front of signs or let vegetation cover them _x000a_- Follow the sign: store only in marked areas and keep walkways/exits outside the zone _x000a_- Use TBTs: remind crew during toolbox talks what each sign means and why it’s there _x000a_- Add translations: suggest HSSE put Malay/Tagalog/Hindi under English so everyone gets it _x000a_- Replace proactively: if you make a new storage zone, request signage before using it _x000a_- Correct misuse: politely stop coworkers dumping stuff in unsigned areas _x000a_- Check during inspections: add &quot;signage condition&quot; to your daily walk-around checklist _x000a_- Protect from work: use barriers or move signs temporarily during blasting/painting, then put back _x000a_- Give feedback: tell HSSE which signs work well and which spots still need one "/>
    <s v="Signage and Barriers / Papan Tanda dan Perbatasan Keselamatan tempat kerja"/>
    <x v="2"/>
    <x v="0"/>
    <x v="0"/>
  </r>
  <r>
    <n v="6643"/>
    <x v="866"/>
    <d v="2026-05-06T10:30:38"/>
    <s v="anonymous"/>
    <d v="2026-05-06T00:00:00"/>
    <x v="99"/>
    <n v="12000090"/>
    <x v="0"/>
    <s v="Instrument Technician"/>
    <s v="Ammonia Plant"/>
    <s v="Improvement Suggestions / Cadangan untuk diperbaiki"/>
    <s v="Work area has minor clutter around walkways"/>
    <s v=" "/>
    <s v="implementing a more frequent cleaning schedule to reduce trip hazards"/>
    <s v="Individual Behaviour / Tingkah Laku yang Cuai dan Berbahaya"/>
    <x v="2"/>
    <x v="0"/>
    <x v="0"/>
  </r>
  <r>
    <n v="6644"/>
    <x v="867"/>
    <d v="2026-05-06T10:32:33"/>
    <s v="anonymous"/>
    <d v="2026-05-06T00:00:00"/>
    <x v="99"/>
    <n v="12000090"/>
    <x v="0"/>
    <s v="Instrumant Technician"/>
    <s v="Unsure / Kurang Pasti"/>
    <s v="Improvement Suggestions / Cadangan untuk diperbaiki"/>
    <s v="Tools were observed placed randomly after use."/>
    <s v=" "/>
    <s v="Suggest installing labeled storage racks to ensure tools are easy to locate"/>
    <s v="Material Arrangement and Housekeeping / Kesesuaian Penyusunan Barang dan Kebersihan Tempat Pekerjaan"/>
    <x v="2"/>
    <x v="0"/>
    <x v="0"/>
  </r>
  <r>
    <n v="6645"/>
    <x v="868"/>
    <d v="2026-05-06T10:33:59"/>
    <s v="anonymous"/>
    <d v="2026-05-06T00:00:00"/>
    <x v="99"/>
    <n v="12000090"/>
    <x v="0"/>
    <s v="Instrument Technician"/>
    <s v="Urea Plant"/>
    <s v="Safe Act or Positive Practice (An appreciation to be made to that person who shows good examples) / Kelakuan yang Baik"/>
    <s v="Proper Use of PPE"/>
    <s v=" "/>
    <s v="Demonstrates good safety compliance."/>
    <s v="Personal Protective Equipment / Pemakaian Alat Pelindung Diri"/>
    <x v="2"/>
    <x v="0"/>
    <x v="0"/>
  </r>
  <r>
    <n v="6646"/>
    <x v="869"/>
    <d v="2026-05-06T10:36:04"/>
    <s v="anonymous"/>
    <d v="2026-05-06T00:00:00"/>
    <x v="13"/>
    <n v="12000148"/>
    <x v="0"/>
    <s v="Welder"/>
    <s v="Workshop"/>
    <s v="Safe Act or Positive Practice (An appreciation to be made to that person who shows good examples) / Kelakuan yang Baik"/>
    <s v="I've seen that our engineers prepare and supply extra manpower to assist us to prepare pre-shutdown activities."/>
    <s v="- Fatigue and mistakes: same crew works 12+ hrs and starts missing steps or hazards _x000a_- Shortcuts to keep up: safety steps like barricades, gas tests, or buddy checks get skipped _x000a_- Higher injury risk: tired workers are more likely to slip, strain backs, or mishandle tools _x000a_- Delayed emergency response: not enough people for fire watch, hole watch, and rescue team _x000a_- Missed deadlines: jobs take longer because one person is doing 3 people’s work _x000a_- Poor quality: rushing leads to rework, failed inspections, and client complaints _x000a_- Stress and conflict: crew gets frustrated, arguments start, morale drops _x000a_- Unsafe multitasking: one person runs crane signals while also rigging = high drop risk _x000a_- No proper supervision: supervisor stuck doing the work instead of overseeing safety _x000a_- Permit violations: PTW says “3-man crew” but only 2 on site, so work gets stopped _x000a_- Absenteeism spikes: overworked staff call in sick, making it even worse next day _x000a_- HSSE findings: audit flags “inadequate resources” and “fatigue management failure” "/>
    <s v="- Flag it early: tell your supervisor now which jobs will need more people next week _x000a_- Be specific: list tasks needing extra manpower - fire watch, hole watch, riggers, helpers _x000a_- Plan the roles: match skills to jobs so HSSE knows you need certified, not just bodies _x000a_- Share the schedule: give HSSE/Planning your 7-day lookahead so they can arrange support _x000a_- Prep the paperwork: have PTWs, JSA, and training certs ready so new crew can start fast _x000a_- Welcome the help: brief extra manpower on site rules, hazards, and where to find PPE _x000a_- Pair them up: buddy new or borrowed workers with experienced crew for day one _x000a_- Share tools and PPE: make sure spare harnesses, gloves, detectors are available _x000a_- Speak up on TBT: cover fatigue management and ask if anyone feels overloaded _x000a_- Track the hours: monitor overtime so the new plan doesn’t just burn out the extra crew _x000a_- Give feedback: tell supervisor/HSSE if the extra manpower prevented incidents or delays _x000a_- Don’t abuse it: only request what’s needed - helps HSSE justify it next time "/>
    <s v="Proactive Approach / Teguran Positif (Safe Act / Positive Act)"/>
    <x v="2"/>
    <x v="0"/>
    <x v="0"/>
  </r>
  <r>
    <n v="6647"/>
    <x v="870"/>
    <d v="2026-05-06T10:39:00"/>
    <s v="anonymous"/>
    <d v="2026-05-06T00:00:00"/>
    <x v="99"/>
    <n v="12000090"/>
    <x v="0"/>
    <s v="Instrument Technician"/>
    <s v="Site Office Ground Floor"/>
    <s v="Safe Act or Positive Practice (An appreciation to be made to that person who shows good examples) / Kelakuan yang Baik"/>
    <s v="Clear Emergency Exits"/>
    <s v=" "/>
    <s v="Emergency exit routes are clearly marked and free from obstruction, ensuring safe and quick evacuation if needed."/>
    <s v="Proactive Approach / Teguran Positif (Safe Act / Positive Act)"/>
    <x v="2"/>
    <x v="0"/>
    <x v="0"/>
  </r>
  <r>
    <n v="6648"/>
    <x v="871"/>
    <d v="2026-05-06T14:02:19"/>
    <s v="anonymous"/>
    <d v="2026-05-05T00:00:00"/>
    <x v="142"/>
    <n v="12000168"/>
    <x v="0"/>
    <s v="SUPERVISOR"/>
    <s v="Cooling Tower Area"/>
    <s v="Safe Act or Positive Practice (An appreciation to be made to that person who shows good examples) / Kelakuan yang Baik"/>
    <s v="Good housekeeping "/>
    <s v="Housekeeping can help control workplace hazards   "/>
    <s v="Reduced property damage"/>
    <s v="Material Arrangement and Housekeeping / Kesesuaian Penyusunan Barang dan Kebersihan Tempat Pekerjaan"/>
    <x v="2"/>
    <x v="0"/>
    <x v="0"/>
  </r>
  <r>
    <n v="6649"/>
    <x v="872"/>
    <d v="2026-05-06T15:10:09"/>
    <s v="anonymous"/>
    <d v="2026-05-06T00:00:00"/>
    <x v="43"/>
    <n v="12000009"/>
    <x v="0"/>
    <s v="Workshop manager "/>
    <s v="South Building Ground Floor"/>
    <s v="Unsafe Condition (Dangerous Area that has potential to cause harm or injury to People within the Area) / Keadaan Bahaya"/>
    <s v="Roof cladding sheet is dangling over South building and is about to fall. "/>
    <s v="Falling objects hazard, specially for those who parked their bikes underneath. "/>
    <s v="Report to safety team to barricade this area as an immediate action, then send a request st to FM for permanent action to fix this damaged part. "/>
    <s v="Hazardous - Unsafe Materials / Benda yang Berbahaya"/>
    <x v="2"/>
    <x v="0"/>
    <x v="2"/>
  </r>
  <r>
    <n v="6650"/>
    <x v="873"/>
    <d v="2026-05-06T15:29:07"/>
    <s v="anonymous"/>
    <d v="2026-05-06T00:00:00"/>
    <x v="31"/>
    <n v="12000036"/>
    <x v="0"/>
    <s v="Electrical Technician"/>
    <s v="Cooling Tower Area"/>
    <s v="Safe Act or Positive Practice (An appreciation to be made to that person who shows good examples) / Kelakuan yang Baik"/>
    <s v="Safe practice of using safety harness when working at height for activities of medium voltage motor PM"/>
    <s v="N/A"/>
    <s v="Strongly support of good work practice when working at height which one of the practice is using the readily inspected safety harness"/>
    <s v="Proactive Approach / Teguran Positif (Safe Act / Positive Act)"/>
    <x v="2"/>
    <x v="0"/>
    <x v="0"/>
  </r>
  <r>
    <n v="6651"/>
    <x v="874"/>
    <d v="2026-05-06T15:53:35"/>
    <s v="anonymous"/>
    <d v="2026-05-05T00:00:00"/>
    <x v="43"/>
    <n v="12000009"/>
    <x v="0"/>
    <s v="Workshop manager "/>
    <s v="South Building Ground Floor"/>
    <s v="Unsafe Condition (Dangerous Area that has potential to cause harm or injury to People within the Area) / Keadaan Bahaya"/>
    <s v="No warning marks on the ground at front of the swivel doors at South and North building for ground and first floors. "/>
    <s v="Warning marks in front of any doors will remind any one to keep himself away from this marked area to avoid being hit. "/>
    <s v="Report to safety team to stick or paint in Red to warn anyone from standing at this marked locations in format of any doors. "/>
    <s v="Signage and Barriers / Papan Tanda dan Perbatasan Keselamatan tempat kerja"/>
    <x v="2"/>
    <x v="0"/>
    <x v="0"/>
  </r>
  <r>
    <n v="6652"/>
    <x v="875"/>
    <d v="2026-05-06T16:12:39"/>
    <s v="anonymous"/>
    <d v="2026-05-06T00:00:00"/>
    <x v="48"/>
    <n v="12000068"/>
    <x v="0"/>
    <s v="Mechanical Engineer"/>
    <s v="South Building Ground Floor"/>
    <s v="Unsafe Condition (Dangerous Area that has potential to cause harm or injury to People within the Area) / Keadaan Bahaya"/>
    <s v="The roof edge of the south building (bicycle parking area, between north and south building) can be seen damage and currently hanging/ dangling"/>
    <s v="The hanging plank might fall and injured passenger by or damaged the nearby bicycle or even the air cond fan"/>
    <s v="Alread informed facility management for their immediate action. They already barricade the area"/>
    <s v="Facility Management / Perawatan Kemudahan dan Aset"/>
    <x v="2"/>
    <x v="0"/>
    <x v="2"/>
  </r>
  <r>
    <n v="6655"/>
    <x v="876"/>
    <d v="2026-05-07T07:44:00"/>
    <s v="anonymous"/>
    <d v="2026-05-07T00:00:00"/>
    <x v="13"/>
    <n v="12000148"/>
    <x v="0"/>
    <s v="Welder"/>
    <s v="Workshop"/>
    <s v="Unsafe Act (Dangerous or Unsafe Act that was done by someone) / Perbuatan Bahaya"/>
    <s v="During we have fit up on our fabrication, i saw my colleague that wanted to do tack weld his helmet is broken without he realising it."/>
    <s v="- Arc eye / flash burn: UV light leaks through cracks and burns your corneas, feels like sand _x000a_- Face and neck burns: sparks, slag, or spatter sneak in through gaps and stick to skin _x000a_- Permanent eye damage: direct arc exposure through holes can cause cataracts long-term _x000a_- Inhaling fumes: broken seal means welding fumes bypass the shield straight to your lungs _x000a_- Reaction to pain: sudden flash makes you jerk and drop torch or fall from height _x000a_- Secondary injuries: you close your eyes from pain and walk into equipment or trip _x000a_- Skin cancer risk: UV leaks hit unprotected skin over weeks of use _x000a_- Non-compliance: HSSE stops the job because PPE doesn’t meet standards, PTW violation _x000a_- No face protection: grinding sparks after welding still hit you, now with no lens _x000a_- Failed audits: client sees broken PPE and flags “poor safety culture” on site _x000a_- Lost time: you stop work with eye injury and need clinic visit, crew short-handed "/>
    <s v="I direct come to him, and tell him . His welding face shield is broken, so i lend him my welding face shield foe a while."/>
    <s v="Position of People / Keberadaan seseorang ketika bekerja (Line of Fire, Drop Object &amp; Slip, Trip and Fall)"/>
    <x v="2"/>
    <x v="0"/>
    <x v="2"/>
  </r>
  <r>
    <n v="6656"/>
    <x v="877"/>
    <d v="2026-05-07T08:14:16"/>
    <s v="anonymous"/>
    <d v="2026-05-07T00:00:00"/>
    <x v="13"/>
    <n v="12000148"/>
    <x v="0"/>
    <s v="Welder"/>
    <s v="Workshop"/>
    <s v="Safe Act or Positive Practice (An appreciation to be made to that person who shows good examples) / Kelakuan yang Baik"/>
    <s v="I observed that Valve team is doing hydrotest testing up to 300 bar. Before they started they remind people surrounding that they will start soon . They also provide a proper barricade for certain area so anyone cannot go through the area."/>
    <s v="- People walk in unaware: crew passes through and gets hit by whipping hose or failed flange _x000a_- Fatal water jet: pinhole leak at 3000+ psi can cut through skin, muscle, or bone _x000a_- Flying projectiles: blind flange, gasket, or bolt fails and launches like a bullet _x000a_- Slip hazards: undetected leaks spray water/oil on walkways and cause falls _x000a_- Equipment damage: nearby tools, instruments, or electrical panels get soaked and short out _x000a_- Overpressure blast: pressure not bled before disconnecting = stored energy release _x000a_- Entry during failure: no barricade means emergency team can’t control who enters mid-incident _x000a_- Wrong assumptions: other trades start grinding or hot work next to pressurized line _x000a_- Permit violations: PTW requires hydrotest notification + barricade, so job gets stopped _x000a_- Blame shift: when something happens, no one knew it was live testing = liability mess _x000a_- Panic reaction: sudden bang makes people run into other hazards or restricted zones _x000a_- Regulatory fines: client/HSSE flags “failure to control high-energy work” during audit "/>
    <s v="- Check the PTW: confirm &quot;hydrotest&quot; is stated and barricade requirement is signed off _x000a_- Plan the exclusion zone: use pressure calc or SWP to set barricade distance, not just guess _x000a_- Send notice early: announce test date/time in TBT and site WhatsApp/group chat 24hrs before _x000a_- Install hard barricades: use chain, stands, or scaffolding - not just tape that blows away _x000a_- Add proper signage: &quot;DANGER - Hydrotest in Progress&quot;, &quot;Keep Out&quot;, pressure value, contact no. _x000a_- Sweep the area: walk inside barricade before pressurizing to remove all non-essential crew _x000a_- Assign sentries: post watchmen at access points to stop people during pressure hold _x000a_- Lock access routes: close doors, gates, or ladder access leading into the test zone _x000a_- Cover sensitive gear: protect nearby instruments, panels, or cables from leak spray _x000a_- Log pressure steps: keep communication open so everyone knows when it’s safe vs live _x000a_- Depressurize before entry: confirm 0 psi, drain, and only then remove barricade + signs _x000a_- Share lessons: if someone tried to enter, record it and brief next shift to prevent repeat "/>
    <s v="Hazardous - Unsafe Environment / Situasi Tempat Kerja yang Berbahaya untuk Alam Sekitar"/>
    <x v="2"/>
    <x v="0"/>
    <x v="0"/>
  </r>
  <r>
    <n v="6657"/>
    <x v="878"/>
    <d v="2026-05-07T08:15:02"/>
    <s v="anonymous"/>
    <d v="2026-05-06T00:00:00"/>
    <x v="51"/>
    <n v="12000161"/>
    <x v="0"/>
    <s v="DE Technician "/>
    <s v="North Building Ground Floor"/>
    <s v="Unsafe Act (Dangerous or Unsafe Act that was done by someone) / Perbuatan Bahaya"/>
    <s v="open a can of milk with a knife"/>
    <s v="can cause hand injury"/>
    <s v="Tell him to use a proper can opener, not a knife"/>
    <s v="Proactive Approach / Teguran Positif (Safe Act / Positive Act)"/>
    <x v="2"/>
    <x v="0"/>
    <x v="2"/>
  </r>
  <r>
    <n v="6660"/>
    <x v="879"/>
    <d v="2026-05-07T12:57:14"/>
    <s v="anonymous"/>
    <d v="2026-05-05T00:00:00"/>
    <x v="38"/>
    <n v="12000028"/>
    <x v="0"/>
    <s v="Electrical Technician"/>
    <s v="Bulk Storage"/>
    <s v="Unsafe Condition (Dangerous Area that has potential to cause harm or injury to People within the Area) / Keadaan Bahaya"/>
    <s v="Passageway from 1711H001 conveyor to Reclaimer Maintenance Bay blocked by a huge beg preventing people from using the passage"/>
    <s v="People passing by there cannot pass through and have to climb over the big bag. If there is an emergency, blocked path may cause difficulty"/>
    <s v="Informed my immediate supervisor to inform operation supervisor to clear out the area"/>
    <s v="Material Arrangement and Housekeeping / Kesesuaian Penyusunan Barang dan Kebersihan Tempat Pekerjaan"/>
    <x v="2"/>
    <x v="0"/>
    <x v="0"/>
  </r>
  <r>
    <n v="6661"/>
    <x v="880"/>
    <d v="2026-05-07T15:24:57"/>
    <s v="anonymous"/>
    <d v="2026-05-06T00:00:00"/>
    <x v="52"/>
    <n v="12000153"/>
    <x v="0"/>
    <s v="Workshop technician"/>
    <s v="Offsite &amp; Utilities"/>
    <s v="Unsafe Act (Dangerous or Unsafe Act that was done by someone) / Perbuatan Bahaya"/>
    <s v="Bicycle with no brake function"/>
    <s v="Can lead to accident"/>
    <s v="Repair the brake and always inspect bicycle before use"/>
    <s v="Individual Behaviour / Tingkah Laku yang Cuai dan Berbahaya"/>
    <x v="2"/>
    <x v="0"/>
    <x v="2"/>
  </r>
  <r>
    <n v="6662"/>
    <x v="881"/>
    <d v="2026-05-07T15:32:51"/>
    <s v="anonymous"/>
    <d v="2026-05-05T00:00:00"/>
    <x v="144"/>
    <n v="12000049"/>
    <x v="0"/>
    <s v="Sr rotating technician "/>
    <s v="Urea Plant"/>
    <s v="Safe Act or Positive Practice (An appreciation to be made to that person who shows good examples) / Kelakuan yang Baik"/>
    <s v="The erect scaffolding near 1211P002 i observe they baricate the area and one person stand by to asked go the other ways "/>
    <s v="No "/>
    <s v="No"/>
    <s v="Position of People / Keberadaan seseorang ketika bekerja (Line of Fire, Drop Object &amp; Slip, Trip and Fall)"/>
    <x v="2"/>
    <x v="0"/>
    <x v="0"/>
  </r>
  <r>
    <n v="6663"/>
    <x v="882"/>
    <d v="2026-05-07T15:36:17"/>
    <s v="anonymous"/>
    <d v="2026-05-07T00:00:00"/>
    <x v="69"/>
    <n v="12000156"/>
    <x v="0"/>
    <s v="Valve technician"/>
    <s v="Workshop"/>
    <s v="Improvement Suggestions / Cadangan untuk diperbaiki"/>
    <s v="Unused Electric cable hanging inside workshop"/>
    <s v="If left for long time it my create conflict to other task and may be confused with live wire for different intervener."/>
    <s v="I intervened to the electrical about the cases."/>
    <s v="Proactive Approach / Teguran Positif (Safe Act / Positive Act)"/>
    <x v="2"/>
    <x v="0"/>
    <x v="0"/>
  </r>
  <r>
    <n v="6664"/>
    <x v="883"/>
    <d v="2026-05-07T15:39:16"/>
    <s v="anonymous"/>
    <d v="2026-05-05T00:00:00"/>
    <x v="144"/>
    <n v="12000049"/>
    <x v="0"/>
    <s v="Sr rotating technician "/>
    <s v="Ammonia Plant"/>
    <s v="Unsafe Act (Dangerous or Unsafe Act that was done by someone) / Perbuatan Bahaya"/>
    <s v="I observe behind 1201P001 they are welding working but when the finished his job the compressed gas cylinder stand there and leave it "/>
    <s v="Compressed cylinder not put all time the high temperature area "/>
    <s v="When the job fished or breake time cylinder shift other safe area "/>
    <s v="Hazardous - Unsafe Environment / Situasi Tempat Kerja yang Berbahaya untuk Alam Sekitar"/>
    <x v="2"/>
    <x v="0"/>
    <x v="2"/>
  </r>
  <r>
    <n v="6665"/>
    <x v="884"/>
    <d v="2026-05-07T15:52:56"/>
    <s v="anonymous"/>
    <d v="2026-05-07T00:00:00"/>
    <x v="86"/>
    <n v="12000114"/>
    <x v="0"/>
    <s v="Static technician "/>
    <s v="Urea Plant"/>
    <s v="Safe Act or Positive Practice (An appreciation to be made to that person who shows good examples) / Kelakuan yang Baik"/>
    <s v="Drink enough water"/>
    <s v="Dehydration "/>
    <s v="Drink water "/>
    <s v="Proactive Approach / Teguran Positif (Safe Act / Positive Act)"/>
    <x v="2"/>
    <x v="0"/>
    <x v="0"/>
  </r>
  <r>
    <n v="6666"/>
    <x v="885"/>
    <d v="2026-05-07T15:56:58"/>
    <s v="anonymous"/>
    <d v="2026-05-07T00:00:00"/>
    <x v="85"/>
    <n v="12000059"/>
    <x v="0"/>
    <s v="Static trchnician "/>
    <s v="Jetty Head"/>
    <s v="Unsafe Condition (Dangerous Area that has potential to cause harm or injury to People within the Area) / Keadaan Bahaya"/>
    <s v="On the way to jetty module no 62 platform open "/>
    <s v="Falling objects "/>
    <s v="Please inform to workshop maintenance team and install back missing bolts "/>
    <s v="Hazardous - Unsafe Environment / Situasi Tempat Kerja yang Berbahaya untuk Alam Sekitar"/>
    <x v="2"/>
    <x v="0"/>
    <x v="2"/>
  </r>
  <r>
    <n v="6667"/>
    <x v="886"/>
    <d v="2026-05-07T15:57:35"/>
    <s v="anonymous"/>
    <d v="2026-05-07T00:00:00"/>
    <x v="84"/>
    <n v="12000136"/>
    <x v="0"/>
    <s v="Static urea tecnician "/>
    <s v="Urea Plant"/>
    <s v="Safe Act or Positive Practice (An appreciation to be made to that person who shows good examples) / Kelakuan yang Baik"/>
    <s v="Ensure drink a lot of water every now and then to ensure body always hydrated"/>
    <s v="Without proper water intake, with current hot weather need to ensure body is hydrate to avoid from heat stroke or dehydration "/>
    <s v="Keep on remind colleague to take water break once feel tired during job/activity "/>
    <s v="Proactive Approach / Teguran Positif (Safe Act / Positive Act)"/>
    <x v="2"/>
    <x v="0"/>
    <x v="0"/>
  </r>
  <r>
    <n v="6668"/>
    <x v="887"/>
    <d v="2026-05-07T15:59:51"/>
    <s v="anonymous"/>
    <d v="2026-05-07T00:00:00"/>
    <x v="105"/>
    <n v="12000103"/>
    <x v="0"/>
    <s v="inst tech"/>
    <s v="South Building First Floor"/>
    <s v="Unsafe Condition (Dangerous Area that has potential to cause harm or injury to People within the Area) / Keadaan Bahaya"/>
    <s v="The external roof structure outside the office appears unstable and is at risk of collapsing."/>
    <s v="the roof structure may collapse and cause serious injury, property damage, or disruption to office operations, especially during strong winds or heavy rain."/>
    <s v="Recommend immediate inspection by the maintenance and safety team, installation of temporary barricades/restricted access around the affected area, and urgent repair or replacement of the damaged roof structure."/>
    <s v="Hazardous - Unsafe Materials / Benda yang Berbahaya"/>
    <x v="2"/>
    <x v="0"/>
    <x v="2"/>
  </r>
  <r>
    <n v="6669"/>
    <x v="888"/>
    <d v="2026-05-07T16:00:34"/>
    <s v="anonymous"/>
    <d v="2026-05-07T00:00:00"/>
    <x v="144"/>
    <n v="12000049"/>
    <x v="0"/>
    <s v="Sr rotating technician "/>
    <s v="Ammonia Plant"/>
    <s v="Unsafe Act (Dangerous or Unsafe Act that was done by someone) / Perbuatan Bahaya"/>
    <s v="I observe 2 worker are working in anlayizer using scaffolding they hocked lanyard both pepole hocked both locked same place "/>
    <s v="Wrong hocked "/>
    <s v="One hocked in one place "/>
    <s v="Scaffolding and Working at Height / Yang berkaitan dengan Scaffolding dan Bekerja tempat tinggi"/>
    <x v="2"/>
    <x v="0"/>
    <x v="2"/>
  </r>
  <r>
    <n v="6670"/>
    <x v="889"/>
    <d v="2026-05-07T16:03:51"/>
    <s v="anonymous"/>
    <d v="2026-05-07T00:00:00"/>
    <x v="127"/>
    <n v="12000138"/>
    <x v="0"/>
    <s v="Inst Eng."/>
    <s v="Warehouse"/>
    <s v="Unsafe Act (Dangerous or Unsafe Act that was done by someone) / Perbuatan Bahaya"/>
    <s v="personnel not wearing gloves when handling tools during dismantling cable glands"/>
    <s v="cut, bruise"/>
    <s v="ask personnel to wear gloves for said activity"/>
    <s v="Personal Protective Equipment / Pemakaian Alat Pelindung Diri"/>
    <x v="2"/>
    <x v="0"/>
    <x v="0"/>
  </r>
  <r>
    <n v="6671"/>
    <x v="890"/>
    <d v="2026-05-07T16:06:55"/>
    <s v="anonymous"/>
    <d v="2026-05-07T00:00:00"/>
    <x v="71"/>
    <n v="12000145"/>
    <x v="0"/>
    <s v="Machinist"/>
    <s v="Unsure / Kurang Pasti"/>
    <s v="Improvement Suggestions / Cadangan untuk diperbaiki"/>
    <s v="Poor ligthing at MSL workshop"/>
    <s v="During machining it can damage the workpiece due to poor vision"/>
    <s v="Install more ligthing"/>
    <s v="Facility Management / Perawatan Kemudahan dan Aset"/>
    <x v="2"/>
    <x v="0"/>
    <x v="0"/>
  </r>
  <r>
    <n v="6672"/>
    <x v="891"/>
    <d v="2026-05-07T16:08:08"/>
    <s v="anonymous"/>
    <d v="2026-05-01T00:00:00"/>
    <x v="144"/>
    <n v="12000049"/>
    <x v="0"/>
    <s v="Sr rotating technician "/>
    <s v="Urea Plant"/>
    <s v="Unsafe Condition (Dangerous Area that has potential to cause harm or injury to People within the Area) / Keadaan Bahaya"/>
    <s v="Garlunsation inside the area have poor housekeeping  for mechanical side "/>
    <s v="Poor housekeeping "/>
    <s v="Net and cleaned the area and old parts keep it in there place "/>
    <s v="Hazardous - Unsafe Environment / Situasi Tempat Kerja yang Berbahaya untuk Alam Sekitar"/>
    <x v="2"/>
    <x v="0"/>
    <x v="0"/>
  </r>
  <r>
    <n v="6673"/>
    <x v="892"/>
    <d v="2026-05-07T16:29:32"/>
    <s v="anonymous"/>
    <d v="2026-05-07T00:00:00"/>
    <x v="7"/>
    <n v="1200064"/>
    <x v="0"/>
    <s v="Electrical Supervisor"/>
    <s v="CCR"/>
    <s v="Improvement Suggestions / Cadangan untuk diperbaiki"/>
    <s v="During CCR emergency supply testing found out UPS battery for CCR main door punching card faulty "/>
    <s v="If normal supply down, then main CCR door will open, and will not register anybody who enter the CCR"/>
    <s v="Inform security officer to attend and replace the battery"/>
    <s v="Facility Management / Perawatan Kemudahan dan Aset"/>
    <x v="2"/>
    <x v="0"/>
    <x v="0"/>
  </r>
  <r>
    <n v="6674"/>
    <x v="893"/>
    <d v="2026-05-07T17:00:49"/>
    <s v="anonymous"/>
    <d v="2026-05-07T00:00:00"/>
    <x v="87"/>
    <n v="12000112"/>
    <x v="0"/>
    <s v="Static Technician "/>
    <s v="Urea Plant"/>
    <s v="Safe Act or Positive Practice (An appreciation to be made to that person who shows good examples) / Kelakuan yang Baik"/>
    <s v="Supervisor encourage their team to always keep on hydrate their self during this current hot weather "/>
    <s v="With this hot weather and forest fire nearby plant ongoing, worker can be dehydrated and cause heat stress"/>
    <s v="Praise the supervisor and also keep on reminding each other take water break inbetween task/activities"/>
    <s v="Proactive Approach / Teguran Positif (Safe Act / Positive Act)"/>
    <x v="2"/>
    <x v="0"/>
    <x v="0"/>
  </r>
  <r>
    <n v="6678"/>
    <x v="894"/>
    <d v="2026-05-08T07:01:19"/>
    <s v="anonymous"/>
    <d v="2026-05-08T00:00:00"/>
    <x v="71"/>
    <n v="12000145"/>
    <x v="0"/>
    <s v="Machinist"/>
    <s v="Unsure / Kurang Pasti"/>
    <s v="Improvement Suggestions / Cadangan untuk diperbaiki"/>
    <s v="Water hole at walk way going to MSL workshop"/>
    <s v="Our safety shoes getting wet inside and cause bad smell"/>
    <s v="To do cement or fill soil"/>
    <s v="Facility Management / Perawatan Kemudahan dan Aset"/>
    <x v="2"/>
    <x v="0"/>
    <x v="0"/>
  </r>
  <r>
    <n v="6680"/>
    <x v="895"/>
    <d v="2026-05-08T09:06:25"/>
    <s v="anonymous"/>
    <d v="2026-05-08T00:00:00"/>
    <x v="123"/>
    <n v="12000133"/>
    <x v="0"/>
    <s v="Instrument Senior Supervisor "/>
    <s v="Safety Park"/>
    <s v="Improvement Suggestions / Cadangan untuk diperbaiki"/>
    <s v="It was observed that emergency drill exercises have not been conducted for a long period of time at the BFI Plant. All workers in the plant area have not recently participated in any emergency drill to refresh their emergency response awareness and roles."/>
    <s v="Failure to conduct regular emergency drills may result in workers being unfamiliar with evacuation routes and designated assembly points. In the event of an actual emergency, this could lead to delayed or incorrect responses, causing panic, injuries, or potential loss of life. Additionally, poor coordination during incidents such as fire, gas leaks, or chemical spills may occur, increasing overall risk and leading to non‑compliance with company policies and regulatory HSE requirements."/>
    <s v="The observation was reported to the HSE personnel. "/>
    <s v="Supervision / Kurang Pemantauan atau Perhatian dari atasan"/>
    <x v="2"/>
    <x v="0"/>
    <x v="0"/>
  </r>
  <r>
    <n v="6681"/>
    <x v="896"/>
    <d v="2026-05-08T09:41:11"/>
    <s v="anonymous"/>
    <d v="2026-05-08T00:00:00"/>
    <x v="123"/>
    <n v="12000133"/>
    <x v="0"/>
    <s v="Instrument Senior Supervisor"/>
    <s v="Unsure / Kurang Pasti"/>
    <s v="Improvement Suggestions / Cadangan untuk diperbaiki"/>
    <s v="In the event of an emergency in the plant, where primary communication tools such as walkie-talkies or intrinsically safe mobile phones fail or are damaged, the paging system is the designated alternative communication method to notify the control room. However, awareness among workers on how and when to use the paging system is minimal."/>
    <s v="Lack of awareness on the correct use of the paging system may result in delayed communication with the control room during emergencies. This could lead to slow emergency response, poor coordination, escalation of the incident, potential injuries, environmental impact, or damage to plant equipment."/>
    <s v="The observation and discussion was reported to the HSSE personnel. This to enhance emergency communication readiness by conducting regular awareness sessions and briefings on emergency communication procedures, including proper use of the paging system. Install clear instructions and visible signage at paging system locations, incorporate paging system operation into emergency drills and training programs, and ensure the system is routinely tested and maintained for reliability. All plant personnel, including contractors, shall be informed and trained on available backup communication methods to ensure effective communication during emergencies."/>
    <s v="Supervision / Kurang Pemantauan atau Perhatian dari atasan"/>
    <x v="2"/>
    <x v="0"/>
    <x v="0"/>
  </r>
  <r>
    <n v="6689"/>
    <x v="897"/>
    <d v="2026-05-09T12:03:03"/>
    <s v="anonymous"/>
    <d v="2026-05-09T00:00:00"/>
    <x v="131"/>
    <n v="12000010"/>
    <x v="0"/>
    <s v="Rotating "/>
    <s v="Ammonia Plant"/>
    <s v="Unsafe Condition (Dangerous Area that has potential to cause harm or injury to People within the Area) / Keadaan Bahaya"/>
    <s v="Rain acculturated in the Ammonia pumps skids _x000a_And clashing with the new piping and supports of the project Ammonia vent and drains "/>
    <s v="Accessibility constraints for some isolation valves , units 1091 Ground floor "/>
    <s v="TA manager has been informed "/>
    <s v="Design and Engineering / Tempat Pekerjaan kurang sesuai"/>
    <x v="2"/>
    <x v="0"/>
    <x v="0"/>
  </r>
  <r>
    <n v="6690"/>
    <x v="898"/>
    <d v="2026-05-09T12:08:15"/>
    <s v="anonymous"/>
    <d v="2026-05-09T00:00:00"/>
    <x v="131"/>
    <n v="12000010"/>
    <x v="0"/>
    <s v="Rotating and static section manager "/>
    <s v="Unsure / Kurang Pasti"/>
    <s v="Improvement Suggestions / Cadangan untuk diperbaiki"/>
    <s v="Many blinds flange are left in open position  at site as per operation request _x000a__x000a_Frist line maintenance by operation to collect all damage bolts and nuts and inform maintenance team to replace them with new sets to be available once needed "/>
    <s v="Wasting material "/>
    <s v="Discussing the subject with TA manger "/>
    <s v="Waste Management / Berkaitan dengan Pengurusan Pembuangan Sampah"/>
    <x v="2"/>
    <x v="0"/>
    <x v="0"/>
  </r>
  <r>
    <n v="6698"/>
    <x v="899"/>
    <d v="2026-05-11T08:58:37"/>
    <s v="anonymous"/>
    <d v="2026-05-11T00:00:00"/>
    <x v="123"/>
    <n v="12000133"/>
    <x v="0"/>
    <s v="Instrument Shift Supervisor"/>
    <s v="North Building Ground Floor"/>
    <s v="Unsafe Act (Dangerous or Unsafe Act that was done by someone) / Perbuatan Bahaya"/>
    <s v="It was observed that personnel were using a bicycle without obtaining permission from the owner. The bicycle was not assigned for general use and ownership was not verified prior to use."/>
    <s v="Unauthorized use of personal property may result in damage, potential disputes, disciplinary action, and exposure to liability risks in the event of an accident, while also contributing to an erosion of trust and weakening of the overall workplace safety culture."/>
    <s v="The personnel involved were advised to stop using the bicycle immediately. A reminder was given on the importance of obtaining proper permission before using personal or company property. Supervisor was informed of the incident."/>
    <s v="Individual Behaviour / Tingkah Laku yang Cuai dan Berbahaya"/>
    <x v="2"/>
    <x v="0"/>
    <x v="0"/>
  </r>
  <r>
    <n v="6699"/>
    <x v="900"/>
    <d v="2026-05-11T11:20:19"/>
    <s v="anonymous"/>
    <d v="2026-05-06T00:00:00"/>
    <x v="47"/>
    <n v="12000154"/>
    <x v="0"/>
    <s v="Senior Maintenance Engineer"/>
    <s v="South Building Ground Floor"/>
    <s v="Unsafe Condition (Dangerous Area that has potential to cause harm or injury to People within the Area) / Keadaan Bahaya"/>
    <s v="FM contractor performing scaffolding erection and no barricade was in place during works."/>
    <s v="Unauthorized entry into the erection area. Falling object and hazard to surround area and people."/>
    <s v="Stop the work and informed to scaffolding team (Syera) to barricade the work area before continuing with the works."/>
    <s v="Scaffolding and Working at Height / Yang berkaitan dengan Scaffolding dan Bekerja tempat tinggi"/>
    <x v="2"/>
    <x v="0"/>
    <x v="2"/>
  </r>
  <r>
    <n v="6700"/>
    <x v="901"/>
    <d v="2026-05-11T11:22:16"/>
    <s v="anonymous"/>
    <d v="2026-05-04T00:00:00"/>
    <x v="76"/>
    <n v="12000062"/>
    <x v="0"/>
    <s v="Senior Static Engineer"/>
    <s v="Main Gate 1"/>
    <s v="Unsafe Act (Dangerous or Unsafe Act that was done by someone) / Perbuatan Bahaya"/>
    <s v="While entering the plant and attempting to scan my security pass at the scanner, the right side mirror of my car lightly touched the scanner’s metal shed."/>
    <s v="Had the vehicle been moving at a slightly higher speed, the mirror could have been damaged or broken."/>
    <s v="As a corrective measure, I have committed to exercising greater caution and maintaining a safe distance from the scanner pole to prevent recurrence of such incidents."/>
    <s v="Road Safety / Keselamatan di Trafik dan Jalan Raya"/>
    <x v="2"/>
    <x v="1"/>
    <x v="0"/>
  </r>
  <r>
    <n v="6701"/>
    <x v="902"/>
    <d v="2026-05-11T11:23:37"/>
    <s v="anonymous"/>
    <d v="2026-05-09T00:00:00"/>
    <x v="47"/>
    <n v="12000154"/>
    <x v="0"/>
    <s v="Senior Maintenance Engineer"/>
    <s v="Ammonia Plant"/>
    <s v="Unsafe Condition (Dangerous Area that has potential to cause harm or injury to People within the Area) / Keadaan Bahaya"/>
    <s v="Scaffolder harness and tools laying on the structure under the flare area. Scaffolder were on break time around 03.00 P.M"/>
    <s v="Slip &amp; Trip to others."/>
    <s v="Relocate all harness and tools to 1 corner to ensure no tripping hazards. Inform to my contractor to ensure during break, all tools must be properly secured to avoid any hazard to other people."/>
    <s v="Material Arrangement and Housekeeping / Kesesuaian Penyusunan Barang dan Kebersihan Tempat Pekerjaan"/>
    <x v="2"/>
    <x v="0"/>
    <x v="2"/>
  </r>
  <r>
    <n v="6702"/>
    <x v="903"/>
    <d v="2026-05-11T11:26:03"/>
    <s v="anonymous"/>
    <d v="2026-05-05T00:00:00"/>
    <x v="76"/>
    <n v="12000062"/>
    <x v="0"/>
    <s v="Senior Static Engineer"/>
    <s v="Workshop"/>
    <s v="Unsafe Act (Dangerous or Unsafe Act that was done by someone) / Perbuatan Bahaya"/>
    <s v="I have observed painters painting the beams of the fabrication shop shed extension without wearing safety goggles. The beams were located overhead, and they were using paint rollers hooked to long rods to reach them."/>
    <s v="Painting overhead items without wearing proper eye protection carries potential risk of dripping paint into the eyes of the painter causing eye injury."/>
    <s v="I intervened the painter informing him about the risk he was exposed to and told him to wear goggles before continuing further with the job."/>
    <s v="Personal Protective Equipment / Pemakaian Alat Pelindung Diri"/>
    <x v="2"/>
    <x v="1"/>
    <x v="0"/>
  </r>
  <r>
    <n v="6703"/>
    <x v="904"/>
    <d v="2026-05-11T11:26:18"/>
    <s v="anonymous"/>
    <d v="2026-05-11T00:00:00"/>
    <x v="47"/>
    <n v="12000154"/>
    <x v="0"/>
    <s v="Senior Maintenance Engineer"/>
    <s v="Ammonia Plant"/>
    <s v="Unsafe Condition (Dangerous Area that has potential to cause harm or injury to People within the Area) / Keadaan Bahaya"/>
    <s v="During site visit, found 1 butterfly fly valve laying on the pavement at compressor house maintenance bay area without proper support and signage."/>
    <s v="Damage to the equipment"/>
    <s v="Inform to Static Team."/>
    <s v="Supervision / Kurang Pemantauan atau Perhatian dari atasan"/>
    <x v="2"/>
    <x v="0"/>
    <x v="0"/>
  </r>
  <r>
    <n v="6704"/>
    <x v="905"/>
    <d v="2026-05-11T11:29:26"/>
    <s v="anonymous"/>
    <d v="2026-05-11T00:00:00"/>
    <x v="47"/>
    <n v="12000154"/>
    <x v="0"/>
    <s v="Senior Maintenance Engineer"/>
    <s v="South Building Ground Floor"/>
    <s v="Unsafe Condition (Dangerous Area that has potential to cause harm or injury to People within the Area) / Keadaan Bahaya"/>
    <s v="Syera requesting Scaffolding inspector to inspect the scaffolding the have been erected by their contractor. The scaffolding erection method are wrong and incomplete."/>
    <s v="Scaffold might fail if use by the workers_x000a_"/>
    <s v="Inform the contractor that scaffolding erection are not up to standard where clamp position is wrong, no mid rail &amp; top rail. In proper landing/rest platform. Ask them to rectify the scaffolding as per standard before proceed with scaffolding inspection."/>
    <s v="Supervision / Kurang Pemantauan atau Perhatian dari atasan"/>
    <x v="2"/>
    <x v="0"/>
    <x v="0"/>
  </r>
  <r>
    <n v="6706"/>
    <x v="906"/>
    <d v="2026-05-11T13:09:55"/>
    <s v="anonymous"/>
    <d v="2026-05-11T00:00:00"/>
    <x v="105"/>
    <n v="12000103"/>
    <x v="0"/>
    <s v="inst tech "/>
    <s v="Site Office First Floor"/>
    <s v="Improvement Suggestions / Cadangan untuk diperbaiki"/>
    <s v="permit took more than 2 hours to live "/>
    <s v="assign more PIP for shutdown "/>
    <s v="assign more PIP to sign permits "/>
    <s v="Supervision / Kurang Pemantauan atau Perhatian dari atasan"/>
    <x v="2"/>
    <x v="0"/>
    <x v="0"/>
  </r>
  <r>
    <n v="6707"/>
    <x v="907"/>
    <d v="2026-05-11T13:11:08"/>
    <s v="anonymous"/>
    <d v="2026-05-11T00:00:00"/>
    <x v="105"/>
    <n v="12000103"/>
    <x v="0"/>
    <s v="inst tech "/>
    <s v="Contractor's Rest Area"/>
    <s v="Unsafe Condition (Dangerous Area that has potential to cause harm or injury to People within the Area) / Keadaan Bahaya"/>
    <s v="broken chair"/>
    <s v="fall &amp; injuries "/>
    <s v="-"/>
    <s v="Facility Management / Perawatan Kemudahan dan Aset"/>
    <x v="2"/>
    <x v="0"/>
    <x v="0"/>
  </r>
  <r>
    <n v="6708"/>
    <x v="908"/>
    <d v="2026-05-11T14:31:26"/>
    <s v="anonymous"/>
    <d v="2026-05-10T00:00:00"/>
    <x v="20"/>
    <n v="12000041"/>
    <x v="0"/>
    <s v="Senior Electrical Engineer"/>
    <s v="Electrical Substation"/>
    <s v="Unsafe Act (Dangerous or Unsafe Act that was done by someone) / Perbuatan Bahaya"/>
    <s v="Personnel handling a tools and equipment without wearing safety glove."/>
    <s v="Cut and Injuries"/>
    <s v="Remind the personnel to always wear safety gloves during such activities"/>
    <s v="Individual Behaviour / Tingkah Laku yang Cuai dan Berbahaya"/>
    <x v="2"/>
    <x v="0"/>
    <x v="0"/>
  </r>
  <r>
    <n v="6709"/>
    <x v="909"/>
    <d v="2026-05-11T14:38:39"/>
    <s v="anonymous"/>
    <d v="2026-05-10T00:00:00"/>
    <x v="20"/>
    <n v="12000041"/>
    <x v="0"/>
    <s v="Senior Electrical Engineer"/>
    <s v="Electrical Substation"/>
    <s v="Unsafe Act (Dangerous or Unsafe Act that was done by someone) / Perbuatan Bahaya"/>
    <s v="Personnel were carrying items while descending the stairs without using the handrail."/>
    <s v="Slip, trip and fall."/>
    <s v="Intervene the person to use handrails while ascending or descending a stair."/>
    <s v="Individual Behaviour / Tingkah Laku yang Cuai dan Berbahaya"/>
    <x v="2"/>
    <x v="0"/>
    <x v="0"/>
  </r>
  <r>
    <n v="6712"/>
    <x v="910"/>
    <d v="2026-05-12T12:29:31"/>
    <s v="anonymous"/>
    <d v="2026-05-12T00:00:00"/>
    <x v="138"/>
    <n v="12000083"/>
    <x v="0"/>
    <s v="Rotating Engineer"/>
    <s v="Urea Plant"/>
    <s v="Unsafe Act (Dangerous or Unsafe Act that was done by someone) / Perbuatan Bahaya"/>
    <s v="Personnel not aware that permit for confined space entry require submission of scanned training card with validity of 1 year, especially for fire watcher and 3rd party personnel to perform activity inside confined space."/>
    <s v="The personnel without any awareness of the requirement may go inside the confined space without valid training card"/>
    <s v="HSSE to officially informed all personnel of the requirement needed prior to issuing any permit or doing any activity."/>
    <s v="Knowledge and Training / Kurang Kemahiran atau Pengetahuan"/>
    <x v="2"/>
    <x v="0"/>
    <x v="0"/>
  </r>
  <r>
    <n v="6713"/>
    <x v="911"/>
    <d v="2026-05-12T13:28:52"/>
    <s v="anonymous"/>
    <d v="2026-05-12T00:00:00"/>
    <x v="69"/>
    <n v="12000156"/>
    <x v="0"/>
    <s v="Valve Technician"/>
    <s v="North Building First Floor"/>
    <s v="Improvement Suggestions / Cadangan untuk diperbaiki"/>
    <s v="Some light is dead at Workshop/valve office."/>
    <s v="Not sufficient light no suitable for reading and writing. Can Eyes  strain"/>
    <s v="Inform responsible and notify supervisor"/>
    <s v="Facility Management / Perawatan Kemudahan dan Aset"/>
    <x v="2"/>
    <x v="0"/>
    <x v="0"/>
  </r>
  <r>
    <n v="6714"/>
    <x v="912"/>
    <d v="2026-05-12T13:34:38"/>
    <s v="anonymous"/>
    <d v="2026-05-11T00:00:00"/>
    <x v="69"/>
    <n v="12000156"/>
    <x v="0"/>
    <s v="Valve Technician"/>
    <s v="Workshop"/>
    <s v="Improvement Suggestions / Cadangan untuk diperbaiki"/>
    <s v="Additional bin or at least Scrap metal bin should be disposable at MSL workshop"/>
    <s v="People, through was anywhere. And metal are heavy can not carry far from work place. A waste started to be build up all arround."/>
    <s v="Notify supervisor and rise care card concern"/>
    <s v="Waste Management / Berkaitan dengan Pengurusan Pembuangan Sampah"/>
    <x v="2"/>
    <x v="0"/>
    <x v="0"/>
  </r>
  <r>
    <n v="6716"/>
    <x v="913"/>
    <d v="2026-05-13T05:17:05"/>
    <s v="anonymous"/>
    <d v="2026-05-11T00:00:00"/>
    <x v="133"/>
    <n v="12000019"/>
    <x v="0"/>
    <s v="Urea rotating lead "/>
    <s v="Urea Plant"/>
    <s v="Unsafe Condition (Dangerous Area that has potential to cause harm or injury to People within the Area) / Keadaan Bahaya"/>
    <s v=" Area barricades without any signage for long time "/>
    <s v="people will not ba able to know the reason for barricades which might be ammonia leak."/>
    <s v="Informed operation to put proper signage or remove barricades "/>
    <s v="Signage and Barriers / Papan Tanda dan Perbatasan Keselamatan tempat kerja"/>
    <x v="2"/>
    <x v="0"/>
    <x v="0"/>
  </r>
  <r>
    <n v="6717"/>
    <x v="914"/>
    <d v="2026-05-13T05:23:13"/>
    <s v="anonymous"/>
    <d v="2026-05-11T00:00:00"/>
    <x v="133"/>
    <n v="12000019"/>
    <x v="0"/>
    <s v="Urea rotating lead "/>
    <s v="Urea Plant"/>
    <s v="Safe Act or Positive Practice (An appreciation to be made to that person who shows good examples) / Kelakuan yang Baik"/>
    <s v="Operation site supervisor stop all maintenance activities at site and informed all people before urea synthesis draining which will cause ammonia smell"/>
    <s v="If not informed people will be exposed to ammonia which is harmful "/>
    <s v="Appreciated his intervene and cascaded the information to the team to leave the site untill information from site supervisor that site is safe "/>
    <s v="Communication / Kurang Perbincangan waktu Bekerja, Kurang Permahaman Arahan atau Kurang Pengetahuan Bahasa Asing"/>
    <x v="2"/>
    <x v="0"/>
    <x v="0"/>
  </r>
  <r>
    <n v="6718"/>
    <x v="915"/>
    <d v="2026-05-13T09:11:31"/>
    <s v="anonymous"/>
    <d v="2026-05-13T00:00:00"/>
    <x v="72"/>
    <n v="12000149"/>
    <x v="0"/>
    <s v="Workshop Technician"/>
    <s v="Workshop"/>
    <s v="Improvement Suggestions / Cadangan untuk diperbaiki"/>
    <s v="Not enough lighting in the workshop area"/>
    <s v="With not enough lighting in the workshop area, it is very hard to see "/>
    <s v="Provide better lighting"/>
    <s v="Facility Management / Perawatan Kemudahan dan Aset"/>
    <x v="2"/>
    <x v="0"/>
    <x v="0"/>
  </r>
  <r>
    <n v="6719"/>
    <x v="916"/>
    <d v="2026-05-13T14:12:18"/>
    <s v="anonymous"/>
    <d v="2026-05-12T00:00:00"/>
    <x v="56"/>
    <n v="12000155"/>
    <x v="0"/>
    <s v="Rigger"/>
    <s v="Ammonia Plant"/>
    <s v="Unsafe Act (Dangerous or Unsafe Act that was done by someone) / Perbuatan Bahaya"/>
    <s v="Saw someone climbing scaffolding by not using harness and not through access way."/>
    <s v="Fall injury"/>
    <s v="I stop the person from climbing and tell the the person to use harness and enter from access way"/>
    <s v="Individual Behaviour / Tingkah Laku yang Cuai dan Berbahaya"/>
    <x v="2"/>
    <x v="0"/>
    <x v="0"/>
  </r>
  <r>
    <n v="6721"/>
    <x v="917"/>
    <d v="2026-05-14T05:34:27"/>
    <s v="anonymous"/>
    <d v="2026-05-13T00:00:00"/>
    <x v="14"/>
    <n v="12000073"/>
    <x v="0"/>
    <s v="Shift Electrical Technician"/>
    <s v="Ammonia Plant"/>
    <s v="Improvement Suggestions / Cadangan untuk diperbaiki"/>
    <s v="Radiograhy Test was scheduled to perform At night, but no information was given to BRE shift personnel through Email or messages"/>
    <s v="Exposed to radiotion"/>
    <s v="Very important to share any BFI Alert also to the BRE Personnels working in the plant to prevent unwanted accident or exposure to chemical."/>
    <s v="Communication / Kurang Perbincangan waktu Bekerja, Kurang Permahaman Arahan atau Kurang Pengetahuan Bahasa Asing"/>
    <x v="2"/>
    <x v="0"/>
    <x v="0"/>
  </r>
  <r>
    <n v="6722"/>
    <x v="918"/>
    <d v="2026-05-14T05:47:10"/>
    <s v="anonymous"/>
    <d v="2026-05-11T00:00:00"/>
    <x v="14"/>
    <n v="12000073"/>
    <x v="0"/>
    <s v="Shift Electrical Technician"/>
    <s v="BFI SPARK, Car Park C (Big Space)"/>
    <s v="Improvement Suggestions / Cadangan untuk diperbaiki"/>
    <s v="Parking being scrambled by lots of drivers from multiple companies. "/>
    <s v="Can cause car accident or damage to other cars. _x000a__x000a_Unavailable parking for the shift personnel which cause disturbance to the shift handover period"/>
    <s v="During shutdown period multiple companies is will be having a lot of vendors and contractors which resulting lots of cars coming for the parking space. _x000a__x000a_For these critical period, The shift personnels should be given temporary excuse to park their own car within the company parking area to avoid time or parking discrepancies as to avoid work delay."/>
    <s v="Road Safety / Keselamatan di Trafik dan Jalan Raya"/>
    <x v="2"/>
    <x v="0"/>
    <x v="0"/>
  </r>
  <r>
    <n v="6723"/>
    <x v="919"/>
    <d v="2026-05-14T06:54:50"/>
    <s v="anonymous"/>
    <d v="2026-05-13T00:00:00"/>
    <x v="41"/>
    <n v="12000024"/>
    <x v="0"/>
    <s v="Electrical Technician"/>
    <s v="Electrical Substation"/>
    <s v="Unsafe Act (Dangerous or Unsafe Act that was done by someone) / Perbuatan Bahaya"/>
    <s v="Personnel was seen handling hand drill without using hand gloves"/>
    <s v="They can injure their hands if things goes wrong"/>
    <s v="Stop their work and ask them to use hand gloves before they can start work"/>
    <s v="Individual Behaviour / Tingkah Laku yang Cuai dan Berbahaya"/>
    <x v="2"/>
    <x v="0"/>
    <x v="0"/>
  </r>
  <r>
    <n v="6725"/>
    <x v="920"/>
    <d v="2026-05-14T09:27:45"/>
    <s v="anonymous"/>
    <d v="2026-05-14T00:00:00"/>
    <x v="136"/>
    <n v="12000081"/>
    <x v="0"/>
    <s v="Rotating engineer"/>
    <s v="Car Park near Clinic"/>
    <s v="Unsafe Condition (Dangerous Area that has potential to cause harm or injury to People within the Area) / Keadaan Bahaya"/>
    <s v="no cover for drainage"/>
    <s v="personnel can fall into drain and get injury"/>
    <s v="suggestion to put drainage cover "/>
    <s v="Facility Management / Perawatan Kemudahan dan Aset"/>
    <x v="2"/>
    <x v="0"/>
    <x v="0"/>
  </r>
  <r>
    <n v="6726"/>
    <x v="921"/>
    <d v="2026-05-14T09:30:49"/>
    <s v="anonymous"/>
    <d v="2026-05-13T00:00:00"/>
    <x v="140"/>
    <n v="12000045"/>
    <x v="0"/>
    <s v="Rotating supervisor"/>
    <s v="Car Park near Clinic"/>
    <s v="Unsafe Condition (Dangerous Area that has potential to cause harm or injury to People within the Area) / Keadaan Bahaya"/>
    <s v="no cover on the drainage "/>
    <s v="car can accidentally plunge into the drainange"/>
    <s v="propose to put drainage cover"/>
    <s v="Facility Management / Perawatan Kemudahan dan Aset"/>
    <x v="2"/>
    <x v="0"/>
    <x v="0"/>
  </r>
  <r>
    <n v="6727"/>
    <x v="922"/>
    <d v="2026-05-14T09:36:35"/>
    <s v="anonymous"/>
    <d v="2026-05-13T00:00:00"/>
    <x v="136"/>
    <n v="12000081"/>
    <x v="0"/>
    <s v="Rotating Engineer"/>
    <s v="Ammonia Plant"/>
    <s v="Unsafe Condition (Dangerous Area that has potential to cause harm or injury to People within the Area) / Keadaan Bahaya"/>
    <s v="obstruction to access 1031K002 platform"/>
    <s v="head collision with the obstruction, although personnel wear safety helmet"/>
    <s v="suggestion to relevant parties to remove the obstruction"/>
    <s v="Design and Engineering / Tempat Pekerjaan kurang sesuai"/>
    <x v="2"/>
    <x v="0"/>
    <x v="0"/>
  </r>
  <r>
    <n v="6733"/>
    <x v="923"/>
    <d v="2026-05-15T07:14:50"/>
    <s v="anonymous"/>
    <d v="2026-05-15T00:00:00"/>
    <x v="110"/>
    <n v="12000113"/>
    <x v="0"/>
    <s v="Instrument Technician"/>
    <s v="Site Office's Contractors Rest Area"/>
    <s v="Improvement Suggestions / Cadangan untuk diperbaiki"/>
    <s v="Observed that the toilet flush tank at the rest area door 1 was continuously leaking water onto the floor"/>
    <s v="Continuous water leakage can lead to excessive water wastage and increased utility costs. The wet floor also can cause slip and fall hazards for anyone using the restroom."/>
    <s v="Informed the cleaner team about the leaking toilet tank and advised to report the issue to the supervisor for immediate inspection and repair were necessary to prevent accidents and further water wastage."/>
    <s v="Facility Management / Perawatan Kemudahan dan Aset"/>
    <x v="2"/>
    <x v="0"/>
    <x v="0"/>
  </r>
  <r>
    <n v="6735"/>
    <x v="924"/>
    <d v="2026-05-15T08:02:47"/>
    <s v="anonymous"/>
    <d v="2026-05-12T00:00:00"/>
    <x v="31"/>
    <n v="12000036"/>
    <x v="0"/>
    <s v="Electrical technician "/>
    <s v="Ammonia Plant"/>
    <s v="Unsafe Condition (Dangerous Area that has potential to cause harm or injury to People within the Area) / Keadaan Bahaya"/>
    <s v="Beam too closed to monkey ladder"/>
    <s v="The beam obstructs access to the ladder and may cause people using the monkey ladder to hit their heads."/>
    <s v="Reported to the respective personnel."/>
    <s v="Design and Engineering / Tempat Pekerjaan kurang sesuai"/>
    <x v="2"/>
    <x v="0"/>
    <x v="0"/>
  </r>
  <r>
    <n v="6736"/>
    <x v="925"/>
    <d v="2026-05-15T08:51:06"/>
    <s v="anonymous"/>
    <d v="2026-05-15T00:00:00"/>
    <x v="126"/>
    <n v="12000137"/>
    <x v="0"/>
    <s v="Instrument Technician"/>
    <s v="Site Office's Contractors Rest Area"/>
    <s v="Improvement Suggestions / Cadangan untuk diperbaiki"/>
    <s v="The toilet at rest area at the very end has a very loud shrieking sound"/>
    <s v="The pipe can burst and cause damages to company asset"/>
    <s v="Inform the respective department regarding this issue"/>
    <s v="Facility Management / Perawatan Kemudahan dan Aset"/>
    <x v="2"/>
    <x v="0"/>
    <x v="0"/>
  </r>
  <r>
    <n v="6737"/>
    <x v="926"/>
    <d v="2026-05-15T10:11:38"/>
    <s v="anonymous"/>
    <d v="2026-05-14T00:00:00"/>
    <x v="16"/>
    <n v="12000013"/>
    <x v="0"/>
    <s v="Electrical manager"/>
    <s v="Ammonia Plant"/>
    <s v="Unsafe Condition (Dangerous Area that has potential to cause harm or injury to People within the Area) / Keadaan Bahaya"/>
    <s v="A pipe spool was observed improperly placed on a pallet, may topple as it was un-secured and not covered"/>
    <s v="The pipe spool may topple as it was un-secured "/>
    <s v="Confirm team to change position of spool to be horizontal instead of vertical to be more safe."/>
    <s v="Material Arrangement and Housekeeping / Kesesuaian Penyusunan Barang dan Kebersihan Tempat Pekerjaan"/>
    <x v="2"/>
    <x v="0"/>
    <x v="0"/>
  </r>
  <r>
    <n v="6738"/>
    <x v="927"/>
    <d v="2026-05-15T10:18:34"/>
    <s v="anonymous"/>
    <d v="2026-05-15T00:00:00"/>
    <x v="149"/>
    <n v="12000085"/>
    <x v="0"/>
    <s v="Rotating technician"/>
    <s v="Ammonia Plant"/>
    <s v="Unsafe Act (Dangerous or Unsafe Act that was done by someone) / Perbuatan Bahaya"/>
    <s v="Unzipping half coverall"/>
    <s v="Injuries"/>
    <s v="Intervene to zip coverall"/>
    <s v="Individual Behaviour / Tingkah Laku yang Cuai dan Berbahaya"/>
    <x v="2"/>
    <x v="0"/>
    <x v="0"/>
  </r>
  <r>
    <n v="6739"/>
    <x v="928"/>
    <d v="2026-05-15T10:20:14"/>
    <s v="anonymous"/>
    <d v="2026-05-15T00:00:00"/>
    <x v="149"/>
    <n v="12000085"/>
    <x v="0"/>
    <s v="Rotating technician"/>
    <s v="Ammonia Plant"/>
    <s v="Unsafe Act (Dangerous or Unsafe Act that was done by someone) / Perbuatan Bahaya"/>
    <s v="Not wearing Safety glass"/>
    <s v="Injuries"/>
    <s v="Intervene to wear"/>
    <s v="Individual Behaviour / Tingkah Laku yang Cuai dan Berbahaya"/>
    <x v="2"/>
    <x v="0"/>
    <x v="0"/>
  </r>
  <r>
    <n v="6740"/>
    <x v="929"/>
    <d v="2026-05-15T10:22:55"/>
    <s v="anonymous"/>
    <d v="2026-05-13T00:00:00"/>
    <x v="16"/>
    <n v="12000013"/>
    <x v="0"/>
    <s v="electrical manager"/>
    <s v="Urea Plant"/>
    <s v="Unsafe Condition (Dangerous Area that has potential to cause harm or injury to People within the Area) / Keadaan Bahaya"/>
    <s v="No barriers by caution tape for the work area"/>
    <s v="Any one from team inside can enter working area, if any lift may be under risk"/>
    <s v="confirm team to install this caution tape"/>
    <s v="Signage and Barriers / Papan Tanda dan Perbatasan Keselamatan tempat kerja"/>
    <x v="2"/>
    <x v="0"/>
    <x v="0"/>
  </r>
  <r>
    <n v="6741"/>
    <x v="930"/>
    <d v="2026-05-15T10:24:54"/>
    <s v="anonymous"/>
    <d v="2026-05-15T00:00:00"/>
    <x v="140"/>
    <n v="12000045"/>
    <x v="0"/>
    <s v="Rotating supervisor"/>
    <s v="Bulk Storage"/>
    <s v="Unsafe Condition (Dangerous Area that has potential to cause harm or injury to People within the Area) / Keadaan Bahaya"/>
    <s v="No stone/grating drainage "/>
    <s v="People fall"/>
    <s v="Report to my line supervisor to mention this to client"/>
    <s v="Facility Management / Perawatan Kemudahan dan Aset"/>
    <x v="2"/>
    <x v="0"/>
    <x v="0"/>
  </r>
  <r>
    <n v="6742"/>
    <x v="931"/>
    <d v="2026-05-15T10:26:46"/>
    <s v="anonymous"/>
    <d v="2026-05-15T00:00:00"/>
    <x v="140"/>
    <n v="12000045"/>
    <x v="0"/>
    <s v="Rotating supervisor"/>
    <s v="North Building Ground Floor"/>
    <s v="Unsafe Act (Dangerous or Unsafe Act that was done by someone) / Perbuatan Bahaya"/>
    <s v="Colleague seems to forgot escape hood before going out to site"/>
    <s v="Injuries"/>
    <s v="Intervene and remind"/>
    <s v="Individual Behaviour / Tingkah Laku yang Cuai dan Berbahaya"/>
    <x v="2"/>
    <x v="0"/>
    <x v="0"/>
  </r>
  <r>
    <n v="6743"/>
    <x v="932"/>
    <d v="2026-05-15T11:04:36"/>
    <s v="anonymous"/>
    <d v="2026-05-13T00:00:00"/>
    <x v="2"/>
    <s v="BRE 12000066"/>
    <x v="0"/>
    <s v="Electrical Technician (Shift)"/>
    <s v="Electrical Substation"/>
    <s v="Unsafe Act (Dangerous or Unsafe Act that was done by someone) / Perbuatan Bahaya"/>
    <s v="A working personal descending the stairs hastily while the weather at the time was heavy rain and the stairs along with the handrails were wet and slippery"/>
    <s v="Slip, trip and fall that can lead to severe injury and even fatality."/>
    <s v="Intervene the working personal to descend the stairs slowly while ensuring consistent three-point contact to maximize safety."/>
    <s v="Individual Behaviour / Tingkah Laku yang Cuai dan Berbahaya"/>
    <x v="2"/>
    <x v="0"/>
    <x v="2"/>
  </r>
  <r>
    <n v="6744"/>
    <x v="933"/>
    <d v="2026-05-15T11:14:15"/>
    <s v="anonymous"/>
    <d v="2026-05-12T00:00:00"/>
    <x v="2"/>
    <s v="BRE 12000066"/>
    <x v="0"/>
    <s v="Electrical Technician (Shift)"/>
    <s v="Electrical Substation"/>
    <s v="Improvement Suggestions / Cadangan untuk diperbaiki"/>
    <s v="While working in Dry Transformer room, it was found that the room does not have any power (electrical) sockets in it which requires erection of panel and cable extension from the nearby power socket."/>
    <s v="Working personal will require erection of electrical portable panel and cable extension which increases the risk of hazard for any passerby pedestrian or cyclist personal."/>
    <s v="Inform the Electrical Supervisor and suggest for an installation and location for the Electrical Socket."/>
    <s v="Facility Management / Perawatan Kemudahan dan Aset"/>
    <x v="2"/>
    <x v="0"/>
    <x v="0"/>
  </r>
  <r>
    <n v="6745"/>
    <x v="934"/>
    <d v="2026-05-15T11:24:50"/>
    <s v="anonymous"/>
    <d v="2026-05-14T00:00:00"/>
    <x v="49"/>
    <n v="12000141"/>
    <x v="0"/>
    <s v="Mechanical Maintenance supervisor "/>
    <s v="Offsite &amp; Utilities"/>
    <s v="Safe Act or Positive Practice (An appreciation to be made to that person who shows good examples) / Kelakuan yang Baik"/>
    <s v="Workers do welding activities after finished they house keeping area "/>
    <s v="If they no house keeping working area can get fire "/>
    <s v="After working finish must good housekeeping working area"/>
    <s v="Material Arrangement and Housekeeping / Kesesuaian Penyusunan Barang dan Kebersihan Tempat Pekerjaan"/>
    <x v="2"/>
    <x v="0"/>
    <x v="0"/>
  </r>
  <r>
    <n v="6746"/>
    <x v="935"/>
    <d v="2026-05-15T11:34:27"/>
    <s v="anonymous"/>
    <d v="2026-05-15T00:00:00"/>
    <x v="49"/>
    <n v="12000141"/>
    <x v="0"/>
    <s v="Mechanical Maintenance support "/>
    <s v="Ammonia Plant"/>
    <s v="Safe Act or Positive Practice (An appreciation to be made to that person who shows good examples) / Kelakuan yang Baik"/>
    <s v="Forklift operator transport Materials after finish work from site back to workshop "/>
    <s v="Material can falling when forklift moving"/>
    <s v="Forklift operator lock material for falling "/>
    <s v="Material Arrangement and Housekeeping / Kesesuaian Penyusunan Barang dan Kebersihan Tempat Pekerjaan"/>
    <x v="2"/>
    <x v="0"/>
    <x v="0"/>
  </r>
  <r>
    <n v="6749"/>
    <x v="936"/>
    <d v="2026-05-16T15:33:26"/>
    <s v="anonymous"/>
    <d v="2026-05-16T00:00:00"/>
    <x v="70"/>
    <n v="12000151"/>
    <x v="0"/>
    <s v="Valve repair tech"/>
    <s v="Workshop"/>
    <s v="Unsafe Condition (Dangerous Area that has potential to cause harm or injury to People within the Area) / Keadaan Bahaya"/>
    <s v="Birds living inside the workshop roof"/>
    <s v="Biohazard"/>
    <s v="Block off access by setting up netting"/>
    <s v="Facility Management / Perawatan Kemudahan dan Aset"/>
    <x v="2"/>
    <x v="0"/>
    <x v="0"/>
  </r>
  <r>
    <n v="6750"/>
    <x v="937"/>
    <d v="2026-05-16T15:42:34"/>
    <s v="anonymous"/>
    <d v="2026-05-16T00:00:00"/>
    <x v="70"/>
    <n v="12000151"/>
    <x v="0"/>
    <s v="Valve repair tech"/>
    <s v="North Building Ground Floor"/>
    <s v="Improvement Suggestions / Cadangan untuk diperbaiki"/>
    <s v="Please make canteen"/>
    <s v="Time wasted on going out to buy food, and fuel wasted. If it was near office area, we save money and time, more time for rest, higher morale, greater productivity, better for both companies."/>
    <s v="Please, make canteen"/>
    <s v="Welfare / Kebajikan Pekerjaan dari segi Tempat Rehat, Penyediaan Air Minum dan Sebagainya."/>
    <x v="2"/>
    <x v="0"/>
    <x v="0"/>
  </r>
  <r>
    <n v="6751"/>
    <x v="938"/>
    <d v="2026-05-16T16:25:07"/>
    <s v="anonymous"/>
    <d v="2026-05-12T00:00:00"/>
    <x v="8"/>
    <n v="12000080"/>
    <x v="0"/>
    <s v="Welder"/>
    <s v="Ammonia Plant"/>
    <s v="Unsafe Act (Dangerous or Unsafe Act that was done by someone) / Perbuatan Bahaya"/>
    <s v="Worker climbed and worked on scaffolding at height without attaching the safety harness lanyard to a secure anchorage point."/>
    <s v="* Falling from height_x000a_* Serious injury or fatality_x000a_* Unsafe working environment_x000a_* Violation of safety procedure"/>
    <s v="* Stopped the work immediately_x000a_* Instructed the worker to properly hook the safety harness_x000a_* Re-checked scaffolding and anchorage point_x000a_* Reminded all workers about 100% tie-off requirement while working at height"/>
    <s v="Individual Behaviour / Tingkah Laku yang Cuai dan Berbahaya"/>
    <x v="2"/>
    <x v="0"/>
    <x v="2"/>
  </r>
  <r>
    <n v="6752"/>
    <x v="939"/>
    <d v="2026-05-16T16:35:39"/>
    <s v="anonymous"/>
    <d v="2026-05-12T00:00:00"/>
    <x v="8"/>
    <n v="12000080"/>
    <x v="0"/>
    <s v="Welder "/>
    <s v="Ammonia Plant"/>
    <s v="Unsafe Act (Dangerous or Unsafe Act that was done by someone) / Perbuatan Bahaya"/>
    <s v="Worker performed cutting/grinding work without proper spark containment, causing sparks to spread outside the work area."/>
    <s v="* Fire or explosion risk_x000a_* Injury to nearby workers_x000a_* Damage to equipment and materials"/>
    <s v="* Stopped the work immediately_x000a_* Instructed the worker to install proper spark protection_x000a_* Checked surrounding area for fire hazards_x000a_* Reminded workers to follow hot work safety requirements"/>
    <s v="Individual Behaviour / Tingkah Laku yang Cuai dan Berbahaya"/>
    <x v="2"/>
    <x v="0"/>
    <x v="2"/>
  </r>
  <r>
    <n v="6753"/>
    <x v="940"/>
    <d v="2026-05-16T16:47:08"/>
    <s v="anonymous"/>
    <d v="2026-05-13T00:00:00"/>
    <x v="8"/>
    <n v="12000080"/>
    <x v="0"/>
    <s v="Welder "/>
    <s v="Ammonia Plant"/>
    <s v="Safe Act or Positive Practice (An appreciation to be made to that person who shows good examples) / Kelakuan yang Baik"/>
    <s v="A group of workers performed hot work with proper PPE, complete barricading, and warning signs in place according to safety requirements."/>
    <s v="* Proper use of PPE_x000a_* Good work area control and barricading_x000a_* Warning signs clearly displayed_x000a_* Good compliance with hot work safety procedure"/>
    <s v="Good safety practice prevents accidents."/>
    <s v="Individual Behaviour / Tingkah Laku yang Cuai dan Berbahaya"/>
    <x v="2"/>
    <x v="0"/>
    <x v="0"/>
  </r>
  <r>
    <n v="6754"/>
    <x v="941"/>
    <d v="2026-05-17T08:32:40"/>
    <s v="anonymous"/>
    <d v="2026-05-11T00:00:00"/>
    <x v="83"/>
    <n v="12000058"/>
    <x v="0"/>
    <s v="Urea static supervisor "/>
    <s v="Urea Plant"/>
    <s v="Unsafe Condition (Dangerous Area that has potential to cause harm or injury to People within the Area) / Keadaan Bahaya"/>
    <s v="There is no bericate while systems draining "/>
    <s v="There is risk of ammonia gas"/>
    <s v="I have remind operation to bericate and and put signage "/>
    <s v="Signage and Barriers / Papan Tanda dan Perbatasan Keselamatan tempat kerja"/>
    <x v="2"/>
    <x v="0"/>
    <x v="0"/>
  </r>
  <r>
    <n v="6755"/>
    <x v="942"/>
    <d v="2026-05-17T08:37:42"/>
    <s v="anonymous"/>
    <d v="2026-05-11T00:00:00"/>
    <x v="83"/>
    <n v="12000058"/>
    <x v="0"/>
    <s v="Urea static supervisor "/>
    <s v="Urea Plant"/>
    <s v="Safe Act or Positive Practice (An appreciation to be made to that person who shows good examples) / Kelakuan yang Baik"/>
    <s v="Workers or doing maintenance activities by using proper PPE and bericate and signage "/>
    <s v="Doing good job "/>
    <s v="Appreciate  workers"/>
    <s v="Proactive Approach / Teguran Positif (Safe Act / Positive Act)"/>
    <x v="2"/>
    <x v="0"/>
    <x v="0"/>
  </r>
  <r>
    <n v="6756"/>
    <x v="943"/>
    <d v="2026-05-17T08:44:43"/>
    <s v="anonymous"/>
    <d v="2026-05-12T00:00:00"/>
    <x v="83"/>
    <n v="12000058"/>
    <x v="0"/>
    <s v="Urea static supervisor "/>
    <s v="Urea Plant"/>
    <s v="Unsafe Condition (Dangerous Area that has potential to cause harm or injury to People within the Area) / Keadaan Bahaya"/>
    <s v="Workers are doing maintenance activities above and under plate form"/>
    <s v="Falling object hazard "/>
    <s v="I remind the workers not to stand or work under the platform if above platform workers working and bericate the area under the platform "/>
    <s v="Position of People / Keberadaan seseorang ketika bekerja (Line of Fire, Drop Object &amp; Slip, Trip and Fall)"/>
    <x v="2"/>
    <x v="0"/>
    <x v="2"/>
  </r>
  <r>
    <n v="6757"/>
    <x v="944"/>
    <d v="2026-05-17T08:48:07"/>
    <s v="anonymous"/>
    <d v="2026-05-12T00:00:00"/>
    <x v="8"/>
    <n v="12000080"/>
    <x v="0"/>
    <s v="Welder"/>
    <s v="Ammonia Plant"/>
    <s v="Unsafe Act (Dangerous or Unsafe Act that was done by someone) / Perbuatan Bahaya"/>
    <s v="During cutting work on a 1” pipe line, the workers failed to control the pipe after all supports were removed, causing the line to fall sideways. Fortunately, no injury or equipment damage occurred."/>
    <s v="* Serious injury to nearby workers_x000a_* Damage to equipment or piping_x000a_* Loss of control during lifting/cutting activity_x000a_* Unsafe work environment"/>
    <s v="* Stopped the work immediately._x000a_* Instructed the workers to reinstall temporary support before continuing work._x000a_* Conducted a risk reassessment with the work team._x000a_* Reminded workers to ensure pipe stability before cutting or removing supports."/>
    <s v="Individual Behaviour / Tingkah Laku yang Cuai dan Berbahaya"/>
    <x v="2"/>
    <x v="0"/>
    <x v="2"/>
  </r>
  <r>
    <n v="6758"/>
    <x v="945"/>
    <d v="2026-05-17T08:50:42"/>
    <s v="anonymous"/>
    <d v="2026-05-12T00:00:00"/>
    <x v="83"/>
    <n v="12000058"/>
    <x v="0"/>
    <s v="Urea static supervisor "/>
    <s v="Urea Plant"/>
    <s v="Unsafe Act (Dangerous or Unsafe Act that was done by someone) / Perbuatan Bahaya"/>
    <s v="Workers are sitting at site without wearing safety glasses "/>
    <s v="Any foreign particles can hit there eyes "/>
    <s v="I approach to them and remind them please not remove safety glasses"/>
    <s v="Personal Protective Equipment / Pemakaian Alat Pelindung Diri"/>
    <x v="2"/>
    <x v="0"/>
    <x v="0"/>
  </r>
  <r>
    <n v="6759"/>
    <x v="946"/>
    <d v="2026-05-17T08:53:14"/>
    <s v="anonymous"/>
    <d v="2026-05-13T00:00:00"/>
    <x v="83"/>
    <n v="12000058"/>
    <x v="0"/>
    <s v="Urea static supervisor "/>
    <s v="Urea Plant"/>
    <s v="Unsafe Condition (Dangerous Area that has potential to cause harm or injury to People within the Area) / Keadaan Bahaya"/>
    <s v="Some binding wire lying on gritting "/>
    <s v="Trip hazard "/>
    <s v="I remove binding wire and put in trash bin"/>
    <s v="Material Arrangement and Housekeeping / Kesesuaian Penyusunan Barang dan Kebersihan Tempat Pekerjaan"/>
    <x v="2"/>
    <x v="0"/>
    <x v="0"/>
  </r>
  <r>
    <n v="6760"/>
    <x v="947"/>
    <d v="2026-05-17T08:56:51"/>
    <s v="anonymous"/>
    <d v="2026-05-14T00:00:00"/>
    <x v="83"/>
    <n v="12000058"/>
    <x v="0"/>
    <s v="Urea static supervisor "/>
    <s v="Urea Plant"/>
    <s v="Unsafe Condition (Dangerous Area that has potential to cause harm or injury to People within the Area) / Keadaan Bahaya"/>
    <s v="Some empty water bottles lying on urea granulation platform "/>
    <s v="Slip trip hazard"/>
    <s v="I pick empty water bottles and put in trash bin"/>
    <s v="Material Arrangement and Housekeeping / Kesesuaian Penyusunan Barang dan Kebersihan Tempat Pekerjaan"/>
    <x v="2"/>
    <x v="0"/>
    <x v="0"/>
  </r>
  <r>
    <n v="6761"/>
    <x v="948"/>
    <d v="2026-05-17T08:59:01"/>
    <s v="anonymous"/>
    <d v="2026-05-14T00:00:00"/>
    <x v="8"/>
    <n v="12000080"/>
    <x v="0"/>
    <s v="Welder"/>
    <s v="Ammonia Plant"/>
    <s v="Unsafe Act (Dangerous or Unsafe Act that was done by someone) / Perbuatan Bahaya"/>
    <s v="A group of workers continued hot work in an open area without overhead shelter after rain started."/>
    <s v="* Electric shock risk._x000a_* Slipping and falling hazard._x000a_* Reduced visibility and unsafe working condition."/>
    <s v="* Stopped the hot work immediately._x000a_* Instructed workers to move to a safe sheltered area._x000a_* Resumed work only after weather and work area became safe."/>
    <s v="Individual Behaviour / Tingkah Laku yang Cuai dan Berbahaya"/>
    <x v="2"/>
    <x v="0"/>
    <x v="0"/>
  </r>
  <r>
    <n v="6762"/>
    <x v="949"/>
    <d v="2026-05-17T09:07:16"/>
    <s v="anonymous"/>
    <d v="2026-05-14T00:00:00"/>
    <x v="8"/>
    <n v="12000080"/>
    <x v="0"/>
    <s v="Welder"/>
    <s v="Boiler Area"/>
    <s v="Unsafe Act (Dangerous or Unsafe Act that was done by someone) / Perbuatan Bahaya"/>
    <s v="A worker carried tools by hand while climbing a scaffold ladder."/>
    <s v="* Loss of balance and falling from height._x000a_* Dropped objects striking people below."/>
    <s v="* Stopped the worker immediately._x000a_* Instructed the worker to use a tool bag or rope for lifting tools._x000a_* Reminded workers to maintain three-point contact while climbing._x000a_* Conducted safety reminder for working at height."/>
    <s v="Individual Behaviour / Tingkah Laku yang Cuai dan Berbahaya"/>
    <x v="2"/>
    <x v="0"/>
    <x v="2"/>
  </r>
  <r>
    <n v="6763"/>
    <x v="950"/>
    <d v="2026-05-17T09:15:14"/>
    <s v="anonymous"/>
    <d v="2026-05-15T00:00:00"/>
    <x v="8"/>
    <n v="120000080"/>
    <x v="0"/>
    <s v="Welder"/>
    <s v="Ammonia Plant"/>
    <s v="Safe Act or Positive Practice (An appreciation to be made to that person who shows good examples) / Kelakuan yang Baik"/>
    <s v="Most work teams maintained good housekeeping practices by arranging tools and materials properly and cleaning the work area after completing their jobs."/>
    <s v="* Reduced trip and fall hazards_x000a_* Improved work efficiency and safety_x000a_* Better working environment_x000a_* Positive safety culture among workers"/>
    <s v="* Appreciated the teams for maintaining good housekeeping_x000a_* Encouraged workers to continue practicing clean and safe work habits_x000a_* Shared the positive observation with other teams as a good example"/>
    <s v="Individual Behaviour / Tingkah Laku yang Cuai dan Berbahaya"/>
    <x v="2"/>
    <x v="0"/>
    <x v="0"/>
  </r>
  <r>
    <n v="6764"/>
    <x v="951"/>
    <d v="2026-05-18T06:52:34"/>
    <s v="anonymous"/>
    <d v="2026-05-18T00:00:00"/>
    <x v="86"/>
    <n v="12000114"/>
    <x v="0"/>
    <s v="Mechanical static"/>
    <s v="Plant Entry Gate"/>
    <s v="Improvement Suggestions / Cadangan untuk diperbaiki"/>
    <s v="I've seen security doing a good check on PPE before entering the plant but only on local employee, when it's comes to expatriate Egyptian, they hesitate or won't ask at all, i see expatriates not using safety glasses entering plant, but security didn't say anything, maybe they shy or too scare with expatriate yeah?"/>
    <s v="Double standard "/>
    <s v="Train security to intervene not only local but expatriate not matter what their position and don't be scare, when it comes to local they ask alot, when it's come to expatriate they only nod their head"/>
    <s v="Supervision / Kurang Pemantauan atau Perhatian dari atasan"/>
    <x v="2"/>
    <x v="0"/>
    <x v="0"/>
  </r>
  <r>
    <n v="6767"/>
    <x v="952"/>
    <d v="2026-05-18T10:44:12"/>
    <s v="anonymous"/>
    <d v="2026-05-18T00:00:00"/>
    <x v="49"/>
    <n v="12000141"/>
    <x v="0"/>
    <s v="Mechanical Maintenance supervisor "/>
    <s v="Trailer Parking Area"/>
    <s v="Unsafe Condition (Dangerous Area that has potential to cause harm or injury to People within the Area) / Keadaan Bahaya"/>
    <s v="I see concrete cover drain at Trailer park have big gap"/>
    <s v="Bicycle can fall in the gap"/>
    <s v="Informed to BFI "/>
    <s v="Hazardous - Unsafe Materials / Benda yang Berbahaya"/>
    <x v="2"/>
    <x v="0"/>
    <x v="2"/>
  </r>
  <r>
    <n v="6768"/>
    <x v="953"/>
    <d v="2026-05-18T13:33:52"/>
    <s v="anonymous"/>
    <d v="2026-05-14T00:00:00"/>
    <x v="43"/>
    <n v="12000009"/>
    <x v="0"/>
    <s v="Workshop manager "/>
    <s v="Offsite &amp; Utilities"/>
    <s v="Unsafe Act (Dangerous or Unsafe Act that was done by someone) / Perbuatan Bahaya"/>
    <s v="Bike with back tool trunk was about to slide back of the ramp. "/>
    <s v="Falls, injuries for the rider or the surrounding team.  "/>
    <s v="Instruct the biker to take care, and to consider proper speeding. "/>
    <s v="Individual Behaviour / Tingkah Laku yang Cuai dan Berbahaya"/>
    <x v="2"/>
    <x v="0"/>
    <x v="0"/>
  </r>
  <r>
    <n v="6769"/>
    <x v="954"/>
    <d v="2026-05-18T14:10:37"/>
    <s v="anonymous"/>
    <d v="2026-05-18T00:00:00"/>
    <x v="49"/>
    <n v="12000141"/>
    <x v="0"/>
    <s v="Mechanical Maintenance supervisor "/>
    <s v="Chemical Storage Area"/>
    <s v="Safe Act or Positive Practice (An appreciation to be made to that person who shows good examples) / Kelakuan yang Baik"/>
    <s v="Subcontractors install roofing at new chemical store "/>
    <s v="Can falling from high "/>
    <s v="The used life line and ware full body harness at all time , when they working "/>
    <s v="Scaffolding and Working at Height / Yang berkaitan dengan Scaffolding dan Bekerja tempat tinggi"/>
    <x v="2"/>
    <x v="0"/>
    <x v="0"/>
  </r>
  <r>
    <n v="6770"/>
    <x v="955"/>
    <d v="2026-05-18T15:49:26"/>
    <s v="anonymous"/>
    <d v="2026-05-14T00:00:00"/>
    <x v="108"/>
    <n v="12000110"/>
    <x v="0"/>
    <s v="Instrumentation Technician O&amp;U"/>
    <s v="Urea Plant"/>
    <s v="Unsafe Condition (Dangerous Area that has potential to cause harm or injury to People within the Area) / Keadaan Bahaya"/>
    <s v="There was a step that are not noticeable, when someone passing by the area and he almost fell."/>
    <s v="can cause injury to the knees."/>
    <s v="told the person to always be aware when walking and be alert to the surroundings."/>
    <s v="Hazardous - Unsafe Environment / Situasi Tempat Kerja yang Berbahaya untuk Alam Sekitar"/>
    <x v="2"/>
    <x v="0"/>
    <x v="2"/>
  </r>
  <r>
    <n v="6771"/>
    <x v="956"/>
    <d v="2026-05-18T16:07:00"/>
    <s v="anonymous"/>
    <d v="2026-05-12T00:00:00"/>
    <x v="108"/>
    <n v="12000110"/>
    <x v="0"/>
    <s v="Instrumentation Technician O&amp;U "/>
    <s v="Ammonia Plant"/>
    <s v="Unsafe Condition (Dangerous Area that has potential to cause harm or injury to People within the Area) / Keadaan Bahaya"/>
    <s v="some areas were not properly barricaded and have signage of no entry. "/>
    <s v="can caused unwanted incidents happened such as falling objects."/>
    <s v="to remind my colleagues to always be alert of their surroundings and to always make sure the areas are safe for working"/>
    <s v="Hazardous - Unsafe Environment / Situasi Tempat Kerja yang Berbahaya untuk Alam Sekitar"/>
    <x v="2"/>
    <x v="0"/>
    <x v="0"/>
  </r>
  <r>
    <n v="6773"/>
    <x v="957"/>
    <d v="2026-05-19T04:53:30"/>
    <s v="anonymous"/>
    <d v="2026-05-07T00:00:00"/>
    <x v="42"/>
    <n v="12000065"/>
    <x v="0"/>
    <s v="Lead electrical technician"/>
    <s v="Electrical Substation"/>
    <s v="Unsafe Act (Dangerous or Unsafe Act that was done by someone) / Perbuatan Bahaya"/>
    <s v="A worker was observed not wearing the required safety helmet."/>
    <s v="Failure to take corrective action may increase the risk of head injury and workplace accidents"/>
    <s v="I approached the worker politely and reminded him to wear the safety helmet before continuing work. I also advised the supervisor to monitor PPE compliance regularly."/>
    <s v="Personal Protective Equipment / Pemakaian Alat Pelindung Diri"/>
    <x v="2"/>
    <x v="0"/>
    <x v="0"/>
  </r>
  <r>
    <n v="6774"/>
    <x v="958"/>
    <d v="2026-05-19T04:57:27"/>
    <s v="anonymous"/>
    <d v="2026-05-12T00:00:00"/>
    <x v="42"/>
    <n v="12000065"/>
    <x v="0"/>
    <s v="Lead Electrical Technician"/>
    <s v="Electrical Substation"/>
    <s v="Unsafe Act (Dangerous or Unsafe Act that was done by someone) / Perbuatan Bahaya"/>
    <s v="I observed workers horseplaying in the electrical substation area"/>
    <s v="If no action is taken, it may result in electric shock, serious injury, fire, equipment damage, or fatal accidents."/>
    <s v="I immediately advised the workers to stop horseplaying and reminded them about the dangers and safety rules in the electrical substation area. I also recommended closer supervision and continuous safety awareness."/>
    <s v="Individual Behaviour / Tingkah Laku yang Cuai dan Berbahaya"/>
    <x v="2"/>
    <x v="0"/>
    <x v="0"/>
  </r>
  <r>
    <n v="6775"/>
    <x v="959"/>
    <d v="2026-05-19T05:03:11"/>
    <s v="anonymous"/>
    <d v="2026-05-13T00:00:00"/>
    <x v="42"/>
    <n v="12000065"/>
    <x v="0"/>
    <s v="Lead electrical technician"/>
    <s v="Electrical Substation"/>
    <s v="Safe Act or Positive Practice (An appreciation to be made to that person who shows good examples) / Kelakuan yang Baik"/>
    <s v="I observed that the equipment was properly locked after isolation and clear communication was carried out among the workers before starting the job."/>
    <s v="If no proper isolation lock and communication are carried out, it may lead to accidental energization, electric shock, serious injury, equipment damage, or fatal accidents."/>
    <s v="This good practice helps prevent accidental energization, miscommunication, and workplace accidents. I praised the team for following the lockout/tagout procedure and maintaining effective communication throughout the work activity. "/>
    <s v="Proactive Approach / Teguran Positif (Safe Act / Positive Act)"/>
    <x v="2"/>
    <x v="0"/>
    <x v="0"/>
  </r>
  <r>
    <n v="6776"/>
    <x v="960"/>
    <d v="2026-05-19T08:06:57"/>
    <s v="anonymous"/>
    <d v="2026-05-19T00:00:00"/>
    <x v="5"/>
    <n v="12000097"/>
    <x v="0"/>
    <s v="maintenance technician"/>
    <s v="Ammonia Plant"/>
    <s v="Unsafe Condition (Dangerous Area that has potential to cause harm or injury to People within the Area) / Keadaan Bahaya"/>
    <s v="at 1031k002 at motor side going up from monkey leader there is beam nearby when going up "/>
    <s v="when going up can hit a beam through head even using helmet still have impact. "/>
    <s v="modification needed for the beam "/>
    <s v="Design and Engineering / Tempat Pekerjaan kurang sesuai"/>
    <x v="2"/>
    <x v="1"/>
    <x v="0"/>
  </r>
  <r>
    <n v="6777"/>
    <x v="961"/>
    <d v="2026-05-19T08:11:21"/>
    <s v="anonymous"/>
    <d v="2026-05-19T00:00:00"/>
    <x v="5"/>
    <n v="12000097"/>
    <x v="0"/>
    <s v="maintenance technician"/>
    <s v="Ammonia Plant"/>
    <s v="Unsafe Condition (Dangerous Area that has potential to cause harm or injury to People within the Area) / Keadaan Bahaya"/>
    <s v="leave the escape hood at the bicycle instead of wearing or nearby the owner "/>
    <s v="violation of ppe "/>
    <s v="intervent to make sure escape hood is nearby "/>
    <s v="Individual Behaviour / Tingkah Laku yang Cuai dan Berbahaya"/>
    <x v="2"/>
    <x v="1"/>
    <x v="0"/>
  </r>
  <r>
    <n v="6778"/>
    <x v="962"/>
    <d v="2026-05-19T08:35:41"/>
    <s v="anonymous"/>
    <d v="2026-05-18T00:00:00"/>
    <x v="82"/>
    <n v="12000108"/>
    <x v="0"/>
    <s v="Static Engineer"/>
    <s v="Urea Plant"/>
    <s v="Unsafe Condition (Dangerous Area that has potential to cause harm or injury to People within the Area) / Keadaan Bahaya"/>
    <s v="Urea granules scattered at the ground floor"/>
    <s v="Slip, trip and fall"/>
    <s v="Informed Brudesh to clean the area"/>
    <s v="Hazardous - Unsafe Environment / Situasi Tempat Kerja yang Berbahaya untuk Alam Sekitar"/>
    <x v="2"/>
    <x v="0"/>
    <x v="0"/>
  </r>
  <r>
    <n v="6779"/>
    <x v="963"/>
    <d v="2026-05-19T08:38:15"/>
    <s v="anonymous"/>
    <d v="2026-05-12T00:00:00"/>
    <x v="13"/>
    <n v="12000148"/>
    <x v="0"/>
    <s v="Welder"/>
    <s v="North Building Ground Floor"/>
    <s v="Safe Act or Positive Practice (An appreciation to be made to that person who shows good examples) / Kelakuan yang Baik"/>
    <s v="During Shutdown ive been working on Night shift. My engineer told me to stay around 15 mins extra for handover task everytime the end of my shift."/>
    <s v="- Missed hazards: night crew walks into live energy, open holes, or hot surfaces no one warned them about _x000a_- Wrong equipment used: they start work on the wrong line or valve because status wasn’t communicated _x000a_- Double work: night shift repeats tasks already done, wasting time and materials _x000a_- Incomplete isolation: lockout not updated, so someone starts work on energized equipment _x000a_- Lost tools/materials: no one knows what’s missing or where spares were left _x000a_- Permit confusion: PTW gets extended or closed wrong, causing violations or unsafe restarts _x000a_- Incident escalation: small leak or loose bolt from day shift becomes bigger problem overnight _x000a_- Fatigue risk: night crew has to fix issues fast without rest, increasing mistakes _x000a_- Blame game: no record of who did what, so no one owns the problem _x000a_- Safety system gaps: gas detectors, barricades, or fire watch not rechecked at shift change _x000a_- Client complaints: work delays or quality issues show up because nothing was handed over properly _x000a_- Audit findings: HSSE flags “poor shift handover” as a root cause in investigation"/>
    <s v="- Do it face-to-face: walk the area together, don’t just rely on notes or WhatsApp _x000a_- Use a handover log: write job status, hazards, isolation points, and what’s next in writing _x000a_- Cover live energy: clearly state what’s isolated, locked, and still energized/hot/pressurized _x000a_- Point out changes: highlight anything new since last handover - leaks, defects, moved barricades _x000a_- Check permits: confirm PTW status, expiry time, and if extension is needed for night shift _x000a_- Account for tools: list what’s in use, missing, or left on site so nothing gets lost _x000a_- Review HSSE controls: gas detectors, fire watch, hole watch, barricades must be verified _x000a_- Flag pending tasks: tell night shift what’s 80% done and what could go wrong if rushed _x000a_- Involve the crew: let incoming and outgoing workers ask questions, don’t just talk at them _x000a_- Document it: both supervisors sign off so responsibility is clear and traceable _x000a_- Keep it short and clear: avoid long stories, stick to hazards, status, and next steps _x000a_- Follow up next shift: ask if anything was missed so you improve the process next time "/>
    <s v="Proactive Approach / Teguran Positif (Safe Act / Positive Act)"/>
    <x v="2"/>
    <x v="0"/>
    <x v="0"/>
  </r>
  <r>
    <n v="6780"/>
    <x v="964"/>
    <d v="2026-05-19T08:40:35"/>
    <s v="anonymous"/>
    <d v="2026-05-19T00:00:00"/>
    <x v="82"/>
    <n v="12000108"/>
    <x v="0"/>
    <s v="Static Engineer"/>
    <s v="Product Handling"/>
    <s v="Improvement Suggestions / Cadangan untuk diperbaiki"/>
    <s v="No road mirror at the corner of the product handling bagging storage area"/>
    <s v="Unable to see incoming traffic "/>
    <s v="Suggest installing road mirror"/>
    <s v="Road Safety / Keselamatan di Trafik dan Jalan Raya"/>
    <x v="2"/>
    <x v="0"/>
    <x v="0"/>
  </r>
  <r>
    <n v="6781"/>
    <x v="965"/>
    <d v="2026-05-19T10:03:11"/>
    <s v="anonymous"/>
    <d v="2026-05-06T00:00:00"/>
    <x v="102"/>
    <n v="12000094"/>
    <x v="0"/>
    <s v="Instrument Engineer"/>
    <s v="Car Park near Clinic"/>
    <s v="Unsafe Condition (Dangerous Area that has potential to cause harm or injury to People within the Area) / Keadaan Bahaya"/>
    <s v="A person accidentally step on a big loose broken brick piece which made her almost trip"/>
    <s v="slip, trip and fall"/>
    <s v="remind the person to watch where she's going and remove the loose big broken brick piece from the walking path to prevent any slip, trip and fall"/>
    <s v="Position of People / Keberadaan seseorang ketika bekerja (Line of Fire, Drop Object &amp; Slip, Trip and Fall)"/>
    <x v="2"/>
    <x v="0"/>
    <x v="2"/>
  </r>
  <r>
    <n v="6782"/>
    <x v="966"/>
    <d v="2026-05-19T10:18:33"/>
    <s v="anonymous"/>
    <d v="2026-05-11T00:00:00"/>
    <x v="124"/>
    <n v="12000134"/>
    <x v="0"/>
    <s v="Instrument Technician"/>
    <s v="Urea Plant"/>
    <s v="Unsafe Condition (Dangerous Area that has potential to cause harm or injury to People within the Area) / Keadaan Bahaya"/>
    <s v="Purging ammonia gas no info regarging this purging,no proper barricade signage"/>
    <s v="Suffocate and difficult to breath"/>
    <s v="Wear raspirator or mask "/>
    <s v="Signage and Barriers / Papan Tanda dan Perbatasan Keselamatan tempat kerja"/>
    <x v="2"/>
    <x v="0"/>
    <x v="2"/>
  </r>
  <r>
    <n v="6783"/>
    <x v="967"/>
    <d v="2026-05-19T10:19:59"/>
    <s v="anonymous"/>
    <d v="2026-04-18T00:00:00"/>
    <x v="113"/>
    <n v="12000121"/>
    <x v="0"/>
    <s v="Instrument Technician"/>
    <s v="Jetty Head"/>
    <s v="Unsafe Condition (Dangerous Area that has potential to cause harm or injury to People within the Area) / Keadaan Bahaya"/>
    <s v="oil spill or chemical spill"/>
    <s v="slip trip and fall"/>
    <s v="weekly house keeping, keep the area dry or free from urea waste. "/>
    <s v="Hazardous - Unsafe Materials / Benda yang Berbahaya"/>
    <x v="2"/>
    <x v="0"/>
    <x v="0"/>
  </r>
  <r>
    <n v="6784"/>
    <x v="968"/>
    <d v="2026-05-19T10:23:55"/>
    <s v="anonymous"/>
    <d v="2026-05-11T00:00:00"/>
    <x v="124"/>
    <n v="12000134"/>
    <x v="0"/>
    <s v="Instrument Technician"/>
    <s v="Boiler Area"/>
    <s v="Unsafe Condition (Dangerous Area that has potential to cause harm or injury to People within the Area) / Keadaan Bahaya"/>
    <s v="Floor algae neer the stair boiler"/>
    <s v="Trip and fall"/>
    <s v="Need to be clean"/>
    <s v="Proactive Approach / Teguran Positif (Safe Act / Positive Act)"/>
    <x v="2"/>
    <x v="0"/>
    <x v="0"/>
  </r>
  <r>
    <n v="6785"/>
    <x v="969"/>
    <d v="2026-05-19T10:33:49"/>
    <s v="anonymous"/>
    <d v="2026-05-14T00:00:00"/>
    <x v="102"/>
    <n v="12000094"/>
    <x v="0"/>
    <s v="Instrument Engineer"/>
    <s v="Urea Plant"/>
    <s v="Unsafe Condition (Dangerous Area that has potential to cause harm or injury to People within the Area) / Keadaan Bahaya"/>
    <s v="A person tripped at the wet area for granulation due to uneven surface"/>
    <s v="Slip, trip and fall"/>
    <s v="Remind the person to be aware of their surrounding and to watch where their walking"/>
    <s v="Position of People / Keberadaan seseorang ketika bekerja (Line of Fire, Drop Object &amp; Slip, Trip and Fall)"/>
    <x v="2"/>
    <x v="0"/>
    <x v="2"/>
  </r>
  <r>
    <n v="6786"/>
    <x v="970"/>
    <d v="2026-05-19T10:33:58"/>
    <s v="anonymous"/>
    <d v="2026-04-18T00:00:00"/>
    <x v="113"/>
    <n v="12000121"/>
    <x v="0"/>
    <s v="Instrument Technician"/>
    <s v="Jetty Modules Area"/>
    <s v="Unsafe Condition (Dangerous Area that has potential to cause harm or injury to People within the Area) / Keadaan Bahaya"/>
    <s v="product handling area from bagging to jetty generally lack of grip tape on staircase, incline surfaces which always wet by urea granules"/>
    <s v="slip trip and fall"/>
    <s v="highlight the issue to area authority, suggested weekly cleaning"/>
    <s v="Hazardous - Unsafe Environment / Situasi Tempat Kerja yang Berbahaya untuk Alam Sekitar"/>
    <x v="2"/>
    <x v="0"/>
    <x v="0"/>
  </r>
  <r>
    <n v="6787"/>
    <x v="971"/>
    <d v="2026-05-19T10:40:12"/>
    <s v="anonymous"/>
    <d v="2026-05-14T00:00:00"/>
    <x v="102"/>
    <n v="12000094"/>
    <x v="0"/>
    <s v="Instrument Engineer"/>
    <s v="Urea Plant"/>
    <s v="Safe Act or Positive Practice (An appreciation to be made to that person who shows good examples) / Kelakuan yang Baik"/>
    <s v="A person checking their harness and lanyard condition and ensuring the inspection is still valid before wearing it."/>
    <s v="Positive act"/>
    <s v="After wearing the harness, their buddy inspected each other for any twisted part and correct them "/>
    <s v="Proactive Approach / Teguran Positif (Safe Act / Positive Act)"/>
    <x v="2"/>
    <x v="0"/>
    <x v="0"/>
  </r>
  <r>
    <n v="6788"/>
    <x v="972"/>
    <d v="2026-05-19T10:43:04"/>
    <s v="anonymous"/>
    <d v="2026-05-11T00:00:00"/>
    <x v="113"/>
    <n v="12000121"/>
    <x v="0"/>
    <s v="Instrument Technician"/>
    <s v="Urea Plant"/>
    <s v="Unsafe Condition (Dangerous Area that has potential to cause harm or injury to People within the Area) / Keadaan Bahaya"/>
    <s v="area affected by urea washing was not properly barricaded"/>
    <s v="odour or smell of the solution which is mainly ammonia/urea solution may cost health issue such dizzyness. "/>
    <s v="inform area authorities. "/>
    <s v="Signage and Barriers / Papan Tanda dan Perbatasan Keselamatan tempat kerja"/>
    <x v="2"/>
    <x v="0"/>
    <x v="0"/>
  </r>
  <r>
    <n v="6789"/>
    <x v="973"/>
    <d v="2026-05-19T10:45:02"/>
    <s v="anonymous"/>
    <d v="2026-05-12T00:00:00"/>
    <x v="45"/>
    <n v="12000011"/>
    <x v="0"/>
    <s v="Civil Lead"/>
    <s v="BFI SPARK, Car Park A (Assembly Point)"/>
    <s v="Unsafe Act (Dangerous or Unsafe Act that was done by someone) / Perbuatan Bahaya"/>
    <s v="A car was travelling in opposite direction to the normal traffic flow."/>
    <s v="It can caused accident and injury to the road users."/>
    <s v="A discussion was made with the driver and he promised to follow the correct traffic flow."/>
    <s v="Road Safety / Keselamatan di Trafik dan Jalan Raya"/>
    <x v="2"/>
    <x v="0"/>
    <x v="2"/>
  </r>
  <r>
    <n v="6790"/>
    <x v="974"/>
    <d v="2026-05-19T11:12:45"/>
    <s v="anonymous"/>
    <d v="2026-05-06T00:00:00"/>
    <x v="45"/>
    <n v="12000011"/>
    <x v="0"/>
    <s v="Civil Lead"/>
    <s v="BFI SPARK Ground Floor (Lobby)"/>
    <s v="Unsafe Act (Dangerous or Unsafe Act that was done by someone) / Perbuatan Bahaya"/>
    <s v="A contractor staff using mobile phone while using the staircase."/>
    <s v="He can be trip and fall on the staircase as he was not focus while using the staircase."/>
    <s v="A discussion was made and he agreed not to use mobile phone while using the staircase."/>
    <s v="Position of People / Keberadaan seseorang ketika bekerja (Line of Fire, Drop Object &amp; Slip, Trip and Fall)"/>
    <x v="2"/>
    <x v="0"/>
    <x v="2"/>
  </r>
  <r>
    <n v="6791"/>
    <x v="975"/>
    <d v="2026-05-19T11:52:04"/>
    <s v="anonymous"/>
    <d v="2026-05-19T00:00:00"/>
    <x v="132"/>
    <n v="12000018"/>
    <x v="0"/>
    <s v="Rotating Lead Engineer "/>
    <s v="Ammonia Plant"/>
    <s v="Unsafe Condition (Dangerous Area that has potential to cause harm or injury to People within the Area) / Keadaan Bahaya"/>
    <s v="A horizontal beam has been installed across the flue gas blower ladder access area. This condition may create a risk of head injury for personnel climbing the ladder to access the motor or drive end bearing during maintenance or operation activities if proper attention is not taken."/>
    <s v="head injury for personnel "/>
    <s v="Inform Operation Team"/>
    <s v="Design and Engineering / Tempat Pekerjaan kurang sesuai"/>
    <x v="2"/>
    <x v="0"/>
    <x v="0"/>
  </r>
  <r>
    <n v="6792"/>
    <x v="976"/>
    <d v="2026-05-19T12:03:55"/>
    <s v="anonymous"/>
    <d v="2026-05-19T00:00:00"/>
    <x v="132"/>
    <n v="12000018"/>
    <x v="0"/>
    <s v="Rotating Team Lead"/>
    <s v="CCR"/>
    <s v="Improvement Suggestions / Cadangan untuk diperbaiki"/>
    <s v="The Permit to Work (PTW) approval process took a very long time during the plant shutdown. It is recommended that the responsible personnel (Permit Holder) arrive at site one or two hours earlier than the execution team to initiate and complete the PTW approval process before the manpower is fully mobilized at site._x000a_This will help ensure the full team can start the required activities as early as possible and minimize waiting time during shutdown execution._x000a_"/>
    <s v="Delay in commencement of shutdown activities due to late PTW approval"/>
    <s v="Submit Care Card "/>
    <s v="Communication / Kurang Perbincangan waktu Bekerja, Kurang Permahaman Arahan atau Kurang Pengetahuan Bahasa Asing"/>
    <x v="2"/>
    <x v="0"/>
    <x v="0"/>
  </r>
  <r>
    <n v="6793"/>
    <x v="977"/>
    <d v="2026-05-19T14:09:52"/>
    <s v="anonymous"/>
    <d v="2026-05-19T00:00:00"/>
    <x v="51"/>
    <n v="12000161"/>
    <x v="0"/>
    <s v="DE Technician "/>
    <s v="Offsite &amp; Utilities"/>
    <s v="Unsafe Act (Dangerous or Unsafe Act that was done by someone) / Perbuatan Bahaya"/>
    <s v="Not wearing gloves when doing hammering to stud bolts"/>
    <s v="can be slippery to hold a hammer"/>
    <s v="Ask to wear impact gloves when hammering stud bolts"/>
    <s v="Personal Protective Equipment / Pemakaian Alat Pelindung Diri"/>
    <x v="2"/>
    <x v="0"/>
    <x v="0"/>
  </r>
  <r>
    <n v="6794"/>
    <x v="978"/>
    <d v="2026-05-19T14:21:57"/>
    <s v="anonymous"/>
    <d v="2026-05-19T00:00:00"/>
    <x v="18"/>
    <n v="12000008"/>
    <x v="0"/>
    <s v="Elec. lead Engineer"/>
    <s v="Ammonia Plant"/>
    <s v="Unsafe Condition (Dangerous Area that has potential to cause harm or injury to People within the Area) / Keadaan Bahaya"/>
    <s v="improper temporary rigging and pipe support arrangement was identified involving the use of an existing cable tray support beam and chain block anchorage."/>
    <s v="If no intervention or corrective action is taken regarding the improper temporary rigging and pipe support arrangement, several serious risks and failure scenarios can occur:_x000a_Structural overloading of the existing cable tray support beam, which may not be designed for lifting or suspended loads._x000a_Beam deformation, cracking, or complete structural failure._x000a_Collapse or falling of the chain block anchorage point._x000a_Sudden dropping or displacement of the supported pipe/spool._x000a_Damage to adjacent cable trays, electrical cables, or nearby equipment._x000a_Loss of pipe alignment causing flange leakage, joint stress, or piping damage._x000a_Personnel injury or fatality due to falling objects or rigging failure._x000a_Electrical hazards if cable trays or energized cables are impacted._x000a_Secondary incidents such as fire, process upset, or plant shutdown._x000a_Non-compliance with lifting, rigging, and piping support standards and procedures._x000a_Increased dynamic loading and instability due to vibration or movement during operation/work activities._x000a_Potential domino effect causing additional support failures in surrounding structures."/>
    <s v="immediately identified and communicated to the concerned personnel and work supervisor at the site. The activity was approached in a constructive and safety-focused manner to avoid escalation while ensuring immediate awareness of the hazard._x000a_The following actions/interventions were taken:_x000a_Advised the work team to stop using the existing cable tray support beam as a load-bearing anchorage point for the chain block._x000a_Explained that the cable tray support was not designed or verified for lifting or suspended load applications._x000a_Requested immediate reassessment of the temporary support and rigging arrangement._x000a_Recommended involvement of lifting/structural engineering personnel to verify load capacity and safe load path._x000a_Ensured the area remained monitored until corrective action could be implemented._x000a_Promoted compliance with approved lifting and temporary support procedures."/>
    <s v="Hazardous - Unsafe Materials / Benda yang Berbahaya"/>
    <x v="2"/>
    <x v="1"/>
    <x v="2"/>
  </r>
  <r>
    <n v="6795"/>
    <x v="979"/>
    <d v="2026-05-19T14:26:24"/>
    <s v="anonymous"/>
    <d v="2026-05-19T00:00:00"/>
    <x v="18"/>
    <n v="12000008"/>
    <x v="0"/>
    <s v="Elec. Lead Engineer"/>
    <s v="Urea Plant"/>
    <s v="Unsafe Condition (Dangerous Area that has potential to cause harm or injury to People within the Area) / Keadaan Bahaya"/>
    <s v="the cutting of a 1&quot; stack vent pipeline_x000a_connected to a gate valve. The line was originally_x000a_secured in place, and the permit had been cleared for_x000a_the activity._x000a_However, upon cutting the pipeline from the gate valve,_x000a_the entire 1&quot; stack vent pipeline fell onto the beam_x000a_(pipe rack) nearby."/>
    <s v="Potential dropped object, property damage_x000a_or injury to personnel."/>
    <s v="1)Near miss condition immediately reported and_x000a_escalated for investigation._x000a_2) Scaffold erection took place to cover the affected_x000a_areas, Fabrication team carried the dropped line back_x000a_to its original position._x000a_3)The clamp that is initially holding the line is then_x000a_tightened."/>
    <s v="Hazardous - Unsafe Environment / Situasi Tempat Kerja yang Berbahaya untuk Alam Sekitar"/>
    <x v="2"/>
    <x v="1"/>
    <x v="2"/>
  </r>
  <r>
    <n v="6796"/>
    <x v="980"/>
    <d v="2026-05-19T14:55:52"/>
    <s v="anonymous"/>
    <d v="2026-05-15T00:00:00"/>
    <x v="130"/>
    <n v="12000195"/>
    <x v="0"/>
    <s v="Lead Instrument Engineer"/>
    <s v="Ammonia Plant"/>
    <s v="Unsafe Act (Dangerous or Unsafe Act that was done by someone) / Perbuatan Bahaya"/>
    <s v="Personnel working at platform without body harness. Asked them to hook it up"/>
    <s v="They may fall and get injured"/>
    <s v="Asked to wear."/>
    <s v="Personal Protective Equipment / Pemakaian Alat Pelindung Diri"/>
    <x v="2"/>
    <x v="0"/>
    <x v="0"/>
  </r>
  <r>
    <n v="6797"/>
    <x v="981"/>
    <d v="2026-05-19T15:00:17"/>
    <s v="anonymous"/>
    <d v="2026-05-18T00:00:00"/>
    <x v="130"/>
    <n v="12000195"/>
    <x v="0"/>
    <s v="Lead Instrument Engineer"/>
    <s v="Compressor Unit Area"/>
    <s v="Unsafe Act (Dangerous or Unsafe Act that was done by someone) / Perbuatan Bahaya"/>
    <s v="personnel not using ear plug"/>
    <s v="deafness"/>
    <s v="Asked to wear ear plug"/>
    <s v="Personal Protective Equipment / Pemakaian Alat Pelindung Diri"/>
    <x v="2"/>
    <x v="0"/>
    <x v="0"/>
  </r>
  <r>
    <n v="6798"/>
    <x v="982"/>
    <d v="2026-05-19T22:10:42"/>
    <s v="anonymous"/>
    <d v="2026-05-19T00:00:00"/>
    <x v="30"/>
    <n v="12000034"/>
    <x v="0"/>
    <s v="Technician"/>
    <s v="Offsite &amp; Utilities"/>
    <s v="Unsafe Condition (Dangerous Area that has potential to cause harm or injury to People within the Area) / Keadaan Bahaya"/>
    <s v="Found tools and other items on cooling tower area at CT2B lying on the floor without proper signage and housekeeping."/>
    <s v="Slip and trip during perform other activity"/>
    <s v="Please do housekeeping and organise the item after done activity"/>
    <s v="Scaffolding and Working at Height / Yang berkaitan dengan Scaffolding dan Bekerja tempat tinggi"/>
    <x v="2"/>
    <x v="0"/>
    <x v="0"/>
  </r>
  <r>
    <n v="6799"/>
    <x v="983"/>
    <d v="2026-05-20T00:25:35"/>
    <s v="anonymous"/>
    <d v="2026-05-11T00:00:00"/>
    <x v="121"/>
    <n v="12000130"/>
    <x v="0"/>
    <s v="Shift Instrument supervisor "/>
    <s v="Urea Plant"/>
    <s v="Improvement Suggestions / Cadangan untuk diperbaiki"/>
    <s v="Observed that the Urea Granulation emergency exit door was stuck and difficult to open, which may delay personnel evacuation during an emergency situation."/>
    <s v="If no action is taken, personnel may face difficulty evacuating during an emergency, which could cause delays, panic, injuries, or serious safety consequences."/>
    <s v="Reported the issue to the responsible team and advised immediate inspection and repair of the emergency exit door to ensure it can be opened easily and functions properly during emergency situations."/>
    <s v="Facility Management / Perawatan Kemudahan dan Aset"/>
    <x v="2"/>
    <x v="0"/>
    <x v="0"/>
  </r>
  <r>
    <n v="6800"/>
    <x v="984"/>
    <d v="2026-05-20T00:30:57"/>
    <s v="anonymous"/>
    <d v="2026-05-19T00:00:00"/>
    <x v="121"/>
    <n v="12000130"/>
    <x v="0"/>
    <s v="Shift instrument supervisor "/>
    <s v="Urea Plant"/>
    <s v="Improvement Suggestions / Cadangan untuk diperbaiki"/>
    <s v="Observed that the temporary scaffold storage area at Urea Granulation Level 5 and Level 6 was not properly barricaded, which may pose a safety risk to personnel working or passing nearby."/>
    <s v="If no action is taken, personnel may accidentally enter the scaffold storage area, which could lead to trips, falls, struck-by incidents, or injuries caused by unstable or improperly stored materials."/>
    <s v="Advised the responsible personnel to install proper barricades and warning signage around the temporary scaffold storage area to prevent unauthorized access and ensure the area is safe for all personnel nearby."/>
    <s v="Signage and Barriers / Papan Tanda dan Perbatasan Keselamatan tempat kerja"/>
    <x v="2"/>
    <x v="0"/>
    <x v="0"/>
  </r>
  <r>
    <n v="6801"/>
    <x v="985"/>
    <d v="2026-05-20T00:35:19"/>
    <s v="anonymous"/>
    <d v="2026-05-20T00:00:00"/>
    <x v="121"/>
    <n v="12000130"/>
    <x v="0"/>
    <s v="Shift instrument supervisor "/>
    <s v="Urea Plant"/>
    <s v="Unsafe Condition (Dangerous Area that has potential to cause harm or injury to People within the Area) / Keadaan Bahaya"/>
    <s v="Observed that the staircase from Ground Level to Level 1 and Level 2 at Urea Granulation was very slippery, including the handrails, due to excessive urea deposits."/>
    <s v="If no action is taken, the slippery staircase and handrails may cause personnel to lose footing, resulting in slips, falls, and possible injuries, especially during routine access between levels."/>
    <s v="Notified the responsible personnel and requested immediate cleaning of the staircase and handrails to remove urea deposits. Also recommended implementing routine housekeeping and inspection to maintain safe and slip-free access between levels."/>
    <s v="Hazardous - Unsafe Environment / Situasi Tempat Kerja yang Berbahaya untuk Alam Sekitar"/>
    <x v="2"/>
    <x v="0"/>
    <x v="0"/>
  </r>
  <r>
    <n v="6802"/>
    <x v="986"/>
    <d v="2026-05-20T00:46:29"/>
    <s v="anonymous"/>
    <d v="2026-05-19T00:00:00"/>
    <x v="121"/>
    <n v="12000130"/>
    <x v="0"/>
    <s v="Shift instrument supervisor "/>
    <s v="Offsite &amp; Utilities"/>
    <s v="Improvement Suggestions / Cadangan untuk diperbaiki"/>
    <s v="Observed lime milk splashes around the lime milk dosing area during rectification work, making the area dirty. If not cleaned regularly, the deposits may harden and become difficult to remove."/>
    <s v="If no action is taken, the lime milk residue may gradually harden and become more difficult to clean, resulting in poor housekeeping conditions. This can also increase the risk of slips and affect overall workplace cleanliness and safety standards."/>
    <s v="Informed the responsible personnel about the lime milk splashes and requested immediate cleaning of the affected area. Also suggested implementing regular cleaning and proper housekeeping practices after dosing activities to maintain a clean and safe working environment."/>
    <s v="Hazardous - Unsafe Environment / Situasi Tempat Kerja yang Berbahaya untuk Alam Sekitar"/>
    <x v="2"/>
    <x v="0"/>
    <x v="0"/>
  </r>
  <r>
    <n v="6803"/>
    <x v="987"/>
    <d v="2026-05-20T06:54:29"/>
    <s v="anonymous"/>
    <d v="2026-05-19T00:00:00"/>
    <x v="0"/>
    <n v="12000131"/>
    <x v="0"/>
    <s v="Instrument Shift Technician"/>
    <s v="Offsite &amp; Utilities"/>
    <s v="Unsafe Condition (Dangerous Area that has potential to cause harm or injury to People within the Area) / Keadaan Bahaya"/>
    <s v="The Lime Milk Dosing Unit is dirty. Most of the area is coated with the solidified lime milk. _x000a__x000a_Even the sump pit was found full. "/>
    <s v="My ppe was smeared with the solidified lime milk during the maintenance work. _x000a_"/>
    <s v="Told the area owner about the condition. If there is a cleaning crew, do the cleaning often. "/>
    <s v="Hazardous - Unsafe Environment / Situasi Tempat Kerja yang Berbahaya untuk Alam Sekitar"/>
    <x v="2"/>
    <x v="0"/>
    <x v="0"/>
  </r>
  <r>
    <n v="6804"/>
    <x v="988"/>
    <d v="2026-05-20T07:56:20"/>
    <s v="anonymous"/>
    <d v="2026-05-20T00:00:00"/>
    <x v="13"/>
    <n v="12000148"/>
    <x v="0"/>
    <s v="Welder"/>
    <s v="Workshop"/>
    <s v="Safe Act or Positive Practice (An appreciation to be made to that person who shows good examples) / Kelakuan yang Baik"/>
    <s v="Ive seen that my supervisor always before doing any task, he will bring us to do site visits to make plans how do we proceed the task."/>
    <s v="- Missed hazards: you walk into open edges, live lines, or confined spaces nobody warned you about _x000a_- Wrong method used: you start a job with the wrong tools or sequence because you didn’t see the site _x000a_- Underestimated work: task takes 2x longer because access, height, or obstacles weren’t checked _x000a_- Wrong materials ordered: wrong size flanges, bolts, or scaffolding show up on site _x000a_- Permit errors: JSA and PTW get written for the wrong location or conditions, making them useless _x000a_- Rework and delays: you demo or install in the wrong spot and have to redo it _x000a_- Safety system gaps: no barricades, gas testing, or fire watch set up because nobody knew it was needed _x000a_- Crew confusion: everyone does different things because there’s no clear step-by-step plan _x000a_- Higher injury risk: rushing and guessing leads to slips, strains, and dropped objects _x000a_- Equipment damage: you hit buried lines, cable trays, or live equipment you didn’t know existed _x000a_- Client pushback: quality fails inspection because it wasn’t built to actual site conditions _x000a_- Audit findings: HSSE flags “lack of planning” and “inadequate supervision” as root causes "/>
    <s v="- Do a walkdown with the crew: let the people doing the job see the actual area and hazards _x000a_- Check access and egress: confirm how to get tools, materials, and people in/out safely _x000a_- Identify live energy: mark electrical, pressure, chemical, and hot surfaces before writing JSA _x000a_- Measure twice: take real dimensions for materials, scaffolding, and clearance instead of guessing _x000a_- Talk to ops/maintenance: ask what changed since last job and what’s hidden behind panels _x000a_- Match method to site: choose the right equipment and steps for the actual space and conditions _x000a_- Write the JSA on site: build controls around real hazards you can see, not office assumptions _x000a_- Confirm permits: make sure PTW matches the location, scope, and controls from the walkdown _x000a_- Check resources: verify you have enough manpower, tools, PPE, and time for the job _x000a_- Plan barricades and signage: decide where to set them before work starts to keep others out _x000a_- Share the plan: brief everyone in TBT so no one starts guessing or doing their own thing _x000a_- Document findings: take photos and notes during visit so you can reference them later _x000a_- Review after execution: note what worked and what didn’t to improve the next plan "/>
    <s v="Proactive Approach / Teguran Positif (Safe Act / Positive Act)"/>
    <x v="2"/>
    <x v="0"/>
    <x v="0"/>
  </r>
  <r>
    <n v="6805"/>
    <x v="989"/>
    <d v="2026-05-20T08:11:33"/>
    <s v="anonymous"/>
    <d v="2026-05-11T00:00:00"/>
    <x v="87"/>
    <n v="12000112"/>
    <x v="0"/>
    <s v="Abdul Khaliq Haji Adinin"/>
    <s v="Urea Plant"/>
    <s v="Safe Act or Positive Practice (An appreciation to be made to that person who shows good examples) / Kelakuan yang Baik"/>
    <s v="Every morning before work started, our team clearly make details job description and hazards for toolbox talk with manpower supports. its clearly good practice need to be done no matter how well you know the work is."/>
    <s v="Without toolbox talk, other manpower might not know the hazards presence there and without proper instructions, might not do their job in a safe manner"/>
    <s v="Encourage all supervisors of any permit to make a clear toolbox talk and highlight all the hazards might occur, and ask if there’s any doubt that is needed for clarification "/>
    <s v="Proactive Approach / Teguran Positif (Safe Act / Positive Act)"/>
    <x v="2"/>
    <x v="0"/>
    <x v="0"/>
  </r>
  <r>
    <n v="6806"/>
    <x v="990"/>
    <d v="2026-05-20T08:16:41"/>
    <s v="anonymous"/>
    <d v="2026-05-15T00:00:00"/>
    <x v="87"/>
    <n v="12000112"/>
    <x v="0"/>
    <s v="Static Technician "/>
    <s v="Urea Plant"/>
    <s v="Safe Act or Positive Practice (An appreciation to be made to that person who shows good examples) / Kelakuan yang Baik"/>
    <s v="Good housekeeping has been done after all the shutdown activities is completed. Tools has been cleaned and return back to its design location and baricade tape has been put for big box to be transfer to its design location by using forklift when its available "/>
    <s v="Without proper housekeeping, site place could be a mess and can cause hazard such as slip, trip and fall."/>
    <s v="Praise all personal who involved at each job as whenever they finish their activities, they keep all the spare and tool at safe side and proper housekeeping has been done"/>
    <s v="Proactive Approach / Teguran Positif (Safe Act / Positive Act)"/>
    <x v="2"/>
    <x v="0"/>
    <x v="0"/>
  </r>
  <r>
    <n v="6808"/>
    <x v="991"/>
    <d v="2026-05-20T09:58:24"/>
    <s v="anonymous"/>
    <d v="2026-05-14T00:00:00"/>
    <x v="115"/>
    <n v="12000123"/>
    <x v="0"/>
    <s v="Instrument Engineer"/>
    <s v="Urea Plant"/>
    <s v="Unsafe Condition (Dangerous Area that has potential to cause harm or injury to People within the Area) / Keadaan Bahaya"/>
    <s v="clouds of gas detected on level 1 (on top of pump). seems unnoticed by anyone. "/>
    <s v="Inhales huge amount of ammonia gas. "/>
    <s v="Informed OP to put some barrication around where NH3 detected. "/>
    <s v="Hazardous - Unsafe Environment / Situasi Tempat Kerja yang Berbahaya untuk Alam Sekitar"/>
    <x v="2"/>
    <x v="0"/>
    <x v="0"/>
  </r>
  <r>
    <n v="6809"/>
    <x v="992"/>
    <d v="2026-05-20T10:02:17"/>
    <s v="anonymous"/>
    <d v="2026-05-18T00:00:00"/>
    <x v="115"/>
    <n v="12000123"/>
    <x v="0"/>
    <s v="Instrument Engineer"/>
    <s v="Car Park near Clinic"/>
    <s v="Unsafe Act (Dangerous or Unsafe Act that was done by someone) / Perbuatan Bahaya"/>
    <s v="Almost collide with cyclist when driving (corner from parking near Clinic)"/>
    <s v="Accidents"/>
    <s v="CARE cards. Suggest to improve line of sights as corner blocked by parked car or to be aware when cycling on the opposite road/lane"/>
    <s v="Road Safety / Keselamatan di Trafik dan Jalan Raya"/>
    <x v="2"/>
    <x v="0"/>
    <x v="0"/>
  </r>
  <r>
    <n v="6810"/>
    <x v="993"/>
    <d v="2026-05-20T10:49:50"/>
    <s v="anonymous"/>
    <d v="2026-05-19T00:00:00"/>
    <x v="92"/>
    <n v="12000060"/>
    <x v="0"/>
    <s v="Sr. static technician "/>
    <s v="Site Office's Staffs Rest Area"/>
    <s v="Unsafe Condition (Dangerous Area that has potential to cause harm or injury to People within the Area) / Keadaan Bahaya"/>
    <s v="one of bfi pick up car was engine running outside of site office without any people inside car"/>
    <s v="that's not safe car engine running without any person _x000a_it's can incident or accident or property damage "/>
    <s v="There is no people around that car so I switch off engine "/>
    <s v="Individual Behaviour / Tingkah Laku yang Cuai dan Berbahaya"/>
    <x v="2"/>
    <x v="0"/>
    <x v="0"/>
  </r>
  <r>
    <n v="6811"/>
    <x v="994"/>
    <d v="2026-05-20T11:50:36"/>
    <s v="anonymous"/>
    <d v="2026-05-20T00:00:00"/>
    <x v="107"/>
    <n v="12000107"/>
    <x v="0"/>
    <s v="Instrument O&amp;U Supervisor"/>
    <s v="Unsure / Kurang Pasti"/>
    <s v="Safe Act or Positive Practice (An appreciation to be made to that person who shows good examples) / Kelakuan yang Baik"/>
    <s v="Hot weather, bring water to the site if working for long period."/>
    <s v="dehydration , heatstroke"/>
    <s v="to remind people to always bring water to site/working for long period of time especially when exposed to direct sunlight"/>
    <s v="Proactive Approach / Teguran Positif (Safe Act / Positive Act)"/>
    <x v="2"/>
    <x v="0"/>
    <x v="0"/>
  </r>
  <r>
    <n v="6812"/>
    <x v="995"/>
    <d v="2026-05-20T11:55:16"/>
    <s v="anonymous"/>
    <d v="2026-05-20T00:00:00"/>
    <x v="107"/>
    <n v="12000107"/>
    <x v="0"/>
    <s v="Instrument O&amp;U Supervisor"/>
    <s v="Unsure / Kurang Pasti"/>
    <s v="Safe Act or Positive Practice (An appreciation to be made to that person who shows good examples) / Kelakuan yang Baik"/>
    <s v="damaged car tire"/>
    <s v="can cause the car loss control and balance, safety also affected especially when driving fast."/>
    <s v="to always check tire before using the car. to always follow the speed limits when driving. if found damaged to change it immediately."/>
    <s v="Proactive Approach / Teguran Positif (Safe Act / Positive Act)"/>
    <x v="2"/>
    <x v="0"/>
    <x v="0"/>
  </r>
  <r>
    <n v="6813"/>
    <x v="996"/>
    <d v="2026-05-20T12:33:45"/>
    <s v="anonymous"/>
    <d v="2026-05-20T00:00:00"/>
    <x v="156"/>
    <n v="12000234"/>
    <x v="0"/>
    <s v="Welder"/>
    <s v="Ammonia Plant"/>
    <s v="Safe Act or Positive Practice (An appreciation to be made to that person who shows good examples) / Kelakuan yang Baik"/>
    <s v="Membuat kebersihan sebelum dan selepas kerja."/>
    <s v="Mudah terjatuh Dan tergelincir disebab kan paip lebihan."/>
    <s v="Sentiasa kawasan tempat kerja bersih."/>
    <s v="Material Arrangement and Housekeeping / Kesesuaian Penyusunan Barang dan Kebersihan Tempat Pekerjaan"/>
    <x v="1"/>
    <x v="2"/>
    <x v="0"/>
  </r>
  <r>
    <n v="6816"/>
    <x v="997"/>
    <d v="2026-05-20T14:16:51"/>
    <s v="anonymous"/>
    <d v="2026-05-20T00:00:00"/>
    <x v="106"/>
    <n v="12000106"/>
    <x v="0"/>
    <s v="Instrument Engineer"/>
    <s v="Car Park near Clinic"/>
    <s v="Unsafe Condition (Dangerous Area that has potential to cause harm or injury to People within the Area) / Keadaan Bahaya"/>
    <s v="A garden hoe and spade were seen placed between the car parks laying on the ground."/>
    <s v="People could trip on these "/>
    <s v="N/A"/>
    <s v="Material Arrangement and Housekeeping / Kesesuaian Penyusunan Barang dan Kebersihan Tempat Pekerjaan"/>
    <x v="2"/>
    <x v="0"/>
    <x v="0"/>
  </r>
  <r>
    <n v="6818"/>
    <x v="998"/>
    <d v="2026-05-20T14:49:08"/>
    <s v="anonymous"/>
    <d v="2026-05-11T00:00:00"/>
    <x v="55"/>
    <n v="12000165"/>
    <x v="0"/>
    <s v="Rigger senior Technician "/>
    <s v="Ammonia Plant"/>
    <s v="Safe Act or Positive Practice (An appreciation to be made to that person who shows good examples) / Kelakuan yang Baik"/>
    <s v="lifting activity on going, we see that the lifting team is working very well,"/>
    <s v="We thanked everyone together and encouraged them to work with safety in the same way."/>
    <s v="Safety shows us a good, right path, a way forward safe life "/>
    <s v="Individual Behaviour / Tingkah Laku yang Cuai dan Berbahaya"/>
    <x v="2"/>
    <x v="0"/>
    <x v="0"/>
  </r>
  <r>
    <n v="6821"/>
    <x v="999"/>
    <d v="2026-05-20T14:58:26"/>
    <s v="anonymous"/>
    <d v="2026-05-19T00:00:00"/>
    <x v="144"/>
    <n v="12000049"/>
    <x v="0"/>
    <s v="Sr rotating technician "/>
    <s v="Urea Plant"/>
    <s v="Safe Act or Positive Practice (An appreciation to be made to that person who shows good examples) / Kelakuan yang Baik"/>
    <s v="I am going with my technician i feel Ammonia smell so I stop technician and  asked him can you check any operation people is there and check where the leakage point so betray limited one Ammonia valve gland leakage  so I am waiting there and asked others people go other  way "/>
    <s v="If I ignore then the leakage will be increased  "/>
    <s v="Good behaviour "/>
    <s v="Proactive Approach / Teguran Positif (Safe Act / Positive Act)"/>
    <x v="2"/>
    <x v="0"/>
    <x v="0"/>
  </r>
  <r>
    <n v="6822"/>
    <x v="1000"/>
    <d v="2026-05-20T15:44:02"/>
    <s v="anonymous"/>
    <d v="2026-05-18T00:00:00"/>
    <x v="112"/>
    <n v="12000120"/>
    <x v="0"/>
    <s v="Instrument Technician"/>
    <s v="Urea Plant"/>
    <s v="Safe Act or Positive Practice (An appreciation to be made to that person who shows good examples) / Kelakuan yang Baik"/>
    <s v="Observed safe practice: proper use of safety harness during scaffolding erection."/>
    <s v="N/A"/>
    <s v="Acknowledged and praised the individual for proper use of safety harness during scaffolding erection. Approach was positive and supportive, reinforcing safe work practices and encouraging others to follow."/>
    <s v="Proactive Approach / Teguran Positif (Safe Act / Positive Act)"/>
    <x v="2"/>
    <x v="0"/>
    <x v="0"/>
  </r>
  <r>
    <n v="6823"/>
    <x v="1001"/>
    <d v="2026-05-20T15:55:02"/>
    <s v="anonymous"/>
    <d v="2026-05-20T00:00:00"/>
    <x v="112"/>
    <n v="12000120"/>
    <x v="0"/>
    <s v="Instrument Technician"/>
    <s v="Car Park near North Building"/>
    <s v="Unsafe Condition (Dangerous Area that has potential to cause harm or injury to People within the Area) / Keadaan Bahaya"/>
    <s v="Farming tools (large blade and shovel) were observed left unattended in the parking lot."/>
    <s v="Trip and Fall Hazard_x000a__x000a_Tools left on the ground in the parking lot can cause personnel to trip and fall, leading to injuries such as sprains or fractures._x000a__x000a_Injury from Sharp Objects_x000a__x000a_A blade left unattended may cause:_x000a_Cuts or lacerations_x000a_Serious injury if stepped on or handled improperly"/>
    <s v="No person was identified in the area to approach."/>
    <s v="Individual Behaviour / Tingkah Laku yang Cuai dan Berbahaya"/>
    <x v="2"/>
    <x v="0"/>
    <x v="0"/>
  </r>
  <r>
    <n v="6827"/>
    <x v="1002"/>
    <d v="2026-05-21T08:32:58"/>
    <s v="anonymous"/>
    <d v="2026-05-21T00:00:00"/>
    <x v="141"/>
    <n v="12000048"/>
    <x v="0"/>
    <s v="Rotating Supervisor"/>
    <s v="Urea Plant"/>
    <s v="Improvement Suggestions / Cadangan untuk diperbaiki"/>
    <s v="No ventilation provided at 8 floors of granulation area"/>
    <s v="People exhausted due to restricted air circulation during maintenance. The temperature raised and the ambient become not convenient during work execution"/>
    <s v="inform to take frequently rest if exhausted"/>
    <s v="Design and Engineering / Tempat Pekerjaan kurang sesuai"/>
    <x v="2"/>
    <x v="0"/>
    <x v="0"/>
  </r>
  <r>
    <n v="6828"/>
    <x v="1003"/>
    <d v="2026-05-21T08:41:11"/>
    <s v="anonymous"/>
    <d v="2026-05-21T00:00:00"/>
    <x v="141"/>
    <n v="12000048"/>
    <x v="0"/>
    <s v="Rotating Supervisor"/>
    <s v="Product Handling"/>
    <s v="Unsafe Condition (Dangerous Area that has potential to cause harm or injury to People within the Area) / Keadaan Bahaya"/>
    <s v="Water trap on floor"/>
    <s v="Possibility of slip , trip and fall"/>
    <s v="To remain to take extra precaution while wlaking around the area"/>
    <s v="Design and Engineering / Tempat Pekerjaan kurang sesuai"/>
    <x v="2"/>
    <x v="0"/>
    <x v="0"/>
  </r>
  <r>
    <n v="6829"/>
    <x v="1004"/>
    <d v="2026-05-21T08:45:05"/>
    <s v="anonymous"/>
    <d v="2026-05-21T00:00:00"/>
    <x v="141"/>
    <n v="12000048"/>
    <x v="0"/>
    <s v="Rotating Supervisor"/>
    <s v="Compressor Unit Area"/>
    <s v="Improvement Suggestions / Cadangan untuk diperbaiki"/>
    <s v="oil spillage from Used oil collector"/>
    <s v="Possibly of slip, trip and fall due to slippery area and make the area dirty."/>
    <s v="Provide temporary barricade"/>
    <s v="Material Arrangement and Housekeeping / Kesesuaian Penyusunan Barang dan Kebersihan Tempat Pekerjaan"/>
    <x v="2"/>
    <x v="0"/>
    <x v="0"/>
  </r>
  <r>
    <n v="6830"/>
    <x v="1005"/>
    <d v="2026-05-21T08:48:54"/>
    <s v="anonymous"/>
    <d v="2026-05-21T00:00:00"/>
    <x v="141"/>
    <n v="12000048"/>
    <x v="0"/>
    <s v="Rotating Supervisor"/>
    <s v="Urea Plant"/>
    <s v="Unsafe Act (Dangerous or Unsafe Act that was done by someone) / Perbuatan Bahaya"/>
    <s v="Scaffolding Contractor thrown the scaffolding material to ground"/>
    <s v="Unsafe behavior and can cause incident"/>
    <s v="To remain the to use proper method to shift the material"/>
    <s v="Scaffolding and Working at Height / Yang berkaitan dengan Scaffolding dan Bekerja tempat tinggi"/>
    <x v="2"/>
    <x v="0"/>
    <x v="0"/>
  </r>
  <r>
    <n v="6832"/>
    <x v="1006"/>
    <d v="2026-05-21T15:01:13"/>
    <s v="anonymous"/>
    <d v="2026-05-12T00:00:00"/>
    <x v="11"/>
    <n v="12000105"/>
    <x v="0"/>
    <s v="Technician"/>
    <s v="North Building Ground Floor"/>
    <s v="Unsafe Act (Dangerous or Unsafe Act that was done by someone) / Perbuatan Bahaya"/>
    <s v="I notice my colleague shoe laces wasnt tie"/>
    <s v="He could slip, trip and fall if nobody do intervention"/>
    <s v="I approach him and intervene him in a respect manner, and he accept my intervention."/>
    <s v="Individual Behaviour / Tingkah Laku yang Cuai dan Berbahaya"/>
    <x v="2"/>
    <x v="0"/>
    <x v="0"/>
  </r>
  <r>
    <n v="6833"/>
    <x v="1007"/>
    <d v="2026-05-21T15:02:25"/>
    <s v="anonymous"/>
    <d v="2026-05-15T00:00:00"/>
    <x v="80"/>
    <n v="12000117"/>
    <x v="0"/>
    <s v="Mech.lead"/>
    <s v="Urea Plant"/>
    <s v="Safe Act or Positive Practice (An appreciation to be made to that person who shows good examples) / Kelakuan yang Baik"/>
    <s v="work area is clean and was tidy up after work completion in granulation area, everything was protected in safe area with clean bags."/>
    <s v="slip trip, lost tool "/>
    <s v="Highlighting it"/>
    <s v="Proactive Approach / Teguran Positif (Safe Act / Positive Act)"/>
    <x v="2"/>
    <x v="0"/>
    <x v="0"/>
  </r>
  <r>
    <n v="6834"/>
    <x v="1008"/>
    <d v="2026-05-21T15:04:27"/>
    <s v="anonymous"/>
    <d v="2026-05-19T00:00:00"/>
    <x v="11"/>
    <n v="12000105"/>
    <x v="0"/>
    <s v="Technician"/>
    <s v="Offsite &amp; Utilities"/>
    <s v="Unsafe Act (Dangerous or Unsafe Act that was done by someone) / Perbuatan Bahaya"/>
    <s v="I observed someone did not wear gloves during executing task."/>
    <s v="Injury/cuts could occur on the personnel hand"/>
    <s v="I approach him and remind him to wear gloves before performing job. And proceed executing his task."/>
    <s v="Individual Behaviour / Tingkah Laku yang Cuai dan Berbahaya"/>
    <x v="2"/>
    <x v="0"/>
    <x v="0"/>
  </r>
  <r>
    <n v="6835"/>
    <x v="1009"/>
    <d v="2026-05-21T15:07:49"/>
    <s v="anonymous"/>
    <d v="2026-05-12T00:00:00"/>
    <x v="11"/>
    <n v="12000105"/>
    <x v="0"/>
    <s v="Technician"/>
    <s v="Offsite &amp; Utilities"/>
    <s v="Safe Act or Positive Practice (An appreciation to be made to that person who shows good examples) / Kelakuan yang Baik"/>
    <s v="I witnessed my colleague giving out toolbox talk before performing job to our team and contractors"/>
    <s v="Nothing could go wrong, his talk is loud and clear, message is delivered to everyone participating to execute the task."/>
    <s v="This should be practise regularly by everyone so whoever is involved to perform job, can understand and know what to do during and after the job or even incase of emergency."/>
    <s v="Proactive Approach / Teguran Positif (Safe Act / Positive Act)"/>
    <x v="2"/>
    <x v="0"/>
    <x v="0"/>
  </r>
  <r>
    <n v="6836"/>
    <x v="1010"/>
    <d v="2026-05-21T15:21:17"/>
    <s v="anonymous"/>
    <d v="2026-05-20T00:00:00"/>
    <x v="109"/>
    <n v="12000111"/>
    <x v="0"/>
    <s v="Instrument Techinician"/>
    <s v="Car Park near North Building"/>
    <s v="Unsafe Condition (Dangerous Area that has potential to cause harm or injury to People within the Area) / Keadaan Bahaya"/>
    <s v="Observed unattended shovel and a large farming blade were found left openly on the ground without supervision or proper storage. The tools were located in an area accessible to pedestrians and vehicles."/>
    <s v="The farming blade was exposed and posed a significant risk of cuts or serious injury. The shovel also created a potential tripping hazard for individuals walking through the parking lot._x000a__x000a_This can cause risk of cuts or lacerations from exposed blade, trip and fall hazard caused by tools left on walking path, potential vehicle damage if tools are run over, unsafe worksite housekeeping practices, risk of unauthorized handling by visitors or staff."/>
    <s v="Ensure all farming tools are properly stored after use._x000a__x000a_Implement routine inspections of common and parking areas._x000a__x000a_Remind workers of workplace housekeeping and safety procedures._x000a__x000a_Store sharp tools with blade covers or inside secured containers._x000a__x000a_Install warning signage if maintenance or farming activities are ongoing nearby."/>
    <s v="Hazardous - Unsafe Environment / Situasi Tempat Kerja yang Berbahaya untuk Alam Sekitar"/>
    <x v="2"/>
    <x v="0"/>
    <x v="0"/>
  </r>
  <r>
    <n v="6837"/>
    <x v="1011"/>
    <d v="2026-05-21T15:34:40"/>
    <s v="anonymous"/>
    <d v="2026-05-13T00:00:00"/>
    <x v="109"/>
    <n v="12000111"/>
    <x v="0"/>
    <s v="Instrument Technician"/>
    <s v="North Building Ground Floor"/>
    <s v="Safe Act or Positive Practice (An appreciation to be made to that person who shows good examples) / Kelakuan yang Baik"/>
    <s v="Ensure that bicycles used inside the plant are safe, functional, and suitable for operational use. The inspection aims to prevent accidents, injuries, and property damage caused by defective or unsafe bicycles."/>
    <s v="- Increased risk of accidents and injuries due to brake failure, tire punctures, loose handlebars, or damaged bicycle components._x000a__x000a_- Collision incidents involving pedestrians, vehicles, or plant equipment caused by poor bicycle control._x000a__x000a_-Unsafe working environment within the plant, especially in high-traffic operational areas._x000a__x000a_- Reduced employee awareness and poor safety culture if inspections are not enforced._x000a__x000a_- Increased possibility of near misses and lost-time injuries (LTI)."/>
    <s v="Regular bicycle inspections are considered a good safety practice because they:_x000a__x000a_- Prevent accidents caused by equipment failure._x000a_- Improve rider safety and bicycle reliability._x000a_- Reduce maintenance costs through early defect detection._x000a_- Ensure compliance with plant safety regulations._x000a_- Promote safety awareness among employees."/>
    <s v="Tools, Equipment and Machinery / Berkaitan dengan Alat Kegunaan Pekerjaan dan Mesin sama ada ianya Tidak Sesuai untuk aktivitas tersebut atau sebaliknya"/>
    <x v="2"/>
    <x v="0"/>
    <x v="0"/>
  </r>
  <r>
    <n v="6838"/>
    <x v="1012"/>
    <d v="2026-05-21T15:39:22"/>
    <s v="anonymous"/>
    <d v="2026-05-21T00:00:00"/>
    <x v="13"/>
    <n v="12000148"/>
    <x v="0"/>
    <s v="Welder"/>
    <s v="Workshop"/>
    <s v="Safe Act or Positive Practice (An appreciation to be made to that person who shows good examples) / Kelakuan yang Baik"/>
    <s v="After shutdown activities completed, our superior asking us to make a material inspection and consumables checking."/>
    <s v="- Wrong spares on site: you find out too late that gaskets, bolts, or seals don’t fit the equipment _x000a_- Missing stock: critical consumables like welding rods, oxygen, or cleaning solvent run out mid-job _x000a_- Wrong specs used: crew grabs whatever is available, leading to leaks, vibration, or premature failure _x000a_- Rework and delays: equipment gets reassembled with wrong parts and has to be opened again _x000a_- Cost blowout: emergency purchases and courier fees hit the budget hard _x000a_- Safety risk: using degraded, expired, or uncertified materials like slings, gloves, or filters _x000a_- Permit hold-up: job can’t start because material verification is part of PTW closure _x000a_- Lost tools/materials: nobody knows what was left in the unit or taken back to store _x000a_- Audit findings: HSSE and QA flag “poor material control” as a root cause in incident reports _x000a_- Crew frustration: night shift wastes hours hunting for items that should have been checked and staged "/>
    <s v="- Use a checklist: list every item, spec, and quantity needed before the job starts _x000a_- Verify against work pack: match gaskets, bolts, valves, and consumables to drawings and MOC _x000a_- Check physical condition: look for damage, corrosion, expiry dates, and valid certificates _x000a_- Stage materials early: move everything to the job location before work starts, not mid-task _x000a_- Account for returns: log what’s used, damaged, or left over so stores stays accurate _x000a_- Involve QA/QC: get inspection sign-off on critical items before they go into the system _x000a_- Label everything: tag materials with tag no., spec, and job reference to avoid mix-ups _x000a_- Control access: keep a responsible person managing issue/return to prevent losses _x000a_- Do joint verification: crew + supervisor + stores do the check together, not solo _x000a_- Update records: close out material logs in CMMS/ERP so next job starts with correct stock _x000a_- Flag shortages early: raise MTO or purchase request as soon as something’s missing, not at T-0 _x000a_- Review after job: note what was wrong or missing to fix the process next time "/>
    <s v="Proactive Approach / Teguran Positif (Safe Act / Positive Act)"/>
    <x v="2"/>
    <x v="0"/>
    <x v="0"/>
  </r>
  <r>
    <n v="6843"/>
    <x v="1013"/>
    <d v="2026-05-22T10:59:49"/>
    <s v="anonymous"/>
    <d v="2026-05-18T00:00:00"/>
    <x v="40"/>
    <n v="12000044"/>
    <x v="0"/>
    <s v="Lead Electrical Technician"/>
    <s v="Jetty Head"/>
    <s v="Unsafe Condition (Dangerous Area that has potential to cause harm or injury to People within the Area) / Keadaan Bahaya"/>
    <s v="there is hose blocking the staircase"/>
    <s v="someone can trip and fall"/>
    <s v="need to do house keeping "/>
    <s v="Material Arrangement and Housekeeping / Kesesuaian Penyusunan Barang dan Kebersihan Tempat Pekerjaan"/>
    <x v="2"/>
    <x v="0"/>
    <x v="0"/>
  </r>
  <r>
    <n v="6844"/>
    <x v="1014"/>
    <d v="2026-05-22T12:00:10"/>
    <s v="anonymous"/>
    <d v="2026-05-22T00:00:00"/>
    <x v="143"/>
    <n v="12000050"/>
    <x v="0"/>
    <s v="Rotating technician "/>
    <s v="Workshop"/>
    <s v="Unsafe Condition (Dangerous Area that has potential to cause harm or injury to People within the Area) / Keadaan Bahaya"/>
    <s v="Lot of scarp material workshop outside "/>
    <s v="slip trip fall"/>
    <s v="please romove scrap shift to scarp yard"/>
    <s v="Hazardous - Unsafe Materials / Benda yang Berbahaya"/>
    <x v="2"/>
    <x v="0"/>
    <x v="0"/>
  </r>
  <r>
    <n v="6845"/>
    <x v="1015"/>
    <d v="2026-05-22T12:02:50"/>
    <s v="anonymous"/>
    <d v="2026-05-22T00:00:00"/>
    <x v="143"/>
    <n v="12000050"/>
    <x v="0"/>
    <s v="rotating technician "/>
    <s v="Product Handling"/>
    <s v="Unsafe Condition (Dangerous Area that has potential to cause harm or injury to People within the Area) / Keadaan Bahaya"/>
    <s v="jetty conveyor tailside no space for vehicle parking "/>
    <s v="structure damage during turn eletric vehicle "/>
    <s v="kindly extend parking area "/>
    <s v="Design and Engineering / Tempat Pekerjaan kurang sesuai"/>
    <x v="2"/>
    <x v="0"/>
    <x v="0"/>
  </r>
  <r>
    <n v="6850"/>
    <x v="1016"/>
    <d v="2026-05-24T06:38:37"/>
    <s v="anonymous"/>
    <d v="2026-05-24T00:00:00"/>
    <x v="98"/>
    <n v="12000088"/>
    <x v="0"/>
    <s v="Instrument Technician Shift"/>
    <s v="Jetty Head"/>
    <s v="Unsafe Condition (Dangerous Area that has potential to cause harm or injury to People within the Area) / Keadaan Bahaya"/>
    <s v="Several lamps on the shiploader are currently inoperative."/>
    <s v="-Reduced visibility for operators and maintenance._x000a__x000a_-Difficulty seeing moving parts, walkways, ladders, and transfer points. Increased chance of slips, trips, and falls."/>
    <s v="Suggestions:_x000a_-Install temporary lighting. _x000a_-Restrict night operations in poorly lit zones. _x000a_-Barricade dark areas. _x000a_-Prioritize lamp replacement/repair._x000a_-Conduct pre-use lighting inspection before operation."/>
    <s v="Hazardous - Unsafe Materials / Benda yang Berbahaya"/>
    <x v="2"/>
    <x v="0"/>
    <x v="0"/>
  </r>
  <r>
    <n v="6851"/>
    <x v="1017"/>
    <d v="2026-05-24T06:49:21"/>
    <s v="anonymous"/>
    <d v="2026-05-24T00:00:00"/>
    <x v="98"/>
    <n v="12000088"/>
    <x v="0"/>
    <s v="Instrument Technician Shift"/>
    <s v="Ammonia Plant"/>
    <s v="Unsafe Condition (Dangerous Area that has potential to cause harm or injury to People within the Area) / Keadaan Bahaya"/>
    <s v="Several unit areas were found with accumulated residual rainwater due to inadequate drainage."/>
    <s v="Creating potential slip, trip, and fall hazard."/>
    <s v="Suggestions:_x000a_-Drain and remove all accumulated rainwater immediately. _x000a_-Improve drainage system to prevent water stagnation. _x000a_-Conduct regular housekeeping and area inspections, especially after rainfall. _x000a_-Place warning signage and barricades at affected areas until conditions are safe."/>
    <s v="Hazardous - Unsafe Environment / Situasi Tempat Kerja yang Berbahaya untuk Alam Sekitar"/>
    <x v="2"/>
    <x v="0"/>
    <x v="0"/>
  </r>
  <r>
    <n v="6853"/>
    <x v="1018"/>
    <d v="2026-05-24T22:46:31"/>
    <s v="anonymous"/>
    <d v="2026-05-14T00:00:00"/>
    <x v="113"/>
    <n v="12000121"/>
    <x v="0"/>
    <s v="Instrument Technician "/>
    <s v="Compressor Unit Area"/>
    <s v="Improvement Suggestions / Cadangan untuk diperbaiki"/>
    <s v="RT (Radiation Test) being announced 30minutes before events. Email not properly cascaded to everyone the day before the test. "/>
    <s v="anything to do radiation exposure esp. health issue"/>
    <s v="told bfi hse inspector to email rotary any matter regarding any high risk events taking place. "/>
    <s v="Hazardous - Unsafe Environment / Situasi Tempat Kerja yang Berbahaya untuk Alam Sekitar"/>
    <x v="2"/>
    <x v="0"/>
    <x v="0"/>
  </r>
  <r>
    <n v="6861"/>
    <x v="1019"/>
    <d v="2026-05-25T10:21:57"/>
    <s v="anonymous"/>
    <d v="2026-05-12T00:00:00"/>
    <x v="94"/>
    <n v="12000014"/>
    <x v="0"/>
    <s v="Instrument manager "/>
    <s v="Offsite &amp; Utilities"/>
    <s v="Safe Act or Positive Practice (An appreciation to be made to that person who shows good examples) / Kelakuan yang Baik"/>
    <s v="During the repair work of MOV1831602 , instrument team  needed a scaffold to reach the valve and they were using full body harness and proper PPE for working at hight"/>
    <s v="Falling from high location "/>
    <s v="Appreciation and support for the good practice "/>
    <s v="Proactive Approach / Teguran Positif (Safe Act / Positive Act)"/>
    <x v="2"/>
    <x v="0"/>
    <x v="0"/>
  </r>
  <r>
    <n v="6862"/>
    <x v="1020"/>
    <d v="2026-05-25T10:29:46"/>
    <s v="anonymous"/>
    <d v="2026-05-13T00:00:00"/>
    <x v="94"/>
    <n v="12000014"/>
    <x v="0"/>
    <s v="Instrument manager "/>
    <s v="Urea Plant"/>
    <s v="Unsafe Act (Dangerous or Unsafe Act that was done by someone) / Perbuatan Bahaya"/>
    <s v="One of the contractor's employees wasn't wearing safety glasses "/>
    <s v="Eye injury "/>
    <s v="Advised him to wear his glasses "/>
    <s v="Individual Behaviour / Tingkah Laku yang Cuai dan Berbahaya"/>
    <x v="2"/>
    <x v="0"/>
    <x v="0"/>
  </r>
  <r>
    <n v="6863"/>
    <x v="1021"/>
    <d v="2026-05-25T11:10:19"/>
    <s v="anonymous"/>
    <d v="2026-05-25T00:00:00"/>
    <x v="127"/>
    <n v="12000138"/>
    <x v="0"/>
    <s v="Inst Eng."/>
    <s v="Ammonia Plant"/>
    <s v="Unsafe Act (Dangerous or Unsafe Act that was done by someone) / Perbuatan Bahaya"/>
    <s v="Personnel standing below scaffolding where personnel working above is mobilizing material (piping) "/>
    <s v="falling objects, injuries to person standing below, death"/>
    <s v="remind personnel to keep away from line of fire, area to be barricaded during mobilizing material "/>
    <s v="Position of People / Keberadaan seseorang ketika bekerja (Line of Fire, Drop Object &amp; Slip, Trip and Fall)"/>
    <x v="2"/>
    <x v="0"/>
    <x v="2"/>
  </r>
  <r>
    <n v="6864"/>
    <x v="1022"/>
    <d v="2026-05-25T11:12:47"/>
    <s v="anonymous"/>
    <d v="2026-05-25T00:00:00"/>
    <x v="127"/>
    <n v="12000138"/>
    <x v="0"/>
    <s v="Inst Eng."/>
    <s v="Urea Plant"/>
    <s v="Unsafe Act (Dangerous or Unsafe Act that was done by someone) / Perbuatan Bahaya"/>
    <s v="Personnel not wearing safety harness on scaffold at a height"/>
    <s v="fall, slip, trip"/>
    <s v="Remind personnel of working at height safety practices "/>
    <s v="Personal Protective Equipment / Pemakaian Alat Pelindung Diri"/>
    <x v="2"/>
    <x v="0"/>
    <x v="2"/>
  </r>
  <r>
    <n v="6865"/>
    <x v="1023"/>
    <d v="2026-05-25T14:19:18"/>
    <s v="anonymous"/>
    <d v="2026-05-25T00:00:00"/>
    <x v="72"/>
    <n v="12000149"/>
    <x v="0"/>
    <s v="Workshop Technician"/>
    <s v="Workshop"/>
    <s v="Improvement Suggestions / Cadangan untuk diperbaiki"/>
    <s v="Waste disposal skid request to be moved a little closer to workshop area for easier waste disposal"/>
    <s v="As the skid is too far it is very hard to dispose of waste materials each time due to the waste sometimes is in large quantities"/>
    <s v="Move the skid closer"/>
    <s v="Waste Management / Berkaitan dengan Pengurusan Pembuangan Sampah"/>
    <x v="2"/>
    <x v="0"/>
    <x v="0"/>
  </r>
  <r>
    <n v="6866"/>
    <x v="1024"/>
    <d v="2026-05-25T14:22:59"/>
    <s v="anonymous"/>
    <d v="2026-05-25T00:00:00"/>
    <x v="30"/>
    <n v="12000034"/>
    <x v="0"/>
    <s v="Technician"/>
    <s v="Urea Plant"/>
    <s v="Safe Act or Positive Practice (An appreciation to be made to that person who shows good examples) / Kelakuan yang Baik"/>
    <s v="Use proper tools when adjusting lighting fixture"/>
    <s v="Pinch point"/>
    <s v="Use proper tools"/>
    <s v="Tools, Equipment and Machinery / Berkaitan dengan Alat Kegunaan Pekerjaan dan Mesin sama ada ianya Tidak Sesuai untuk aktivitas tersebut atau sebaliknya"/>
    <x v="2"/>
    <x v="0"/>
    <x v="0"/>
  </r>
  <r>
    <n v="6867"/>
    <x v="1025"/>
    <d v="2026-05-25T14:23:43"/>
    <s v="anonymous"/>
    <d v="2026-05-15T00:00:00"/>
    <x v="52"/>
    <n v="12000153"/>
    <x v="0"/>
    <s v="Workshop technician"/>
    <s v="Ammonia Plant"/>
    <s v="Unsafe Act (Dangerous or Unsafe Act that was done by someone) / Perbuatan Bahaya"/>
    <s v="Passing thru barrier while scaffolding was ongoing dismantling"/>
    <s v="Can get injury if any object falling"/>
    <s v="Ask him to take another route, not to take short cut "/>
    <s v="Individual Behaviour / Tingkah Laku yang Cuai dan Berbahaya"/>
    <x v="2"/>
    <x v="0"/>
    <x v="2"/>
  </r>
  <r>
    <n v="6868"/>
    <x v="1026"/>
    <d v="2026-05-25T14:25:10"/>
    <s v="anonymous"/>
    <d v="2026-05-22T00:00:00"/>
    <x v="6"/>
    <n v="12000035"/>
    <x v="0"/>
    <s v="Elec Technician"/>
    <s v="Cooling Tower Area"/>
    <s v="Safe Act or Positive Practice (An appreciation to be made to that person who shows good examples) / Kelakuan yang Baik"/>
    <s v="My colleague intervent my other colleague to not working at height without taking training."/>
    <s v="Injury"/>
    <s v="Intervent also"/>
    <s v="Communication / Kurang Perbincangan waktu Bekerja, Kurang Permahaman Arahan atau Kurang Pengetahuan Bahasa Asing"/>
    <x v="2"/>
    <x v="0"/>
    <x v="0"/>
  </r>
  <r>
    <n v="6869"/>
    <x v="1027"/>
    <d v="2026-05-25T14:26:39"/>
    <s v="anonymous"/>
    <d v="2026-05-25T00:00:00"/>
    <x v="35"/>
    <n v="12000030"/>
    <x v="0"/>
    <s v="Electrical Technician"/>
    <s v="Product Handling"/>
    <s v="Unsafe Condition (Dangerous Area that has potential to cause harm or injury to People within the Area) / Keadaan Bahaya"/>
    <s v="There is a cable tray found between a running vibrating motors."/>
    <s v="The cable tray can damage the running motor if the pointy part of the cable tray come in contact with the motor."/>
    <s v="Remove the cable tray to the side and inform supervisor."/>
    <s v="Material Arrangement and Housekeeping / Kesesuaian Penyusunan Barang dan Kebersihan Tempat Pekerjaan"/>
    <x v="2"/>
    <x v="0"/>
    <x v="0"/>
  </r>
  <r>
    <n v="6870"/>
    <x v="1028"/>
    <d v="2026-05-25T14:29:58"/>
    <s v="anonymous"/>
    <d v="2026-05-13T00:00:00"/>
    <x v="52"/>
    <n v="12000153"/>
    <x v="0"/>
    <s v="Workshop technician"/>
    <s v="Ammonia Plant"/>
    <s v="Unsafe Act (Dangerous or Unsafe Act that was done by someone) / Perbuatan Bahaya"/>
    <s v="Safety harness not hooked while working on scaffolding"/>
    <s v="Fall from height and get injury or fatality"/>
    <s v="Directly ask him to hooked everytime work on scaffolding "/>
    <s v="Individual Behaviour / Tingkah Laku yang Cuai dan Berbahaya"/>
    <x v="2"/>
    <x v="0"/>
    <x v="2"/>
  </r>
  <r>
    <n v="6871"/>
    <x v="1029"/>
    <d v="2026-05-25T14:31:53"/>
    <s v="anonymous"/>
    <d v="2026-05-22T00:00:00"/>
    <x v="34"/>
    <n v="12000029"/>
    <x v="0"/>
    <s v="Electrical Technician "/>
    <s v="Cooling Tower Area"/>
    <s v="Unsafe Act (Dangerous or Unsafe Act that was done by someone) / Perbuatan Bahaya"/>
    <s v="One of my colleague about to go up to cooling water pump using scaffolding with complete safety harness. But he don't have working at height training yet."/>
    <s v="If this caught by safety officer, this action will result in work suspension and delay in work."/>
    <s v="Intervene him and ask him not to go up."/>
    <s v="Individual Behaviour / Tingkah Laku yang Cuai dan Berbahaya"/>
    <x v="2"/>
    <x v="0"/>
    <x v="0"/>
  </r>
  <r>
    <n v="6872"/>
    <x v="1030"/>
    <d v="2026-05-25T14:32:48"/>
    <s v="anonymous"/>
    <d v="2026-05-11T00:00:00"/>
    <x v="118"/>
    <s v="BRE 12000126"/>
    <x v="0"/>
    <s v="Instrumentation technician"/>
    <s v="Ammonia Plant"/>
    <s v="Unsafe Condition (Dangerous Area that has potential to cause harm or injury to People within the Area) / Keadaan Bahaya"/>
    <s v="Slip,trip and fall"/>
    <s v="Slip,trip and fall"/>
    <s v="Raise awareness"/>
    <s v="Position of People / Keberadaan seseorang ketika bekerja (Line of Fire, Drop Object &amp; Slip, Trip and Fall)"/>
    <x v="2"/>
    <x v="0"/>
    <x v="0"/>
  </r>
  <r>
    <n v="6873"/>
    <x v="1031"/>
    <d v="2026-05-25T14:34:01"/>
    <s v="anonymous"/>
    <d v="2026-05-21T00:00:00"/>
    <x v="34"/>
    <n v="12000029"/>
    <x v="0"/>
    <s v="Electrical Technician"/>
    <s v="Cooling Tower Area"/>
    <s v="Safe Act or Positive Practice (An appreciation to be made to that person who shows good examples) / Kelakuan yang Baik"/>
    <s v="Colleague wear complete safety harness while working on scaffolding"/>
    <s v="-"/>
    <s v="Great practices"/>
    <s v="Scaffolding and Working at Height / Yang berkaitan dengan Scaffolding dan Bekerja tempat tinggi"/>
    <x v="2"/>
    <x v="0"/>
    <x v="0"/>
  </r>
  <r>
    <n v="6874"/>
    <x v="1032"/>
    <d v="2026-05-25T14:34:09"/>
    <s v="anonymous"/>
    <d v="2026-05-12T00:00:00"/>
    <x v="118"/>
    <s v="BRE 12000126"/>
    <x v="0"/>
    <s v="Instrumentation technician"/>
    <s v="Ammonia Plant"/>
    <s v="Unsafe Condition (Dangerous Area that has potential to cause harm or injury to People within the Area) / Keadaan Bahaya"/>
    <s v="Slip,trip and fall"/>
    <s v="Slip,trip and fall"/>
    <s v="Raise awareness"/>
    <s v="Position of People / Keberadaan seseorang ketika bekerja (Line of Fire, Drop Object &amp; Slip, Trip and Fall)"/>
    <x v="2"/>
    <x v="0"/>
    <x v="0"/>
  </r>
  <r>
    <n v="6875"/>
    <x v="1033"/>
    <d v="2026-05-25T14:34:49"/>
    <s v="anonymous"/>
    <d v="2026-05-15T00:00:00"/>
    <x v="52"/>
    <n v="12000153"/>
    <x v="0"/>
    <s v="Workshop technician"/>
    <s v="Ammonia Plant"/>
    <s v="Unsafe Act (Dangerous or Unsafe Act that was done by someone) / Perbuatan Bahaya"/>
    <s v="Not using glove when installing insulation"/>
    <s v="Finger cut"/>
    <s v="Ask him to use glove"/>
    <s v="Individual Behaviour / Tingkah Laku yang Cuai dan Berbahaya"/>
    <x v="2"/>
    <x v="0"/>
    <x v="0"/>
  </r>
  <r>
    <n v="6876"/>
    <x v="1034"/>
    <d v="2026-05-25T14:35:21"/>
    <s v="anonymous"/>
    <d v="2026-05-13T00:00:00"/>
    <x v="118"/>
    <s v="BRE 12000126"/>
    <x v="0"/>
    <s v="Instrument Technician"/>
    <s v="Urea Plant"/>
    <s v="Unsafe Condition (Dangerous Area that has potential to cause harm or injury to People within the Area) / Keadaan Bahaya"/>
    <s v="Slippery grating"/>
    <s v="Slip,trip and fall"/>
    <s v="Raise awareness"/>
    <s v="Position of People / Keberadaan seseorang ketika bekerja (Line of Fire, Drop Object &amp; Slip, Trip and Fall)"/>
    <x v="2"/>
    <x v="0"/>
    <x v="0"/>
  </r>
  <r>
    <n v="6877"/>
    <x v="1035"/>
    <d v="2026-05-25T14:36:21"/>
    <s v="anonymous"/>
    <d v="2026-05-14T00:00:00"/>
    <x v="118"/>
    <s v="BRE 12000126"/>
    <x v="0"/>
    <s v="Instrument Technician"/>
    <s v="Urea Plant"/>
    <s v="Unsafe Condition (Dangerous Area that has potential to cause harm or injury to People within the Area) / Keadaan Bahaya"/>
    <s v="Slippery grating"/>
    <s v="Slip,trip and fall"/>
    <s v="Raise awareness"/>
    <s v="Position of People / Keberadaan seseorang ketika bekerja (Line of Fire, Drop Object &amp; Slip, Trip and Fall)"/>
    <x v="2"/>
    <x v="0"/>
    <x v="0"/>
  </r>
  <r>
    <n v="6878"/>
    <x v="1036"/>
    <d v="2026-05-25T14:37:37"/>
    <s v="anonymous"/>
    <d v="2026-05-15T00:00:00"/>
    <x v="118"/>
    <s v="BRE 12000126"/>
    <x v="0"/>
    <s v="Instrument Technician"/>
    <s v="Urea Plant"/>
    <s v="Unsafe Condition (Dangerous Area that has potential to cause harm or injury to People within the Area) / Keadaan Bahaya"/>
    <s v="Slippery grating"/>
    <s v="Slip trip and fall"/>
    <s v="Raise awareness"/>
    <s v="Position of People / Keberadaan seseorang ketika bekerja (Line of Fire, Drop Object &amp; Slip, Trip and Fall)"/>
    <x v="2"/>
    <x v="0"/>
    <x v="0"/>
  </r>
  <r>
    <n v="6879"/>
    <x v="1037"/>
    <d v="2026-05-25T14:38:40"/>
    <s v="anonymous"/>
    <d v="2026-05-16T00:00:00"/>
    <x v="118"/>
    <s v="BRE 12000126"/>
    <x v="0"/>
    <s v="Instrument Technician"/>
    <s v="Product Handling"/>
    <s v="Unsafe Condition (Dangerous Area that has potential to cause harm or injury to People within the Area) / Keadaan Bahaya"/>
    <s v="Slippery surface"/>
    <s v="Slip trip and fall"/>
    <s v="Raise awareness"/>
    <s v="Position of People / Keberadaan seseorang ketika bekerja (Line of Fire, Drop Object &amp; Slip, Trip and Fall)"/>
    <x v="2"/>
    <x v="0"/>
    <x v="0"/>
  </r>
  <r>
    <n v="6880"/>
    <x v="1038"/>
    <d v="2026-05-25T14:38:41"/>
    <s v="anonymous"/>
    <d v="2026-05-21T00:00:00"/>
    <x v="144"/>
    <n v="12000049"/>
    <x v="0"/>
    <s v="Sr rotating technician "/>
    <s v="Urea Plant"/>
    <s v="Unsafe Act (Dangerous or Unsafe Act that was done by someone) / Perbuatan Bahaya"/>
    <s v="Doring replace the motor 1271P013A the Rigger  manual lifting the motor 2nd floor "/>
    <s v="Havey moto if fell down may be some one serious injury "/>
    <s v="Used carne "/>
    <s v="Manual Handling / Cara Mengangkat Benda"/>
    <x v="2"/>
    <x v="0"/>
    <x v="0"/>
  </r>
  <r>
    <n v="6881"/>
    <x v="1039"/>
    <d v="2026-05-25T14:39:50"/>
    <s v="anonymous"/>
    <d v="2026-05-18T00:00:00"/>
    <x v="118"/>
    <s v="BRE 12000126"/>
    <x v="0"/>
    <s v="Instrument Technician"/>
    <s v="Ammonia Plant"/>
    <s v="Unsafe Condition (Dangerous Area that has potential to cause harm or injury to People within the Area) / Keadaan Bahaya"/>
    <s v="Water puddle"/>
    <s v="Slip trip and fall"/>
    <s v="Raise awareness"/>
    <s v="Position of People / Keberadaan seseorang ketika bekerja (Line of Fire, Drop Object &amp; Slip, Trip and Fall)"/>
    <x v="2"/>
    <x v="0"/>
    <x v="0"/>
  </r>
  <r>
    <n v="6882"/>
    <x v="1040"/>
    <d v="2026-05-25T14:39:59"/>
    <s v="anonymous"/>
    <d v="2026-05-18T00:00:00"/>
    <x v="35"/>
    <n v="12000030"/>
    <x v="0"/>
    <s v="Electrical Technician"/>
    <s v="Product Handling"/>
    <s v="Unsafe Condition (Dangerous Area that has potential to cause harm or injury to People within the Area) / Keadaan Bahaya"/>
    <s v="There are a lot of dirty/oily rags that lying around the floor."/>
    <s v="People may slip and trip on the oily/dirty rag and cause injury due to fall."/>
    <s v="I move the dirty rags to the side away from the path."/>
    <s v="Material Arrangement and Housekeeping / Kesesuaian Penyusunan Barang dan Kebersihan Tempat Pekerjaan"/>
    <x v="2"/>
    <x v="0"/>
    <x v="0"/>
  </r>
  <r>
    <n v="6883"/>
    <x v="1041"/>
    <d v="2026-05-25T14:43:12"/>
    <s v="anonymous"/>
    <d v="2026-05-21T00:00:00"/>
    <x v="144"/>
    <n v="12000049"/>
    <x v="0"/>
    <s v="Sr rotating technician "/>
    <s v="Urea Plant"/>
    <s v="Unsafe Act (Dangerous or Unsafe Act that was done by someone) / Perbuatan Bahaya"/>
    <s v="1271P013A During the replaced motor Rigger used scaffolding this scaffolding have red tag "/>
    <s v="Falling objects they don't used safety harness "/>
    <s v="They waiting the complete the scaffolding and inspection then used "/>
    <s v="Individual Behaviour / Tingkah Laku yang Cuai dan Berbahaya"/>
    <x v="2"/>
    <x v="0"/>
    <x v="2"/>
  </r>
  <r>
    <n v="6884"/>
    <x v="1042"/>
    <d v="2026-05-25T14:46:11"/>
    <s v="anonymous"/>
    <d v="2026-05-14T00:00:00"/>
    <x v="27"/>
    <n v="12000026"/>
    <x v="0"/>
    <s v="Electrical Engineer"/>
    <s v="Ammonia Plant"/>
    <s v="Safe Act or Positive Practice (An appreciation to be made to that person who shows good examples) / Kelakuan yang Baik"/>
    <s v="A technician was removing bolts without using gloves. His lead technician intervened to remind him to wear gloves."/>
    <s v="injury caused by pinch point or sharp edges"/>
    <s v="I told him that I agreed with the lead technician's intervention and lent my gloves to the technician for him to proceed with the work."/>
    <s v="Proactive Approach / Teguran Positif (Safe Act / Positive Act)"/>
    <x v="2"/>
    <x v="0"/>
    <x v="0"/>
  </r>
  <r>
    <n v="6885"/>
    <x v="1043"/>
    <d v="2026-05-25T14:46:25"/>
    <s v="anonymous"/>
    <d v="2026-05-25T00:00:00"/>
    <x v="41"/>
    <n v="12000024"/>
    <x v="0"/>
    <s v="Electrical Technician"/>
    <s v="Offsite &amp; Utilities"/>
    <s v="Unsafe Act (Dangerous or Unsafe Act that was done by someone) / Perbuatan Bahaya"/>
    <s v="A personnel was carrying long ladder and accidentally hit his head. Thankfully he is wearing his safety helmet. But he should wear the helmet chin strap so that the helmet is more secure."/>
    <s v="He might hit his head again and maybe his helmet fall off if he is not using the chinstrap"/>
    <s v="Stop him and asked him to use chinstrap just in case he hit his head again"/>
    <s v="Individual Behaviour / Tingkah Laku yang Cuai dan Berbahaya"/>
    <x v="2"/>
    <x v="0"/>
    <x v="2"/>
  </r>
  <r>
    <n v="6886"/>
    <x v="1044"/>
    <d v="2026-05-25T14:59:28"/>
    <s v="anonymous"/>
    <d v="2026-05-25T00:00:00"/>
    <x v="51"/>
    <n v="12000161"/>
    <x v="0"/>
    <s v="DE Technician "/>
    <s v="Offsite &amp; Utilities"/>
    <s v="Unsafe Act (Dangerous or Unsafe Act that was done by someone) / Perbuatan Bahaya"/>
    <s v="forklift carrying ibc tank at speed"/>
    <s v="can cause the ibc tank to fall"/>
    <s v="tell the forklift operator to slow down"/>
    <s v="Individual Behaviour / Tingkah Laku yang Cuai dan Berbahaya"/>
    <x v="2"/>
    <x v="0"/>
    <x v="0"/>
  </r>
  <r>
    <n v="6887"/>
    <x v="1045"/>
    <d v="2026-05-25T15:06:06"/>
    <s v="anonymous"/>
    <d v="2026-05-12T00:00:00"/>
    <x v="27"/>
    <n v="12000026"/>
    <x v="0"/>
    <s v="Electrical Engineer"/>
    <s v="Electrical Substation"/>
    <s v="Safe Act or Positive Practice (An appreciation to be made to that person who shows good examples) / Kelakuan yang Baik"/>
    <s v="Senior engineer emphasized on the correct way of LOTOTO to the technician i.e the use of locks after racking out an equipment."/>
    <s v="The intervention is done as a reminder to the team that small things can be a lifesaver too, to minimize confusion for SIMOPs activities."/>
    <s v="I agree to his intervention and we talked more about the good practice of LOTOTO. Even if the isolation process can be confusing for other sections, but for Electrical, we have to ensure the safety of the team by practicing the good standards for energy isolation. "/>
    <s v="Proactive Approach / Teguran Positif (Safe Act / Positive Act)"/>
    <x v="2"/>
    <x v="0"/>
    <x v="0"/>
  </r>
  <r>
    <n v="6888"/>
    <x v="1046"/>
    <d v="2026-05-25T15:33:20"/>
    <s v="anonymous"/>
    <d v="2026-05-25T00:00:00"/>
    <x v="37"/>
    <n v="12000025"/>
    <x v="0"/>
    <s v="Electrical Technician"/>
    <s v="Product Handling"/>
    <s v="Unsafe Act (Dangerous or Unsafe Act that was done by someone) / Perbuatan Bahaya"/>
    <s v="A personnel not using handrail while taking the stairs as the staircase is slippery"/>
    <s v="He mau slip, trip and fall"/>
    <s v="Ask them to hold the handrail while using the staircase"/>
    <s v="Individual Behaviour / Tingkah Laku yang Cuai dan Berbahaya"/>
    <x v="2"/>
    <x v="0"/>
    <x v="2"/>
  </r>
  <r>
    <n v="6889"/>
    <x v="1047"/>
    <d v="2026-05-25T15:38:20"/>
    <s v="anonymous"/>
    <d v="2026-05-25T00:00:00"/>
    <x v="28"/>
    <n v="12000031"/>
    <x v="0"/>
    <s v="Electrical Engineering"/>
    <s v="Product Handling"/>
    <s v="Unsafe Condition (Dangerous Area that has potential to cause harm or injury to People within the Area) / Keadaan Bahaya"/>
    <s v="poor housekeeping. steel structure laid on the floor with its ends poking out unkept."/>
    <s v="Trip and fall, and possibly stabbing injuries might occur."/>
    <s v="After confirming no activities involved the steel structure, it was immediately removed from site and disposed of properly."/>
    <s v="Individual Behaviour / Tingkah Laku yang Cuai dan Berbahaya"/>
    <x v="2"/>
    <x v="0"/>
    <x v="0"/>
  </r>
  <r>
    <n v="6890"/>
    <x v="1048"/>
    <d v="2026-05-25T16:17:00"/>
    <s v="anonymous"/>
    <d v="2026-05-25T00:00:00"/>
    <x v="1"/>
    <n v="12000089"/>
    <x v="0"/>
    <s v="Rotating Technician Level 1"/>
    <s v="Ammonia Plant"/>
    <s v="Unsafe Act (Dangerous or Unsafe Act that was done by someone) / Perbuatan Bahaya"/>
    <s v="not using a proper hand glove when dealing with oil"/>
    <s v="glove might get wet by oil"/>
    <s v="use proper glove"/>
    <s v="Individual Behaviour / Tingkah Laku yang Cuai dan Berbahaya"/>
    <x v="2"/>
    <x v="0"/>
    <x v="2"/>
  </r>
  <r>
    <n v="6891"/>
    <x v="1049"/>
    <d v="2026-05-25T16:20:46"/>
    <s v="anonymous"/>
    <d v="2026-05-25T00:00:00"/>
    <x v="114"/>
    <n v="12000122"/>
    <x v="0"/>
    <s v="Shift Instrument Technician "/>
    <s v="Ammonia Plant"/>
    <s v="Unsafe Act (Dangerous or Unsafe Act that was done by someone) / Perbuatan Bahaya"/>
    <s v="Saw my colleague haven't put on his earplug when we were about to enter loud noise area"/>
    <s v="Could cause ear discomfort"/>
    <s v="Both of us stopped and told him to put on his earplug first before proceed."/>
    <s v="Personal Protective Equipment / Pemakaian Alat Pelindung Diri"/>
    <x v="2"/>
    <x v="0"/>
    <x v="0"/>
  </r>
  <r>
    <n v="6892"/>
    <x v="1050"/>
    <d v="2026-05-25T16:24:36"/>
    <s v="anonymous"/>
    <d v="2026-05-25T00:00:00"/>
    <x v="131"/>
    <n v="12000010"/>
    <x v="0"/>
    <s v="Re and Se manager "/>
    <s v="Urea Plant"/>
    <s v="Improvement Suggestions / Cadangan untuk diperbaiki"/>
    <s v="Ventilation system need to be implemented in granulation unit "/>
    <s v="Working at the area for long time affects on operation and maintenance people "/>
    <s v="Communicated with technical team "/>
    <s v="Design and Engineering / Tempat Pekerjaan kurang sesuai"/>
    <x v="2"/>
    <x v="0"/>
    <x v="0"/>
  </r>
  <r>
    <n v="6893"/>
    <x v="1051"/>
    <d v="2026-05-25T18:27:03"/>
    <s v="anonymous"/>
    <d v="2026-05-25T00:00:00"/>
    <x v="0"/>
    <n v="12000131"/>
    <x v="0"/>
    <s v="Instrument Technician (Shift)"/>
    <s v="Site Office's Staffs Rest Area"/>
    <s v="Improvement Suggestions / Cadangan untuk diperbaiki"/>
    <s v="One of the Surau fan is not working quite a long time."/>
    <s v="The fan(s) is to circulate the air surrounding. The heat trapped in the surau especially during the dry season. "/>
    <s v="I would like to suggest, do preventive maintenance for all the necessity."/>
    <s v="Facility Management / Perawatan Kemudahan dan Aset"/>
    <x v="2"/>
    <x v="0"/>
    <x v="0"/>
  </r>
  <r>
    <n v="6894"/>
    <x v="1052"/>
    <d v="2026-05-26T07:26:41"/>
    <s v="anonymous"/>
    <d v="2026-05-26T00:00:00"/>
    <x v="17"/>
    <n v="12000022"/>
    <x v="0"/>
    <s v="Lead"/>
    <s v="Jetty Head"/>
    <s v="Unsafe Condition (Dangerous Area that has potential to cause harm or injury to People within the Area) / Keadaan Bahaya"/>
    <s v="Jetty substation HVAC duct removed which considering bypassing all the dampers"/>
    <s v="No response from the dampers in case of fire alarm"/>
    <s v="Reported to HVAC team"/>
    <s v="Design and Engineering / Tempat Pekerjaan kurang sesuai"/>
    <x v="2"/>
    <x v="0"/>
    <x v="0"/>
  </r>
  <r>
    <n v="6895"/>
    <x v="1053"/>
    <d v="2026-05-26T07:29:16"/>
    <s v="anonymous"/>
    <d v="2026-05-26T00:00:00"/>
    <x v="17"/>
    <n v="12000022"/>
    <x v="0"/>
    <s v="Lead"/>
    <s v="Jetty Head"/>
    <s v="Unsafe Condition (Dangerous Area that has potential to cause harm or injury to People within the Area) / Keadaan Bahaya"/>
    <s v="No pest control at jetty substation and DCS, so observed lizards which can go inside the switchgear and make short circuit."/>
    <s v="lizards can go inside the switchgear and make short circuit"/>
    <s v="Sent email to admin team and HSE team to take action"/>
    <s v="Facility Management / Perawatan Kemudahan dan Aset"/>
    <x v="2"/>
    <x v="0"/>
    <x v="0"/>
  </r>
  <r>
    <n v="6896"/>
    <x v="1054"/>
    <d v="2026-05-26T09:59:58"/>
    <s v="anonymous"/>
    <d v="2026-05-26T00:00:00"/>
    <x v="131"/>
    <n v="12000010"/>
    <x v="0"/>
    <s v="RE &amp;SE Section Manager "/>
    <s v="Ammonia Plant"/>
    <s v="Unsafe Condition (Dangerous Area that has potential to cause harm or injury to People within the Area) / Keadaan Bahaya"/>
    <s v="Ammonia vents and drains project _x000a_Many lines near to ground in the walkway need to protected against the walkers _x000a_Some steps to convert them with proper painting and warning signs "/>
    <s v="Damage of the lines and injuries for the operators "/>
    <s v="Raising the card to HSSE "/>
    <s v="Signage and Barriers / Papan Tanda dan Perbatasan Keselamatan tempat kerja"/>
    <x v="2"/>
    <x v="0"/>
    <x v="0"/>
  </r>
  <r>
    <n v="6898"/>
    <x v="1055"/>
    <d v="2026-05-26T10:28:51"/>
    <s v="anonymous"/>
    <d v="2026-05-19T00:00:00"/>
    <x v="124"/>
    <n v="12000134"/>
    <x v="0"/>
    <s v="Instrument Technician"/>
    <s v="Jetty Head"/>
    <s v="Unsafe Condition (Dangerous Area that has potential to cause harm or injury to People within the Area) / Keadaan Bahaya"/>
    <s v="Oil spill ground floor near the stair"/>
    <s v="Trip and fall"/>
    <s v="Clean and rearrange all the drum oil to a seafe place"/>
    <s v="Hazardous - Unsafe Environment / Situasi Tempat Kerja yang Berbahaya untuk Alam Sekitar"/>
    <x v="2"/>
    <x v="0"/>
    <x v="0"/>
  </r>
  <r>
    <n v="6899"/>
    <x v="1056"/>
    <d v="2026-05-26T10:32:39"/>
    <s v="anonymous"/>
    <d v="2026-05-20T00:00:00"/>
    <x v="124"/>
    <n v="12000134"/>
    <x v="0"/>
    <s v="Instrument Technician"/>
    <s v="Site Office's Contractors Rest Area"/>
    <s v="Improvement Suggestions / Cadangan untuk diperbaiki"/>
    <s v="Cat urine inside the surau"/>
    <s v="Smell"/>
    <s v="Can install sliding door to prevent cat to enter"/>
    <s v="Welfare / Kebajikan Pekerjaan dari segi Tempat Rehat, Penyediaan Air Minum dan Sebagainya."/>
    <x v="2"/>
    <x v="0"/>
    <x v="0"/>
  </r>
  <r>
    <n v="6900"/>
    <x v="1057"/>
    <d v="2026-05-26T11:25:39"/>
    <s v="anonymous"/>
    <d v="2026-05-26T00:00:00"/>
    <x v="41"/>
    <n v="12000024"/>
    <x v="0"/>
    <s v="Electrical Technician"/>
    <s v="Jetty Modules Area"/>
    <s v="Improvement Suggestions / Cadangan untuk diperbaiki"/>
    <s v="Door Exit signage is not properly installed ( almost fell off)"/>
    <s v="-"/>
    <s v="Should be properly installed so that the exit door is known and better labelled"/>
    <s v="Facility Management / Perawatan Kemudahan dan Aset"/>
    <x v="2"/>
    <x v="0"/>
    <x v="0"/>
  </r>
  <r>
    <n v="6901"/>
    <x v="1058"/>
    <d v="2026-05-26T11:27:46"/>
    <s v="anonymous"/>
    <d v="2026-05-26T00:00:00"/>
    <x v="37"/>
    <n v="12000025"/>
    <x v="0"/>
    <s v="Electrical Technician"/>
    <s v="Jetty Modules Area"/>
    <s v="Unsafe Condition (Dangerous Area that has potential to cause harm or injury to People within the Area) / Keadaan Bahaya"/>
    <s v="An exit signage is hanging"/>
    <s v="May fall off and hit somebody"/>
    <s v="Fix the signage"/>
    <s v="Facility Management / Perawatan Kemudahan dan Aset"/>
    <x v="2"/>
    <x v="0"/>
    <x v="2"/>
  </r>
  <r>
    <n v="6902"/>
    <x v="1059"/>
    <d v="2026-05-26T11:50:17"/>
    <s v="anonymous"/>
    <d v="2026-05-26T00:00:00"/>
    <x v="40"/>
    <n v="12000044"/>
    <x v="0"/>
    <s v="Lead Electrical Technician"/>
    <s v="Urea Plant"/>
    <s v="Safe Act or Positive Practice (An appreciation to be made to that person who shows good examples) / Kelakuan yang Baik"/>
    <s v="there is empty bottle found on the floor"/>
    <s v="trip and fall"/>
    <s v="pick the bottle and throw it at recycle bin."/>
    <s v="Waste Management / Berkaitan dengan Pengurusan Pembuangan Sampah"/>
    <x v="2"/>
    <x v="0"/>
    <x v="0"/>
  </r>
  <r>
    <n v="6904"/>
    <x v="1060"/>
    <d v="2026-05-26T13:47:28"/>
    <s v="anonymous"/>
    <d v="2026-05-26T00:00:00"/>
    <x v="67"/>
    <n v="12000147"/>
    <x v="0"/>
    <s v="Pipefitter "/>
    <s v="Urea Plant"/>
    <s v="Unsafe Condition (Dangerous Area that has potential to cause harm or injury to People within the Area) / Keadaan Bahaya"/>
    <s v="a contractor was observed carrying out scaffolding erection activities without proper barricading"/>
    <s v="This unsafe condition may lead to potential falling object incidents, which could result in serious injury to personnel passing below the scaffolding work area"/>
    <s v="Contractor personnel were advised to stop work temporarily and advise to install proper barrication."/>
    <s v="Signage and Barriers / Papan Tanda dan Perbatasan Keselamatan tempat kerja"/>
    <x v="2"/>
    <x v="0"/>
    <x v="0"/>
  </r>
  <r>
    <n v="6905"/>
    <x v="1061"/>
    <d v="2026-05-26T13:56:47"/>
    <s v="anonymous"/>
    <d v="2026-05-26T00:00:00"/>
    <x v="67"/>
    <n v="12000147"/>
    <x v="0"/>
    <s v="Pipefitter "/>
    <s v="Offsite &amp; Utilities"/>
    <s v="Unsafe Act (Dangerous or Unsafe Act that was done by someone) / Perbuatan Bahaya"/>
    <s v="a fellow colleague was observed carrying out work activities alone without a designated partner or buddy system in place."/>
    <s v="This condition may expose the worker to increased risk in the event of an emergency, injury, sudden illness, or unsafe situation, as there would be no immediate assistance or communication support available."/>
    <s v="I accompanied and monitored him throughout the task until the work was completed safely. _x000a__x000a_I advised him on the importance of complying with the buddy system requirement and encouraged to bring a partner/helper even though the task could be carried out by one person"/>
    <s v="Proactive Approach / Teguran Positif (Safe Act / Positive Act)"/>
    <x v="2"/>
    <x v="0"/>
    <x v="0"/>
  </r>
  <r>
    <n v="6906"/>
    <x v="1062"/>
    <d v="2026-05-26T14:21:33"/>
    <s v="anonymous"/>
    <d v="2026-05-26T00:00:00"/>
    <x v="2"/>
    <s v="BRE 12000066"/>
    <x v="0"/>
    <s v="Electrical Technician (Shift)"/>
    <s v="Electrical Substation"/>
    <s v="Unsafe Act (Dangerous or Unsafe Act that was done by someone) / Perbuatan Bahaya"/>
    <s v="A working personal almost trip while climbing up the stairs."/>
    <s v="Severe injury from the trip and fatality can occur from the fall."/>
    <s v="Intervene and advice the working personal to climb the stairs carefully and mindful of his steps."/>
    <s v="Position of People / Keberadaan seseorang ketika bekerja (Line of Fire, Drop Object &amp; Slip, Trip and Fall)"/>
    <x v="2"/>
    <x v="0"/>
    <x v="0"/>
  </r>
  <r>
    <n v="6907"/>
    <x v="1063"/>
    <d v="2026-05-26T14:33:52"/>
    <s v="anonymous"/>
    <d v="2026-05-10T00:00:00"/>
    <x v="2"/>
    <s v="BRE 12000066"/>
    <x v="0"/>
    <s v="Electrical Technician (Shift)"/>
    <s v="Electrical Substation"/>
    <s v="Safe Act or Positive Practice (An appreciation to be made to that person who shows good examples) / Kelakuan yang Baik"/>
    <s v="A working engineer intervened a working personal from climbing the scaffolding. Advising the personal to confirm the validity of the scaffolding before performing the task right away."/>
    <s v="Invalid scaffold can lead to dangerous situations from permit being hold to scaffolding failure lead to severe injuries during fall."/>
    <s v="Compliment the awareness of the working engineer and spread his intervention to the group for awareness."/>
    <s v="Proactive Approach / Teguran Positif (Safe Act / Positive Act)"/>
    <x v="2"/>
    <x v="0"/>
    <x v="0"/>
  </r>
  <r>
    <n v="6908"/>
    <x v="1064"/>
    <d v="2026-05-26T14:51:24"/>
    <s v="anonymous"/>
    <d v="2026-05-26T00:00:00"/>
    <x v="79"/>
    <n v="12000115"/>
    <x v="0"/>
    <s v="Static Technician "/>
    <s v="North Building Ground Floor"/>
    <s v="Unsafe Condition (Dangerous Area that has potential to cause harm or injury to People within the Area) / Keadaan Bahaya"/>
    <s v="There is no light for entrance/exit near the  north building when I work night shift, hard to see the path way and have a lot bicycle and tricycle near the building cluttered."/>
    <s v="fall slip and trip"/>
    <s v="need to improve the lighting"/>
    <s v="Design and Engineering / Tempat Pekerjaan kurang sesuai"/>
    <x v="2"/>
    <x v="0"/>
    <x v="0"/>
  </r>
  <r>
    <n v="6909"/>
    <x v="1065"/>
    <d v="2026-05-26T14:55:34"/>
    <s v="anonymous"/>
    <d v="2026-05-26T00:00:00"/>
    <x v="79"/>
    <n v="12000115"/>
    <x v="0"/>
    <s v="Static Technician "/>
    <s v="Unsure / Kurang Pasti"/>
    <s v="Unsafe Act (Dangerous or Unsafe Act that was done by someone) / Perbuatan Bahaya"/>
    <s v="I found tools at site was left unattended."/>
    <s v="Tools missing and will be hard for the tools owner."/>
    <s v="I kept the tools with me and searched for the owner tools."/>
    <s v="Material Arrangement and Housekeeping / Kesesuaian Penyusunan Barang dan Kebersihan Tempat Pekerjaan"/>
    <x v="2"/>
    <x v="0"/>
    <x v="0"/>
  </r>
  <r>
    <n v="6910"/>
    <x v="1066"/>
    <d v="2026-05-26T15:05:10"/>
    <s v="anonymous"/>
    <d v="2026-05-19T00:00:00"/>
    <x v="13"/>
    <n v="12000148"/>
    <x v="0"/>
    <s v="Welder"/>
    <s v="Workshop"/>
    <s v="Safe Act or Positive Practice (An appreciation to be made to that person who shows good examples) / Kelakuan yang Baik"/>
    <s v="Doing a general Housekeeping after shutdown activities."/>
    <s v="- Trip and slip hazards: leftover bolts, cables, and debris on the floor cause falls and injuries _x000a_- Lost tools and parts: items get buried under scrap and end up missing or double-ordered _x000a_- Fire risk: oil rags, cardboard, and flammable waste left around can ignite _x000a_- Equipment damage: dirt, metal shavings, and moisture corrode machines and stored spares _x000a_- Wrong material use: crew grabs contaminated or wrong parts because everything’s mixed up _x000a_- Safety system blockage: fire exits, extinguishers, and electrical panels get blocked _x000a_- Audit findings: HSSE flags “poor housekeeping” as a root cause and non-compliance _x000a_- Lower morale: crew wastes time cleaning up someone else’s mess and gets frustrated _x000a_- Slower next job: you lose hours searching and clearing space before work can even start _x000a_- Pest and hygiene issues: food waste and standing water attract pests and create odor "/>
    <s v="- Assign responsibility: name a crew member or lead to own housekeeping for each area _x000a_- Clear tools and equipment: return everything to the tool crib or designated storage, check for damage _x000a_- Segregate waste: separate scrap metal, oily rags, chemicals, and general waste for proper disposal _x000a_- Clean work surfaces and floors: sweep, wipe, and degrease to remove oil, metal shavings, and dust _x000a_- Inspect and clear access routes: make sure walkways, exits, and fire equipment are unblocked _x000a_- Check for hazards: remove protruding nails, sharp edges, and trip hazards before leaving _x000a_- Label and store materials: keep spares and consumables in labeled, clean, dry locations _x000a_- Do a joint walkdown: supervisor + crew verify the area is clean before handover _x000a_- Update records: log completion in the shutdown checklist or CMMS so it’s traceable _x000a_- Close out findings: fix small defects or report larger ones so they don’t get forgotten "/>
    <s v="Hazardous - Unsafe Environment / Situasi Tempat Kerja yang Berbahaya untuk Alam Sekitar"/>
    <x v="2"/>
    <x v="0"/>
    <x v="0"/>
  </r>
  <r>
    <n v="6912"/>
    <x v="1067"/>
    <d v="2026-05-26T15:13:31"/>
    <s v="anonymous"/>
    <d v="2026-05-26T00:00:00"/>
    <x v="13"/>
    <n v="12000148"/>
    <x v="0"/>
    <s v="Welder"/>
    <s v="Warehouse"/>
    <s v="Safe Act or Positive Practice (An appreciation to be made to that person who shows good examples) / Kelakuan yang Baik"/>
    <s v="Doing a Positive material identification on materials that we just order. To make sure the material stainless steel it is the right identification."/>
    <s v="- Wrong grade installed: carbon steel or low-grade stainless gets used instead, leading to rapid corrosion and failure _x000a_- Premature leaks/failure: wrong alloy can’t handle the process fluid, temp, or pressure it was designed for _x000a_- Costly rework: you have to shut down, cut out, and replace piping, flanges, or vessels after startup _x000a_- Safety hazard: failure under pressure can cause burns, chemical release, or mechanical injury _x000a_- Weld issues: wrong grade welds poorly, cracks, or fails NDT later _x000a_- Audit/non-compliance: fails QA/QC, client specs, and regulatory requirements like ASME/ISO _x000a_- Warranty void: supplier and insurer reject claims if material isn’t verified as ordered _x000a_- Contamination risk: mixing grades in a process line can contaminate product or cause galvanic corrosion _x000a_- Lost time tracking it down: you waste hours investigating why equipment is failing instead of working "/>
    <s v="- *Make PMI mandatory in the work pack*: List it as a hold point in the ITP before install starts _x000a_- *Check at goods receiving*: Don’t accept material into stores until PMI is done and matched to the MTC _x000a_- *Use certified equipment*: Only use calibrated PMI guns/XRF devices with trained, authorized personnel _x000a_- *Mark and record*: Tag every item tested and log results with heat/lot number in the material register _x000a_- *Quarantine untested items*: Physically segregate material that hasn’t passed PMI to prevent mix-ups _x000a_- *Spot check traceability*: Verify heat numbers on material match the test certificates and PMI results _x000a_- *Involve QC/QA*: Get independent sign-off on critical lines, pressure parts, and alloy systems _x000a_- *Communicate findings fast*: If a mismatch is found, stop work and raise an NCR immediately _x000a_- *Train the crew*: Make sure fitters, welders, and supervisors know why PMI matters and what to look for _x000a_- *Review trends*: Track PMI failures to catch supplier issues early and tighten procurement "/>
    <s v="Proactive Approach / Teguran Positif (Safe Act / Positive Act)"/>
    <x v="2"/>
    <x v="0"/>
    <x v="0"/>
  </r>
  <r>
    <n v="6913"/>
    <x v="1068"/>
    <d v="2026-05-26T15:27:24"/>
    <s v="anonymous"/>
    <d v="2026-05-26T00:00:00"/>
    <x v="13"/>
    <n v="12000148"/>
    <x v="0"/>
    <s v="Welder "/>
    <s v="BFI SPARK, Car Park C (Big Space)"/>
    <s v="Safe Act or Positive Practice (An appreciation to be made to that person who shows good examples) / Kelakuan yang Baik"/>
    <s v="During weekdays my colleague always invited us to go for a jogg or running for 30mins to 1 hr. To make sure to maintain our fitness."/>
    <s v="- Lower stamina on the job: Gets tired faster during shutdowns, overtime, and physical tasks _x000a_- Higher injury risk: Weaker core, legs, and joints make strains, slips, and back issues more likely _x000a_- Weight gain &amp; metabolic issues: Less calorie burn + stress snacking = weight gain, higher risk of diabetes, BP problems _x000a_- Poor sleep quality: No physical fatigue means restless nights and feeling groggy the next day _x000a_- Higher stress &amp; irritability: Misses the natural stress release from exercise, so tension builds up _x000a_- Weaker immune system: Less active people catch colds and take longer to recover _x000a_- Reduced focus: Less blood flow and endorphins means slower reaction time and poorer decision making on site _x000a_- Lower morale: Feels sluggish and unmotivated, which drags on team energy "/>
    <s v="- Schedule it like a meeting: Block 30-60 min after work in the calendar so it doesn’t get bumped by “just one more task” _x000a_- Make it social: Jog, gym, or walk with a colleague. Peer pressure keeps you accountable and makes it more fun _x000a_- keep gear ready: Leave running shoes, gym clothes, or a skipping rope in your bag/car so there’s no excuse _x000a_- Start small and build up: 20 min walk &gt; no activity. Consistency beats intensity for long-term fitness _x000a_- *lMix it up: Rotate jogging, cycling, bodyweight workouts, sports. Boredom kills routines _x000a_- Set simple goals: Track steps, distance, or time. Seeing progress keeps motivation up _x000a_- Use downtime smartly: If stuck on site, do stretching, bodyweight circuits, or a quick walk around the workshop _x000a_- Get supervisor buy-in: If management encourages post-shift fitness, it becomes part of site culture _x000a_- Link it to job benefits: Remind yourself it cuts injury risk, boosts stamina for shutdowns, and improves sleep _x000a_- Avoid all-or-nothing mindset: Missed a day? Just restart next day. Don’t let one miss kill the habit "/>
    <s v="Proactive Approach / Teguran Positif (Safe Act / Positive Act)"/>
    <x v="2"/>
    <x v="0"/>
    <x v="0"/>
  </r>
  <r>
    <n v="6915"/>
    <x v="1069"/>
    <d v="2026-05-26T16:20:46"/>
    <s v="anonymous"/>
    <d v="2026-05-25T00:00:00"/>
    <x v="38"/>
    <n v="12000028"/>
    <x v="0"/>
    <s v="Electrical Technician"/>
    <s v="Jetty Head"/>
    <s v="Unsafe Condition (Dangerous Area that has potential to cause harm or injury to People within the Area) / Keadaan Bahaya"/>
    <s v="Ground floor stairs to Substation 4, have water inside building and need housekeeping"/>
    <s v="Slip, trip and fall"/>
    <s v="Informed supervisor"/>
    <s v="Material Arrangement and Housekeeping / Kesesuaian Penyusunan Barang dan Kebersihan Tempat Pekerjaan"/>
    <x v="2"/>
    <x v="0"/>
    <x v="0"/>
  </r>
  <r>
    <n v="6916"/>
    <x v="1070"/>
    <d v="2026-05-26T16:22:14"/>
    <s v="anonymous"/>
    <d v="2026-05-26T00:00:00"/>
    <x v="31"/>
    <n v="12000036"/>
    <x v="0"/>
    <s v="Electrical Technician"/>
    <s v="Electrical Substation"/>
    <s v="Improvement Suggestions / Cadangan untuk diperbaiki"/>
    <s v="Tag blocked by MCB switch inside panel"/>
    <s v="Could isolate wrong tag number if not improve or change the position of the tag"/>
    <s v="Reported to substation team"/>
    <s v="Design and Engineering / Tempat Pekerjaan kurang sesuai"/>
    <x v="2"/>
    <x v="0"/>
    <x v="0"/>
  </r>
  <r>
    <n v="6917"/>
    <x v="1071"/>
    <d v="2026-05-26T16:41:45"/>
    <s v="anonymous"/>
    <d v="2026-05-26T00:00:00"/>
    <x v="114"/>
    <n v="12000122"/>
    <x v="0"/>
    <s v="Shift Instrument Technician "/>
    <s v="Ammonia Plant"/>
    <s v="Unsafe Condition (Dangerous Area that has potential to cause harm or injury to People within the Area) / Keadaan Bahaya"/>
    <s v="We were about to enter noise area in NH3 plant."/>
    <s v="Could cause ear discomfort."/>
    <s v="Before entering the area, we stopped and put on our earplug before we proceed."/>
    <s v="Hazardous - Unsafe Environment / Situasi Tempat Kerja yang Berbahaya untuk Alam Sekitar"/>
    <x v="2"/>
    <x v="0"/>
    <x v="0"/>
  </r>
  <r>
    <n v="6919"/>
    <x v="1072"/>
    <d v="2026-05-26T21:52:12"/>
    <s v="anonymous"/>
    <d v="2026-05-26T00:00:00"/>
    <x v="58"/>
    <n v="12000164"/>
    <x v="0"/>
    <s v="Senior Scaffolder"/>
    <s v="Offsite &amp; Utilities"/>
    <s v="Safe Act or Positive Practice (An appreciation to be made to that person who shows good examples) / Kelakuan yang Baik"/>
    <s v="I have seen our third party contractor doing properly housekeeping of scaffolding materials at work site area."/>
    <s v="N/A"/>
    <s v="It's good practice (housekeeping) for any individual workers who performing any such as of activities on site (plant) area,which is it helping to minimize of slip,trip &amp; fall hazard from happening."/>
    <s v="Material Arrangement and Housekeeping / Kesesuaian Penyusunan Barang dan Kebersihan Tempat Pekerjaan"/>
    <x v="2"/>
    <x v="0"/>
    <x v="0"/>
  </r>
  <r>
    <n v="6920"/>
    <x v="1073"/>
    <d v="2026-05-26T22:30:18"/>
    <s v="anonymous"/>
    <d v="2026-05-26T00:00:00"/>
    <x v="58"/>
    <n v="12000164"/>
    <x v="0"/>
    <s v="Senior Scaffolder"/>
    <s v="Ammonia Plant"/>
    <s v="Unsafe Act (Dangerous or Unsafe Act that was done by someone) / Perbuatan Bahaya"/>
    <s v="I have been saw someone was walking at ammonia (compressor house) area without wearing any ear protection because their is high level noise during normal operation of plant."/>
    <s v="It's can cause of losing of hearing due to high level noise area."/>
    <s v="I do approach &amp; stop that personnel and am also doing intervention him to stay away from high level noise area to avoid of hearing been affective which can lead to deaf."/>
    <s v="Individual Behaviour / Tingkah Laku yang Cuai dan Berbahaya"/>
    <x v="2"/>
    <x v="0"/>
    <x v="0"/>
  </r>
  <r>
    <n v="6921"/>
    <x v="1074"/>
    <d v="2026-05-27T08:41:18"/>
    <s v="anonymous"/>
    <d v="2026-05-27T00:00:00"/>
    <x v="85"/>
    <n v="12000059"/>
    <x v="0"/>
    <s v="Static technician "/>
    <s v="Jetty Head"/>
    <s v="Unsafe Condition (Dangerous Area that has potential to cause harm or injury to People within the Area) / Keadaan Bahaya"/>
    <s v="On the way to jetty module no 62 platform locking bolt missing "/>
    <s v="Slip trip fall"/>
    <s v="Kindly inform to workshop team install back missing bolts"/>
    <s v="Design and Engineering / Tempat Pekerjaan kurang sesuai"/>
    <x v="2"/>
    <x v="0"/>
    <x v="0"/>
  </r>
  <r>
    <n v="6922"/>
    <x v="1075"/>
    <d v="2026-05-27T08:41:42"/>
    <s v="anonymous"/>
    <d v="2026-05-27T00:00:00"/>
    <x v="138"/>
    <n v="12000083"/>
    <x v="0"/>
    <s v="Rotating Engineer"/>
    <s v="CCR"/>
    <s v="Improvement Suggestions / Cadangan untuk diperbaiki"/>
    <s v="LOTOTO box not yet implement inside CCR"/>
    <s v="CCR personnel may not aware equipment condition if isolated or not. This may cause confusion to the personnel if there is SIMOP activity"/>
    <s v="To install Lototo box inside ccr for everytime equipment handover"/>
    <s v="Design and Engineering / Tempat Pekerjaan kurang sesuai"/>
    <x v="2"/>
    <x v="0"/>
    <x v="0"/>
  </r>
  <r>
    <n v="6923"/>
    <x v="1076"/>
    <d v="2026-05-27T09:13:58"/>
    <s v="anonymous"/>
    <d v="2026-05-27T00:00:00"/>
    <x v="13"/>
    <n v="12000148"/>
    <x v="0"/>
    <s v="Welder"/>
    <s v="Workshop"/>
    <s v="Safe Act or Positive Practice (An appreciation to be made to that person who shows good examples) / Kelakuan yang Baik"/>
    <s v="My senior colleague share his experience how to weld any type of materials. "/>
    <s v="- Mistakes get repeated: Juniors make the same errors he already learned to avoid, wasting time and money _x000a_- Slower problem solving: When issues pop up, the team loses hours figuring out what he already knows how to fix _x000a_- Higher safety risk: Unshared lessons from near-misses or failures mean unsafe practices can continue undetected _x000a_- Bottleneck on him: Every decision gets stuck waiting for him, so work stalls when he’s off or busy _x000a_- Weak team capability: The team doesn’t grow skills, so everyone stays dependent on one person _x000a_- Lower morale: Juniors feel unsupported and frustrated, leading to disengagement and turnover _x000a_- Knowledge loss on handover: If he leaves, retires, or gets sick, critical know-how walks out the door with him _x000a_- Poor handover quality: Shutdowns and projects miss key details because they’re not documented or passed on "/>
    <s v="- Ask specific questions: Instead of “teach me everything”, ask “how did you fix that leak last shutdown?” Specific prompts get better answers _x000a_- Shadow and document: Offer to follow him on jobs and write down the steps, tricks, and checks as a quick guide _x000a_- Run short toolbox talks: Get him to share one 5-min lesson during pre-job briefs. Low pressure, high impact _x000a_- Make it safe to share: Don’t blame when mistakes come up. Focus on “what did we learn?” so he feels okay talking about failures _x000a_- Recognize his input: Call out his help in meetings or reports. People share more when they feel valued _x000a_- Turn it into checklists/SOPs: Convert his tips into simple checklists or work instructions so it sticks beyond one conversation _x000a_- Pair work: Set up job rotations so juniors work with him directly on critical tasks _x000a_- Record lessons learned: After shutdowns or incidents, capture his input in the lesson learned register _x000a_- Lead by example: Share what you know too. Knowledge sharing becomes culture when everyone does it _x000a_- Make time for it: Block time in the schedule for handover and mentoring. “No time” kills most sharing "/>
    <s v="Proactive Approach / Teguran Positif (Safe Act / Positive Act)"/>
    <x v="2"/>
    <x v="0"/>
    <x v="0"/>
  </r>
  <r>
    <n v="6924"/>
    <x v="1077"/>
    <d v="2026-05-27T12:03:21"/>
    <s v="anonymous"/>
    <d v="2026-05-23T00:00:00"/>
    <x v="15"/>
    <n v="12000140"/>
    <x v="0"/>
    <s v="Lead Shift Instrument Technician"/>
    <s v="Car Park near North Building"/>
    <s v="Unsafe Act (Dangerous or Unsafe Act that was done by someone) / Perbuatan Bahaya"/>
    <s v="An individuals operating vehicles at excessive speed within the designated car park area"/>
    <s v="Risk of collision with pedestrians &amp; increased likelihood of vehicle-to-vehicle accidents"/>
    <s v="Supervisors/security personnel were informed regarding the incident"/>
    <s v="Individual Behaviour / Tingkah Laku yang Cuai dan Berbahaya"/>
    <x v="2"/>
    <x v="0"/>
    <x v="0"/>
  </r>
  <r>
    <n v="6925"/>
    <x v="1078"/>
    <d v="2026-05-27T12:12:38"/>
    <s v="anonymous"/>
    <d v="2026-05-24T00:00:00"/>
    <x v="15"/>
    <n v="12000140"/>
    <x v="0"/>
    <s v="Lead Shift Instrument Technician"/>
    <s v="CCR"/>
    <s v="Unsafe Act (Dangerous or Unsafe Act that was done by someone) / Perbuatan Bahaya"/>
    <s v="An individual was observed on their way to the control room area from site office , without wearing the safety helmet"/>
    <s v="Head injury from falling or moving objects"/>
    <s v="Verbal and safety reminder provided to the individual"/>
    <s v="Individual Behaviour / Tingkah Laku yang Cuai dan Berbahaya"/>
    <x v="2"/>
    <x v="0"/>
    <x v="0"/>
  </r>
  <r>
    <n v="6926"/>
    <x v="1079"/>
    <d v="2026-05-27T15:27:43"/>
    <s v="anonymous"/>
    <d v="2026-05-08T00:00:00"/>
    <x v="53"/>
    <n v="12000162"/>
    <x v="0"/>
    <s v="Heavy Equipment Operator "/>
    <s v="Ammonia Plant"/>
    <s v="Unsafe Act (Dangerous or Unsafe Act that was done by someone) / Perbuatan Bahaya"/>
    <s v="Observe, forklift stuck at gravel near sub-station ."/>
    <s v="Hazardous "/>
    <s v="Make intervention to forklift operator."/>
    <s v="Communication / Kurang Perbincangan waktu Bekerja, Kurang Permahaman Arahan atau Kurang Pengetahuan Bahasa Asing"/>
    <x v="2"/>
    <x v="0"/>
    <x v="0"/>
  </r>
  <r>
    <n v="6927"/>
    <x v="1080"/>
    <d v="2026-05-27T15:34:29"/>
    <s v="anonymous"/>
    <d v="2026-05-12T00:00:00"/>
    <x v="53"/>
    <n v="12000162"/>
    <x v="0"/>
    <s v="Heavy Equipment Operator "/>
    <s v="Ammonia Plant"/>
    <s v="Unsafe Act (Dangerous or Unsafe Act that was done by someone) / Perbuatan Bahaya"/>
    <s v="During inspection activity, someone not use proper step leader to enter scaffolding platform."/>
    <s v="Trip &amp; fall "/>
    <s v="Intervention done"/>
    <s v="Individual Behaviour / Tingkah Laku yang Cuai dan Berbahaya"/>
    <x v="2"/>
    <x v="0"/>
    <x v="0"/>
  </r>
  <r>
    <n v="6928"/>
    <x v="1081"/>
    <d v="2026-05-27T16:11:44"/>
    <s v="anonymous"/>
    <d v="2026-05-27T00:00:00"/>
    <x v="140"/>
    <n v="12000045"/>
    <x v="0"/>
    <s v="Mechanical supervisor"/>
    <s v="Bulk Storage"/>
    <s v="Unsafe Condition (Dangerous Area that has potential to cause harm or injury to People within the Area) / Keadaan Bahaya"/>
    <s v="No grating at drainage"/>
    <s v="People fall inside"/>
    <s v="Report to my engineer to inform bfi "/>
    <s v="Road Safety / Keselamatan di Trafik dan Jalan Raya"/>
    <x v="2"/>
    <x v="0"/>
    <x v="0"/>
  </r>
  <r>
    <n v="6929"/>
    <x v="1082"/>
    <d v="2026-05-27T16:13:10"/>
    <s v="anonymous"/>
    <d v="2026-05-27T00:00:00"/>
    <x v="149"/>
    <n v="12000085"/>
    <x v="0"/>
    <s v="Rotating technician"/>
    <s v="Ammonia Plant"/>
    <s v="Unsafe Act (Dangerous or Unsafe Act that was done by someone) / Perbuatan Bahaya"/>
    <s v="Wrong use of absorbent pad"/>
    <s v="Wastage of absorbent pad"/>
    <s v="Remove it "/>
    <s v="Knowledge and Training / Kurang Kemahiran atau Pengetahuan"/>
    <x v="2"/>
    <x v="0"/>
    <x v="0"/>
  </r>
  <r>
    <n v="6930"/>
    <x v="1083"/>
    <d v="2026-05-28T06:37:30"/>
    <s v="anonymous"/>
    <d v="2026-05-13T00:00:00"/>
    <x v="10"/>
    <n v="12000104"/>
    <x v="0"/>
    <s v="static"/>
    <s v="Ammonia Plant"/>
    <s v="Unsafe Act (Dangerous or Unsafe Act that was done by someone) / Perbuatan Bahaya"/>
    <s v="observe operation operating valve wheel with no glove"/>
    <s v="can get cuts or bruises"/>
    <s v="i signal them to use hand glove"/>
    <s v="Personal Protective Equipment / Pemakaian Alat Pelindung Diri"/>
    <x v="2"/>
    <x v="0"/>
    <x v="0"/>
  </r>
  <r>
    <n v="6931"/>
    <x v="1084"/>
    <d v="2026-05-28T06:39:39"/>
    <s v="anonymous"/>
    <d v="2026-05-13T00:00:00"/>
    <x v="10"/>
    <n v="12000104"/>
    <x v="0"/>
    <s v="static"/>
    <s v="Ammonia Plant"/>
    <s v="Unsafe Act (Dangerous or Unsafe Act that was done by someone) / Perbuatan Bahaya"/>
    <s v="observe operation standing on pipe support to operate valve wheel"/>
    <s v="slip, trip and fall"/>
    <s v="advice her not to stand on pipe support instead find a stand"/>
    <s v="Individual Behaviour / Tingkah Laku yang Cuai dan Berbahaya"/>
    <x v="2"/>
    <x v="0"/>
    <x v="2"/>
  </r>
  <r>
    <n v="6932"/>
    <x v="1085"/>
    <d v="2026-05-28T19:56:41"/>
    <s v="anonymous"/>
    <d v="2026-05-28T00:00:00"/>
    <x v="39"/>
    <n v="12000063"/>
    <x v="0"/>
    <s v="Electrical Technician"/>
    <s v="Site Office First Floor"/>
    <s v="Safe Act or Positive Practice (An appreciation to be made to that person who shows good examples) / Kelakuan yang Baik"/>
    <s v="My Team has work safely for the whole month in MAy"/>
    <s v="can become complacent in safety matter"/>
    <s v="I praise and encourage them to keep up being safe"/>
    <s v="Proactive Approach / Teguran Positif (Safe Act / Positive Act)"/>
    <x v="2"/>
    <x v="0"/>
    <x v="0"/>
  </r>
  <r>
    <n v="6933"/>
    <x v="1086"/>
    <d v="2026-05-28T20:01:49"/>
    <s v="anonymous"/>
    <d v="2026-05-28T00:00:00"/>
    <x v="39"/>
    <n v="12000063"/>
    <x v="0"/>
    <s v="Electrical Technician"/>
    <s v="Plant Entry Gate"/>
    <s v="Unsafe Act (Dangerous or Unsafe Act that was done by someone) / Perbuatan Bahaya"/>
    <s v="A personnel was entering the plant without safety glasses."/>
    <s v="He could get injured if anh incident happen"/>
    <s v="I intervene and told him to wear his safety glasses and he comply"/>
    <s v="Personal Protective Equipment / Pemakaian Alat Pelindung Diri"/>
    <x v="2"/>
    <x v="0"/>
    <x v="0"/>
  </r>
  <r>
    <n v="6936"/>
    <x v="1087"/>
    <d v="2026-05-29T00:30:11"/>
    <s v="anonymous"/>
    <d v="2026-05-27T00:00:00"/>
    <x v="57"/>
    <n v="12000163"/>
    <x v="0"/>
    <s v="Senior Scaffolder"/>
    <s v="Product Handling"/>
    <s v="Safe Act or Positive Practice (An appreciation to be made to that person who shows good examples) / Kelakuan yang Baik"/>
    <s v="I saw workers doing toolbox talk &amp; briefing before perform the job"/>
    <s v="-"/>
    <s v="its a good practice &amp; make sure to do toolbox talk before start activity "/>
    <s v="Communication / Kurang Perbincangan waktu Bekerja, Kurang Permahaman Arahan atau Kurang Pengetahuan Bahasa Asing"/>
    <x v="2"/>
    <x v="0"/>
    <x v="0"/>
  </r>
  <r>
    <n v="6937"/>
    <x v="1088"/>
    <d v="2026-05-29T00:32:23"/>
    <s v="anonymous"/>
    <d v="2026-05-20T00:00:00"/>
    <x v="57"/>
    <n v="12000163"/>
    <x v="0"/>
    <s v="Senior Scaffolder"/>
    <s v="Workshop"/>
    <s v="Safe Act or Positive Practice (An appreciation to be made to that person who shows good examples) / Kelakuan yang Baik"/>
    <s v="Good housekeeping &amp; proper materials arrangement"/>
    <s v="-"/>
    <s v="Good job &amp; keep it up"/>
    <s v="Material Arrangement and Housekeeping / Kesesuaian Penyusunan Barang dan Kebersihan Tempat Pekerjaan"/>
    <x v="2"/>
    <x v="0"/>
    <x v="0"/>
  </r>
  <r>
    <n v="6938"/>
    <x v="1089"/>
    <d v="2026-05-29T02:48:16"/>
    <s v="anonymous"/>
    <d v="2026-05-11T00:00:00"/>
    <x v="62"/>
    <n v="12000017"/>
    <x v="0"/>
    <s v="Insulation Technician"/>
    <s v="CCR"/>
    <s v="Unsafe Act (Dangerous or Unsafe Act that was done by someone) / Perbuatan Bahaya"/>
    <s v="Park bicycle at non parking zone"/>
    <s v="Blocking access for ambulance"/>
    <s v="I intervened and told them to park at designated areas "/>
    <s v="Individual Behaviour / Tingkah Laku yang Cuai dan Berbahaya"/>
    <x v="2"/>
    <x v="0"/>
    <x v="0"/>
  </r>
  <r>
    <n v="6939"/>
    <x v="1090"/>
    <d v="2026-05-29T02:51:45"/>
    <s v="anonymous"/>
    <d v="2026-05-18T00:00:00"/>
    <x v="62"/>
    <n v="12000017"/>
    <x v="0"/>
    <s v="Insulation technician "/>
    <s v="Ammonia Plant"/>
    <s v="Unsafe Act (Dangerous or Unsafe Act that was done by someone) / Perbuatan Bahaya"/>
    <s v="Carry big object while cycling "/>
    <s v="Loose balance and fall from bicycle "/>
    <s v="Intervened him and told him its unsafe can cause injuries"/>
    <s v="Individual Behaviour / Tingkah Laku yang Cuai dan Berbahaya"/>
    <x v="2"/>
    <x v="0"/>
    <x v="2"/>
  </r>
  <r>
    <n v="6940"/>
    <x v="1091"/>
    <d v="2026-05-29T07:01:39"/>
    <s v="anonymous"/>
    <d v="2026-05-26T00:00:00"/>
    <x v="148"/>
    <n v="12000047"/>
    <x v="0"/>
    <s v="Sr Rotating Technician "/>
    <s v="Cooling Tower Area"/>
    <s v="Safe Act or Positive Practice (An appreciation to be made to that person who shows good examples) / Kelakuan yang Baik"/>
    <s v="Used stair handrail during up and down to cooling tower fan area"/>
    <s v="To avoid falling down"/>
    <s v="Good safety "/>
    <s v="Proactive Approach / Teguran Positif (Safe Act / Positive Act)"/>
    <x v="2"/>
    <x v="0"/>
    <x v="0"/>
  </r>
  <r>
    <n v="6941"/>
    <x v="1092"/>
    <d v="2026-05-29T07:06:27"/>
    <s v="anonymous"/>
    <d v="2026-05-21T00:00:00"/>
    <x v="148"/>
    <n v="12000047"/>
    <x v="0"/>
    <s v="Senior Rotating Technician "/>
    <s v="Cooling Tower Area"/>
    <s v="Safe Act or Positive Practice (An appreciation to be made to that person who shows good examples) / Kelakuan yang Baik"/>
    <s v="Used body harness during doing calibration motor job"/>
    <s v="Can falling down from 5 meter "/>
    <s v="Good safety (PPE)"/>
    <s v="Personal Protective Equipment / Pemakaian Alat Pelindung Diri"/>
    <x v="2"/>
    <x v="0"/>
    <x v="0"/>
  </r>
  <r>
    <n v="6942"/>
    <x v="1093"/>
    <d v="2026-05-29T07:14:00"/>
    <s v="anonymous"/>
    <d v="2026-05-29T00:00:00"/>
    <x v="5"/>
    <n v="12000097"/>
    <x v="0"/>
    <s v="Rotating Technician "/>
    <s v="Offsite &amp; Utilities"/>
    <s v="Unsafe Condition (Dangerous Area that has potential to cause harm or injury to People within the Area) / Keadaan Bahaya"/>
    <s v="Mainhole open space nearby cooling water pump"/>
    <s v="Fall inside mainhole"/>
    <s v="Provide barricade and immediately provide cover mainhole"/>
    <s v="Signage and Barriers / Papan Tanda dan Perbatasan Keselamatan tempat kerja"/>
    <x v="2"/>
    <x v="1"/>
    <x v="0"/>
  </r>
  <r>
    <n v="6943"/>
    <x v="1094"/>
    <d v="2026-05-29T08:05:29"/>
    <s v="anonymous"/>
    <d v="2026-05-29T00:00:00"/>
    <x v="68"/>
    <n v="12000075"/>
    <x v="0"/>
    <s v="Workshop technician"/>
    <s v="HSSE Office"/>
    <s v="Safe Act or Positive Practice (An appreciation to be made to that person who shows good examples) / Kelakuan yang Baik"/>
    <s v="Good presentation by HSE team"/>
    <s v="Nil"/>
    <s v="Congrats the team"/>
    <s v="Communication / Kurang Perbincangan waktu Bekerja, Kurang Permahaman Arahan atau Kurang Pengetahuan Bahasa Asing"/>
    <x v="2"/>
    <x v="0"/>
    <x v="0"/>
  </r>
  <r>
    <n v="6944"/>
    <x v="1095"/>
    <d v="2026-05-29T08:28:43"/>
    <s v="anonymous"/>
    <d v="2026-05-13T00:00:00"/>
    <x v="129"/>
    <n v="12000167"/>
    <x v="0"/>
    <s v="Instrument Supervisor"/>
    <s v="Ammonia Plant"/>
    <s v="Unsafe Act (Dangerous or Unsafe Act that was done by someone) / Perbuatan Bahaya"/>
    <s v="During valve installation Not wear hand gloves"/>
    <s v="Hand injurie "/>
    <s v="Informe to wear hand gloves"/>
    <s v="Personal Protective Equipment / Pemakaian Alat Pelindung Diri"/>
    <x v="2"/>
    <x v="0"/>
    <x v="2"/>
  </r>
  <r>
    <n v="6945"/>
    <x v="1096"/>
    <d v="2026-05-29T08:30:53"/>
    <s v="anonymous"/>
    <d v="2026-05-12T00:00:00"/>
    <x v="91"/>
    <n v="12000056"/>
    <x v="0"/>
    <s v="Senior Static Technician "/>
    <s v="Ammonia Plant"/>
    <s v="Safe Act or Positive Practice (An appreciation to be made to that person who shows good examples) / Kelakuan yang Baik"/>
    <s v="2 shutdown workers replacing gland packing on NG isolation valve"/>
    <s v="They are using all non spark tools with proper safety and PPE good supervision and instruction from engineer and supervisor "/>
    <s v="Positive behaviour and good communication skills with them"/>
    <s v="Supervision / Kurang Pemantauan atau Perhatian dari atasan"/>
    <x v="2"/>
    <x v="0"/>
    <x v="0"/>
  </r>
  <r>
    <n v="6946"/>
    <x v="1097"/>
    <d v="2026-05-29T08:31:25"/>
    <s v="anonymous"/>
    <d v="2026-05-29T00:00:00"/>
    <x v="265"/>
    <m/>
    <x v="0"/>
    <s v="Static technician "/>
    <s v="Jetty Head"/>
    <s v="Unsafe Condition (Dangerous Area that has potential to cause harm or injury to People within the Area) / Keadaan Bahaya"/>
    <s v="Platform bolt missing "/>
    <s v="Slip trip fall"/>
    <s v="Please inform to workshop team install missing bolts"/>
    <s v="Design and Engineering / Tempat Pekerjaan kurang sesuai"/>
    <x v="2"/>
    <x v="0"/>
    <x v="0"/>
  </r>
  <r>
    <n v="6947"/>
    <x v="1098"/>
    <d v="2026-05-29T08:35:00"/>
    <s v="anonymous"/>
    <d v="2026-05-15T00:00:00"/>
    <x v="129"/>
    <n v="12000167"/>
    <x v="0"/>
    <s v="Instrument Supervisor"/>
    <s v="Urea Plant"/>
    <s v="Safe Act or Positive Practice (An appreciation to be made to that person who shows good examples) / Kelakuan yang Baik"/>
    <s v="Good Housekeeping"/>
    <s v="Environmental issue"/>
    <s v="Good housekeeping "/>
    <s v="Waste Management / Berkaitan dengan Pengurusan Pembuangan Sampah"/>
    <x v="2"/>
    <x v="0"/>
    <x v="0"/>
  </r>
  <r>
    <n v="6948"/>
    <x v="1099"/>
    <d v="2026-05-29T08:39:10"/>
    <s v="anonymous"/>
    <d v="2026-05-27T00:00:00"/>
    <x v="85"/>
    <n v="12000059"/>
    <x v="0"/>
    <s v="Static technician "/>
    <s v="Urea Plant"/>
    <s v="Improvement Suggestions / Cadangan untuk diperbaiki"/>
    <s v="Urea plant no waste bin"/>
    <s v="Dumbing hazardous waste together mix with non hazard waste"/>
    <s v="Please keep hazardous waste bin urea plant "/>
    <s v="Waste Management / Berkaitan dengan Pengurusan Pembuangan Sampah"/>
    <x v="2"/>
    <x v="0"/>
    <x v="0"/>
  </r>
  <r>
    <n v="6949"/>
    <x v="1100"/>
    <d v="2026-05-29T08:51:14"/>
    <s v="anonymous"/>
    <d v="2026-05-12T00:00:00"/>
    <x v="91"/>
    <n v="12000056"/>
    <x v="0"/>
    <s v="Senior Static Technician"/>
    <s v="Ammonia Plant"/>
    <s v="Improvement Suggestions / Cadangan untuk diperbaiki"/>
    <s v="3 static technician working in short shutdown work on 16&quot; plant air line gasket replacement work during work period 1 of them not bring his water bottle...."/>
    <s v="Dehydration can seriously affect important organs like the kidneys and brain. It may lead to confusion, fainting, heat exhaustion, or even heat stroke in very hot conditions. If not treated on time, severe dehydration can become life-threatening. It is recommended to drink plenty of water 💦"/>
    <s v="I suggested him to bring water bottle and he bring his water bottle and start drinking when needed "/>
    <s v="Supervision / Kurang Pemantauan atau Perhatian dari atasan"/>
    <x v="2"/>
    <x v="0"/>
    <x v="0"/>
  </r>
  <r>
    <n v="6950"/>
    <x v="1101"/>
    <d v="2026-05-29T09:00:11"/>
    <s v="anonymous"/>
    <d v="2026-05-11T00:00:00"/>
    <x v="91"/>
    <n v="12000056"/>
    <x v="0"/>
    <s v="Senior Static Technician"/>
    <s v="Ammonia Plant"/>
    <s v="Safe Act or Positive Practice (An appreciation to be made to that person who shows good examples) / Kelakuan yang Baik"/>
    <s v="2 Static technician working on a pump discharge line for replacement of check valve..."/>
    <s v="They checked proper loto electrical isolation and follow all pre start procedures and activity, used proper PPE and line breaking technique..."/>
    <s v="Good working behaviour "/>
    <s v="Individual Behaviour / Tingkah Laku yang Cuai dan Berbahaya"/>
    <x v="2"/>
    <x v="0"/>
    <x v="0"/>
  </r>
  <r>
    <n v="6951"/>
    <x v="1102"/>
    <d v="2026-05-29T09:16:31"/>
    <s v="anonymous"/>
    <d v="2026-05-13T00:00:00"/>
    <x v="91"/>
    <n v="12000056"/>
    <x v="0"/>
    <s v="Senior Static Technician "/>
    <s v="Ammonia Plant"/>
    <s v="Safe Act or Positive Practice (An appreciation to be made to that person who shows good examples) / Kelakuan yang Baik"/>
    <s v="Today on 16&quot; line check valve gasket replacement work all 3 static technicians were found working with full PPE and with their drinking water bottle I suggest them to drink water frequently to avoid dehydration "/>
    <s v="I advised them to drink water frequently don't wait for become thirsty.."/>
    <s v="Good working practice and follow procedure"/>
    <s v="Individual Behaviour / Tingkah Laku yang Cuai dan Berbahaya"/>
    <x v="2"/>
    <x v="0"/>
    <x v="0"/>
  </r>
  <r>
    <n v="6952"/>
    <x v="1103"/>
    <d v="2026-05-29T09:30:59"/>
    <s v="anonymous"/>
    <d v="2026-05-29T00:00:00"/>
    <x v="126"/>
    <n v="12000137"/>
    <x v="0"/>
    <s v="Instrument Technician "/>
    <s v="Ammonia Plant"/>
    <s v="Unsafe Act (Dangerous or Unsafe Act that was done by someone) / Perbuatan Bahaya"/>
    <s v="The person going up the stairs without holding the handrails "/>
    <s v="That person may fall and get injured"/>
    <s v="Approached the person nicely and tell them to hold the handrails to prevent injuries if they slip"/>
    <s v="Individual Behaviour / Tingkah Laku yang Cuai dan Berbahaya"/>
    <x v="2"/>
    <x v="0"/>
    <x v="0"/>
  </r>
  <r>
    <n v="6953"/>
    <x v="1104"/>
    <d v="2026-05-29T09:32:04"/>
    <s v="anonymous"/>
    <d v="2026-05-13T00:00:00"/>
    <x v="91"/>
    <n v="12000056"/>
    <x v="0"/>
    <s v="Senior Static Technician "/>
    <s v="Ammonia Plant"/>
    <s v="Safe Act or Positive Practice (An appreciation to be made to that person who shows good examples) / Kelakuan yang Baik"/>
    <s v="While unbolting of PV1851001 isolation valve, all rigging tools and equipment were deployed and used properly valve secured in proper hanging point.."/>
    <s v="If not secure properly it can fall and damage the property and injury of working technicians"/>
    <s v="Good working environment and safe behaviour not found any wrong practices I just advised them to drink plenty of water during hot and humid environment.."/>
    <s v="Individual Behaviour / Tingkah Laku yang Cuai dan Berbahaya"/>
    <x v="2"/>
    <x v="0"/>
    <x v="0"/>
  </r>
  <r>
    <n v="6954"/>
    <x v="1105"/>
    <d v="2026-05-29T09:53:07"/>
    <s v="anonymous"/>
    <d v="2026-05-13T00:00:00"/>
    <x v="91"/>
    <n v="12000056"/>
    <x v="0"/>
    <s v="Senior Static Technician "/>
    <s v="Ammonia Plant"/>
    <s v="Safe Act or Positive Practice (An appreciation to be made to that person who shows good examples) / Kelakuan yang Baik"/>
    <s v="3 static technician working on 8&quot; isolation valve gland packing replacement..."/>
    <s v="Good working behaviour and use proper lifting tools for lifting valve components "/>
    <s v="Advised them to keep good working behaviour and proper communication between them, drink plenty of water and take care of health with safety .."/>
    <s v="Individual Behaviour / Tingkah Laku yang Cuai dan Berbahaya"/>
    <x v="2"/>
    <x v="0"/>
    <x v="0"/>
  </r>
  <r>
    <n v="6955"/>
    <x v="1106"/>
    <d v="2026-05-29T09:54:41"/>
    <s v="anonymous"/>
    <d v="2026-05-12T00:00:00"/>
    <x v="95"/>
    <n v="12000077"/>
    <x v="0"/>
    <s v="sr instrument engineer"/>
    <s v="Ammonia Plant"/>
    <s v="Improvement Suggestions / Cadangan untuk diperbaiki"/>
    <s v="During SIL proof test of XV1071002A, flare was ignited due to SD job although permit was released. After that situation, it was decided to STOP the jobs related with the valve SIL proof test to prevent further unsafe condition. "/>
    <s v="There might be a chance of more incident happen "/>
    <s v="Inform the team to make proper communication with OP. Also inform the OP to make better isolation if the piping still pressurized."/>
    <s v="Communication / Kurang Perbincangan waktu Bekerja, Kurang Permahaman Arahan atau Kurang Pengetahuan Bahasa Asing"/>
    <x v="2"/>
    <x v="0"/>
    <x v="0"/>
  </r>
  <r>
    <n v="6956"/>
    <x v="1107"/>
    <d v="2026-05-29T10:03:11"/>
    <s v="anonymous"/>
    <d v="2026-05-12T00:00:00"/>
    <x v="91"/>
    <n v="12000056"/>
    <x v="0"/>
    <s v="Senior Static Technician "/>
    <s v="Ammonia Plant"/>
    <s v="Safe Act or Positive Practice (An appreciation to be made to that person who shows good examples) / Kelakuan yang Baik"/>
    <s v="Replacement of FV1031002 with new control valve..."/>
    <s v="All different company and craft technicians working together with good communication skills and working behaviour, work performed using forklift for lifting and shifting of control valve with proper arrangements..."/>
    <s v="Advised them to use proper tools and most importantly watch eachother while using hammer for unbolting and tightening because in small space many technicians working with different craft for helping each other...good coordination and behaviour.."/>
    <s v="Position of People / Keberadaan seseorang ketika bekerja (Line of Fire, Drop Object &amp; Slip, Trip and Fall)"/>
    <x v="2"/>
    <x v="0"/>
    <x v="0"/>
  </r>
  <r>
    <n v="6957"/>
    <x v="1108"/>
    <d v="2026-05-29T10:04:05"/>
    <s v="anonymous"/>
    <d v="2026-05-24T00:00:00"/>
    <x v="95"/>
    <n v="12000077"/>
    <x v="0"/>
    <s v="sr instrument engineer"/>
    <s v="Jetty Head"/>
    <s v="Safe Act or Positive Practice (An appreciation to be made to that person who shows good examples) / Kelakuan yang Baik"/>
    <s v="there was bypass job for the damage instrumentation at shiploader2. Prior to that, the team had prepared the bypass form and approved with the related parties"/>
    <s v="if no documentation and proper approval it will violate the LSR. And with the documentation, the OP can prepare future mitigation of the risk"/>
    <s v="Appreciate the team for the action"/>
    <s v="Proactive Approach / Teguran Positif (Safe Act / Positive Act)"/>
    <x v="2"/>
    <x v="0"/>
    <x v="0"/>
  </r>
  <r>
    <n v="6958"/>
    <x v="1109"/>
    <d v="2026-05-29T10:15:44"/>
    <s v="anonymous"/>
    <d v="2026-05-14T00:00:00"/>
    <x v="91"/>
    <n v="12000056"/>
    <x v="0"/>
    <s v="Senior Static Technician "/>
    <s v="Ammonia Plant"/>
    <s v="Safe Act or Positive Practice (An appreciation to be made to that person who shows good examples) / Kelakuan yang Baik"/>
    <s v="Installation of TV1031031conteol valve using scaffolding lifting frame.."/>
    <s v="Scaffolding lifting frame is very narrow  with limited height, good experienced rigger was working on it for lifting and installation with static technician...did very good job without effecting any other pipe and instrument equipments..."/>
    <s v="I advised scaffolding team to build proper and spacious scaffolding platform as much as possible, appreciated them for this good work in tight shutdown schedules..."/>
    <s v="Supervision / Kurang Pemantauan atau Perhatian dari atasan"/>
    <x v="2"/>
    <x v="0"/>
    <x v="0"/>
  </r>
  <r>
    <n v="6959"/>
    <x v="1110"/>
    <d v="2026-05-29T10:21:30"/>
    <s v="anonymous"/>
    <d v="2026-05-14T00:00:00"/>
    <x v="91"/>
    <n v="12000056"/>
    <x v="0"/>
    <s v="Senior Static Technician "/>
    <s v="Ammonia Plant"/>
    <s v="Safe Act or Positive Practice (An appreciation to be made to that person who shows good examples) / Kelakuan yang Baik"/>
    <s v="Torque tightening of flange bolts of PV1851001 manual isolation valve.."/>
    <s v="Proper use of electric enerpak torquing machine, all technicians are using good communication and working skills for using torquing machine with proper coordination..."/>
    <s v="Good and proper working behaviour "/>
    <s v="Individual Behaviour / Tingkah Laku yang Cuai dan Berbahaya"/>
    <x v="2"/>
    <x v="0"/>
    <x v="0"/>
  </r>
  <r>
    <n v="6960"/>
    <x v="1111"/>
    <d v="2026-05-29T10:31:06"/>
    <s v="anonymous"/>
    <d v="2026-05-19T00:00:00"/>
    <x v="91"/>
    <n v="12000056"/>
    <x v="0"/>
    <s v="Senior Static Technician "/>
    <s v="Ammonia Plant"/>
    <s v="Safe Act or Positive Practice (An appreciation to be made to that person who shows good examples) / Kelakuan yang Baik"/>
    <s v="Replacement of old safety valve with new, SV1801008, remove old valve using hand tools and manual handling.."/>
    <s v="During manual handling of valve sued proper coordination between both technicians and replaced properly tightened with new gasket and handover to operation.."/>
    <s v="Good coordination and working techniques..."/>
    <s v="Manual Handling / Cara Mengangkat Benda"/>
    <x v="2"/>
    <x v="0"/>
    <x v="0"/>
  </r>
  <r>
    <n v="6961"/>
    <x v="1112"/>
    <d v="2026-05-29T10:39:22"/>
    <s v="anonymous"/>
    <d v="2026-05-13T00:00:00"/>
    <x v="36"/>
    <n v="12000070"/>
    <x v="0"/>
    <s v="Electrical Shift Technician"/>
    <s v="Ammonia Plant"/>
    <s v="Unsafe Act (Dangerous or Unsafe Act that was done by someone) / Perbuatan Bahaya"/>
    <s v="one contractor at ammonia plant not wearing safety glasses"/>
    <s v="non compliance with safety procedure"/>
    <s v="ask him to wear safety glasses"/>
    <s v="Individual Behaviour / Tingkah Laku yang Cuai dan Berbahaya"/>
    <x v="2"/>
    <x v="0"/>
    <x v="0"/>
  </r>
  <r>
    <n v="6962"/>
    <x v="1113"/>
    <d v="2026-05-29T10:41:28"/>
    <s v="anonymous"/>
    <d v="2026-05-29T00:00:00"/>
    <x v="91"/>
    <n v="12000056"/>
    <x v="0"/>
    <s v="Senior Static Technician "/>
    <s v="Ammonia Plant"/>
    <s v="Safe Act or Positive Practice (An appreciation to be made to that person who shows good examples) / Kelakuan yang Baik"/>
    <s v="Filter strainer cleaning 1051F008A&amp;B, both filter cleaning done one by one after proper isolation, drained and cooled down..."/>
    <s v="Good working behaviour and coordination between all technicians.. proper positive working behaviour.."/>
    <s v="Good working behaviour "/>
    <s v="Proactive Approach / Teguran Positif (Safe Act / Positive Act)"/>
    <x v="2"/>
    <x v="0"/>
    <x v="0"/>
  </r>
  <r>
    <n v="6963"/>
    <x v="1114"/>
    <d v="2026-05-29T10:42:59"/>
    <s v="anonymous"/>
    <d v="2026-05-15T00:00:00"/>
    <x v="36"/>
    <n v="12000070"/>
    <x v="0"/>
    <s v="Electrical Shift Technician"/>
    <s v="Urea Plant"/>
    <s v="Safe Act or Positive Practice (An appreciation to be made to that person who shows good examples) / Kelakuan yang Baik"/>
    <s v="maintenance team cleaned the activity area after finishing their tasks"/>
    <s v="improper housekeeping can cause hazard"/>
    <s v="the action will improved workplace safety"/>
    <s v="Material Arrangement and Housekeeping / Kesesuaian Penyusunan Barang dan Kebersihan Tempat Pekerjaan"/>
    <x v="2"/>
    <x v="0"/>
    <x v="0"/>
  </r>
  <r>
    <n v="6964"/>
    <x v="1115"/>
    <d v="2026-05-29T10:47:21"/>
    <s v="anonymous"/>
    <d v="2026-05-29T00:00:00"/>
    <x v="36"/>
    <n v="12000070"/>
    <x v="0"/>
    <s v="Electrical Shift Technician"/>
    <s v="Plant Entry Gate"/>
    <s v="Unsafe Act (Dangerous or Unsafe Act that was done by someone) / Perbuatan Bahaya"/>
    <s v="driver didnt follow the designated roundabout and drove straight instead circulating in right direction."/>
    <s v="car accident"/>
    <s v="advice the driver to follow the correct roundabout route"/>
    <s v="Individual Behaviour / Tingkah Laku yang Cuai dan Berbahaya"/>
    <x v="2"/>
    <x v="0"/>
    <x v="0"/>
  </r>
  <r>
    <n v="6965"/>
    <x v="1116"/>
    <d v="2026-05-29T11:06:18"/>
    <s v="anonymous"/>
    <d v="2026-05-27T00:00:00"/>
    <x v="143"/>
    <n v="12000050"/>
    <x v="0"/>
    <s v="sr rotating Technician "/>
    <s v="Ammonia Plant"/>
    <s v="Unsafe Condition (Dangerous Area that has potential to cause harm or injury to People within the Area) / Keadaan Bahaya"/>
    <s v="1821P001A i observe oil leakage in nde side "/>
    <s v="for risky fire and slipping "/>
    <s v="asked related department to rectify oil leakage "/>
    <s v="Hazardous - Unsafe Environment / Situasi Tempat Kerja yang Berbahaya untuk Alam Sekitar"/>
    <x v="2"/>
    <x v="0"/>
    <x v="0"/>
  </r>
  <r>
    <n v="6966"/>
    <x v="1117"/>
    <d v="2026-05-29T11:13:11"/>
    <s v="anonymous"/>
    <d v="2026-05-26T00:00:00"/>
    <x v="93"/>
    <n v="12000102"/>
    <x v="0"/>
    <s v="Mechanical Technician "/>
    <s v="Ammonia Storage Tank Area"/>
    <s v="Unsafe Condition (Dangerous Area that has potential to cause harm or injury to People within the Area) / Keadaan Bahaya"/>
    <s v="Observed someone shoe lace tuck out."/>
    <s v="Slip, Trip &amp; Fall"/>
    <s v="Informed him to tie his shoe lace."/>
    <s v="Position of People / Keberadaan seseorang ketika bekerja (Line of Fire, Drop Object &amp; Slip, Trip and Fall)"/>
    <x v="2"/>
    <x v="0"/>
    <x v="0"/>
  </r>
  <r>
    <n v="6967"/>
    <x v="1118"/>
    <d v="2026-05-29T11:23:43"/>
    <s v="anonymous"/>
    <d v="2026-05-29T00:00:00"/>
    <x v="142"/>
    <n v="12000168"/>
    <x v="0"/>
    <s v="SUPERVISOR"/>
    <s v="Offsite &amp; Utilities"/>
    <s v="Safe Act or Positive Practice (An appreciation to be made to that person who shows good examples) / Kelakuan yang Baik"/>
    <s v="Good Housekeeping "/>
    <s v="Can be happen no save "/>
    <s v="Good actions"/>
    <s v="Material Arrangement and Housekeeping / Kesesuaian Penyusunan Barang dan Kebersihan Tempat Pekerjaan"/>
    <x v="2"/>
    <x v="0"/>
    <x v="0"/>
  </r>
  <r>
    <n v="6968"/>
    <x v="1119"/>
    <d v="2026-05-29T11:30:00"/>
    <s v="anonymous"/>
    <d v="2026-05-29T00:00:00"/>
    <x v="93"/>
    <n v="12000102"/>
    <x v="0"/>
    <s v="Mechanical Technician "/>
    <s v="Offsite &amp; Utilities"/>
    <s v="Safe Act or Positive Practice (An appreciation to be made to that person who shows good examples) / Kelakuan yang Baik"/>
    <s v="Observed mechanical team did housekeeping after finished work"/>
    <s v="NA"/>
    <s v="Good job"/>
    <s v="Material Arrangement and Housekeeping / Kesesuaian Penyusunan Barang dan Kebersihan Tempat Pekerjaan"/>
    <x v="2"/>
    <x v="0"/>
    <x v="0"/>
  </r>
  <r>
    <n v="6969"/>
    <x v="1120"/>
    <d v="2026-05-29T11:32:43"/>
    <s v="anonymous"/>
    <d v="2026-05-02T00:00:00"/>
    <x v="91"/>
    <n v="12000056"/>
    <x v="0"/>
    <s v="Senior Static Technician "/>
    <s v="Ammonia Plant"/>
    <s v="Safe Act or Positive Practice (An appreciation to be made to that person who shows good examples) / Kelakuan yang Baik"/>
    <s v="N2line De-blinding and N2 hose connection, end blind open and install during plant startup ..."/>
    <s v="All static technician working together for plant startup activities while operation requirements did very well and planned manner..."/>
    <s v="Good working behaviour and priority wise controlled work done during plant startup pressure..."/>
    <s v="Individual Behaviour / Tingkah Laku yang Cuai dan Berbahaya"/>
    <x v="2"/>
    <x v="0"/>
    <x v="0"/>
  </r>
  <r>
    <n v="6970"/>
    <x v="1121"/>
    <d v="2026-05-29T11:51:47"/>
    <s v="anonymous"/>
    <d v="2026-05-06T00:00:00"/>
    <x v="91"/>
    <n v="12000056"/>
    <x v="0"/>
    <s v="Senior Static Technician "/>
    <s v="Ammonia Plant"/>
    <s v="Safe Act or Positive Practice (An appreciation to be made to that person who shows good examples) / Kelakuan yang Baik"/>
    <s v="Taking measurement of gland bolt size and gland tightening of MT1021001 line no 1021251 isolation valve "/>
    <s v="Work done with full safety and requirements of additional PPE like bunker gear and full face shield..."/>
    <s v="Safe working behaviour and use of proper PPE "/>
    <s v="Personal Protective Equipment / Pemakaian Alat Pelindung Diri"/>
    <x v="2"/>
    <x v="0"/>
    <x v="0"/>
  </r>
  <r>
    <n v="6971"/>
    <x v="1122"/>
    <d v="2026-05-29T11:57:29"/>
    <s v="anonymous"/>
    <d v="2026-05-07T00:00:00"/>
    <x v="91"/>
    <n v="12000056"/>
    <x v="0"/>
    <s v="Senior Static Technician "/>
    <s v="Ammonia Plant"/>
    <s v="Safe Act or Positive Practice (An appreciation to be made to that person who shows good examples) / Kelakuan yang Baik"/>
    <s v="Safety valve SV1801002 replacement work done with new safety valve"/>
    <s v="Small size 1&quot; light weight safety valve removed and installed manually no lifting and rigging team required, the main thing is technician working on it better knows about manual handling techniques and proper working behaviour..."/>
    <s v="Good working behaviour keep it on.."/>
    <s v="Manual Handling / Cara Mengangkat Benda"/>
    <x v="2"/>
    <x v="0"/>
    <x v="0"/>
  </r>
  <r>
    <n v="6972"/>
    <x v="1123"/>
    <d v="2026-05-29T12:00:36"/>
    <s v="anonymous"/>
    <d v="2026-05-27T00:00:00"/>
    <x v="80"/>
    <n v="12000117"/>
    <x v="0"/>
    <s v="Mechanical lead"/>
    <s v="Product Handling"/>
    <s v="Unsafe Condition (Dangerous Area that has potential to cause harm or injury to People within the Area) / Keadaan Bahaya"/>
    <s v="Rags, grease, birds, scaffolding material at bagging building high levels"/>
    <s v="Fallen items, grease, health issues with dead birds"/>
    <s v="Communication with supervisor"/>
    <s v="Individual Behaviour / Tingkah Laku yang Cuai dan Berbahaya"/>
    <x v="2"/>
    <x v="0"/>
    <x v="0"/>
  </r>
  <r>
    <n v="6973"/>
    <x v="1124"/>
    <d v="2026-05-29T12:04:48"/>
    <s v="anonymous"/>
    <d v="2026-05-26T00:00:00"/>
    <x v="91"/>
    <n v="12000056"/>
    <x v="0"/>
    <s v="Senior Static Technician "/>
    <s v="Ammonia Plant"/>
    <s v="Safe Act or Positive Practice (An appreciation to be made to that person who shows good examples) / Kelakuan yang Baik"/>
    <s v="Pump 1821P003B suction strainer cleaning work.."/>
    <s v="Proper isolation of suction and discharge valve electrical isolation certificate drain and vent..done before start work .."/>
    <s v="Safe working behaviour "/>
    <s v="Individual Behaviour / Tingkah Laku yang Cuai dan Berbahaya"/>
    <x v="2"/>
    <x v="0"/>
    <x v="0"/>
  </r>
  <r>
    <n v="6974"/>
    <x v="1125"/>
    <d v="2026-05-29T17:04:50"/>
    <s v="anonymous"/>
    <d v="2026-05-29T00:00:00"/>
    <x v="117"/>
    <n v="12000125"/>
    <x v="0"/>
    <s v="Technician "/>
    <s v="Unsure / Kurang Pasti"/>
    <s v="Unsafe Act (Dangerous or Unsafe Act that was done by someone) / Perbuatan Bahaya"/>
    <s v="Reckless driving "/>
    <s v="Accident "/>
    <s v="Tell the driver to drive more carefully "/>
    <s v="Individual Behaviour / Tingkah Laku yang Cuai dan Berbahaya"/>
    <x v="2"/>
    <x v="0"/>
    <x v="0"/>
  </r>
  <r>
    <n v="6975"/>
    <x v="1126"/>
    <d v="2026-05-29T17:06:20"/>
    <s v="anonymous"/>
    <d v="2026-05-28T00:00:00"/>
    <x v="117"/>
    <n v="12000125"/>
    <x v="0"/>
    <s v="Technician "/>
    <s v="Unsure / Kurang Pasti"/>
    <s v="Unsafe Act (Dangerous or Unsafe Act that was done by someone) / Perbuatan Bahaya"/>
    <s v="Reckless driving "/>
    <s v="Accident "/>
    <s v="Tell the driver to driver more carefully "/>
    <s v="Individual Behaviour / Tingkah Laku yang Cuai dan Berbahaya"/>
    <x v="2"/>
    <x v="0"/>
    <x v="0"/>
  </r>
  <r>
    <n v="6976"/>
    <x v="1127"/>
    <d v="2026-05-30T02:14:00"/>
    <s v="anonymous"/>
    <d v="2026-05-29T00:00:00"/>
    <x v="156"/>
    <n v="12000234"/>
    <x v="0"/>
    <s v="Welder "/>
    <s v="Ammonia Storage Tank Area"/>
    <s v="Unsafe Condition (Dangerous Area that has potential to cause harm or injury to People within the Area) / Keadaan Bahaya"/>
    <s v="Scaffolding inspection tag expired "/>
    <s v="Some body will use that scaffolding without be inspected by scaffolding supv, afraid some modifications made by the other workers using it."/>
    <s v="Always check the tags before use the scaffolding for safety reasons."/>
    <s v="Position of People / Keberadaan seseorang ketika bekerja (Line of Fire, Drop Object &amp; Slip, Trip and Fall)"/>
    <x v="1"/>
    <x v="2"/>
    <x v="0"/>
  </r>
  <r>
    <n v="6987"/>
    <x v="1128"/>
    <d v="2026-05-31T13:26:30"/>
    <s v="anonymous"/>
    <d v="2026-05-29T00:00:00"/>
    <x v="6"/>
    <n v="12000035"/>
    <x v="0"/>
    <s v="Electrical Technician"/>
    <s v="Urea Plant"/>
    <s v="Unsafe Condition (Dangerous Area that has potential to cause harm or injury to People within the Area) / Keadaan Bahaya"/>
    <s v="Ammonia Smell but no signage seen in the area"/>
    <s v="Many people will inhale the smell"/>
    <s v="Put barricade"/>
    <s v="Hazardous - Unsafe Environment / Situasi Tempat Kerja yang Berbahaya untuk Alam Sekitar"/>
    <x v="2"/>
    <x v="0"/>
    <x v="0"/>
  </r>
  <r>
    <n v="7337"/>
    <x v="1129"/>
    <d v="2026-06-29T23:01:06"/>
    <s v="anonymous"/>
    <d v="2026-06-24T00:00:00"/>
    <x v="261"/>
    <n v="0"/>
    <x v="4"/>
    <s v="welder"/>
    <s v="Urea Plant"/>
    <s v="Unsafe Act (Dangerous or Unsafe Act that was done by someone) / Perbuatan Bahaya"/>
    <s v="a fire extinguisher was found without tamper tags &amp; safety pin"/>
    <s v="accidental discharge would happen when the device is improperly handled or unintentionally squeezed"/>
    <s v="told the personnel to replace with a new fire extinguisher and get the non compliant fire extinguisher to service"/>
    <s v="Fire Protection / Perlindungan Kebakaran"/>
    <x v="2"/>
    <x v="2"/>
    <x v="0"/>
  </r>
  <r>
    <n v="7336"/>
    <x v="1130"/>
    <d v="2026-06-29T22:18:19"/>
    <s v="anonymous"/>
    <d v="2026-06-12T00:00:00"/>
    <x v="261"/>
    <n v="0"/>
    <x v="4"/>
    <s v="welder"/>
    <s v="Urea Plant"/>
    <s v="Unsafe Condition (Dangerous Area that has potential to cause harm or injury to People within the Area) / Keadaan Bahaya"/>
    <s v="scaffolding floor was not properly covered with welding blanket during hot work"/>
    <s v="falling object, flying sparks, slag, spatter could struck equipment &amp; personnel"/>
    <s v="inform the personnel to securely blanketed the working area before start work"/>
    <s v="Proactive Approach / Teguran Positif (Safe Act / Positive Act)"/>
    <x v="2"/>
    <x v="2"/>
    <x v="0"/>
  </r>
  <r>
    <n v="7394"/>
    <x v="1131"/>
    <d v="2026-07-01T05:12:19"/>
    <s v="anonymous"/>
    <d v="2026-06-26T00:00:00"/>
    <x v="14"/>
    <n v="12000073"/>
    <x v="0"/>
    <s v="Electrical Technician Shift"/>
    <s v="Urea Plant"/>
    <s v="Improvement Suggestions / Cadangan untuk diperbaiki"/>
    <s v="Radiography Test scheduled to be done during night shift, but no official email received on the Hsse Alert for BRE Personnel"/>
    <s v="Possible Exposure to the radiation area upon exiting the nearby building/area during duty"/>
    <s v="Ensure all personnel received the important Hsse alert"/>
    <s v="Communication / Kurang Perbincangan waktu Bekerja, Kurang Permahaman Arahan atau Kurang Pengetahuan Bahasa Asing"/>
    <x v="2"/>
    <x v="0"/>
    <x v="0"/>
  </r>
  <r>
    <n v="7079"/>
    <x v="1132"/>
    <d v="2026-06-09T09:08:35"/>
    <s v="anonymous"/>
    <d v="2026-06-09T00:00:00"/>
    <x v="266"/>
    <n v="0"/>
    <x v="9"/>
    <s v="𝐽𝑎𝑛𝑖𝑡𝑜𝑟"/>
    <s v="North Building Ground Floor"/>
    <s v="Unsafe Condition (Dangerous Area that has potential to cause harm or injury to People within the Area) / Keadaan Bahaya"/>
    <s v="𝑆𝑎𝑦𝑎 𝑚𝑒𝑛𝑑𝑎𝑝𝑎𝑡𝑖 𝑀𝑖𝑐𝑟𝑜𝑤𝑎𝑣𝑒 𝑑𝑖 𝑝𝑎𝑛𝑡𝑟𝑦 𝑛𝑜𝑟𝑡ℎ 𝑏𝑢𝑖𝑙𝑑𝑖𝑛𝑔 𝑔𝑟𝑜𝑢𝑛𝑑 𝑓𝑙𝑜𝑜𝑟 𝑠𝑢𝑑𝑎ℎ 𝑏𝑒𝑟𝑘𝑎𝑟𝑎𝑡 𝑑𝑎𝑛 𝑏𝑎𝑛𝑦𝑎𝑘 𝑘𝑒𝑟𝑜𝑠𝑎𝑘𝑎𝑛 𝑑𝑖𝑑𝑎𝑙𝑎𝑚 𝑛𝑦𝑎"/>
    <s v="𝑗𝑖𝑘𝑎 𝑎𝑑𝑎 𝑦𝑎𝑛𝑔 𝑚𝑒𝑛𝑔𝑔𝑢𝑛𝑎𝑘𝑎𝑛 𝑑𝑖𝑡𝑎𝑘𝑢𝑡𝑖 𝑝𝑒𝑐𝑎ℎ𝑎𝑛 𝑘𝑎𝑟𝑎𝑡 𝑡𝑒𝑟𝑚𝑎𝑠𝑢𝑘 𝑑𝑎𝑙𝑎𝑚 𝑚𝑎𝑘𝑎𝑛𝑎𝑛 𝑦𝑎𝑛𝑔 𝑑𝑖𝑝𝑎𝑛𝑎𝑠 𝑘𝑎𝑛 𝑑𝑎𝑛 𝑏𝑜𝑙𝑒ℎ 𝑚𝑒𝑛𝑔𝑎𝑘𝑖𝑏𝑎𝑡𝑘𝑎𝑛 𝑚𝑖𝑐𝑟𝑜𝑤𝑎𝑣𝑒 𝑡𝑒𝑟𝑏𝑎𝑘𝑎𝑟"/>
    <s v="𝑚𝑖𝑐𝑟𝑜𝑤𝑎𝑣𝑒 𝑦𝑎𝑛𝑔 𝑠𝑒𝑘𝑎𝑟𝑎𝑛𝑔 𝑎𝑑𝑎 𝑑𝑖𝑔𝑎𝑛𝑡𝑖𝑘𝑎𝑛 𝑑𝑒𝑛𝑔𝑎𝑛 𝑦𝑔 𝑏𝑎𝑟𝑢."/>
    <s v="Facility Management / Perawatan Kemudahan dan Aset"/>
    <x v="2"/>
    <x v="2"/>
    <x v="0"/>
  </r>
  <r>
    <n v="6995"/>
    <x v="1133"/>
    <d v="2026-06-02T09:57:45"/>
    <s v="anonymous"/>
    <d v="2026-06-02T00:00:00"/>
    <x v="267"/>
    <n v="0"/>
    <x v="4"/>
    <s v="Fitter C"/>
    <s v="Urea Plant"/>
    <s v="Unsafe Act (Dangerous or Unsafe Act that was done by someone) / Perbuatan Bahaya"/>
    <s v="While the firewatcher was out to take barrier cade, the firewatcher told to foreman not to start any hot work activity, but the foreman ignore it and still continue his work."/>
    <s v="If fire present and the firewatcher are not around, it might cause a big problem"/>
    <s v="Speak up to the foreman and he only say sorry"/>
    <s v="Fire Protection / Perlindungan Kebakaran"/>
    <x v="2"/>
    <x v="2"/>
    <x v="0"/>
  </r>
  <r>
    <n v="6994"/>
    <x v="1134"/>
    <d v="2026-06-02T09:41:54"/>
    <s v="anonymous"/>
    <d v="2026-06-02T00:00:00"/>
    <x v="185"/>
    <n v="0"/>
    <x v="4"/>
    <s v="Fitter c"/>
    <s v="Urea Plant"/>
    <s v="Unsafe Condition (Dangerous Area that has potential to cause harm or injury to People within the Area) / Keadaan Bahaya"/>
    <s v="Scaff rag expired"/>
    <s v="Scaffold might not work properly"/>
    <s v="Stop work amd inform supervisor."/>
    <s v="Individual Behaviour / Tingkah Laku yang Cuai dan Berbahaya"/>
    <x v="2"/>
    <x v="2"/>
    <x v="0"/>
  </r>
  <r>
    <n v="6993"/>
    <x v="1135"/>
    <d v="2026-06-02T09:40:10"/>
    <s v="anonymous"/>
    <d v="2026-06-02T00:00:00"/>
    <x v="165"/>
    <n v="0"/>
    <x v="4"/>
    <s v="Fitter C"/>
    <s v="Urea Plant"/>
    <s v="Unsafe Act (Dangerous or Unsafe Act that was done by someone) / Perbuatan Bahaya"/>
    <s v="No proper TBT being held before start activities on site, Just pointing only"/>
    <s v="Crew might get dont know anything about activities"/>
    <s v="Speak up but it seems like the leadman doesnt care."/>
    <s v="Communication / Kurang Perbincangan waktu Bekerja, Kurang Permahaman Arahan atau Kurang Pengetahuan Bahasa Asing"/>
    <x v="2"/>
    <x v="2"/>
    <x v="0"/>
  </r>
  <r>
    <n v="7382"/>
    <x v="1136"/>
    <d v="2026-06-30T19:32:39"/>
    <s v="anonymous"/>
    <d v="2026-06-30T00:00:00"/>
    <x v="136"/>
    <n v="12000081"/>
    <x v="0"/>
    <s v="Maintenance mechanical engineer"/>
    <s v="Offsite &amp; Utilities"/>
    <s v="Safe Act or Positive Practice (An appreciation to be made to that person who shows good examples) / Kelakuan yang Baik"/>
    <s v="Good housekeeping maintained at work area"/>
    <s v="-"/>
    <s v="Raise care card to encourage and appreciate the positive act"/>
    <s v="Proactive Approach / Teguran Positif (Safe Act / Positive Act)"/>
    <x v="2"/>
    <x v="0"/>
    <x v="0"/>
  </r>
  <r>
    <n v="7247"/>
    <x v="1137"/>
    <d v="2026-06-25T09:55:59"/>
    <s v="anonymous"/>
    <d v="2026-06-25T00:00:00"/>
    <x v="268"/>
    <n v="204156"/>
    <x v="0"/>
    <s v="Superintendent "/>
    <s v="South Building Ground Floor"/>
    <s v="Unsafe Condition (Dangerous Area that has potential to cause harm or injury to People within the Area) / Keadaan Bahaya"/>
    <s v="Safety shoes "/>
    <s v="No PPE"/>
    <s v="Inform to use PPE"/>
    <s v="Hazardous - Unsafe Environment / Situasi Tempat Kerja yang Berbahaya untuk Alam Sekitar"/>
    <x v="1"/>
    <x v="2"/>
    <x v="0"/>
  </r>
  <r>
    <n v="7377"/>
    <x v="1138"/>
    <d v="2026-06-30T16:53:10"/>
    <s v="anonymous"/>
    <d v="2026-06-30T00:00:00"/>
    <x v="80"/>
    <n v="12000117"/>
    <x v="0"/>
    <s v="Mechanical lead"/>
    <s v="Urea Plant"/>
    <s v="Safe Act or Positive Practice (An appreciation to be made to that person who shows good examples) / Kelakuan yang Baik"/>
    <s v="Securing all granulation doors so no humidity or birds enter"/>
    <s v="Birds and accumulated humidity"/>
    <s v="Confirming open doors are closed"/>
    <s v="Individual Behaviour / Tingkah Laku yang Cuai dan Berbahaya"/>
    <x v="2"/>
    <x v="0"/>
    <x v="0"/>
  </r>
  <r>
    <n v="7009"/>
    <x v="1139"/>
    <d v="2026-06-02T16:00:02"/>
    <s v="anonymous"/>
    <d v="2026-06-02T00:00:00"/>
    <x v="43"/>
    <n v="12000009"/>
    <x v="0"/>
    <s v="Workshop manager "/>
    <s v="Ammonia Plant"/>
    <s v="Unsafe Condition (Dangerous Area that has potential to cause harm or injury to People within the Area) / Keadaan Bahaya"/>
    <s v="Scattered bolts and nuts at workplace. "/>
    <s v="Loose objects may fall down if having the sameattitude at higher elevation. "/>
    <s v="Inform the team to have a tray to collect their loose items,_x000a_Report to their supervisor immediately to take the proper action, to eliminate the recurrence. "/>
    <s v="Material Arrangement and Housekeeping / Kesesuaian Penyusunan Barang dan Kebersihan Tempat Pekerjaan"/>
    <x v="2"/>
    <x v="0"/>
    <x v="0"/>
  </r>
  <r>
    <n v="7374"/>
    <x v="1140"/>
    <d v="2026-06-30T15:38:54"/>
    <s v="anonymous"/>
    <d v="2026-06-30T00:00:00"/>
    <x v="6"/>
    <n v="12000035"/>
    <x v="0"/>
    <s v="Technician"/>
    <s v="Offsite &amp; Utilities"/>
    <s v="Improvement Suggestions / Cadangan untuk diperbaiki"/>
    <s v="Someone falling down from bicycle because of blue cable"/>
    <s v="More people will fall down"/>
    <s v="Give suggestion"/>
    <s v="Design and Engineering / Tempat Pekerjaan kurang sesuai"/>
    <x v="2"/>
    <x v="0"/>
    <x v="0"/>
  </r>
  <r>
    <n v="7376"/>
    <x v="1141"/>
    <d v="2026-06-30T16:30:34"/>
    <s v="anonymous"/>
    <d v="2026-06-30T00:00:00"/>
    <x v="131"/>
    <n v="12000010"/>
    <x v="0"/>
    <s v="RE &amp;SE  Section Manager "/>
    <s v="Ammonia Plant"/>
    <s v="Unsafe Condition (Dangerous Area that has potential to cause harm or injury to People within the Area) / Keadaan Bahaya"/>
    <s v="A horizontal beam has been observed  across the flue gas blower ladder access. head injury for personnel climbing the ladder can be occurred_x000a_Re locating the beam and Painting it with a different and noticeable colour are required "/>
    <s v="Injures might be happened "/>
    <s v="Informing project team "/>
    <s v="Design and Engineering / Tempat Pekerjaan kurang sesuai"/>
    <x v="2"/>
    <x v="0"/>
    <x v="0"/>
  </r>
  <r>
    <n v="7283"/>
    <x v="1142"/>
    <d v="2026-06-26T09:42:34"/>
    <s v="anonymous"/>
    <d v="2026-06-24T00:00:00"/>
    <x v="45"/>
    <n v="12000011"/>
    <x v="0"/>
    <s v="Civil Lead"/>
    <s v="BFI SPARK Ground Floor (Outside Lift Area)"/>
    <s v="Unsafe Act (Dangerous or Unsafe Act that was done by someone) / Perbuatan Bahaya"/>
    <s v="A car travel at wrong traffic flow at the car park. "/>
    <s v="She can hit other road users which can create accident and injury."/>
    <s v="Discussion was made and the driver agree to follow the correct traffic flow."/>
    <s v="Road Safety / Keselamatan di Trafik dan Jalan Raya"/>
    <x v="2"/>
    <x v="0"/>
    <x v="0"/>
  </r>
  <r>
    <n v="7276"/>
    <x v="1143"/>
    <d v="2026-06-26T08:15:30"/>
    <s v="anonymous"/>
    <d v="2026-06-15T00:00:00"/>
    <x v="45"/>
    <n v="12000011"/>
    <x v="0"/>
    <s v="Civil Lead"/>
    <s v="BFI SPARK Ground Floor (Outside Lift Area)"/>
    <s v="Unsafe Act (Dangerous or Unsafe Act that was done by someone) / Perbuatan Bahaya"/>
    <s v="A staff talking on the mobile phone while descending the stairs."/>
    <s v="The person can be trip and fall which can caused injury to him."/>
    <s v="The staff had been stopped and I advised him not to use mobile phone while using the stairs."/>
    <s v="Individual Behaviour / Tingkah Laku yang Cuai dan Berbahaya"/>
    <x v="2"/>
    <x v="0"/>
    <x v="0"/>
  </r>
  <r>
    <n v="7126"/>
    <x v="1144"/>
    <d v="2026-06-16T12:01:29"/>
    <s v="anonymous"/>
    <d v="2026-06-16T00:00:00"/>
    <x v="16"/>
    <n v="12000013"/>
    <x v="0"/>
    <s v="Electrical Manager"/>
    <s v="Car Park near North Building"/>
    <s v="Unsafe Condition (Dangerous Area that has potential to cause harm or injury to People within the Area) / Keadaan Bahaya"/>
    <s v="Reverse parking sign in car parking area in front of north building has sharp edge "/>
    <s v="Many from staff sustained an injury to his shoulder when colliding with it at any sign edge "/>
    <s v="Create care card to take actions for repair these edges to be curve instead of sharp"/>
    <s v="Signage and Barriers / Papan Tanda dan Perbatasan Keselamatan tempat kerja"/>
    <x v="2"/>
    <x v="0"/>
    <x v="0"/>
  </r>
  <r>
    <n v="7369"/>
    <x v="1145"/>
    <d v="2026-06-30T13:41:24"/>
    <s v="anonymous"/>
    <d v="2026-06-18T00:00:00"/>
    <x v="105"/>
    <n v="12000103"/>
    <x v="0"/>
    <s v="inst tech "/>
    <s v="Ammonia Plant"/>
    <s v="Safe Act or Positive Practice (An appreciation to be made to that person who shows good examples) / Kelakuan yang Baik"/>
    <s v="colleague lost one of his gloves and he requested for new pair from the safety. "/>
    <s v="might get cuts from working. "/>
    <s v="by reminding him to get new ones "/>
    <s v="Personal Protective Equipment / Pemakaian Alat Pelindung Diri"/>
    <x v="2"/>
    <x v="0"/>
    <x v="0"/>
  </r>
  <r>
    <n v="7368"/>
    <x v="1146"/>
    <d v="2026-06-30T13:38:53"/>
    <s v="anonymous"/>
    <d v="2026-06-17T00:00:00"/>
    <x v="105"/>
    <n v="12000103"/>
    <x v="0"/>
    <s v="inst tech"/>
    <s v="Ammonia Plant"/>
    <s v="Safe Act or Positive Practice (An appreciation to be made to that person who shows good examples) / Kelakuan yang Baik"/>
    <s v="colleagues wearing safety harness while working at height "/>
    <s v="N/A"/>
    <s v="by completing his good practice "/>
    <s v="Proactive Approach / Teguran Positif (Safe Act / Positive Act)"/>
    <x v="2"/>
    <x v="0"/>
    <x v="0"/>
  </r>
  <r>
    <n v="7273"/>
    <x v="1147"/>
    <d v="2026-06-26T07:54:08"/>
    <s v="anonymous"/>
    <d v="2026-06-17T00:00:00"/>
    <x v="94"/>
    <n v="12000014"/>
    <x v="0"/>
    <s v="Instrument manager "/>
    <s v="Ammonia Storage Tank Area"/>
    <s v="Unsafe Condition (Dangerous Area that has potential to cause harm or injury to People within the Area) / Keadaan Bahaya"/>
    <s v="Water accumulated in the area and grass cut required "/>
    <s v="Slip and trip hazard "/>
    <s v="Reported the issue "/>
    <s v="Hazardous - Unsafe Environment / Situasi Tempat Kerja yang Berbahaya untuk Alam Sekitar"/>
    <x v="2"/>
    <x v="0"/>
    <x v="0"/>
  </r>
  <r>
    <n v="7365"/>
    <x v="1148"/>
    <d v="2026-06-30T11:41:07"/>
    <s v="anonymous"/>
    <d v="2026-06-30T00:00:00"/>
    <x v="126"/>
    <n v="12000137"/>
    <x v="0"/>
    <s v="Instrument Technician "/>
    <s v="Site Office First Floor"/>
    <s v="Improvement Suggestions / Cadangan untuk diperbaiki"/>
    <s v="No adhesive grip tapes on the stairs"/>
    <s v="People may slip and injure themselves "/>
    <s v="Raise this concern to the respective party to address this issue "/>
    <s v="Hazardous - Unsafe Environment / Situasi Tempat Kerja yang Berbahaya untuk Alam Sekitar"/>
    <x v="2"/>
    <x v="0"/>
    <x v="0"/>
  </r>
  <r>
    <n v="7050"/>
    <x v="1149"/>
    <d v="2026-06-05T11:10:46"/>
    <s v="anonymous"/>
    <d v="2026-06-05T00:00:00"/>
    <x v="133"/>
    <n v="12000019"/>
    <x v="0"/>
    <s v="Urea rotating lead "/>
    <s v="Urea Plant"/>
    <s v="Unsafe Condition (Dangerous Area that has potential to cause harm or injury to People within the Area) / Keadaan Bahaya"/>
    <s v="Acid leak from acid dosing unit to ground , a lot of chemical mats used to absorb and containment but no prober house keeping for these mats frequently until leak repair done."/>
    <s v="Acid covering the ground area , where all operation and maintenance doing activities "/>
    <s v="Informed site operator to ask thier contractor ( brudesh) to do prober house keeping for the area and disposal for the mats full of acid and to inform environment team "/>
    <s v="Hazardous - Unsafe Materials / Benda yang Berbahaya"/>
    <x v="2"/>
    <x v="0"/>
    <x v="0"/>
  </r>
  <r>
    <n v="7363"/>
    <x v="1150"/>
    <d v="2026-06-30T10:46:32"/>
    <s v="anonymous"/>
    <d v="2026-06-23T00:00:00"/>
    <x v="142"/>
    <n v="12000168"/>
    <x v="0"/>
    <s v="Supervisor"/>
    <s v="Cooling Tower Area"/>
    <s v="Safe Act or Positive Practice (An appreciation to be made to that person who shows good examples) / Kelakuan yang Baik"/>
    <s v="Cooling Tower Fan area &amp; top floor area"/>
    <s v="Good housekeeping"/>
    <s v="They are very good to doing "/>
    <s v="Manual Handling / Cara Mengangkat Benda"/>
    <x v="2"/>
    <x v="0"/>
    <x v="0"/>
  </r>
  <r>
    <n v="7362"/>
    <x v="1151"/>
    <d v="2026-06-30T10:36:02"/>
    <s v="anonymous"/>
    <d v="2026-06-22T00:00:00"/>
    <x v="142"/>
    <n v="12000168"/>
    <x v="0"/>
    <s v="Supervisor"/>
    <s v="Ammonia Storage Tank Area"/>
    <s v="Safe Act or Positive Practice (An appreciation to be made to that person who shows good examples) / Kelakuan yang Baik"/>
    <s v="BOG compressor area very clean "/>
    <s v="Good housekeeping "/>
    <s v="They do positive act"/>
    <s v="Material Arrangement and Housekeeping / Kesesuaian Penyusunan Barang dan Kebersihan Tempat Pekerjaan"/>
    <x v="2"/>
    <x v="0"/>
    <x v="0"/>
  </r>
  <r>
    <n v="7361"/>
    <x v="1152"/>
    <d v="2026-06-30T10:28:05"/>
    <s v="anonymous"/>
    <d v="2026-06-22T00:00:00"/>
    <x v="142"/>
    <n v="12000168"/>
    <x v="0"/>
    <s v="Supervisor"/>
    <s v="Ammonia Storage Tank Area"/>
    <s v="Safe Act or Positive Practice (An appreciation to be made to that person who shows good examples) / Kelakuan yang Baik"/>
    <s v="BOG compressor area very clean "/>
    <s v="Good housekeeping "/>
    <s v="They do positive act"/>
    <s v="Material Arrangement and Housekeeping / Kesesuaian Penyusunan Barang dan Kebersihan Tempat Pekerjaan"/>
    <x v="2"/>
    <x v="0"/>
    <x v="0"/>
  </r>
  <r>
    <n v="7354"/>
    <x v="1153"/>
    <d v="2026-06-30T08:20:21"/>
    <s v="anonymous"/>
    <d v="2026-06-29T00:00:00"/>
    <x v="29"/>
    <n v="12000023"/>
    <x v="0"/>
    <s v="Electrical Engineer"/>
    <s v="Offsite &amp; Utilities"/>
    <s v="Unsafe Act (Dangerous or Unsafe Act that was done by someone) / Perbuatan Bahaya"/>
    <s v="i saw someone texting while walking."/>
    <s v="she could fall because she was not paying attention."/>
    <s v="informed the person to step aside and reply to texts rather than texting while walking."/>
    <s v="Individual Behaviour / Tingkah Laku yang Cuai dan Berbahaya"/>
    <x v="2"/>
    <x v="0"/>
    <x v="0"/>
  </r>
  <r>
    <n v="7358"/>
    <x v="1154"/>
    <d v="2026-06-30T09:08:56"/>
    <s v="anonymous"/>
    <d v="2026-06-23T00:00:00"/>
    <x v="102"/>
    <n v="12000094"/>
    <x v="0"/>
    <s v="Instrument Engineer"/>
    <s v="North Building First Floor"/>
    <s v="Safe Act or Positive Practice (An appreciation to be made to that person who shows good examples) / Kelakuan yang Baik"/>
    <s v="A person about to go to site but forgot to bring her escape hood"/>
    <s v="it is part of BFI 12 lifesavings rules. "/>
    <s v="reminded her to bring her escape hood."/>
    <s v="Proactive Approach / Teguran Positif (Safe Act / Positive Act)"/>
    <x v="2"/>
    <x v="0"/>
    <x v="0"/>
  </r>
  <r>
    <n v="7357"/>
    <x v="1155"/>
    <d v="2026-06-30T08:35:37"/>
    <s v="anonymous"/>
    <d v="2026-06-26T00:00:00"/>
    <x v="102"/>
    <n v="12000094"/>
    <x v="0"/>
    <s v="Instrument Engineer"/>
    <s v="North Building Ground Floor"/>
    <s v="Safe Act or Positive Practice (An appreciation to be made to that person who shows good examples) / Kelakuan yang Baik"/>
    <s v="A person stops an individual from going up the stair when her hand is full"/>
    <s v="Slip, trip and fall"/>
    <s v="Offered to help carry her item going up the stairs, so that she can hold the handrail"/>
    <s v="Proactive Approach / Teguran Positif (Safe Act / Positive Act)"/>
    <x v="2"/>
    <x v="0"/>
    <x v="0"/>
  </r>
  <r>
    <n v="7286"/>
    <x v="1156"/>
    <d v="2026-06-26T10:05:27"/>
    <s v="anonymous"/>
    <d v="2026-06-26T00:00:00"/>
    <x v="29"/>
    <n v="12000023"/>
    <x v="0"/>
    <s v="Electrical Engineer"/>
    <s v="North Building First Floor"/>
    <s v="Unsafe Act (Dangerous or Unsafe Act that was done by someone) / Perbuatan Bahaya"/>
    <s v="a colleague was wearing slippers and walking around in the office"/>
    <s v="could cause injury to the foot, and it is not a proper office attire."/>
    <s v="inform them to wear proper shoes"/>
    <s v="Individual Behaviour / Tingkah Laku yang Cuai dan Berbahaya"/>
    <x v="2"/>
    <x v="0"/>
    <x v="0"/>
  </r>
  <r>
    <n v="7355"/>
    <x v="1157"/>
    <d v="2026-06-30T08:23:02"/>
    <s v="anonymous"/>
    <d v="2026-06-24T00:00:00"/>
    <x v="29"/>
    <n v="12000023"/>
    <x v="0"/>
    <s v="Electrical Engineer"/>
    <s v="North Building Ground Floor"/>
    <s v="Unsafe Condition (Dangerous Area that has potential to cause harm or injury to People within the Area) / Keadaan Bahaya"/>
    <s v="i saw electrical tools without the electrical inspection sticker present."/>
    <s v="non inspected tools could cause issue when using at site."/>
    <s v="informed them to contact safety for inspection."/>
    <s v="Knowledge and Training / Kurang Kemahiran atau Pengetahuan"/>
    <x v="2"/>
    <x v="0"/>
    <x v="0"/>
  </r>
  <r>
    <n v="7285"/>
    <x v="1158"/>
    <d v="2026-06-26T10:01:59"/>
    <s v="anonymous"/>
    <d v="2026-06-10T00:00:00"/>
    <x v="29"/>
    <n v="12000023"/>
    <x v="0"/>
    <s v="Electrical Engineer"/>
    <s v="North Building First Floor"/>
    <s v="Unsafe Condition (Dangerous Area that has potential to cause harm or injury to People within the Area) / Keadaan Bahaya"/>
    <s v="door handle was missing from the door"/>
    <s v="could cause injury due to pinchpoint when opening the door"/>
    <s v="Inform respective parties for replacing the door handle"/>
    <s v="Facility Management / Perawatan Kemudahan dan Aset"/>
    <x v="2"/>
    <x v="0"/>
    <x v="0"/>
  </r>
  <r>
    <n v="6990"/>
    <x v="1159"/>
    <d v="2026-06-02T07:59:36"/>
    <s v="anonymous"/>
    <d v="2026-06-02T00:00:00"/>
    <x v="41"/>
    <n v="12000024"/>
    <x v="0"/>
    <s v="Electrical Technician"/>
    <s v="Offsite &amp; Utilities"/>
    <s v="Unsafe Condition (Dangerous Area that has potential to cause harm or injury to People within the Area) / Keadaan Bahaya"/>
    <s v="Dogs was seen entering the O&amp;U plant from the gate near parking area"/>
    <s v="With dogs in the plant it could cause injury if theres sudden attack to any personnel within the area"/>
    <s v="An action should be taken quickly to take dogs to somewhere safe for them also away from people."/>
    <s v="Hazardous - Unsafe Environment / Situasi Tempat Kerja yang Berbahaya untuk Alam Sekitar"/>
    <x v="2"/>
    <x v="0"/>
    <x v="0"/>
  </r>
  <r>
    <n v="7351"/>
    <x v="1160"/>
    <d v="2026-06-30T08:15:03"/>
    <s v="anonymous"/>
    <d v="2026-06-26T00:00:00"/>
    <x v="138"/>
    <n v="12000083"/>
    <x v="0"/>
    <s v="Rotating Engineer"/>
    <s v="North Building First Floor"/>
    <s v="Improvement Suggestions / Cadangan untuk diperbaiki"/>
    <s v="Unwanted printed paper piling on table beside printer"/>
    <s v="Paper may contain confidential information and unsafe to dispose on rubbish bin"/>
    <s v="To provide shredded machine to safely dispose unwanted documents"/>
    <s v="Material Arrangement and Housekeeping / Kesesuaian Penyusunan Barang dan Kebersihan Tempat Pekerjaan"/>
    <x v="2"/>
    <x v="0"/>
    <x v="0"/>
  </r>
  <r>
    <n v="7350"/>
    <x v="1161"/>
    <d v="2026-06-30T08:12:42"/>
    <s v="anonymous"/>
    <d v="2026-06-25T00:00:00"/>
    <x v="9"/>
    <n v="12000118"/>
    <x v="0"/>
    <s v="Instrument Engineer"/>
    <s v="Warehouse"/>
    <s v="Safe Act or Positive Practice (An appreciation to be made to that person who shows good examples) / Kelakuan yang Baik"/>
    <s v="staff is wearing full PPE when doing the material inspection "/>
    <s v="there were alot of crates, nails, and steels, and everything sharp. you could get pricked or punctured easily."/>
    <s v="i gave them the thumbs up and told them keep up the good work."/>
    <s v="Proactive Approach / Teguran Positif (Safe Act / Positive Act)"/>
    <x v="2"/>
    <x v="0"/>
    <x v="0"/>
  </r>
  <r>
    <n v="7348"/>
    <x v="1162"/>
    <d v="2026-06-30T08:07:32"/>
    <s v="anonymous"/>
    <d v="2026-06-22T00:00:00"/>
    <x v="9"/>
    <n v="12000118"/>
    <x v="0"/>
    <s v="Instrument Engineer"/>
    <s v="Urea Plant"/>
    <s v="Improvement Suggestions / Cadangan untuk diperbaiki"/>
    <s v="working at height at urea synthesis ground floor"/>
    <s v="there could be falling objects."/>
    <s v="the person in charge could have put on a proper barricade as there are scaffolding and working at height on going. "/>
    <s v="Scaffolding and Working at Height / Yang berkaitan dengan Scaffolding dan Bekerja tempat tinggi"/>
    <x v="2"/>
    <x v="0"/>
    <x v="0"/>
  </r>
  <r>
    <n v="7313"/>
    <x v="1163"/>
    <d v="2026-06-29T14:01:37"/>
    <s v="anonymous"/>
    <d v="2026-06-29T00:00:00"/>
    <x v="37"/>
    <n v="12000025"/>
    <x v="0"/>
    <s v="Electrical Technician"/>
    <s v="Site Office First Floor"/>
    <s v="Unsafe Act (Dangerous or Unsafe Act that was done by someone) / Perbuatan Bahaya"/>
    <s v="a personel was seen going upstair with his shoelace undone"/>
    <s v="he may slip, trip and fall"/>
    <s v="stop him and ask him to tie his shoelace "/>
    <s v="Individual Behaviour / Tingkah Laku yang Cuai dan Berbahaya"/>
    <x v="2"/>
    <x v="0"/>
    <x v="0"/>
  </r>
  <r>
    <n v="7344"/>
    <x v="1164"/>
    <d v="2026-06-30T07:43:15"/>
    <s v="anonymous"/>
    <d v="2026-06-29T00:00:00"/>
    <x v="129"/>
    <n v="12000167"/>
    <x v="0"/>
    <s v="Instrument Supervisor"/>
    <s v="Ammonia Plant"/>
    <s v="Safe Act or Positive Practice (An appreciation to be made to that person who shows good examples) / Kelakuan yang Baik"/>
    <s v="Claiming up use handrails "/>
    <s v="Falling from height "/>
    <s v="Good practice "/>
    <s v="Position of People / Keberadaan seseorang ketika bekerja (Line of Fire, Drop Object &amp; Slip, Trip and Fall)"/>
    <x v="2"/>
    <x v="0"/>
    <x v="0"/>
  </r>
  <r>
    <n v="7343"/>
    <x v="1165"/>
    <d v="2026-06-30T07:39:59"/>
    <s v="anonymous"/>
    <d v="2026-06-22T00:00:00"/>
    <x v="129"/>
    <n v="12000167"/>
    <x v="0"/>
    <s v="Instrument Supervisor"/>
    <s v="Ammonia Plant"/>
    <s v="Safe Act or Positive Practice (An appreciation to be made to that person who shows good examples) / Kelakuan yang Baik"/>
    <s v="Good Housekeeping"/>
    <s v="Slipring surface "/>
    <s v="Good"/>
    <s v="Waste Management / Berkaitan dengan Pengurusan Pembuangan Sampah"/>
    <x v="2"/>
    <x v="0"/>
    <x v="0"/>
  </r>
  <r>
    <n v="7342"/>
    <x v="1166"/>
    <d v="2026-06-30T06:46:07"/>
    <s v="anonymous"/>
    <d v="2026-06-26T00:00:00"/>
    <x v="138"/>
    <n v="12000083"/>
    <x v="0"/>
    <s v="Rotating Engineer"/>
    <s v="North Building First Floor"/>
    <s v="Improvement Suggestions / Cadangan untuk diperbaiki"/>
    <s v="Entrance door (safety park side) not able to close"/>
    <s v="Unauthorized person able to enter the floor and can lead to missing / lost items or access to confidential documents_x000a_"/>
    <s v="To repair the entrance door so only with proper pass card able to enter"/>
    <s v="Facility Management / Perawatan Kemudahan dan Aset"/>
    <x v="2"/>
    <x v="0"/>
    <x v="0"/>
  </r>
  <r>
    <n v="7340"/>
    <x v="1167"/>
    <d v="2026-06-30T06:16:32"/>
    <s v="anonymous"/>
    <d v="2026-06-25T00:00:00"/>
    <x v="40"/>
    <n v="12000044"/>
    <x v="0"/>
    <s v="Lead electrical Technician"/>
    <s v="Workshop"/>
    <s v="Safe Act or Positive Practice (An appreciation to be made to that person who shows good examples) / Kelakuan yang Baik"/>
    <s v="my friend working with full PPE and proper tools being used"/>
    <s v="incident can happen if not wear full ppe and not using proper tools"/>
    <s v="it is very good practical that my friend applied to himself"/>
    <s v="Personal Protective Equipment / Pemakaian Alat Pelindung Diri"/>
    <x v="2"/>
    <x v="0"/>
    <x v="0"/>
  </r>
  <r>
    <n v="7128"/>
    <x v="1168"/>
    <d v="2026-06-16T16:17:32"/>
    <s v="anonymous"/>
    <d v="2026-06-08T00:00:00"/>
    <x v="27"/>
    <n v="12000026"/>
    <x v="0"/>
    <s v="Electrical Engineer"/>
    <s v="Electrical Substation"/>
    <s v="Unsafe Act (Dangerous or Unsafe Act that was done by someone) / Perbuatan Bahaya"/>
    <s v="Technician not wearing gloves during work"/>
    <s v="hand injury from pinch point or sharp edges"/>
    <s v="I intervened by reminding the technician to wear gloves before proceeding to complete the work"/>
    <s v="Individual Behaviour / Tingkah Laku yang Cuai dan Berbahaya"/>
    <x v="2"/>
    <x v="0"/>
    <x v="0"/>
  </r>
  <r>
    <n v="7124"/>
    <x v="1169"/>
    <d v="2026-06-16T07:26:48"/>
    <s v="anonymous"/>
    <d v="2026-06-16T00:00:00"/>
    <x v="23"/>
    <n v="12000027"/>
    <x v="0"/>
    <s v="Electrical Supervisor"/>
    <s v="Workshop"/>
    <s v="Unsafe Condition (Dangerous Area that has potential to cause harm or injury to People within the Area) / Keadaan Bahaya"/>
    <s v="The cable storage area adjacent to the workshops is overgrown with tall grass surrounding the stored cables."/>
    <s v="Tall grass can attract snakes, rodents, insects, and other animals that may damage cables or pose a safety risk to workers."/>
    <s v="The relevant personnel have been notified to remove the tall grass in order to eliminate potential hazards and enhance site safety"/>
    <s v="Material Arrangement and Housekeeping / Kesesuaian Penyusunan Barang dan Kebersihan Tempat Pekerjaan"/>
    <x v="2"/>
    <x v="0"/>
    <x v="0"/>
  </r>
  <r>
    <n v="7384"/>
    <x v="1170"/>
    <d v="2026-06-30T19:49:00"/>
    <s v="anonymous"/>
    <d v="2026-06-26T00:00:00"/>
    <x v="28"/>
    <n v="12000031"/>
    <x v="0"/>
    <s v="Electrical Engineer"/>
    <s v="Warehouse"/>
    <s v="Unsafe Condition (Dangerous Area that has potential to cause harm or injury to People within the Area) / Keadaan Bahaya"/>
    <s v="Protruding Stapler nail"/>
    <s v="minor injury"/>
    <s v="Immediately remove and dispose from the inspected box"/>
    <s v="Hazardous - Unsafe Environment / Situasi Tempat Kerja yang Berbahaya untuk Alam Sekitar"/>
    <x v="2"/>
    <x v="0"/>
    <x v="0"/>
  </r>
  <r>
    <n v="7383"/>
    <x v="1171"/>
    <d v="2026-06-30T19:43:14"/>
    <s v="anonymous"/>
    <d v="2026-06-18T00:00:00"/>
    <x v="28"/>
    <n v="12000031"/>
    <x v="0"/>
    <s v="Electrical Engineer"/>
    <s v="Warehouse"/>
    <s v="Unsafe Condition (Dangerous Area that has potential to cause harm or injury to People within the Area) / Keadaan Bahaya"/>
    <s v="Protruding screw on a wooden box lid"/>
    <s v="can cause minor injury"/>
    <s v="Since it can be reused for storage purposes after inspection, the lid was temporarily placed away from walking path and active inspection area."/>
    <s v="Hazardous - Unsafe Environment / Situasi Tempat Kerja yang Berbahaya untuk Alam Sekitar"/>
    <x v="2"/>
    <x v="0"/>
    <x v="0"/>
  </r>
  <r>
    <n v="7067"/>
    <x v="1172"/>
    <d v="2026-06-08T11:58:58"/>
    <s v="anonymous"/>
    <d v="2026-06-04T00:00:00"/>
    <x v="30"/>
    <n v="12000034"/>
    <x v="0"/>
    <s v="Technician"/>
    <s v="Urea Plant"/>
    <s v="Unsafe Condition (Dangerous Area that has potential to cause harm or injury to People within the Area) / Keadaan Bahaya"/>
    <s v="Found rubbish on main screen floor at granulation"/>
    <s v="Unwanted pest like rat could appeared"/>
    <s v="Throw the rubbish to appropriate bin"/>
    <s v="Waste Management / Berkaitan dengan Pengurusan Pembuangan Sampah"/>
    <x v="2"/>
    <x v="0"/>
    <x v="0"/>
  </r>
  <r>
    <n v="7339"/>
    <x v="1173"/>
    <d v="2026-06-30T06:13:10"/>
    <s v="anonymous"/>
    <d v="2026-06-29T00:00:00"/>
    <x v="40"/>
    <n v="12000044"/>
    <x v="0"/>
    <s v="Lead Electrical Technician"/>
    <s v="Trailer Parking Area"/>
    <s v="Unsafe Condition (Dangerous Area that has potential to cause harm or injury to People within the Area) / Keadaan Bahaya"/>
    <s v="almost got bitten by the dogs"/>
    <s v="someone get bitten"/>
    <s v="catch the dog and put them somewhere safer and better "/>
    <s v="Hazardous - Unsafe Materials / Benda yang Berbahaya"/>
    <x v="2"/>
    <x v="0"/>
    <x v="0"/>
  </r>
  <r>
    <n v="7251"/>
    <x v="1174"/>
    <d v="2026-06-25T13:53:53"/>
    <s v="anonymous"/>
    <d v="2026-06-25T00:00:00"/>
    <x v="140"/>
    <n v="12000045"/>
    <x v="0"/>
    <s v="Rotating supervisor"/>
    <s v="Ammonia Plant"/>
    <s v="Unsafe Act (Dangerous or Unsafe Act that was done by someone) / Perbuatan Bahaya"/>
    <s v="Shoe laces undone"/>
    <s v="Injuries"/>
    <s v="Intervene and told to tie"/>
    <s v="Individual Behaviour / Tingkah Laku yang Cuai dan Berbahaya"/>
    <x v="2"/>
    <x v="0"/>
    <x v="0"/>
  </r>
  <r>
    <n v="7249"/>
    <x v="1175"/>
    <d v="2026-06-25T13:41:49"/>
    <s v="anonymous"/>
    <d v="2026-06-25T00:00:00"/>
    <x v="140"/>
    <n v="12000045"/>
    <x v="0"/>
    <s v="Rotating supervisor"/>
    <s v="Ammonia Plant"/>
    <s v="Unsafe Act (Dangerous or Unsafe Act that was done by someone) / Perbuatan Bahaya"/>
    <s v="Not zipping up coverall fully"/>
    <s v="Injuries"/>
    <s v="Intervene and tell_x000a_To zip"/>
    <s v="Individual Behaviour / Tingkah Laku yang Cuai dan Berbahaya"/>
    <x v="2"/>
    <x v="0"/>
    <x v="0"/>
  </r>
  <r>
    <n v="7310"/>
    <x v="1176"/>
    <d v="2026-06-29T13:23:25"/>
    <s v="anonymous"/>
    <d v="2026-06-23T00:00:00"/>
    <x v="35"/>
    <n v="12000030"/>
    <x v="0"/>
    <s v="Electrical Technician"/>
    <s v="Urea Plant"/>
    <s v="Safe Act or Positive Practice (An appreciation to be made to that person who shows good examples) / Kelakuan yang Baik"/>
    <s v="There a few hoses lying around the floor during the washing activities at the urea plant. There are signage erected that warning everyone about the hoses on the floor. The hoses also tied with warning tapes for invisibility."/>
    <s v="Without the signage  people might justs step on the hoses. And without the warning tapes tied around the hoses people might trip on it and fall that may lead to injury."/>
    <s v="I try to avoid walking at tha area with the hoses or try to walk around the area. I really appreciate the preparation for safety at the urea washing activities."/>
    <s v="Proactive Approach / Teguran Positif (Safe Act / Positive Act)"/>
    <x v="2"/>
    <x v="0"/>
    <x v="0"/>
  </r>
  <r>
    <n v="7309"/>
    <x v="1177"/>
    <d v="2026-06-29T13:13:33"/>
    <s v="anonymous"/>
    <d v="2026-06-18T00:00:00"/>
    <x v="35"/>
    <n v="12000030"/>
    <x v="0"/>
    <s v="Electrical Technician"/>
    <s v="Product Handling"/>
    <s v="Safe Act or Positive Practice (An appreciation to be made to that person who shows good examples) / Kelakuan yang Baik"/>
    <s v="There are stuffing of bags of urea  into the trailer activities. I saw the way they handling the activities with care. They have barrier around the trailer and banksmen to look after the forklift moving the bag inside the trailer."/>
    <s v="The barrier help to prevent irrelevant from coming near the activities. And banksmen helping to guiding the forklift into the trailer safely."/>
    <s v="I admire the flow of the activities they have done smoothly and safely."/>
    <s v="Proactive Approach / Teguran Positif (Safe Act / Positive Act)"/>
    <x v="2"/>
    <x v="0"/>
    <x v="0"/>
  </r>
  <r>
    <n v="7308"/>
    <x v="1178"/>
    <d v="2026-06-29T12:27:42"/>
    <s v="anonymous"/>
    <d v="2026-06-29T00:00:00"/>
    <x v="7"/>
    <n v="12000064"/>
    <x v="0"/>
    <s v="Electrical Supervisor"/>
    <s v="(TSF1) West Field"/>
    <s v="Improvement Suggestions / Cadangan untuk diperbaiki"/>
    <s v="Cable drum in cable yard stored without protection from climate (rain and sun), This cable drum made by wood."/>
    <s v="Cable drum will destroy dan within short period"/>
    <s v="Cover up the cable drum or build permanent shelter for all stored cable drum."/>
    <s v="Facility Management / Perawatan Kemudahan dan Aset"/>
    <x v="2"/>
    <x v="0"/>
    <x v="0"/>
  </r>
  <r>
    <n v="7158"/>
    <x v="1179"/>
    <d v="2026-06-18T14:55:17"/>
    <s v="anonymous"/>
    <d v="2026-06-18T00:00:00"/>
    <x v="141"/>
    <n v="12000048"/>
    <x v="0"/>
    <s v="Rotating Supervisor"/>
    <s v="Compressor Unit Area"/>
    <s v="Unsafe Condition (Dangerous Area that has potential to cause harm or injury to People within the Area) / Keadaan Bahaya"/>
    <s v="Compressor injector area having very hot surface"/>
    <s v="Possibility of touching hot surface due to no equipment protection"/>
    <s v="Installed signage hot surface and install permanent equipment protection"/>
    <s v="Design and Engineering / Tempat Pekerjaan kurang sesuai"/>
    <x v="2"/>
    <x v="0"/>
    <x v="0"/>
  </r>
  <r>
    <n v="7305"/>
    <x v="1180"/>
    <d v="2026-06-29T11:24:10"/>
    <s v="anonymous"/>
    <d v="2026-06-10T00:00:00"/>
    <x v="144"/>
    <n v="12000049"/>
    <x v="0"/>
    <s v="Sr rotating technician "/>
    <s v="Urea Plant"/>
    <s v="Unsafe Act (Dangerous or Unsafe Act that was done by someone) / Perbuatan Bahaya"/>
    <s v="I observe the Rotary IMC was working the 1221P007 area but this is acid area and worker are cutting grinding in this area "/>
    <s v="May be cause of fire "/>
    <s v="They are cutting and grinding are doing open other area "/>
    <s v="Hazardous - Unsafe Materials / Benda yang Berbahaya"/>
    <x v="2"/>
    <x v="0"/>
    <x v="0"/>
  </r>
  <r>
    <n v="7303"/>
    <x v="1181"/>
    <d v="2026-06-29T11:19:05"/>
    <s v="anonymous"/>
    <d v="2026-06-08T00:00:00"/>
    <x v="144"/>
    <n v="12000049"/>
    <x v="0"/>
    <s v="Sr rotating technician "/>
    <s v="Urea Plant"/>
    <s v="Unsafe Condition (Dangerous Area that has potential to cause harm or injury to People within the Area) / Keadaan Bahaya"/>
    <s v="1271P007 Urea acid area the darin have pin hole operation cleaned the area by water "/>
    <s v="Acid the cleaned by water the heat will ganate  they are causing the fire "/>
    <s v="Cleaned by base they are desloved the acid "/>
    <s v="Hazardous - Unsafe Environment / Situasi Tempat Kerja yang Berbahaya untuk Alam Sekitar"/>
    <x v="2"/>
    <x v="0"/>
    <x v="0"/>
  </r>
  <r>
    <n v="7307"/>
    <x v="1182"/>
    <d v="2026-06-29T12:18:36"/>
    <s v="anonymous"/>
    <d v="2026-06-29T00:00:00"/>
    <x v="143"/>
    <n v="12000050"/>
    <x v="0"/>
    <s v="Rotating technician "/>
    <s v="North Building Ground Floor"/>
    <s v="Unsafe Condition (Dangerous Area that has potential to cause harm or injury to People within the Area) / Keadaan Bahaya"/>
    <s v="drainage water came out"/>
    <s v="smell slip trip fall"/>
    <s v="please inform to vaccum truck and clean this pit"/>
    <s v="Hazardous - Unsafe Materials / Benda yang Berbahaya"/>
    <x v="2"/>
    <x v="0"/>
    <x v="0"/>
  </r>
  <r>
    <n v="7287"/>
    <x v="1183"/>
    <d v="2026-06-26T12:01:44"/>
    <s v="anonymous"/>
    <d v="2026-06-25T00:00:00"/>
    <x v="27"/>
    <n v="12000026"/>
    <x v="0"/>
    <s v="Electrical Engineer"/>
    <s v="Ammonia Plant"/>
    <s v="Safe Act or Positive Practice (An appreciation to be made to that person who shows good examples) / Kelakuan yang Baik"/>
    <s v="our team working on a task at site, and the lead technician asked the other technician to confirm the equipment tag before proceeding the job"/>
    <s v="This helps to prevent working on a wrong equipment"/>
    <s v="I appreciated her behaviour to work safely and correctly"/>
    <s v="Proactive Approach / Teguran Positif (Safe Act / Positive Act)"/>
    <x v="2"/>
    <x v="0"/>
    <x v="0"/>
  </r>
  <r>
    <n v="7017"/>
    <x v="1184"/>
    <d v="2026-06-02T18:34:53"/>
    <s v="anonymous"/>
    <d v="2026-06-02T00:00:00"/>
    <x v="85"/>
    <n v="12000059"/>
    <x v="0"/>
    <s v="Static technician "/>
    <s v="Jetty Modules Area"/>
    <s v="Unsafe Condition (Dangerous Area that has potential to cause harm or injury to People within the Area) / Keadaan Bahaya"/>
    <s v="Jetty module 62 platform bolts loose "/>
    <s v="Slip trip fall"/>
    <s v="Please inform to workshop team and fix back properly "/>
    <s v="Design and Engineering / Tempat Pekerjaan kurang sesuai"/>
    <x v="2"/>
    <x v="0"/>
    <x v="0"/>
  </r>
  <r>
    <n v="7016"/>
    <x v="1185"/>
    <d v="2026-06-02T18:31:04"/>
    <s v="anonymous"/>
    <d v="2026-06-02T00:00:00"/>
    <x v="85"/>
    <n v="12000059"/>
    <x v="0"/>
    <s v="Static technician "/>
    <s v="Jetty Head"/>
    <s v="Unsafe Condition (Dangerous Area that has potential to cause harm or injury to People within the Area) / Keadaan Bahaya"/>
    <s v="Ladder jetty head locking bolts loose_x000a_Near the fender east side "/>
    <s v="Fall under the water "/>
    <s v="Kindly inform to civil team and fix back "/>
    <s v="Design and Engineering / Tempat Pekerjaan kurang sesuai"/>
    <x v="2"/>
    <x v="0"/>
    <x v="0"/>
  </r>
  <r>
    <n v="7127"/>
    <x v="1186"/>
    <d v="2026-06-16T15:50:36"/>
    <s v="anonymous"/>
    <d v="2026-06-15T00:00:00"/>
    <x v="92"/>
    <n v="12000060"/>
    <x v="0"/>
    <s v="Senior static technician"/>
    <s v="Ammonia Plant"/>
    <s v="Unsafe Act (Dangerous or Unsafe Act that was done by someone) / Perbuatan Bahaya"/>
    <s v="During static team working one of operation he kept sleeves folded. "/>
    <s v="His draing equipment while is long sleeve shirt folded so he can injured or chemical flash on his arm. "/>
    <s v="Approach to him and explain. Should be don't fold your sleeves and he agree that"/>
    <s v="Individual Behaviour / Tingkah Laku yang Cuai dan Berbahaya"/>
    <x v="2"/>
    <x v="0"/>
    <x v="0"/>
  </r>
  <r>
    <n v="7282"/>
    <x v="1187"/>
    <d v="2026-06-26T09:22:22"/>
    <s v="anonymous"/>
    <d v="2026-06-26T00:00:00"/>
    <x v="127"/>
    <n v="12000138"/>
    <x v="0"/>
    <s v="Instrument Eng."/>
    <s v="North Building First Floor"/>
    <s v="Safe Act or Positive Practice (An appreciation to be made to that person who shows good examples) / Kelakuan yang Baik"/>
    <s v="positive environment of pantry hygiene awareness, cleaning up after use of microwave, kettle"/>
    <s v="food contamination, health issues"/>
    <s v="keep good positive behavior"/>
    <s v="Welfare / Kebajikan Pekerjaan dari segi Tempat Rehat, Penyediaan Air Minum dan Sebagainya."/>
    <x v="2"/>
    <x v="0"/>
    <x v="0"/>
  </r>
  <r>
    <n v="7281"/>
    <x v="1188"/>
    <d v="2026-06-26T09:06:01"/>
    <s v="anonymous"/>
    <d v="2026-06-24T00:00:00"/>
    <x v="42"/>
    <n v="12000065"/>
    <x v="0"/>
    <s v="Lead Electrical Technition"/>
    <s v="Electrical Substation"/>
    <s v="Safe Act or Positive Practice (An appreciation to be made to that person who shows good examples) / Kelakuan yang Baik"/>
    <s v="An individual approached me and informed me that my PPE pants were damaged. He advised me to collect a new pair from the HSE department and replace the damaged PPE"/>
    <s v="-"/>
    <s v="I thanked him for pointing it out and arranged to replace the damaged pants to ensure I continued working safely."/>
    <s v="Proactive Approach / Teguran Positif (Safe Act / Positive Act)"/>
    <x v="2"/>
    <x v="0"/>
    <x v="0"/>
  </r>
  <r>
    <n v="7280"/>
    <x v="1189"/>
    <d v="2026-06-26T08:48:16"/>
    <s v="anonymous"/>
    <d v="2026-06-09T00:00:00"/>
    <x v="42"/>
    <n v="12000065"/>
    <x v="0"/>
    <s v="Lead electrical Technician"/>
    <s v="Electrical Substation"/>
    <s v="Safe Act or Positive Practice (An appreciation to be made to that person who shows good examples) / Kelakuan yang Baik"/>
    <s v="A Team doing a house keeping at main sub area, inside and outside Main Substation"/>
    <s v="-"/>
    <s v="Approached the team through a pre-job briefing, emphasizing the importance of good housekeeping to prevent slips, trips, fire hazards, and equipment obstruction. reminded everyone to use the appropriate PPE, dispose of waste properly, and keep access routes clear."/>
    <s v="Proactive Approach / Teguran Positif (Safe Act / Positive Act)"/>
    <x v="2"/>
    <x v="0"/>
    <x v="0"/>
  </r>
  <r>
    <n v="7060"/>
    <x v="1190"/>
    <d v="2026-06-08T08:19:47"/>
    <s v="anonymous"/>
    <d v="2026-06-08T00:00:00"/>
    <x v="76"/>
    <n v="12000062"/>
    <x v="0"/>
    <s v="Senior Engineer"/>
    <s v="North Building First Floor"/>
    <s v="Unsafe Condition (Dangerous Area that has potential to cause harm or injury to People within the Area) / Keadaan Bahaya"/>
    <s v="today i observed that the handle of the east side door of the 1st floor was observed broken off from the door itself. And people, including me, used to open the door by sliding finger between the door edge."/>
    <s v="Sliding the finger between the door edges to pull the door to open from outside (while entering the building) can cause finger injury due to un-necessary stress on the finger as the door closer spring is quite strong."/>
    <s v="I have reported this issue to the BRE HSE team so that they can highlight it to the respective personnel for rectification at the earliest."/>
    <s v="Facility Management / Perawatan Kemudahan dan Aset"/>
    <x v="2"/>
    <x v="1"/>
    <x v="0"/>
  </r>
  <r>
    <n v="7278"/>
    <x v="1191"/>
    <d v="2026-06-26T08:16:35"/>
    <s v="anonymous"/>
    <d v="2026-06-16T00:00:00"/>
    <x v="68"/>
    <n v="12000075"/>
    <x v="0"/>
    <s v="Technician"/>
    <s v="North Building Ground Floor"/>
    <s v="Improvement Suggestions / Cadangan untuk diperbaiki"/>
    <s v="Suggested for the improvement of designated Motorcycle parking area at north/south building to make it more safe and conveniency "/>
    <s v="The initial area proposed by the HSE team was not design for big motorcycle. It is consider unsafe to maneuver and position the motorcycle"/>
    <s v="Proposed a bigger space for motorcyclist to maneuver."/>
    <s v="Design and Engineering / Tempat Pekerjaan kurang sesuai"/>
    <x v="2"/>
    <x v="0"/>
    <x v="0"/>
  </r>
  <r>
    <n v="7390"/>
    <x v="1192"/>
    <d v="2026-06-30T22:05:53"/>
    <s v="anonymous"/>
    <d v="2026-06-18T00:00:00"/>
    <x v="2"/>
    <n v="12000066"/>
    <x v="0"/>
    <s v="Electrical Technician (Shift)"/>
    <s v="Site Office First Floor"/>
    <s v="Unsafe Condition (Dangerous Area that has potential to cause harm or injury to People within the Area) / Keadaan Bahaya"/>
    <s v="A cup filled with coffee was placed at the edge of the table"/>
    <s v="The coffee will be spilled on the floor that can result in slip, trip and fall."/>
    <s v="i relocate the cup to a more centred position / away from the edge of the table and advice caution to the colleague who was about to drink it."/>
    <s v="Hazardous - Unsafe Environment / Situasi Tempat Kerja yang Berbahaya untuk Alam Sekitar"/>
    <x v="2"/>
    <x v="0"/>
    <x v="0"/>
  </r>
  <r>
    <n v="7391"/>
    <x v="1193"/>
    <d v="2026-06-30T22:10:44"/>
    <s v="anonymous"/>
    <d v="2026-06-01T00:00:00"/>
    <x v="2"/>
    <n v="12000066"/>
    <x v="0"/>
    <s v="Electrical Technician (Shift)"/>
    <s v="Electrical Substation"/>
    <s v="Unsafe Condition (Dangerous Area that has potential to cause harm or injury to People within the Area) / Keadaan Bahaya"/>
    <s v="Leftovers from the cable pulling tasks was placed underneath the staircase at the North entrance."/>
    <s v="It can attract biological hazards such as rodents and even leftover nails can cause damage to bicycle that was parked there"/>
    <s v="Notify the relevant contractors and Electrical Supervisor for further action of removal of the leftovers"/>
    <s v="Hazardous - Unsafe Environment / Situasi Tempat Kerja yang Berbahaya untuk Alam Sekitar"/>
    <x v="2"/>
    <x v="0"/>
    <x v="0"/>
  </r>
  <r>
    <n v="7227"/>
    <x v="1194"/>
    <d v="2026-06-24T11:19:36"/>
    <s v="anonymous"/>
    <d v="2026-06-24T00:00:00"/>
    <x v="48"/>
    <n v="12000068"/>
    <x v="0"/>
    <s v="Senior Mechanical Engineer"/>
    <s v="Workshop"/>
    <s v="Unsafe Condition (Dangerous Area that has potential to cause harm or injury to People within the Area) / Keadaan Bahaya"/>
    <s v="Bird can be seen nesting inside the workshop"/>
    <s v="The bird waste/ poop might damaged the equipment/ machine inside workshop"/>
    <s v="Already raised ticket for Facility management action"/>
    <s v="Facility Management / Perawatan Kemudahan dan Aset"/>
    <x v="2"/>
    <x v="0"/>
    <x v="0"/>
  </r>
  <r>
    <n v="7226"/>
    <x v="1195"/>
    <d v="2026-06-24T11:15:10"/>
    <s v="anonymous"/>
    <d v="2026-06-24T00:00:00"/>
    <x v="48"/>
    <n v="12000068"/>
    <x v="0"/>
    <s v="Senior Mechanical Engineer"/>
    <s v="North Building First Floor"/>
    <s v="Unsafe Condition (Dangerous Area that has potential to cause harm or injury to People within the Area) / Keadaan Bahaya"/>
    <s v="The entrance door upper floor, west entrance, is not locked (i.e. does not require to tap in or out to open the door)."/>
    <s v="Anyone can enter the building, even those that does not have access. Lack of security control"/>
    <s v="I am unsure who should do the repair. Is it security or FM"/>
    <s v="Facility Management / Perawatan Kemudahan dan Aset"/>
    <x v="2"/>
    <x v="0"/>
    <x v="0"/>
  </r>
  <r>
    <n v="7396"/>
    <x v="1196"/>
    <d v="2026-07-01T05:31:40"/>
    <s v="anonymous"/>
    <d v="2026-06-16T00:00:00"/>
    <x v="14"/>
    <n v="12000073"/>
    <x v="0"/>
    <s v="Electrical Technician Shift"/>
    <s v="CCR"/>
    <s v="Unsafe Condition (Dangerous Area that has potential to cause harm or injury to People within the Area) / Keadaan Bahaya"/>
    <s v="4 stray dogs in front ccr during midnight"/>
    <s v="Possible attack on plant personnel"/>
    <s v="Need action taken from responsible department"/>
    <s v="Welfare / Kebajikan Pekerjaan dari segi Tempat Rehat, Penyediaan Air Minum dan Sebagainya."/>
    <x v="2"/>
    <x v="0"/>
    <x v="0"/>
  </r>
  <r>
    <n v="7272"/>
    <x v="1197"/>
    <d v="2026-06-26T07:41:45"/>
    <s v="anonymous"/>
    <d v="2026-06-25T00:00:00"/>
    <x v="94"/>
    <n v="12000014"/>
    <x v="0"/>
    <s v="Instrument manager "/>
    <s v="Ammonia Plant"/>
    <s v="Safe Act or Positive Practice (An appreciation to be made to that person who shows good examples) / Kelakuan yang Baik"/>
    <s v="Instrument team performed the repair of PV1821005B safely and according to highest standard. "/>
    <s v="Positive act"/>
    <s v="Appreciated the positive act"/>
    <s v="Proactive Approach / Teguran Positif (Safe Act / Positive Act)"/>
    <x v="2"/>
    <x v="0"/>
    <x v="0"/>
  </r>
  <r>
    <n v="7395"/>
    <x v="1198"/>
    <d v="2026-07-01T05:15:42"/>
    <s v="anonymous"/>
    <d v="2026-06-15T00:00:00"/>
    <x v="14"/>
    <n v="12000073"/>
    <x v="0"/>
    <s v="Electrical Technician Shift"/>
    <s v="Bulk Storage"/>
    <s v="Unsafe Condition (Dangerous Area that has potential to cause harm or injury to People within the Area) / Keadaan Bahaya"/>
    <s v="4 stray dogs wandering at the area"/>
    <s v="Possible attacked by the dog, may cause injuries or rabies"/>
    <s v="Action needed by the responsible department to remove or capture the dogd"/>
    <s v="Welfare / Kebajikan Pekerjaan dari segi Tempat Rehat, Penyediaan Air Minum dan Sebagainya."/>
    <x v="2"/>
    <x v="0"/>
    <x v="0"/>
  </r>
  <r>
    <n v="7381"/>
    <x v="1199"/>
    <d v="2026-06-30T19:14:27"/>
    <s v="anonymous"/>
    <d v="2026-06-30T00:00:00"/>
    <x v="136"/>
    <n v="12000081"/>
    <x v="0"/>
    <s v="Mechanical rotating engineer"/>
    <s v="Offsite &amp; Utilities"/>
    <s v="Unsafe Condition (Dangerous Area that has potential to cause harm or injury to People within the Area) / Keadaan Bahaya"/>
    <s v="Open drain at chemical dosing skid"/>
    <s v="Trip and fall hazard"/>
    <s v="Suggestion to install drain cover"/>
    <s v="Design and Engineering / Tempat Pekerjaan kurang sesuai"/>
    <x v="2"/>
    <x v="0"/>
    <x v="0"/>
  </r>
  <r>
    <n v="7269"/>
    <x v="1200"/>
    <d v="2026-06-26T07:22:35"/>
    <s v="anonymous"/>
    <d v="2026-06-25T00:00:00"/>
    <x v="7"/>
    <n v="12000064"/>
    <x v="0"/>
    <s v="Electrical Supervisor"/>
    <s v="(TSF1) West Field"/>
    <s v="Improvement Suggestions / Cadangan untuk diperbaiki"/>
    <s v="Big pile of left over cable tray from project become neat of snake and other poisonous animal"/>
    <s v="People who working around workshop are can get attack at any time"/>
    <s v="Suggest to clean and move the material to other place"/>
    <s v="Material Arrangement and Housekeeping / Kesesuaian Penyusunan Barang dan Kebersihan Tempat Pekerjaan"/>
    <x v="2"/>
    <x v="0"/>
    <x v="0"/>
  </r>
  <r>
    <n v="7253"/>
    <x v="1201"/>
    <d v="2026-06-25T13:57:24"/>
    <s v="anonymous"/>
    <d v="2026-06-25T00:00:00"/>
    <x v="149"/>
    <n v="12000085"/>
    <x v="0"/>
    <s v="Rotating technician "/>
    <s v="Ammonia Plant"/>
    <s v="Unsafe Condition (Dangerous Area that has potential to cause harm or injury to People within the Area) / Keadaan Bahaya"/>
    <s v="There’s algae near an equipment and stagnant water"/>
    <s v="Slippery surface can lead to slip trip and fall"/>
    <s v="Inform to one of the area owner"/>
    <s v="Material Arrangement and Housekeeping / Kesesuaian Penyusunan Barang dan Kebersihan Tempat Pekerjaan"/>
    <x v="2"/>
    <x v="0"/>
    <x v="0"/>
  </r>
  <r>
    <n v="7083"/>
    <x v="1202"/>
    <d v="2026-06-09T14:05:07"/>
    <s v="anonymous"/>
    <d v="2026-06-09T00:00:00"/>
    <x v="149"/>
    <n v="12000085"/>
    <x v="0"/>
    <s v="Rotating technician"/>
    <s v="Ammonia Plant"/>
    <s v="Unsafe Act (Dangerous or Unsafe Act that was done by someone) / Perbuatan Bahaya"/>
    <s v="Riding bicycle while the bicycle stand not properly secured still on standing position"/>
    <s v="May cause injuries and damaging their own bicycles"/>
    <s v="To stop and properly secured bicycle stand"/>
    <s v="Individual Behaviour / Tingkah Laku yang Cuai dan Berbahaya"/>
    <x v="2"/>
    <x v="0"/>
    <x v="0"/>
  </r>
  <r>
    <n v="7266"/>
    <x v="1203"/>
    <d v="2026-06-25T21:06:28"/>
    <s v="anonymous"/>
    <d v="2026-06-19T00:00:00"/>
    <x v="58"/>
    <n v="12000164"/>
    <x v="0"/>
    <s v="Sr.Scaffolder"/>
    <s v="Ammonia Storage Tank Area"/>
    <s v="Safe Act or Positive Practice (An appreciation to be made to that person who shows good examples) / Kelakuan yang Baik"/>
    <s v="I do observed our third party(contractor) doing properly housekeeping &amp; arrangement of their scaffolding materials beside the main road with  properly installation of hard barrier."/>
    <s v="It can lead to trip &amp; slip hazard will present on their temporary storage area."/>
    <s v="Keeping highlighted regarding housekeeping on toolbox talk morning meeting,where their has to done it before,during and after of scaffolding activities."/>
    <s v="Material Arrangement and Housekeeping / Kesesuaian Penyusunan Barang dan Kebersihan Tempat Pekerjaan"/>
    <x v="2"/>
    <x v="0"/>
    <x v="0"/>
  </r>
  <r>
    <n v="7265"/>
    <x v="1204"/>
    <d v="2026-06-25T20:51:44"/>
    <s v="anonymous"/>
    <d v="2026-06-15T00:00:00"/>
    <x v="58"/>
    <n v="12000164"/>
    <x v="0"/>
    <s v="Sr.Scaffolder"/>
    <s v="North Building First Floor"/>
    <s v="Safe Act or Positive Practice (An appreciation to be made to that person who shows good examples) / Kelakuan yang Baik"/>
    <s v="I has been seen some one using office staircase with holding handrail by his hand."/>
    <s v="N/A"/>
    <s v="Its a good practice to be apply to anybody while using the staircase and keep alert on every each of yours steps,to avoid of any slip and trip hazard may present."/>
    <s v="Position of People / Keberadaan seseorang ketika bekerja (Line of Fire, Drop Object &amp; Slip, Trip and Fall)"/>
    <x v="2"/>
    <x v="0"/>
    <x v="0"/>
  </r>
  <r>
    <n v="7082"/>
    <x v="1205"/>
    <d v="2026-06-09T14:02:53"/>
    <s v="anonymous"/>
    <d v="2026-06-09T00:00:00"/>
    <x v="149"/>
    <n v="12000085"/>
    <x v="0"/>
    <s v="Rotating technician "/>
    <s v="Ammonia Plant"/>
    <s v="Unsafe Condition (Dangerous Area that has potential to cause harm or injury to People within the Area) / Keadaan Bahaya"/>
    <s v="Cable with no warning tape"/>
    <s v="Slip trip and fall"/>
    <s v="To put warning tape or barrier"/>
    <s v="Knowledge and Training / Kurang Kemahiran atau Pengetahuan"/>
    <x v="2"/>
    <x v="0"/>
    <x v="0"/>
  </r>
  <r>
    <n v="7139"/>
    <x v="1206"/>
    <d v="2026-06-18T06:19:29"/>
    <s v="anonymous"/>
    <d v="2026-06-17T00:00:00"/>
    <x v="98"/>
    <n v="12000088"/>
    <x v="0"/>
    <s v="Instrument Technician Shift"/>
    <s v="Site Office's Staffs Rest Area"/>
    <s v="Unsafe Condition (Dangerous Area that has potential to cause harm or injury to People within the Area) / Keadaan Bahaya"/>
    <s v="A light was found to be burnt out (in Surau). Several complaints have been raised; however, the light has not yet been replaced."/>
    <s v="If the burnt-out light in the surau is not replaced, inadequate lighting may reduce visibility. Poor lighting can also hinder safe movement within the area, particularly during evening or low-light conditions, and may create discomfort for users of the surau."/>
    <s v="Replace the burnt-out light in the surau as soon as possible to restore adequate illumination and ensure a safe environment for all users. Implement a routine inspection and maintenance program to promptly identify and rectify similar issues in the future."/>
    <s v="Facility Management / Perawatan Kemudahan dan Aset"/>
    <x v="2"/>
    <x v="0"/>
    <x v="0"/>
  </r>
  <r>
    <n v="7262"/>
    <x v="1207"/>
    <d v="2026-06-25T16:05:50"/>
    <s v="anonymous"/>
    <d v="2026-06-24T00:00:00"/>
    <x v="37"/>
    <n v="12000025"/>
    <x v="0"/>
    <s v="Electrical Technician"/>
    <s v="Workshop"/>
    <s v="Improvement Suggestions / Cadangan untuk diperbaiki"/>
    <s v="a personel was seen wearing a damaged pant with visible hole during activity"/>
    <s v="he may risk a sudden wardrobe malfunction"/>
    <s v="ask him to wear a new pants or patch the holes"/>
    <s v="Personal Protective Equipment / Pemakaian Alat Pelindung Diri"/>
    <x v="2"/>
    <x v="0"/>
    <x v="0"/>
  </r>
  <r>
    <n v="7261"/>
    <x v="1208"/>
    <d v="2026-06-25T15:31:05"/>
    <s v="anonymous"/>
    <d v="2026-06-24T00:00:00"/>
    <x v="53"/>
    <n v="12000162"/>
    <x v="0"/>
    <s v="Heavy Equipment Operator "/>
    <s v="Offsite &amp; Utilities"/>
    <s v="Safe Act or Positive Practice (An appreciation to be made to that person who shows good examples) / Kelakuan yang Baik"/>
    <s v="During lifting activity at BOG area, lifting team good hand signal and good communication."/>
    <s v="Nil"/>
    <s v="Good practice "/>
    <s v="Proactive Approach / Teguran Positif (Safe Act / Positive Act)"/>
    <x v="2"/>
    <x v="0"/>
    <x v="0"/>
  </r>
  <r>
    <n v="7140"/>
    <x v="1209"/>
    <d v="2026-06-18T06:31:17"/>
    <s v="anonymous"/>
    <d v="2026-06-06T00:00:00"/>
    <x v="98"/>
    <n v="12000088"/>
    <x v="0"/>
    <s v="Instrument Technician Shift"/>
    <s v="Site Office's Staffs Rest Area"/>
    <s v="Unsafe Act (Dangerous or Unsafe Act that was done by someone) / Perbuatan Bahaya"/>
    <s v="Several bicycles were found parked in the site cabin area. It was noted that some bicycles had missing parts, suspected to have been stolen by unknown person (unauthorized removal)."/>
    <s v="if no action is taken could be stated as:_x000a__x000a_-Continued theft of bicycle parts or entire bicycles, resulting in further property losses._x000a_-Reduced employee morale and trust due to concerns about personal property security."/>
    <s v="-Install CCTV cameras or improve surveillance coverage around the bicycle parking area._x000a_-Enhance lighting in the site cabin area to improve visibility, especially during non-working hours._x000a_-Encourage bicycle owners to use locks and secure their bicycles properly._x000a_-Conduct regular security patrols and inspections of the parking area."/>
    <s v="Individual Behaviour / Tingkah Laku yang Cuai dan Berbahaya"/>
    <x v="2"/>
    <x v="0"/>
    <x v="0"/>
  </r>
  <r>
    <n v="7258"/>
    <x v="1210"/>
    <d v="2026-06-25T15:23:03"/>
    <s v="anonymous"/>
    <d v="2026-06-23T00:00:00"/>
    <x v="53"/>
    <n v="12000162"/>
    <x v="0"/>
    <s v="Heavy Equipment Operator "/>
    <s v="Offsite &amp; Utilities"/>
    <s v="Safe Act or Positive Practice (An appreciation to be made to that person who shows good examples) / Kelakuan yang Baik"/>
    <s v="During repairing activity, saw a workers use step ladder by holding properly (buddy system)."/>
    <s v="Nil"/>
    <s v="Good team work &amp; good practice "/>
    <s v="Proactive Approach / Teguran Positif (Safe Act / Positive Act)"/>
    <x v="2"/>
    <x v="0"/>
    <x v="0"/>
  </r>
  <r>
    <n v="7257"/>
    <x v="1211"/>
    <d v="2026-06-25T15:21:10"/>
    <s v="anonymous"/>
    <d v="2026-06-22T00:00:00"/>
    <x v="52"/>
    <n v="12000153"/>
    <x v="0"/>
    <s v="Workshop technician"/>
    <s v="Ammonia Plant"/>
    <s v="Safe Act or Positive Practice (An appreciation to be made to that person who shows good examples) / Kelakuan yang Baik"/>
    <s v="Proper housekeeping and baricade area"/>
    <s v="Poor house keeping or not baricade can cause falling from bicycle due to fitting/pipe on the floor "/>
    <s v="Always do house keeping and baricade "/>
    <s v="Material Arrangement and Housekeeping / Kesesuaian Penyusunan Barang dan Kebersihan Tempat Pekerjaan"/>
    <x v="2"/>
    <x v="0"/>
    <x v="0"/>
  </r>
  <r>
    <n v="7008"/>
    <x v="1212"/>
    <d v="2026-06-02T15:40:49"/>
    <s v="anonymous"/>
    <d v="2026-06-02T00:00:00"/>
    <x v="101"/>
    <n v="12000093"/>
    <x v="0"/>
    <s v="Instrumentation Engineer"/>
    <s v="North Building First Floor"/>
    <s v="Unsafe Act (Dangerous or Unsafe Act that was done by someone) / Perbuatan Bahaya"/>
    <s v="Colleague not locking laptop upon going to site"/>
    <s v="data/privacy breach"/>
    <s v="reminded colleague to simply lock laptop before going to site. windows + L"/>
    <s v="Individual Behaviour / Tingkah Laku yang Cuai dan Berbahaya"/>
    <x v="2"/>
    <x v="0"/>
    <x v="0"/>
  </r>
  <r>
    <n v="7255"/>
    <x v="1213"/>
    <d v="2026-06-25T14:14:02"/>
    <s v="anonymous"/>
    <d v="2026-06-23T00:00:00"/>
    <x v="13"/>
    <n v="12000148"/>
    <x v="0"/>
    <s v="Welder"/>
    <s v="Workshop"/>
    <s v="Safe Act or Positive Practice (An appreciation to be made to that person who shows good examples) / Kelakuan yang Baik"/>
    <s v="During the safety walk, safety officer intervent to our team to make a electrical inspection for all power tools. To make sure the power tools are safe to use inside the Plant."/>
    <s v="- Electric shock: Damaged cords, exposed wires, or faulty insulation can pass current to the user. Risk goes way up in wet/damp areas _x000a_- Electrocution/fatal injury: No inspection = no way to catch internal faults. A tool that “works fine” can still kill if the earth/ground fails_x000a_- Fire: Short circuits, overheating, or frayed cables can ignite dust, wood shavings, or flammable liquids nearby _x000a_- Tool failure mid-use: Bad wiring or worn brushes can cause sudden shutdown, kickback, or blade/jam. That’s when hand/arm injuries happen_x000a_- Damage to other equipment: Faulty tools can trip breakers, blow fuses, or send voltage spikes that damage other gear on the same circuit_x000a_- Non-compliance fines: Most HSE/OSH regulations require regular PAT testing/inspection. No records = failed audit + stop-work orders _x000a_- Hidden faults: Internal insulation breakdown or loose earth connections won’t be visible, but show up in testing. Without checks you’re guessing_x000a_- Higher repair/replacement cost: Small electrical faults get worse over time. Catching them early saves the tool + avoids downtime_x000a__x000a_Bottom line: Inspection tags and PAT tests prove the tool is safe to use. Without them, you’re relying on luck._x000a_"/>
    <s v="I directly talk to our HSSE team to make a schedule for the inspection of the power tools."/>
    <s v="Tools, Equipment and Machinery / Berkaitan dengan Alat Kegunaan Pekerjaan dan Mesin sama ada ianya Tidak Sesuai untuk aktivitas tersebut atau sebaliknya"/>
    <x v="2"/>
    <x v="0"/>
    <x v="0"/>
  </r>
  <r>
    <n v="7254"/>
    <x v="1214"/>
    <d v="2026-06-25T14:11:30"/>
    <s v="anonymous"/>
    <d v="2026-06-23T00:00:00"/>
    <x v="84"/>
    <n v="12000136"/>
    <x v="0"/>
    <s v="Static Urea technician "/>
    <s v="Urea Plant"/>
    <s v="Safe Act or Positive Practice (An appreciation to be made to that person who shows good examples) / Kelakuan yang Baik"/>
    <s v="Workers doing house keeping with proper ppes and handling urea with good coordination "/>
    <s v="Safe work"/>
    <s v="I aproach to them and appreciate them"/>
    <s v="Position of People / Keberadaan seseorang ketika bekerja (Line of Fire, Drop Object &amp; Slip, Trip and Fall)"/>
    <x v="2"/>
    <x v="0"/>
    <x v="0"/>
  </r>
  <r>
    <n v="7007"/>
    <x v="1215"/>
    <d v="2026-06-02T15:36:29"/>
    <s v="anonymous"/>
    <d v="2026-06-02T00:00:00"/>
    <x v="101"/>
    <n v="12000093"/>
    <x v="0"/>
    <s v="Instrumentation Engineer"/>
    <s v="Car Park near Clinic"/>
    <s v="Unsafe Act (Dangerous or Unsafe Act that was done by someone) / Perbuatan Bahaya"/>
    <s v="Car almost hit bicycle at blind spot corner"/>
    <s v="Injury, car accident, asset damage"/>
    <s v="reminded colleagues on blind spot during exiting car park. would recommend to install the curve mirror to avoid acccidents to happen"/>
    <s v="Signage and Barriers / Papan Tanda dan Perbatasan Keselamatan tempat kerja"/>
    <x v="2"/>
    <x v="0"/>
    <x v="0"/>
  </r>
  <r>
    <n v="7252"/>
    <x v="1216"/>
    <d v="2026-06-25T13:54:49"/>
    <s v="anonymous"/>
    <d v="2026-06-25T00:00:00"/>
    <x v="39"/>
    <n v="12000063"/>
    <x v="0"/>
    <s v="Electrical Technician"/>
    <s v="Site Office First Floor"/>
    <s v="Safe Act or Positive Practice (An appreciation to be made to that person who shows good examples) / Kelakuan yang Baik"/>
    <s v="I have been reminded to work safely today and checking my PPE is in good condition"/>
    <s v="no frequent check of PPE can lead to broken/faulty PPE equipment and going against life saving rule"/>
    <s v="We check together our PPE before entering site"/>
    <s v="Proactive Approach / Teguran Positif (Safe Act / Positive Act)"/>
    <x v="2"/>
    <x v="0"/>
    <x v="0"/>
  </r>
  <r>
    <n v="7001"/>
    <x v="1217"/>
    <d v="2026-06-02T14:08:21"/>
    <s v="anonymous"/>
    <d v="2026-06-02T00:00:00"/>
    <x v="101"/>
    <n v="12000093"/>
    <x v="0"/>
    <s v="Instrumentation Engineer"/>
    <s v="Car Park near North Building"/>
    <s v="Unsafe Condition (Dangerous Area that has potential to cause harm or injury to People within the Area) / Keadaan Bahaya"/>
    <s v="Colleague's brake light not functioning"/>
    <s v="Car accidents"/>
    <s v="Inform the unaware colleague of his nonfunctioning rear brake lights, and recommend some workshop for quick repair "/>
    <s v="Road Safety / Keselamatan di Trafik dan Jalan Raya"/>
    <x v="2"/>
    <x v="0"/>
    <x v="0"/>
  </r>
  <r>
    <n v="7250"/>
    <x v="1218"/>
    <d v="2026-06-25T13:51:16"/>
    <s v="anonymous"/>
    <d v="2026-06-25T00:00:00"/>
    <x v="39"/>
    <n v="12000063"/>
    <x v="0"/>
    <s v="Electrical Technician"/>
    <s v="Site Office First Floor"/>
    <s v="Safe Act or Positive Practice (An appreciation to be made to that person who shows good examples) / Kelakuan yang Baik"/>
    <s v="My team has work safely in the month on June"/>
    <s v="Can get complacent or ignoring safety matters"/>
    <s v="I applause and appreciate them for being safe"/>
    <s v="Proactive Approach / Teguran Positif (Safe Act / Positive Act)"/>
    <x v="2"/>
    <x v="0"/>
    <x v="0"/>
  </r>
  <r>
    <n v="7277"/>
    <x v="1219"/>
    <d v="2026-06-26T08:16:19"/>
    <s v="anonymous"/>
    <d v="2026-06-25T00:00:00"/>
    <x v="150"/>
    <n v="12000095"/>
    <x v="0"/>
    <s v="Rotating"/>
    <s v="Workshop"/>
    <s v="Unsafe Act (Dangerous or Unsafe Act that was done by someone) / Perbuatan Bahaya"/>
    <s v="Not using safety helmet during lifting inside workshop"/>
    <s v="Can cause harm on head"/>
    <s v="Tell the people to use safety helmet"/>
    <s v="Hazardous - Unsafe Environment / Situasi Tempat Kerja yang Berbahaya untuk Alam Sekitar"/>
    <x v="2"/>
    <x v="0"/>
    <x v="0"/>
  </r>
  <r>
    <n v="7275"/>
    <x v="1220"/>
    <d v="2026-06-26T08:14:01"/>
    <s v="anonymous"/>
    <d v="2026-06-24T00:00:00"/>
    <x v="150"/>
    <n v="12000095"/>
    <x v="0"/>
    <s v="Rotating"/>
    <s v="Urea Plant"/>
    <s v="Unsafe Act (Dangerous or Unsafe Act that was done by someone) / Perbuatan Bahaya"/>
    <s v="Not using the right glove while working"/>
    <s v="Can cause harm on hand"/>
    <s v="Intervene the people and use the right glove"/>
    <s v="Hazardous - Unsafe Materials / Benda yang Berbahaya"/>
    <x v="2"/>
    <x v="0"/>
    <x v="0"/>
  </r>
  <r>
    <n v="7122"/>
    <x v="1221"/>
    <d v="2026-06-15T11:23:22"/>
    <s v="anonymous"/>
    <d v="2026-06-15T00:00:00"/>
    <x v="5"/>
    <n v="12000097"/>
    <x v="0"/>
    <s v="Technician"/>
    <s v="Ammonia Plant"/>
    <s v="Unsafe Act (Dangerous or Unsafe Act that was done by someone) / Perbuatan Bahaya"/>
    <s v="escapehood not with personal owner putting inside the basket bicycle"/>
    <s v="First 12 saving rules is PPE priority."/>
    <s v="Remind the personal owner escapehood ensure to be nearby because it is important safety ppe."/>
    <s v="Individual Behaviour / Tingkah Laku yang Cuai dan Berbahaya"/>
    <x v="2"/>
    <x v="1"/>
    <x v="0"/>
  </r>
  <r>
    <n v="7244"/>
    <x v="1222"/>
    <d v="2026-06-25T09:14:59"/>
    <s v="anonymous"/>
    <d v="2026-06-23T00:00:00"/>
    <x v="147"/>
    <n v="12000098"/>
    <x v="0"/>
    <s v="Maintenance Foreman"/>
    <s v="Offsite &amp; Utilities"/>
    <s v="Unsafe Act (Dangerous or Unsafe Act that was done by someone) / Perbuatan Bahaya"/>
    <s v="Working at top of cooling tower, suddenly found scaffolder below trepassing the big drainage infront of the cooling tower with the aid of tree trunk nearby to cross and using scaffolding plank to transfer materials for erecting scaffolding purposes, which of it not the correct procedure and not the correct way to transfer the material via the plant gate. And its again the plant security breach and law."/>
    <s v="Wrong landing will lead to injury to himself and also they are also compromise the safety and security procedure. "/>
    <s v="Inform the scaffolding representative/in charge to give advice them not compromise with safety and security procedure as it will lead to dismissal. "/>
    <s v="Individual Behaviour / Tingkah Laku yang Cuai dan Berbahaya"/>
    <x v="2"/>
    <x v="0"/>
    <x v="0"/>
  </r>
  <r>
    <n v="7077"/>
    <x v="1223"/>
    <d v="2026-06-09T08:06:03"/>
    <s v="anonymous"/>
    <d v="2026-06-08T00:00:00"/>
    <x v="147"/>
    <n v="12000098"/>
    <x v="0"/>
    <s v="Maintenance Foreman"/>
    <s v="Offsite &amp; Utilities"/>
    <s v="Unsafe Act (Dangerous or Unsafe Act that was done by someone) / Perbuatan Bahaya"/>
    <s v="Handgloves on his coverall, not using handgloves while connecting air hose blind tightening bolts of the flange with bare hands only. "/>
    <s v="If pinch point may cut his fingers/hands without wearing the handgloves. "/>
    <s v="Stopped and advise him to wear the hangloves to prevent unnecessary mishap during the work activity. "/>
    <s v="Individual Behaviour / Tingkah Laku yang Cuai dan Berbahaya"/>
    <x v="2"/>
    <x v="0"/>
    <x v="0"/>
  </r>
  <r>
    <n v="7211"/>
    <x v="1224"/>
    <d v="2026-06-23T14:44:47"/>
    <s v="anonymous"/>
    <d v="2026-06-23T00:00:00"/>
    <x v="93"/>
    <n v="12000102"/>
    <x v="0"/>
    <s v="Mechanical Technician "/>
    <s v="Ammonia Storage Tank Area"/>
    <s v="Unsafe Act (Dangerous or Unsafe Act that was done by someone) / Perbuatan Bahaya"/>
    <s v="Observed people tried shortcut to cross/jump the drainage to take scaffolding pipes &amp; steel plank"/>
    <s v="biological hazards, slip, trip &amp; fall"/>
    <s v="Intervened them not to do it again and they agreed. Instead suggest them to use proper walkway or request forklift to lift the materials to the nearest workplace for easier access. "/>
    <s v="Individual Behaviour / Tingkah Laku yang Cuai dan Berbahaya"/>
    <x v="2"/>
    <x v="0"/>
    <x v="0"/>
  </r>
  <r>
    <n v="7241"/>
    <x v="1225"/>
    <d v="2026-06-25T07:33:11"/>
    <s v="anonymous"/>
    <d v="2026-06-23T00:00:00"/>
    <x v="10"/>
    <n v="12000104"/>
    <x v="0"/>
    <s v="static"/>
    <s v="Urea Plant"/>
    <s v="Unsafe Act (Dangerous or Unsafe Act that was done by someone) / Perbuatan Bahaya"/>
    <s v="observe co worker not using glove when performing job"/>
    <s v="hand injuries or bruising"/>
    <s v="i signal him to use glove"/>
    <s v="Personal Protective Equipment / Pemakaian Alat Pelindung Diri"/>
    <x v="2"/>
    <x v="0"/>
    <x v="0"/>
  </r>
  <r>
    <n v="7235"/>
    <x v="1226"/>
    <d v="2026-06-24T15:26:03"/>
    <s v="anonymous"/>
    <d v="2026-06-02T00:00:00"/>
    <x v="153"/>
    <n v="12000202"/>
    <x v="0"/>
    <s v="Rotating"/>
    <s v="South Building Ground Floor"/>
    <s v="Safe Act or Positive Practice (An appreciation to be made to that person who shows good examples) / Kelakuan yang Baik"/>
    <s v="Good info sharing shared by HSE officer from BRE regarding of Hot weather through WhatsApp "/>
    <s v="N/A"/>
    <s v="N/A"/>
    <s v="Proactive Approach / Teguran Positif (Safe Act / Positive Act)"/>
    <x v="2"/>
    <x v="0"/>
    <x v="0"/>
  </r>
  <r>
    <n v="7234"/>
    <x v="1227"/>
    <d v="2026-06-24T15:21:52"/>
    <s v="anonymous"/>
    <d v="2026-06-02T00:00:00"/>
    <x v="153"/>
    <n v="12000202"/>
    <x v="0"/>
    <s v="Rotating"/>
    <s v="South Building Ground Floor"/>
    <s v="Safe Act or Positive Practice (An appreciation to be made to that person who shows good examples) / Kelakuan yang Baik"/>
    <s v="Observed the cleaner team handling garbage bag with hygiene method by using gloves and face mask"/>
    <s v="Hygiene is important for our health"/>
    <s v="Keep up the good practice "/>
    <s v="Waste Management / Berkaitan dengan Pengurusan Pembuangan Sampah"/>
    <x v="2"/>
    <x v="0"/>
    <x v="0"/>
  </r>
  <r>
    <n v="7242"/>
    <x v="1228"/>
    <d v="2026-06-25T07:37:20"/>
    <s v="anonymous"/>
    <d v="2026-06-10T00:00:00"/>
    <x v="10"/>
    <n v="12000104"/>
    <x v="0"/>
    <s v="static"/>
    <s v="Ammonia Plant"/>
    <s v="Unsafe Condition (Dangerous Area that has potential to cause harm or injury to People within the Area) / Keadaan Bahaya"/>
    <s v="encountered a manual chain hoist not properly secure"/>
    <s v="knock on passerby or hook on someone"/>
    <s v="i secure it properly"/>
    <s v="Tools, Equipment and Machinery / Berkaitan dengan Alat Kegunaan Pekerjaan dan Mesin sama ada ianya Tidak Sesuai untuk aktivitas tersebut atau sebaliknya"/>
    <x v="2"/>
    <x v="0"/>
    <x v="0"/>
  </r>
  <r>
    <n v="7360"/>
    <x v="1229"/>
    <d v="2026-06-30T10:08:29"/>
    <s v="anonymous"/>
    <d v="2026-06-26T00:00:00"/>
    <x v="106"/>
    <n v="12000106"/>
    <x v="0"/>
    <s v="Instrument Engineer"/>
    <s v="Car Park near North Building"/>
    <s v="Unsafe Condition (Dangerous Area that has potential to cause harm or injury to People within the Area) / Keadaan Bahaya"/>
    <s v="Algae found at the car park area"/>
    <s v="people can slip on the algae while getting to their car"/>
    <s v="N/A"/>
    <s v="Hazardous - Unsafe Environment / Situasi Tempat Kerja yang Berbahaya untuk Alam Sekitar"/>
    <x v="2"/>
    <x v="0"/>
    <x v="0"/>
  </r>
  <r>
    <n v="7073"/>
    <x v="1230"/>
    <d v="2026-06-08T13:04:53"/>
    <s v="anonymous"/>
    <d v="2026-06-08T00:00:00"/>
    <x v="106"/>
    <n v="12000106"/>
    <x v="0"/>
    <s v="Instrument Engineer"/>
    <s v="North Building First Floor"/>
    <s v="Unsafe Condition (Dangerous Area that has potential to cause harm or injury to People within the Area) / Keadaan Bahaya"/>
    <s v="Door handle was missing"/>
    <s v="Difficulty in entering the building"/>
    <s v="Report to Facility Management"/>
    <s v="Facility Management / Perawatan Kemudahan dan Aset"/>
    <x v="2"/>
    <x v="0"/>
    <x v="0"/>
  </r>
  <r>
    <n v="7205"/>
    <x v="1231"/>
    <d v="2026-06-23T09:53:29"/>
    <s v="anonymous"/>
    <d v="2026-06-22T00:00:00"/>
    <x v="82"/>
    <n v="12000108"/>
    <x v="0"/>
    <s v="Static Engineer"/>
    <s v="Car Park near North Building"/>
    <s v="Unsafe Act (Dangerous or Unsafe Act that was done by someone) / Perbuatan Bahaya"/>
    <s v="Few cars are speeding at the parking area"/>
    <s v="Could've hit someone that is crossing the area"/>
    <s v="Monitor for any speeding cars within the parking area"/>
    <s v="Individual Behaviour / Tingkah Laku yang Cuai dan Berbahaya"/>
    <x v="2"/>
    <x v="0"/>
    <x v="0"/>
  </r>
  <r>
    <n v="7217"/>
    <x v="1232"/>
    <d v="2026-06-23T21:04:37"/>
    <s v="anonymous"/>
    <d v="2026-06-23T00:00:00"/>
    <x v="8"/>
    <n v="12000080"/>
    <x v="0"/>
    <s v="Welder "/>
    <s v="Workshop"/>
    <s v="Safe Act or Positive Practice (An appreciation to be made to that person who shows good examples) / Kelakuan yang Baik"/>
    <s v="* Worker used correct manual lifting technique."/>
    <s v="N/A"/>
    <s v="* Praised the worker and encouraged others to follow."/>
    <s v="Individual Behaviour / Tingkah Laku yang Cuai dan Berbahaya"/>
    <x v="2"/>
    <x v="0"/>
    <x v="0"/>
  </r>
  <r>
    <n v="7216"/>
    <x v="1233"/>
    <d v="2026-06-23T20:59:45"/>
    <s v="anonymous"/>
    <d v="2026-06-22T00:00:00"/>
    <x v="8"/>
    <n v="12000080"/>
    <x v="0"/>
    <s v="Welder "/>
    <s v="Workshop"/>
    <s v="Safe Act or Positive Practice (An appreciation to be made to that person who shows good examples) / Kelakuan yang Baik"/>
    <s v="* Work area was clean and free from trip hazards."/>
    <s v="N/A"/>
    <s v="* Recognized the team for maintaining good housekeeping."/>
    <s v="Individual Behaviour / Tingkah Laku yang Cuai dan Berbahaya"/>
    <x v="2"/>
    <x v="0"/>
    <x v="0"/>
  </r>
  <r>
    <n v="7315"/>
    <x v="1234"/>
    <d v="2026-06-29T17:16:32"/>
    <s v="anonymous"/>
    <d v="2026-06-29T00:00:00"/>
    <x v="89"/>
    <n v="12000109"/>
    <x v="0"/>
    <s v="Static Engineer"/>
    <s v="Car Park near North Building"/>
    <s v="Unsafe Act (Dangerous or Unsafe Act that was done by someone) / Perbuatan Bahaya"/>
    <s v="Driving fast at car park area "/>
    <s v="Accident causing minor/serious injury to passerby"/>
    <s v="Intervene the driver to follow the speed limit"/>
    <s v="Individual Behaviour / Tingkah Laku yang Cuai dan Berbahaya"/>
    <x v="2"/>
    <x v="0"/>
    <x v="0"/>
  </r>
  <r>
    <n v="7212"/>
    <x v="1235"/>
    <d v="2026-06-23T15:45:43"/>
    <s v="anonymous"/>
    <d v="2026-06-23T00:00:00"/>
    <x v="130"/>
    <n v="12000195"/>
    <x v="0"/>
    <s v="Lead Instrumentation Engineer "/>
    <s v="Ammonia Plant"/>
    <s v="Improvement Suggestions / Cadangan untuk diperbaiki"/>
    <s v="On the current bicycle riding path there are plant equipment. We need to mark  safe area for bicycle riders "/>
    <s v="Injury to riders if they hit to plant equipment "/>
    <s v="Suggestion provided "/>
    <s v="Signage and Barriers / Papan Tanda dan Perbatasan Keselamatan tempat kerja"/>
    <x v="2"/>
    <x v="0"/>
    <x v="0"/>
  </r>
  <r>
    <n v="7314"/>
    <x v="1236"/>
    <d v="2026-06-29T17:09:11"/>
    <s v="anonymous"/>
    <d v="2026-06-29T00:00:00"/>
    <x v="89"/>
    <n v="12000109"/>
    <x v="0"/>
    <s v="Static Engineer"/>
    <s v="Car Park near North Building"/>
    <s v="Unsafe Act (Dangerous or Unsafe Act that was done by someone) / Perbuatan Bahaya"/>
    <s v="Using mobile phone while driving at car park area"/>
    <s v="Accident can cause minor/serious injury to people passing by "/>
    <s v="Intervene the driver not to use phone while driving"/>
    <s v="Individual Behaviour / Tingkah Laku yang Cuai dan Berbahaya"/>
    <x v="2"/>
    <x v="0"/>
    <x v="0"/>
  </r>
  <r>
    <n v="7210"/>
    <x v="1237"/>
    <d v="2026-06-23T14:25:10"/>
    <s v="anonymous"/>
    <d v="2026-06-23T00:00:00"/>
    <x v="131"/>
    <n v="12000010"/>
    <x v="0"/>
    <s v="Mechanical Manager "/>
    <s v="North Building First Floor"/>
    <s v="Improvement Suggestions / Cadangan untuk diperbaiki"/>
    <s v="The paint of  the handrails is old and peeling, and needs repainting. The stairs have also become slippery, especially on rainy days. ( north and south buildings )"/>
    <s v="Slipping of personal "/>
    <s v="Raising this card card , to be shared with Facility management "/>
    <s v="Hazardous - Unsafe Environment / Situasi Tempat Kerja yang Berbahaya untuk Alam Sekitar"/>
    <x v="2"/>
    <x v="0"/>
    <x v="0"/>
  </r>
  <r>
    <n v="7085"/>
    <x v="1238"/>
    <d v="2026-06-09T16:41:56"/>
    <s v="anonymous"/>
    <d v="2026-06-03T00:00:00"/>
    <x v="108"/>
    <n v="12000110"/>
    <x v="0"/>
    <s v="Instrument Technician (O&amp;U)"/>
    <s v="North Building First Floor"/>
    <s v="Unsafe Condition (Dangerous Area that has potential to cause harm or injury to People within the Area) / Keadaan Bahaya"/>
    <s v="During heavy rain, the stairs that are made of steel can accumulated the water. "/>
    <s v="So, it can cause slip and fall."/>
    <s v="Add anti slip strips."/>
    <s v="Hazardous - Unsafe Environment / Situasi Tempat Kerja yang Berbahaya untuk Alam Sekitar"/>
    <x v="2"/>
    <x v="0"/>
    <x v="0"/>
  </r>
  <r>
    <n v="7084"/>
    <x v="1239"/>
    <d v="2026-06-09T16:37:04"/>
    <s v="anonymous"/>
    <d v="2026-06-02T00:00:00"/>
    <x v="108"/>
    <n v="12000110"/>
    <x v="0"/>
    <s v="Instrument Technician (O&amp;U)"/>
    <s v="Urea Plant"/>
    <s v="Unsafe Condition (Dangerous Area that has potential to cause harm or injury to People within the Area) / Keadaan Bahaya"/>
    <s v="There was a PLC failure coming from the Lift. when the lift landed to the designated level chosen by the user, suddenly the Lift Panel shows PLC failure."/>
    <s v="If someone who have claustrophobia will be panic. So, for this condition if you ever wanted to use the Lift to make sure to have someone with you as a buddy system."/>
    <s v="Stay calm and don't panic. If door still can be open, go out and breath then inform someone who are in charged that there's something wrong with the Lift."/>
    <s v="Hazardous - Unsafe Environment / Situasi Tempat Kerja yang Berbahaya untuk Alam Sekitar"/>
    <x v="2"/>
    <x v="0"/>
    <x v="0"/>
  </r>
  <r>
    <n v="7206"/>
    <x v="1240"/>
    <d v="2026-06-23T10:00:25"/>
    <s v="anonymous"/>
    <d v="2026-06-23T00:00:00"/>
    <x v="82"/>
    <n v="12000108"/>
    <x v="0"/>
    <s v="Static Engineer"/>
    <s v="Product Handling"/>
    <s v="Improvement Suggestions / Cadangan untuk diperbaiki"/>
    <s v="Lots of dead birds especially at the top floors of the product handling, giving out foul odours."/>
    <s v="Difficult to work at the area with the foul odour, in addition to the hot atmosphere."/>
    <s v="Housekeeping should be performed few times a week to remove the dead birds before they decompose."/>
    <s v="Hazardous - Unsafe Environment / Situasi Tempat Kerja yang Berbahaya untuk Alam Sekitar"/>
    <x v="2"/>
    <x v="0"/>
    <x v="0"/>
  </r>
  <r>
    <n v="7095"/>
    <x v="1241"/>
    <d v="2026-06-11T07:36:29"/>
    <s v="anonymous"/>
    <d v="2026-06-03T00:00:00"/>
    <x v="109"/>
    <n v="12000111"/>
    <x v="0"/>
    <s v="Instrument Technician"/>
    <s v="Urea Plant"/>
    <s v="Unsafe Condition (Dangerous Area that has potential to cause harm or injury to People within the Area) / Keadaan Bahaya"/>
    <s v="The grating surface in the urea area was found to be slippery due to the presence of moisture and urea residue accumulation. This condition increases the risk of slips, trips, and falls for personnel walking through the area."/>
    <s v="- Slip and fall injuries._x000a_- Loss of balance while carrying tools or equipment._x000a_- Potential secondary injuries from contact with nearby structures or equipment."/>
    <s v="- Conduct regular housekeeping and cleaning of gratings in the urea area._x000a_- Inspect and rectify any source of leakage or spillage contributing to the slippery condition._x000a_- Install warning signs when surfaces are wet or slippery._x000a_- Consider applying anti-slip treatment or coating on frequently affected grating surfaces."/>
    <s v="Signage and Barriers / Papan Tanda dan Perbatasan Keselamatan tempat kerja"/>
    <x v="2"/>
    <x v="0"/>
    <x v="0"/>
  </r>
  <r>
    <n v="7196"/>
    <x v="1242"/>
    <d v="2026-06-22T15:06:14"/>
    <s v="anonymous"/>
    <d v="2026-06-08T00:00:00"/>
    <x v="91"/>
    <n v="12000056"/>
    <x v="0"/>
    <s v="Senior Static Technician "/>
    <s v="Ammonia Plant"/>
    <s v="Safe Act or Positive Practice (An appreciation to be made to that person who shows good examples) / Kelakuan yang Baik"/>
    <s v="1071P002A, pump suction strainer cleaning work "/>
    <s v="Safe working behaviour found "/>
    <s v="Safe work"/>
    <s v="Individual Behaviour / Tingkah Laku yang Cuai dan Berbahaya"/>
    <x v="2"/>
    <x v="0"/>
    <x v="0"/>
  </r>
  <r>
    <n v="7195"/>
    <x v="1243"/>
    <d v="2026-06-22T14:57:34"/>
    <s v="anonymous"/>
    <d v="2026-06-03T00:00:00"/>
    <x v="91"/>
    <n v="12000056"/>
    <x v="0"/>
    <s v="Senior Static Technician "/>
    <s v="Ammonia Plant"/>
    <s v="Safe Act or Positive Practice (An appreciation to be made to that person who shows good examples) / Kelakuan yang Baik"/>
    <s v="1091P003A, N2 purging line isolation valve gland packing leak, while gland tightening technician wearing full face filter mask chemical gloves and use of proper tools."/>
    <s v="Good working behaviour with all required PPEs "/>
    <s v="Safe and positive working behaviour "/>
    <s v="Individual Behaviour / Tingkah Laku yang Cuai dan Berbahaya"/>
    <x v="2"/>
    <x v="0"/>
    <x v="0"/>
  </r>
  <r>
    <n v="7194"/>
    <x v="1244"/>
    <d v="2026-06-22T14:49:14"/>
    <s v="anonymous"/>
    <d v="2026-06-02T00:00:00"/>
    <x v="91"/>
    <n v="12000056"/>
    <x v="0"/>
    <s v="Senior Static Technician "/>
    <s v="Ammonia Plant"/>
    <s v="Safe Act or Positive Practice (An appreciation to be made to that person who shows good examples) / Kelakuan yang Baik"/>
    <s v="1051F008A, filter cleaning work, while working I saw them they are doing well, proper use of PPE and follow step by step work."/>
    <s v="All good no any wrong practice "/>
    <s v="Safe work behaviour "/>
    <s v="Individual Behaviour / Tingkah Laku yang Cuai dan Berbahaya"/>
    <x v="2"/>
    <x v="0"/>
    <x v="0"/>
  </r>
  <r>
    <n v="7193"/>
    <x v="1245"/>
    <d v="2026-06-22T14:13:07"/>
    <s v="anonymous"/>
    <d v="2026-06-22T00:00:00"/>
    <x v="135"/>
    <n v="12000038"/>
    <x v="0"/>
    <s v="Senior Rotating Engineer"/>
    <s v="Ammonia Plant"/>
    <s v="Safe Act or Positive Practice (An appreciation to be made to that person who shows good examples) / Kelakuan yang Baik"/>
    <s v="The work involve replacement of compressor oil. The activity will generate 1000 liter of waste oil."/>
    <s v="Oil spillage or improper disposal of waste oil"/>
    <s v="Prior to the activity, empty INC has been arranged at the work area for collecting the waste oil. Disposal activity has been arranged with HSSE environment, to ensure timely removal of waste oil from site."/>
    <s v="Proactive Approach / Teguran Positif (Safe Act / Positive Act)"/>
    <x v="2"/>
    <x v="0"/>
    <x v="0"/>
  </r>
  <r>
    <n v="7189"/>
    <x v="1246"/>
    <d v="2026-06-22T08:57:43"/>
    <s v="anonymous"/>
    <d v="2026-06-22T00:00:00"/>
    <x v="23"/>
    <n v="12000027"/>
    <x v="0"/>
    <s v="Electrical Supervisor"/>
    <s v="Bulk Storage"/>
    <s v="Safe Act or Positive Practice (An appreciation to be made to that person who shows good examples) / Kelakuan yang Baik"/>
    <s v="A large urea bag was previously found in the urea Bulk Storage in the maintenance area, obstructing the access road to Conveyor 1711H001"/>
    <s v="It posed a collision risk and obstructed safe passage through the area."/>
    <s v="I Had previously informed the site supervisor, and the urea bags were subsequently removed. The area is now safe, and I expressed my thanks to them for their prompt action."/>
    <s v="Material Arrangement and Housekeeping / Kesesuaian Penyusunan Barang dan Kebersihan Tempat Pekerjaan"/>
    <x v="2"/>
    <x v="0"/>
    <x v="0"/>
  </r>
  <r>
    <n v="7107"/>
    <x v="1247"/>
    <d v="2026-06-12T07:16:44"/>
    <s v="anonymous"/>
    <d v="2026-06-02T00:00:00"/>
    <x v="109"/>
    <n v="12000111"/>
    <x v="0"/>
    <s v="Instrument Technician"/>
    <s v="Urea Plant"/>
    <s v="Unsafe Condition (Dangerous Area that has potential to cause harm or injury to People within the Area) / Keadaan Bahaya"/>
    <s v="During routine work activities at the Urea plant, a strong ammonia-like odor was detected. The smell indicated a potential ammonia leak that could pose health and safety risks to personnel working nearby."/>
    <s v="- Exposure to ammonia gas may cause irritation to the eyes, nose, throat, and respiratory system._x000a_- Potential escalation if the leak source is not identified and controlled promptly._x000a_- Unsafe working environment for personnel in the affected area."/>
    <s v="- Area was isolated and access restricted._x000a__x000a_- Safety team notified and dispatched to investigate._x000a__x000a_- Portable gas detectors deployed to confirm ammonia concentration levels._x000a__x000a_- Employees in affected zone evacuated to safe assembly point."/>
    <s v="Hazardous - Unsafe Environment / Situasi Tempat Kerja yang Berbahaya untuk Alam Sekitar"/>
    <x v="2"/>
    <x v="0"/>
    <x v="0"/>
  </r>
  <r>
    <n v="7169"/>
    <x v="1248"/>
    <d v="2026-06-19T07:54:03"/>
    <s v="anonymous"/>
    <d v="2026-06-16T00:00:00"/>
    <x v="87"/>
    <n v="12000112"/>
    <x v="0"/>
    <s v="Static Technician"/>
    <s v="Jetty Modules Area"/>
    <s v="Unsafe Condition (Dangerous Area that has potential to cause harm or injury to People within the Area) / Keadaan Bahaya"/>
    <s v="There’s a several floor platform seen loose and uneven when going to the jetty head or back by using mini vehicle"/>
    <s v="it the attachment of the floor platform slowly loosen and getting worse, it might be danger to the workers whoever go the jetty head as it is full open area of the sea right bottom of the jetty modules"/>
    <s v="previously made the care card and informed the supervisor of the area owner and hope there’s an inspection and rectification will be done "/>
    <s v="Hazardous - Unsafe Environment / Situasi Tempat Kerja yang Berbahaya untuk Alam Sekitar"/>
    <x v="2"/>
    <x v="0"/>
    <x v="0"/>
  </r>
  <r>
    <n v="7222"/>
    <x v="1249"/>
    <d v="2026-06-24T07:32:27"/>
    <s v="anonymous"/>
    <d v="2026-06-24T00:00:00"/>
    <x v="110"/>
    <n v="12000113"/>
    <x v="0"/>
    <s v="Instrument Technician"/>
    <s v="SCM Building's Car Park Area"/>
    <s v="Unsafe Act (Dangerous or Unsafe Act that was done by someone) / Perbuatan Bahaya"/>
    <s v="I observed people driving too fast when leaving the SCM building area."/>
    <s v="Speeding can cause accidents, injuries to pedestrians, put others at risk and non-compliance with the company speed limit."/>
    <s v="As I observed the situation from the office and was unable to approach the drivers directly, reported the unsafe behavior through the appropriate reporting channel for further action and monitoring. Recommend to install a speed trap or other speed control measures near the SCM building, Trailer gate and Main gate to improve compliance with the company speed limit and enhance road safety."/>
    <s v="Individual Behaviour / Tingkah Laku yang Cuai dan Berbahaya"/>
    <x v="2"/>
    <x v="0"/>
    <x v="0"/>
  </r>
  <r>
    <n v="7170"/>
    <x v="1250"/>
    <d v="2026-06-19T07:59:01"/>
    <s v="anonymous"/>
    <d v="2026-06-18T00:00:00"/>
    <x v="87"/>
    <n v="12000112"/>
    <x v="0"/>
    <s v="Static Technician "/>
    <s v="Unsure / Kurang Pasti"/>
    <s v="Safe Act or Positive Practice (An appreciation to be made to that person who shows good examples) / Kelakuan yang Baik"/>
    <s v="Parking spot for motorcycle is not suitable as the floor is uneven and not easy to maneuver when getting off or ride in the motor "/>
    <s v="The motorcycle may fall down at any time and cause damage to the vehicle or may hit anyone whoever near the vehicle"/>
    <s v="BRE Safety raise the concern to the BFI management and rectifed the issue. I raise the care card as for the positive approach for HSE and encourage to do more positive acts"/>
    <s v="Proactive Approach / Teguran Positif (Safe Act / Positive Act)"/>
    <x v="2"/>
    <x v="0"/>
    <x v="0"/>
  </r>
  <r>
    <n v="7091"/>
    <x v="1251"/>
    <d v="2026-06-10T20:48:01"/>
    <s v="anonymous"/>
    <d v="2026-06-10T00:00:00"/>
    <x v="110"/>
    <n v="12000113"/>
    <x v="0"/>
    <s v="Instrument Technician"/>
    <s v="Site Office First Floor"/>
    <s v="Unsafe Condition (Dangerous Area that has potential to cause harm or injury to People within the Area) / Keadaan Bahaya"/>
    <s v="Slippery surface on the stair case especially during raining"/>
    <s v="People may slip, trip and fall which can cause injury"/>
    <s v="Inform safety about it and ask to apply non-slip coatings or anti slip tape to prevent any other accident. Also inform the others to hold the handrail when going up or down the stairs."/>
    <s v="Hazardous - Unsafe Environment / Situasi Tempat Kerja yang Berbahaya untuk Alam Sekitar"/>
    <x v="2"/>
    <x v="0"/>
    <x v="0"/>
  </r>
  <r>
    <n v="7166"/>
    <x v="1252"/>
    <d v="2026-06-18T16:23:07"/>
    <s v="anonymous"/>
    <d v="2026-06-10T00:00:00"/>
    <x v="0"/>
    <n v="12000131"/>
    <x v="0"/>
    <s v="Instrument Shift Technician "/>
    <s v="Compressor Unit Area"/>
    <s v="Safe Act or Positive Practice (An appreciation to be made to that person who shows good examples) / Kelakuan yang Baik"/>
    <s v="I saw my colleague not using the handrail when going up the compressor house."/>
    <s v="Might trip and fall. Causing injuries."/>
    <s v="I've stop and intervened my colleague to use the handrail when going up. It is better to wear gloves to get the grip, as to prevent the sharp edges. The hand might get small cut"/>
    <s v="Proactive Approach / Teguran Positif (Safe Act / Positive Act)"/>
    <x v="2"/>
    <x v="0"/>
    <x v="0"/>
  </r>
  <r>
    <n v="7165"/>
    <x v="1253"/>
    <d v="2026-06-18T16:14:29"/>
    <s v="anonymous"/>
    <d v="2026-06-04T00:00:00"/>
    <x v="0"/>
    <n v="12000131"/>
    <x v="0"/>
    <s v="Instrument Shift Technician "/>
    <s v="Ammonia Plant"/>
    <s v="Safe Act or Positive Practice (An appreciation to be made to that person who shows good examples) / Kelakuan yang Baik"/>
    <s v="One of the Control Valve has Ammonia Liquid Leak at the gland packing. Required to be tighten."/>
    <s v="After the permit was done. _x000a__x000a_If I just go and tighen the gland packing without specific PPEs and without any information of the media on the pipeline._x000a__x000a_I would expose myself to the Ammonia Liquid. As it was also strong smell of Ammonia around the area. "/>
    <s v="I discussed with the Operation Team and the Safety Officer. The task required to wear the specific PPEs, such as Chemical gloves, Goggles and Gas Respirator._x000a__x000a_I wore the speficic PPEs before performing the task."/>
    <s v="Hazardous - Unsafe Materials / Benda yang Berbahaya"/>
    <x v="2"/>
    <x v="0"/>
    <x v="0"/>
  </r>
  <r>
    <n v="7164"/>
    <x v="1254"/>
    <d v="2026-06-18T15:25:39"/>
    <s v="anonymous"/>
    <d v="2026-06-04T00:00:00"/>
    <x v="93"/>
    <n v="12000102"/>
    <x v="0"/>
    <s v="Mechanical Technician "/>
    <s v="Warehouse"/>
    <s v="Improvement Suggestions / Cadangan untuk diperbaiki"/>
    <s v="Observed theres no enough ventilation at granulation house at screen shaker area"/>
    <s v="Fatigue, headaches, severe allergy or asthma flareup"/>
    <s v="Inspect exhaust and dust extraction system or make an open window or door for the airway"/>
    <s v="Design and Engineering / Tempat Pekerjaan kurang sesuai"/>
    <x v="2"/>
    <x v="0"/>
    <x v="0"/>
  </r>
  <r>
    <n v="7163"/>
    <x v="1255"/>
    <d v="2026-06-18T15:18:30"/>
    <s v="anonymous"/>
    <d v="2026-06-18T00:00:00"/>
    <x v="132"/>
    <n v="12000018"/>
    <x v="0"/>
    <s v="Team Lead"/>
    <s v="Unsure / Kurang Pasti"/>
    <s v="Improvement Suggestions / Cadangan untuk diperbaiki"/>
    <s v="Confine space permit took longer time to be approved causing delay in job execution. "/>
    <s v="delay in job execution."/>
    <s v="Raised in lesson learnt sessions"/>
    <s v="Communication / Kurang Perbincangan waktu Bekerja, Kurang Permahaman Arahan atau Kurang Pengetahuan Bahasa Asing"/>
    <x v="2"/>
    <x v="0"/>
    <x v="0"/>
  </r>
  <r>
    <n v="7162"/>
    <x v="1256"/>
    <d v="2026-06-18T15:14:25"/>
    <s v="anonymous"/>
    <d v="2026-06-18T00:00:00"/>
    <x v="132"/>
    <n v="12000018"/>
    <x v="0"/>
    <s v="Team Lead"/>
    <s v="Unsure / Kurang Pasti"/>
    <s v="Improvement Suggestions / Cadangan untuk diperbaiki"/>
    <s v="As per the recent instruction prohibiting the use of regular mobile phones on site, communication among team members has become increasingly difficult. This has affected operational efficiency, particularly for the maintenance team, who require continuous coordination during on-site activities."/>
    <s v="Lag of work execution"/>
    <s v="To address this issue, additional explosion-proof (Ex) mobile devices are required for the maintenance team, as the current numbers of Ex phones are insufficient to support daily operations effectively. "/>
    <s v="Communication / Kurang Perbincangan waktu Bekerja, Kurang Permahaman Arahan atau Kurang Pengetahuan Bahasa Asing"/>
    <x v="2"/>
    <x v="0"/>
    <x v="0"/>
  </r>
  <r>
    <n v="7161"/>
    <x v="1257"/>
    <d v="2026-06-18T15:14:17"/>
    <s v="anonymous"/>
    <d v="2026-06-18T00:00:00"/>
    <x v="93"/>
    <n v="12000102"/>
    <x v="0"/>
    <s v="Mechanical Technician "/>
    <s v="Offsite &amp; Utilities"/>
    <s v="Safe Act or Positive Practice (An appreciation to be made to that person who shows good examples) / Kelakuan yang Baik"/>
    <s v="Observed loud noise during pump operation test at diesel engine "/>
    <s v="Hearing problem"/>
    <s v="Wearing earplug/earmuff while doing vibration "/>
    <s v="Personal Protective Equipment / Pemakaian Alat Pelindung Diri"/>
    <x v="2"/>
    <x v="0"/>
    <x v="0"/>
  </r>
  <r>
    <n v="7160"/>
    <x v="1258"/>
    <d v="2026-06-18T15:04:55"/>
    <s v="anonymous"/>
    <d v="2026-06-18T00:00:00"/>
    <x v="141"/>
    <n v="12000048"/>
    <x v="0"/>
    <s v="Rotating Supervisor"/>
    <s v="Workshop"/>
    <s v="Improvement Suggestions / Cadangan untuk diperbaiki"/>
    <s v="Poor Housekeeping inside the Mechanical Workshop after maintenance activity"/>
    <s v="Possibly of tripping hazard"/>
    <s v="Remain all the user to do housekeeping after maintenance activity"/>
    <s v="Individual Behaviour / Tingkah Laku yang Cuai dan Berbahaya"/>
    <x v="2"/>
    <x v="0"/>
    <x v="0"/>
  </r>
  <r>
    <n v="7159"/>
    <x v="1259"/>
    <d v="2026-06-18T15:02:26"/>
    <s v="anonymous"/>
    <d v="2026-06-18T00:00:00"/>
    <x v="141"/>
    <n v="12000048"/>
    <x v="0"/>
    <s v="Rotating Supervisor"/>
    <s v="Compressor Unit Area"/>
    <s v="Improvement Suggestions / Cadangan untuk diperbaiki"/>
    <s v="Oil spillage at waste oil collection point near to compressor house"/>
    <s v="Can cause floor slippery and led to slip, trip and fall"/>
    <s v="To keep absorbent pad around the slippery area and regularly drain the oils from collection bucket"/>
    <s v="Facility Management / Perawatan Kemudahan dan Aset"/>
    <x v="2"/>
    <x v="0"/>
    <x v="0"/>
  </r>
  <r>
    <n v="7103"/>
    <x v="1260"/>
    <d v="2026-06-11T15:32:30"/>
    <s v="anonymous"/>
    <d v="2026-06-11T00:00:00"/>
    <x v="86"/>
    <n v="12000114"/>
    <x v="0"/>
    <s v="Static technician "/>
    <s v="Car Park near North Building"/>
    <s v="Unsafe Condition (Dangerous Area that has potential to cause harm or injury to People within the Area) / Keadaan Bahaya"/>
    <s v="Uneven road"/>
    <s v="Personal asset damages"/>
    <s v="Proper roads"/>
    <s v="Facility Management / Perawatan Kemudahan dan Aset"/>
    <x v="2"/>
    <x v="0"/>
    <x v="0"/>
  </r>
  <r>
    <n v="7156"/>
    <x v="1261"/>
    <d v="2026-06-18T13:28:19"/>
    <s v="anonymous"/>
    <d v="2026-06-18T00:00:00"/>
    <x v="70"/>
    <n v="12000151"/>
    <x v="0"/>
    <s v="Valve repair tech"/>
    <s v="North Building Ground Floor"/>
    <s v="Improvement Suggestions / Cadangan untuk diperbaiki"/>
    <s v="Set canteen"/>
    <s v="More morale boost for workers"/>
    <s v="Set canteen"/>
    <s v="Welfare / Kebajikan Pekerjaan dari segi Tempat Rehat, Penyediaan Air Minum dan Sebagainya."/>
    <x v="2"/>
    <x v="0"/>
    <x v="0"/>
  </r>
  <r>
    <n v="7155"/>
    <x v="1262"/>
    <d v="2026-06-18T13:26:23"/>
    <s v="anonymous"/>
    <d v="2026-06-18T00:00:00"/>
    <x v="70"/>
    <n v="12000151"/>
    <x v="0"/>
    <s v="Valve repair tech"/>
    <s v="Workshop"/>
    <s v="Improvement Suggestions / Cadangan untuk diperbaiki"/>
    <s v="Birds nest inside workshop"/>
    <s v="Dead baby birds have been found on yhe floor, biohazard"/>
    <s v="Set netting to avoid them setting nest"/>
    <s v="Facility Management / Perawatan Kemudahan dan Aset"/>
    <x v="2"/>
    <x v="0"/>
    <x v="0"/>
  </r>
  <r>
    <n v="7151"/>
    <x v="1263"/>
    <d v="2026-06-18T10:53:10"/>
    <s v="anonymous"/>
    <d v="2026-06-16T00:00:00"/>
    <x v="34"/>
    <n v="12000029"/>
    <x v="0"/>
    <s v="Electrical Technician "/>
    <s v="Electrical Substation"/>
    <s v="Safe Act or Positive Practice (An appreciation to be made to that person who shows good examples) / Kelakuan yang Baik"/>
    <s v="My team making a tools preparation before going to cooling tower area. "/>
    <s v="-"/>
    <s v="Good preparation and great practices. To avoid going up and down cooling tower area which will cause delay in work and waste of energy just to get tools."/>
    <s v="Proactive Approach / Teguran Positif (Safe Act / Positive Act)"/>
    <x v="2"/>
    <x v="0"/>
    <x v="0"/>
  </r>
  <r>
    <n v="7150"/>
    <x v="1264"/>
    <d v="2026-06-18T10:41:21"/>
    <s v="anonymous"/>
    <d v="2026-06-16T00:00:00"/>
    <x v="34"/>
    <n v="12000029"/>
    <x v="0"/>
    <s v="Electrical Technician "/>
    <s v="Cooling Tower Area"/>
    <s v="Safe Act or Positive Practice (An appreciation to be made to that person who shows good examples) / Kelakuan yang Baik"/>
    <s v="Buddy system. My colleague holding the ladder while other colleague working on the ladder."/>
    <s v="-"/>
    <s v="Best practices"/>
    <s v="Proactive Approach / Teguran Positif (Safe Act / Positive Act)"/>
    <x v="2"/>
    <x v="0"/>
    <x v="0"/>
  </r>
  <r>
    <n v="7149"/>
    <x v="1265"/>
    <d v="2026-06-18T10:08:02"/>
    <s v="anonymous"/>
    <d v="2026-06-11T00:00:00"/>
    <x v="13"/>
    <n v="12000148"/>
    <x v="0"/>
    <s v="Welder"/>
    <s v="Workshop"/>
    <s v="Safe Act or Positive Practice (An appreciation to be made to that person who shows good examples) / Kelakuan yang Baik"/>
    <s v="Currently we have a big task ongoing, which is to fabricate pipe racks. My supervisor told us that this job will require many grinding, cutting and oxy acytelene cutting. So before we started the task, he seperate the area for cutting and grinding to make sure that people nearby is safe during doing the grinding or cutting activities. He use fire blanket to cover every sections."/>
    <s v="- Fire from sparks: Grinding sparks hit flammable materials like oily rags, cardboard, wood, or solvents and ignite _x000a_- Damage to nearby equipment: Hot metal sparks can pit, burn, or melt cable insulation, hoses, electrical panels, and sensors _x000a_- Injury to people: Sparks and metal fragments fly further than expected and can burn skin or get in eyes/face of people nearby _x000a_- Contamination of work area: Sparks can ignite dust or flammable vapors in the air, causing flash fires in confined spaces _x000a_- Failed safety audit: No fire blanket = non-compliance with hot work procedures and HSE standards. Can lead to stop-work orders _x000a_- Weld splatter/paint damage: Sparks ruin nearby painted surfaces, glass, and finished parts. Costly rework _x000a_- Hidden smoldering fires: Sparks land in gaps or behind panels and smolder unnoticed, then flare up later when nobody’s around _x000a__x000a_Bottom line: A fire blanket or proper barrier contains sparks and keeps hot work from becoming a fire incident. _x000a_"/>
    <s v="- Use fire blankets or welding screens: Hang fire-resistant blankets/screens around the work area to catch sparks and hot debris _x000a_- Set a hot work zone: Mark a clear perimeter at least *11m / 35ft* from flammables. Anything inside needs protection or removal _x000a_- Remove or cover flammables: Move oily rags, cardboard, solvents, cables, hoses out of range. If you can’t move it, cover it fully _x000a_- Use spark curtains on floors: Lay down fire blankets or metal trays under the work to catch sparks that bounce down _x000a_- Check for gaps and openings: Seal gaps in floors, walls, and equipment where sparks can fall through and smolder unseen _x000a_- Assign a fire watch: Have a secon person watch for stray sparks and hold a fire extinguisher during and 30 min after grinding _x000a_- Do a pre-job check: Verify the area is clear, barriers are in place, and extinguishers are accessible before starting _x000a_- Train the team on setup: Make sure everyone knows how to install barriers properly - loose edges and gaps defeat the purpose "/>
    <s v="Proactive Approach / Teguran Positif (Safe Act / Positive Act)"/>
    <x v="2"/>
    <x v="0"/>
    <x v="0"/>
  </r>
  <r>
    <n v="7147"/>
    <x v="1266"/>
    <d v="2026-06-18T10:05:56"/>
    <s v="anonymous"/>
    <d v="2026-06-18T00:00:00"/>
    <x v="121"/>
    <n v="12000130"/>
    <x v="0"/>
    <s v="Instrument Shift Supervisor "/>
    <s v="Site Office's Staffs Rest Area"/>
    <s v="Improvement Suggestions / Cadangan untuk diperbaiki"/>
    <s v="Observed that the hand soap dispenser near the sink was empty and had not been refilled for two consecutive cycles, potentially affecting hand hygiene practices."/>
    <s v="Personnel may be unable to wash their hands properly after using the facilities, which could lead to poor hand hygiene, increased risk of contamination, and the spread of germs or illness."/>
    <s v="Intervened by informing the responsible person/housekeeping personnel that the hand soap dispenser near the sink was empty and had not been refilled for two consecutive cycles. Recommended immediate replenishment of hand soap and regular monitoring of soap levels to ensure good hand hygiene practices are maintained."/>
    <s v="Proactive Approach / Teguran Positif (Safe Act / Positive Act)"/>
    <x v="2"/>
    <x v="0"/>
    <x v="0"/>
  </r>
  <r>
    <n v="7264"/>
    <x v="1267"/>
    <d v="2026-06-25T17:13:57"/>
    <s v="anonymous"/>
    <d v="2026-06-25T00:00:00"/>
    <x v="79"/>
    <n v="12000115"/>
    <x v="0"/>
    <s v="Static Technician "/>
    <s v="Car Park near North Building"/>
    <s v="Unsafe Condition (Dangerous Area that has potential to cause harm or injury to People within the Area) / Keadaan Bahaya"/>
    <s v="The parking lot surface was covered with algae in certain areas, increasing the risk of slips and falls."/>
    <s v="Risk of falls increases, especially during wet weather conditions, potentially causing physical harm."/>
    <s v="Conduct routine cleaning and inspection of the parking lot to prevent algae buildup and reduce slip hazards."/>
    <s v="Hazardous - Unsafe Environment / Situasi Tempat Kerja yang Berbahaya untuk Alam Sekitar"/>
    <x v="2"/>
    <x v="0"/>
    <x v="0"/>
  </r>
  <r>
    <n v="7145"/>
    <x v="1268"/>
    <d v="2026-06-18T09:33:43"/>
    <s v="anonymous"/>
    <d v="2026-06-18T00:00:00"/>
    <x v="72"/>
    <n v="12000149"/>
    <x v="0"/>
    <s v="Workshop Technician"/>
    <s v="Workshop"/>
    <s v="Improvement Suggestions / Cadangan untuk diperbaiki"/>
    <s v="Waste skid being to far from the workshop area"/>
    <s v="It is very troublesome to throw trash or waste material from machining as it is very heavy"/>
    <s v="Move the skid a little closer to the workshop area"/>
    <s v="Material Arrangement and Housekeeping / Kesesuaian Penyusunan Barang dan Kebersihan Tempat Pekerjaan"/>
    <x v="2"/>
    <x v="0"/>
    <x v="0"/>
  </r>
  <r>
    <n v="7263"/>
    <x v="1269"/>
    <d v="2026-06-25T16:59:14"/>
    <s v="anonymous"/>
    <d v="2026-06-25T00:00:00"/>
    <x v="79"/>
    <n v="12000115"/>
    <x v="0"/>
    <s v="Static Technician "/>
    <s v="CCR"/>
    <s v="Unsafe Act (Dangerous or Unsafe Act that was done by someone) / Perbuatan Bahaya"/>
    <s v="I saw someone didn't bring safety hood and kept safety hood at bicycle basket."/>
    <s v="Dangerous for emergency case because safety hood was not with the person."/>
    <s v="I approached and intervened to bring the safety hood."/>
    <s v="Individual Behaviour / Tingkah Laku yang Cuai dan Berbahaya"/>
    <x v="2"/>
    <x v="0"/>
    <x v="0"/>
  </r>
  <r>
    <n v="7143"/>
    <x v="1270"/>
    <d v="2026-06-18T09:28:32"/>
    <s v="anonymous"/>
    <d v="2026-06-18T00:00:00"/>
    <x v="72"/>
    <n v="12000149"/>
    <x v="0"/>
    <s v="Workshop Technician"/>
    <s v="Workshop"/>
    <s v="Improvement Suggestions / Cadangan untuk diperbaiki"/>
    <s v="Rubbish stuck to the ventillation fan in the workshop area"/>
    <s v="With the ventillation being blocked with rubbish, It is not properly venting out the air"/>
    <s v="Clean the ventillation"/>
    <s v="Welfare / Kebajikan Pekerjaan dari segi Tempat Rehat, Penyediaan Air Minum dan Sebagainya."/>
    <x v="2"/>
    <x v="0"/>
    <x v="0"/>
  </r>
  <r>
    <n v="7074"/>
    <x v="1271"/>
    <d v="2026-06-08T15:44:18"/>
    <s v="anonymous"/>
    <d v="2026-06-08T00:00:00"/>
    <x v="79"/>
    <n v="12000115"/>
    <x v="0"/>
    <s v="Static Technician "/>
    <s v="North Building Ground Floor"/>
    <s v="Unsafe Act (Dangerous or Unsafe Act that was done by someone) / Perbuatan Bahaya"/>
    <s v="I saw someone was going to site but forget to wear boots."/>
    <s v="The person will be stop at the security gate because not wearing Full PPE."/>
    <s v="I approached the person and ask where He was going and mention that he forget to wear boots and he agreed. He go back to office to change his boots"/>
    <s v="Personal Protective Equipment / Pemakaian Alat Pelindung Diri"/>
    <x v="2"/>
    <x v="0"/>
    <x v="0"/>
  </r>
  <r>
    <n v="7243"/>
    <x v="1272"/>
    <d v="2026-06-25T09:13:14"/>
    <s v="anonymous"/>
    <d v="2026-06-24T00:00:00"/>
    <x v="80"/>
    <n v="12000117"/>
    <x v="0"/>
    <s v="Mech. lead"/>
    <s v="Workshop"/>
    <s v="Unsafe Condition (Dangerous Area that has potential to cause harm or injury to People within the Area) / Keadaan Bahaya"/>
    <s v="some fabricated items are staying outdoor and need shifting to another location"/>
    <s v="Corrossion "/>
    <s v="coordinated with supervisor to shift them to the dedicated location of use"/>
    <s v="Individual Behaviour / Tingkah Laku yang Cuai dan Berbahaya"/>
    <x v="2"/>
    <x v="0"/>
    <x v="0"/>
  </r>
  <r>
    <n v="7347"/>
    <x v="1273"/>
    <d v="2026-06-30T08:03:26"/>
    <s v="anonymous"/>
    <d v="2026-06-18T00:00:00"/>
    <x v="9"/>
    <n v="12000118"/>
    <x v="0"/>
    <s v="Instrument Engineer"/>
    <s v="Ammonia Plant"/>
    <s v="Unsafe Act (Dangerous or Unsafe Act that was done by someone) / Perbuatan Bahaya"/>
    <s v="BFI staff was on the talking on the phone while riding a bicycle."/>
    <s v="he wasnt focus that accident can happen. "/>
    <s v="he stopped the bicycle the soonest he saw me standing there trying to intervene"/>
    <s v="Individual Behaviour / Tingkah Laku yang Cuai dan Berbahaya"/>
    <x v="2"/>
    <x v="0"/>
    <x v="0"/>
  </r>
  <r>
    <n v="7209"/>
    <x v="1274"/>
    <d v="2026-06-23T13:50:28"/>
    <s v="anonymous"/>
    <d v="2026-06-23T00:00:00"/>
    <x v="112"/>
    <n v="12000120"/>
    <x v="0"/>
    <s v="Instrument Technician"/>
    <s v="North Building Ground Floor"/>
    <s v="Unsafe Act (Dangerous or Unsafe Act that was done by someone) / Perbuatan Bahaya"/>
    <s v="Observed a parked car near the North Building with the engine running unattended"/>
    <s v="If no action is taken, the unattended running vehicle may pose fire, health, security, and environmental risks."/>
    <s v="No immediate action was taken as there was no person inside the vehicle. However, a representative from BFI HSSE had already noticed the situation, documented it by taking a picture of the car, and was in the process of locating the car owner for further action"/>
    <s v="Individual Behaviour / Tingkah Laku yang Cuai dan Berbahaya"/>
    <x v="2"/>
    <x v="0"/>
    <x v="0"/>
  </r>
  <r>
    <n v="7208"/>
    <x v="1275"/>
    <d v="2026-06-23T13:20:58"/>
    <s v="anonymous"/>
    <d v="2026-06-22T00:00:00"/>
    <x v="112"/>
    <n v="12000120"/>
    <x v="0"/>
    <s v="Instrument Technician"/>
    <s v="North Building First Floor"/>
    <s v="Unsafe Condition (Dangerous Area that has potential to cause harm or injury to People within the Area) / Keadaan Bahaya"/>
    <s v="Observed an individual nearly slip while descending the stairway during heavy rain."/>
    <s v="If no intervention or corrective action is taken, there is a high risk of future slip incidents, potentially resulting in injury due to the wet and slippery stairway conditions during heavy rain."/>
    <s v="I approached the person in a calm and friendly manner, asked if they were okay, and gently advised them to be more careful due to the slippery condition. I also communicated the same caution to others nearby to help prevent similar incidents."/>
    <s v="Hazardous - Unsafe Environment / Situasi Tempat Kerja yang Berbahaya untuk Alam Sekitar"/>
    <x v="2"/>
    <x v="0"/>
    <x v="0"/>
  </r>
  <r>
    <n v="7142"/>
    <x v="1276"/>
    <d v="2026-06-18T09:10:53"/>
    <s v="anonymous"/>
    <d v="2026-06-13T00:00:00"/>
    <x v="114"/>
    <n v="12000122"/>
    <x v="0"/>
    <s v="Instrument Technician"/>
    <s v="Site Office First Floor"/>
    <s v="Unsafe Condition (Dangerous Area that has potential to cause harm or injury to People within the Area) / Keadaan Bahaya"/>
    <s v="Staircase became wet due to rainwater."/>
    <s v="could cause slip, trip, and fall injuries."/>
    <s v="Ask help from the cleaner to mop the staircase as soon as the rain stopped."/>
    <s v="Hazardous - Unsafe Environment / Situasi Tempat Kerja yang Berbahaya untuk Alam Sekitar"/>
    <x v="2"/>
    <x v="0"/>
    <x v="0"/>
  </r>
  <r>
    <n v="7141"/>
    <x v="1277"/>
    <d v="2026-06-18T09:06:32"/>
    <s v="anonymous"/>
    <d v="2026-06-12T00:00:00"/>
    <x v="114"/>
    <n v="12000122"/>
    <x v="0"/>
    <s v="Instrument Technician"/>
    <s v="Site Office Ground Floor"/>
    <s v="Unsafe Condition (Dangerous Area that has potential to cause harm or injury to People within the Area) / Keadaan Bahaya"/>
    <s v="Staircase becomes wet during rainfall."/>
    <s v="loss of footing while ascending or descending the stairs."/>
    <s v="asked help from the cleaner to mop the surface after the rain stopped."/>
    <s v="Hazardous - Unsafe Environment / Situasi Tempat Kerja yang Berbahaya untuk Alam Sekitar"/>
    <x v="2"/>
    <x v="0"/>
    <x v="0"/>
  </r>
  <r>
    <n v="7125"/>
    <x v="1278"/>
    <d v="2026-06-16T11:53:00"/>
    <s v="anonymous"/>
    <d v="2026-06-15T00:00:00"/>
    <x v="16"/>
    <n v="12000013"/>
    <x v="0"/>
    <s v="Electrical maintenance manager"/>
    <s v="South Building Ground Floor"/>
    <s v="Improvement Suggestions / Cadangan untuk diperbaiki"/>
    <s v="Ethernet cable in meeting room south building -ground floor its covered damaged and need to cover these cable again "/>
    <s v="These cables can hinder the movement of people whose attend meeting"/>
    <s v="confirm IT team to cover these cables"/>
    <s v="Position of People / Keberadaan seseorang ketika bekerja (Line of Fire, Drop Object &amp; Slip, Trip and Fall)"/>
    <x v="2"/>
    <x v="0"/>
    <x v="0"/>
  </r>
  <r>
    <n v="7101"/>
    <x v="1279"/>
    <d v="2026-06-11T14:16:00"/>
    <s v="anonymous"/>
    <d v="2026-06-10T00:00:00"/>
    <x v="114"/>
    <n v="12000122"/>
    <x v="0"/>
    <s v="Shift Instrument Technician "/>
    <s v="Site Office Ground Floor"/>
    <s v="Unsafe Act (Dangerous or Unsafe Act that was done by someone) / Perbuatan Bahaya"/>
    <s v="Saw one person forgot to bring along his escape hood when going out from the area."/>
    <s v="Incompliance to full ppe"/>
    <s v="Approached the person and tell him that he forgot his escape hood, after that he thanked and went back inside to get his escape hood."/>
    <s v="Personal Protective Equipment / Pemakaian Alat Pelindung Diri"/>
    <x v="2"/>
    <x v="0"/>
    <x v="0"/>
  </r>
  <r>
    <n v="7098"/>
    <x v="1280"/>
    <d v="2026-06-11T09:23:14"/>
    <s v="anonymous"/>
    <d v="2026-06-11T00:00:00"/>
    <x v="115"/>
    <n v="12000123"/>
    <x v="0"/>
    <s v="Instrument Engineer"/>
    <s v="Car Park near North Building"/>
    <s v="Unsafe Condition (Dangerous Area that has potential to cause harm or injury to People within the Area) / Keadaan Bahaya"/>
    <s v="slippery area on car park area due to algae, especially during rain. "/>
    <s v="slip and trip injury, especially for pregnant women. "/>
    <s v="informed nearby people to be careful and colleague. "/>
    <s v="Facility Management / Perawatan Kemudahan dan Aset"/>
    <x v="2"/>
    <x v="0"/>
    <x v="0"/>
  </r>
  <r>
    <n v="7110"/>
    <x v="1281"/>
    <d v="2026-06-12T11:21:42"/>
    <s v="anonymous"/>
    <d v="2026-06-03T00:00:00"/>
    <x v="92"/>
    <n v="12000060"/>
    <x v="0"/>
    <s v="Senior static technician"/>
    <s v="Ammonia Plant"/>
    <s v="Safe Act or Positive Practice (An appreciation to be made to that person who shows good examples) / Kelakuan yang Baik"/>
    <s v="Pump suction strainer cleaning activity"/>
    <s v="Static technician working strainer cleaning with complete following procedure and safe way during presence of operation"/>
    <s v="Good practice and perfect planing with work"/>
    <s v="Supervision / Kurang Pemantauan atau Perhatian dari atasan"/>
    <x v="2"/>
    <x v="0"/>
    <x v="0"/>
  </r>
  <r>
    <n v="7108"/>
    <x v="1282"/>
    <d v="2026-06-12T07:17:37"/>
    <s v="anonymous"/>
    <d v="2026-06-12T00:00:00"/>
    <x v="31"/>
    <n v="12000036"/>
    <x v="0"/>
    <s v="Electrical Technician"/>
    <s v="Car Park near North Building"/>
    <s v="Improvement Suggestions / Cadangan untuk diperbaiki"/>
    <s v="Damage road with potholes"/>
    <s v="Damage property, less parking available. "/>
    <s v="Need improvement for road quality"/>
    <s v="Road Safety / Keselamatan di Trafik dan Jalan Raya"/>
    <x v="2"/>
    <x v="0"/>
    <x v="0"/>
  </r>
  <r>
    <n v="7097"/>
    <x v="1283"/>
    <d v="2026-06-11T09:18:05"/>
    <s v="anonymous"/>
    <d v="2026-06-08T00:00:00"/>
    <x v="115"/>
    <n v="12000123"/>
    <x v="0"/>
    <s v="Instrument Engineer"/>
    <s v="Main Gate 1"/>
    <s v="Unsafe Act (Dangerous or Unsafe Act that was done by someone) / Perbuatan Bahaya"/>
    <s v="Saw a car (car A) going out from the junction without giving way to approaching car (car B)(close). Car A brake suddenly and honk to car B."/>
    <s v="Accidents might happen if car A reacts slow and un-aware. "/>
    <s v="care card."/>
    <s v="Road Safety / Keselamatan di Trafik dan Jalan Raya"/>
    <x v="2"/>
    <x v="0"/>
    <x v="0"/>
  </r>
  <r>
    <n v="7106"/>
    <x v="1284"/>
    <d v="2026-06-12T07:16:09"/>
    <s v="anonymous"/>
    <d v="2026-06-12T00:00:00"/>
    <x v="38"/>
    <n v="12000028"/>
    <x v="0"/>
    <s v="Electrical Technician"/>
    <s v="Car Park near North Building"/>
    <s v="Improvement Suggestions / Cadangan untuk diperbaiki"/>
    <s v="Potholes everywhere, after rain filled with water puddles and no one want to park their car"/>
    <s v="Less parking available during rainy season. Water may splash to people"/>
    <s v="Avoid pothole"/>
    <s v="Road Safety / Keselamatan di Trafik dan Jalan Raya"/>
    <x v="2"/>
    <x v="0"/>
    <x v="0"/>
  </r>
  <r>
    <n v="7353"/>
    <x v="1285"/>
    <d v="2026-06-30T08:17:20"/>
    <s v="anonymous"/>
    <d v="2026-06-25T00:00:00"/>
    <x v="117"/>
    <n v="12000125"/>
    <x v="0"/>
    <s v="Technician "/>
    <s v="Offsite &amp; Utilities"/>
    <s v="Unsafe Condition (Dangerous Area that has potential to cause harm or injury to People within the Area) / Keadaan Bahaya"/>
    <s v="No middle bar on the guard railings on one of the tanks"/>
    <s v="Someone might fall"/>
    <s v="Inform related parties"/>
    <s v="Hazardous - Unsafe Environment / Situasi Tempat Kerja yang Berbahaya untuk Alam Sekitar"/>
    <x v="2"/>
    <x v="0"/>
    <x v="0"/>
  </r>
  <r>
    <n v="7102"/>
    <x v="1286"/>
    <d v="2026-06-11T15:08:25"/>
    <s v="anonymous"/>
    <d v="2026-06-11T00:00:00"/>
    <x v="1"/>
    <n v="12000089"/>
    <x v="0"/>
    <s v="Rotating Tech"/>
    <s v="Unsure / Kurang Pasti"/>
    <s v="Improvement Suggestions / Cadangan untuk diperbaiki"/>
    <s v="i just come back from rigging training, and i learn many usefull thing regarding the safety of rigging.. from what i now know, rigging equipment should be inspect for its safety and be given a colour code.. what i see in BRE rigging equipment doest have that type of arrangement.. if this is found out by SHENA, our company might be in huge trouble cause its one off safety requirement.."/>
    <s v="SHENA might/will take action to our companya"/>
    <s v="give colour code to all rigging equipment and safety inspection to all equipment every 6month by third competent vendor"/>
    <s v="Design and Engineering / Tempat Pekerjaan kurang sesuai"/>
    <x v="2"/>
    <x v="0"/>
    <x v="0"/>
  </r>
  <r>
    <n v="7352"/>
    <x v="1287"/>
    <d v="2026-06-30T08:15:25"/>
    <s v="anonymous"/>
    <d v="2026-06-25T00:00:00"/>
    <x v="117"/>
    <n v="12000125"/>
    <x v="0"/>
    <s v="Technician "/>
    <s v="Urea Plant"/>
    <s v="Unsafe Condition (Dangerous Area that has potential to cause harm or injury to People within the Area) / Keadaan Bahaya"/>
    <s v="The guard railing is loose on the 3rd floor urea granulation side door"/>
    <s v="Someone might fall"/>
    <s v="Inform related parties "/>
    <s v="Hazardous - Unsafe Environment / Situasi Tempat Kerja yang Berbahaya untuk Alam Sekitar"/>
    <x v="2"/>
    <x v="0"/>
    <x v="0"/>
  </r>
  <r>
    <n v="7100"/>
    <x v="1288"/>
    <d v="2026-06-11T11:41:15"/>
    <s v="anonymous"/>
    <d v="2026-06-08T00:00:00"/>
    <x v="87"/>
    <n v="12000112"/>
    <x v="0"/>
    <s v="Static Technician "/>
    <s v="Main Gate 1"/>
    <s v="Safe Act or Positive Practice (An appreciation to be made to that person who shows good examples) / Kelakuan yang Baik"/>
    <s v="Saw security personal intervene one contractor personal where he’s about to go inside the site with rolled up sleeves, where it does not met proper attire etiquette "/>
    <s v="Not using proper PPE is a violation and also can cause harm whenever he’s inside the plant since there’s a lot of hazard around the area"/>
    <s v="Praise the security personal as he intervene in good and safe manner to the personal"/>
    <s v="Proactive Approach / Teguran Positif (Safe Act / Positive Act)"/>
    <x v="2"/>
    <x v="0"/>
    <x v="0"/>
  </r>
  <r>
    <n v="7373"/>
    <x v="1289"/>
    <d v="2026-06-30T13:50:36"/>
    <s v="anonymous"/>
    <d v="2026-06-11T00:00:00"/>
    <x v="118"/>
    <n v="12000126"/>
    <x v="0"/>
    <s v="Instrument Technician"/>
    <s v="Urea Plant"/>
    <s v="Unsafe Condition (Dangerous Area that has potential to cause harm or injury to People within the Area) / Keadaan Bahaya"/>
    <s v="Slippery grating with no proper barrier"/>
    <s v="Slip,trip fall"/>
    <s v="Inform superiors and barricade the area"/>
    <s v="Position of People / Keberadaan seseorang ketika bekerja (Line of Fire, Drop Object &amp; Slip, Trip and Fall)"/>
    <x v="2"/>
    <x v="0"/>
    <x v="0"/>
  </r>
  <r>
    <n v="7372"/>
    <x v="1290"/>
    <d v="2026-06-30T13:48:22"/>
    <s v="anonymous"/>
    <d v="2026-06-10T00:00:00"/>
    <x v="118"/>
    <n v="12000126"/>
    <x v="0"/>
    <s v="Instrument Technician"/>
    <s v="Urea Plant"/>
    <s v="Unsafe Condition (Dangerous Area that has potential to cause harm or injury to People within the Area) / Keadaan Bahaya"/>
    <s v="Slippery grating with no barricade"/>
    <s v="Slip,trip and fall"/>
    <s v="Inform superiors and barricade the area"/>
    <s v="Position of People / Keberadaan seseorang ketika bekerja (Line of Fire, Drop Object &amp; Slip, Trip and Fall)"/>
    <x v="2"/>
    <x v="0"/>
    <x v="0"/>
  </r>
  <r>
    <n v="7371"/>
    <x v="1291"/>
    <d v="2026-06-30T13:46:59"/>
    <s v="anonymous"/>
    <d v="2026-06-09T00:00:00"/>
    <x v="118"/>
    <n v="12000126"/>
    <x v="0"/>
    <s v="Instrument Technician"/>
    <s v="Urea Plant"/>
    <s v="Unsafe Condition (Dangerous Area that has potential to cause harm or injury to People within the Area) / Keadaan Bahaya"/>
    <s v="Slippery grating with no barricade"/>
    <s v="Slip,trip and fall"/>
    <s v="Inform the superiors and barricaded the area"/>
    <s v="Position of People / Keberadaan seseorang ketika bekerja (Line of Fire, Drop Object &amp; Slip, Trip and Fall)"/>
    <x v="2"/>
    <x v="0"/>
    <x v="0"/>
  </r>
  <r>
    <n v="7370"/>
    <x v="1292"/>
    <d v="2026-06-30T13:44:54"/>
    <s v="anonymous"/>
    <d v="2026-06-08T00:00:00"/>
    <x v="118"/>
    <n v="12000126"/>
    <x v="0"/>
    <s v="Instrument Technician"/>
    <s v="Ammonia Plant"/>
    <s v="Unsafe Condition (Dangerous Area that has potential to cause harm or injury to People within the Area) / Keadaan Bahaya"/>
    <s v="Slippery surface"/>
    <s v="Slip,trip and fall"/>
    <s v="Raising awareness by informing the superiors"/>
    <s v="Position of People / Keberadaan seseorang ketika bekerja (Line of Fire, Drop Object &amp; Slip, Trip and Fall)"/>
    <x v="2"/>
    <x v="0"/>
    <x v="0"/>
  </r>
  <r>
    <n v="7146"/>
    <x v="1293"/>
    <d v="2026-06-18T10:00:53"/>
    <s v="anonymous"/>
    <d v="2026-06-18T00:00:00"/>
    <x v="121"/>
    <n v="12000130"/>
    <x v="0"/>
    <s v="Instrument Shift Supervisor "/>
    <s v="Offsite &amp; Utilities"/>
    <s v="Unsafe Act (Dangerous or Unsafe Act that was done by someone) / Perbuatan Bahaya"/>
    <s v="Observed a temporary electrical power cable hanging between the Wastewater Dosing pole and the Urea Synthesis pole. No temporary barrier or warning signage was provided to alert personnel of the potential hazard."/>
    <s v="Personnel may not notice the hanging cable and could accidentally come into contact with it, resulting in trips, falls, injury, or potential electrical hazards. Lack of warning barriers or signage increases the risk of incidents in the area."/>
    <s v="Intervened by informing the responsible person/supervisor about the hanging cable and the absence of a temporary barrier. Recommended installing temporary barriers and warning signage to alert personnel and prevent potential incidents until corrective action is completed."/>
    <s v="Hazardous - Unsafe Environment / Situasi Tempat Kerja yang Berbahaya untuk Alam Sekitar"/>
    <x v="2"/>
    <x v="0"/>
    <x v="0"/>
  </r>
  <r>
    <n v="7293"/>
    <x v="1294"/>
    <d v="2026-06-27T13:53:24"/>
    <s v="anonymous"/>
    <d v="2026-06-27T00:00:00"/>
    <x v="0"/>
    <n v="12000131"/>
    <x v="0"/>
    <s v="Instrument Shift Technician "/>
    <s v="Site Office's Contractors Rest Area"/>
    <s v="Unsafe Condition (Dangerous Area that has potential to cause harm or injury to People within the Area) / Keadaan Bahaya"/>
    <s v="Mosquitos' larvas were found in every toilet cubicle drain. As the drain are connected."/>
    <s v="The larvas will become mosquitos and their life cycle will continue. _x000a__x000a_Causing irritation to the skin if got biten._x000a__x000a_Worse case, dengue virus. "/>
    <s v="The stagnant water will be there, as it is impossible to keep the drain dry. Instead, I ask help from the Janitor, to clean the drain. "/>
    <s v="Hazardous - Unsafe Environment / Situasi Tempat Kerja yang Berbahaya untuk Alam Sekitar"/>
    <x v="2"/>
    <x v="0"/>
    <x v="0"/>
  </r>
  <r>
    <n v="7088"/>
    <x v="1295"/>
    <d v="2026-06-10T10:30:31"/>
    <s v="anonymous"/>
    <d v="2026-06-10T00:00:00"/>
    <x v="131"/>
    <n v="12000010"/>
    <x v="0"/>
    <s v="Mechanical Manager "/>
    <s v="Urea Plant"/>
    <s v="Improvement Suggestions / Cadangan untuk diperbaiki"/>
    <s v="Rusty bolts of the plate coolers at urea and ammonia plant , "/>
    <s v="Equipments damaged "/>
    <s v="New PM will be applied for greasing and preservation layer to be applied to prevent "/>
    <s v="Proactive Approach / Teguran Positif (Safe Act / Positive Act)"/>
    <x v="2"/>
    <x v="0"/>
    <x v="0"/>
  </r>
  <r>
    <n v="7059"/>
    <x v="1296"/>
    <d v="2026-06-08T07:25:45"/>
    <s v="anonymous"/>
    <d v="2026-06-08T00:00:00"/>
    <x v="123"/>
    <n v="12000133"/>
    <x v="0"/>
    <s v="Instrument Senior Supervisor"/>
    <s v="Ammonia Plant"/>
    <s v="Unsafe Act (Dangerous or Unsafe Act that was done by someone) / Perbuatan Bahaya"/>
    <s v="Rubbish was found thrown inside the oil/fuel spill kit. The kit contents were also noted to be incomplete as items had been used in the area without informing safety personnel."/>
    <s v="Misuse of the spill kit and missing contents could result in delayed or ineffective response during an actual spill, leading to uncontrolled leaks, environmental contamination, increased fire hazard, and potential risk to personnel."/>
    <s v="The issue was reported to the safety personnel, and follow-up action was requested to ensure proper replenishment and control of the spill kit."/>
    <s v="Waste Management / Berkaitan dengan Pengurusan Pembuangan Sampah"/>
    <x v="2"/>
    <x v="0"/>
    <x v="0"/>
  </r>
  <r>
    <n v="7044"/>
    <x v="1297"/>
    <d v="2026-06-04T14:33:54"/>
    <s v="anonymous"/>
    <d v="2026-06-02T00:00:00"/>
    <x v="123"/>
    <n v="12000133"/>
    <x v="0"/>
    <s v="Instrument Senior Supervisor"/>
    <s v="Ammonia Plant"/>
    <s v="Unsafe Act (Dangerous or Unsafe Act that was done by someone) / Perbuatan Bahaya"/>
    <s v="Rubbish was found thrown inside the oil/fuel spill kit. The kit contents were also noted to be incomplete as items had been used in the area without informing safety personnel."/>
    <s v="Misuse of the spill kit and missing contents could result in delayed or ineffective response during an actual spill, leading to uncontrolled leaks, environmental contamination, increased fire hazard, and potential risk to personnel."/>
    <s v="The issue was reported to the safety personnel, and follow-up action was requested to ensure proper replenishment and control of the spill kit."/>
    <s v="Waste Management / Berkaitan dengan Pengurusan Pembuangan Sampah"/>
    <x v="2"/>
    <x v="0"/>
    <x v="0"/>
  </r>
  <r>
    <n v="7180"/>
    <x v="1298"/>
    <d v="2026-06-20T13:34:08"/>
    <s v="anonymous"/>
    <d v="2026-06-12T00:00:00"/>
    <x v="124"/>
    <n v="12000134"/>
    <x v="0"/>
    <s v="Instrument Technician"/>
    <s v="South Building First Floor"/>
    <s v="Unsafe Act (Dangerous or Unsafe Act that was done by someone) / Perbuatan Bahaya"/>
    <s v="Using sandal  during went down using stair "/>
    <s v="Trip and fall"/>
    <s v="Used proper shoe or safety shoe"/>
    <s v="Proactive Approach / Teguran Positif (Safe Act / Positive Act)"/>
    <x v="2"/>
    <x v="0"/>
    <x v="0"/>
  </r>
  <r>
    <n v="7179"/>
    <x v="1299"/>
    <d v="2026-06-20T13:31:09"/>
    <s v="anonymous"/>
    <d v="2026-06-12T00:00:00"/>
    <x v="124"/>
    <n v="12000134"/>
    <x v="0"/>
    <s v="Instrument Technician"/>
    <s v="Site Office's Contractors Rest Area"/>
    <s v="Unsafe Condition (Dangerous Area that has potential to cause harm or injury to People within the Area) / Keadaan Bahaya"/>
    <s v="Exposed power cable"/>
    <s v="Electric shock"/>
    <s v="Retape using black tape or replace with new plastic trunking for cable"/>
    <s v="Facility Management / Perawatan Kemudahan dan Aset"/>
    <x v="2"/>
    <x v="0"/>
    <x v="0"/>
  </r>
  <r>
    <n v="7256"/>
    <x v="1300"/>
    <d v="2026-06-25T14:16:50"/>
    <s v="anonymous"/>
    <d v="2026-06-24T00:00:00"/>
    <x v="84"/>
    <n v="12000136"/>
    <x v="0"/>
    <s v="Urea static technician"/>
    <s v="Product Handling"/>
    <s v="Unsafe Condition (Dangerous Area that has potential to cause harm or injury to People within the Area) / Keadaan Bahaya"/>
    <s v="Urea spillage on first floor of bagging building"/>
    <s v="Slip hazard"/>
    <s v="I informed opration people and bericate the area"/>
    <s v="Material Arrangement and Housekeeping / Kesesuaian Penyusunan Barang dan Kebersihan Tempat Pekerjaan"/>
    <x v="2"/>
    <x v="0"/>
    <x v="0"/>
  </r>
  <r>
    <n v="7366"/>
    <x v="1301"/>
    <d v="2026-06-30T11:45:30"/>
    <s v="anonymous"/>
    <d v="2026-06-30T00:00:00"/>
    <x v="126"/>
    <n v="12000137"/>
    <x v="0"/>
    <s v="Instrument Technician "/>
    <s v="North Building First Floor"/>
    <s v="Unsafe Condition (Dangerous Area that has potential to cause harm or injury to People within the Area) / Keadaan Bahaya"/>
    <s v="No adhesive grip tapes present on the floor of the stairs"/>
    <s v="Personnel may slip and trip and they may injure themselves "/>
    <s v="Informed the team that can address this issue "/>
    <s v="Hazardous - Unsafe Environment / Situasi Tempat Kerja yang Berbahaya untuk Alam Sekitar"/>
    <x v="2"/>
    <x v="0"/>
    <x v="0"/>
  </r>
  <r>
    <n v="7075"/>
    <x v="1302"/>
    <d v="2026-06-08T16:26:27"/>
    <s v="anonymous"/>
    <d v="2026-06-08T00:00:00"/>
    <x v="127"/>
    <n v="12000138"/>
    <x v="0"/>
    <s v="Instrument Engineer"/>
    <s v="Main Gate 1"/>
    <s v="Unsafe Act (Dangerous or Unsafe Act that was done by someone) / Perbuatan Bahaya"/>
    <s v="car in front nearly hit incoming car from left when exiting the main gate going to SPARK "/>
    <s v="car accident"/>
    <s v="put signage to look both directions twice/thrice, blind spots for incoming cars from left side is inevitable, signage to give way for car on the main road"/>
    <s v="Road Safety / Keselamatan di Trafik dan Jalan Raya"/>
    <x v="2"/>
    <x v="0"/>
    <x v="0"/>
  </r>
  <r>
    <n v="7331"/>
    <x v="1303"/>
    <d v="2026-06-29T21:11:36"/>
    <s v="anonymous"/>
    <d v="2026-06-25T00:00:00"/>
    <x v="15"/>
    <n v="12000140"/>
    <x v="0"/>
    <s v="Lead Shift Instrument Technician"/>
    <s v="CCR"/>
    <s v="Unsafe Condition (Dangerous Area that has potential to cause harm or injury to People within the Area) / Keadaan Bahaya"/>
    <s v="The control room door was found left open and unattended. No authorized personnel were present to monitor access to the area. Leaving the control room unsecured."/>
    <s v="Unauthorized access to the control room and potential tampering with control systems or equipment."/>
    <s v="The control room door was closed and secured immediately upon discovery. The responsible personnel were informed of the observation."/>
    <s v="Individual Behaviour / Tingkah Laku yang Cuai dan Berbahaya"/>
    <x v="2"/>
    <x v="0"/>
    <x v="0"/>
  </r>
  <r>
    <n v="7330"/>
    <x v="1304"/>
    <d v="2026-06-29T21:07:34"/>
    <s v="anonymous"/>
    <d v="2026-06-24T00:00:00"/>
    <x v="15"/>
    <n v="12000140"/>
    <x v="0"/>
    <s v="Lead Shift Instrument Technician"/>
    <s v="Offsite &amp; Utilities"/>
    <s v="Unsafe Condition (Dangerous Area that has potential to cause harm or injury to People within the Area) / Keadaan Bahaya"/>
    <s v="A tricycle was observed parked on a steeply sloped area. No wheel locks or additional securing devices were observed."/>
    <s v="Risk of the tricycle rolling downhill unexpectedly. Potential collision with pedestrians, vehicles, or nearby structures."/>
    <s v="The operator/owner was informed of the unsafe parking condition. The tricycle was advised to be relocated to a level and designated parking area."/>
    <s v="Individual Behaviour / Tingkah Laku yang Cuai dan Berbahaya"/>
    <x v="2"/>
    <x v="0"/>
    <x v="0"/>
  </r>
  <r>
    <n v="7072"/>
    <x v="1305"/>
    <d v="2026-06-08T13:02:07"/>
    <s v="anonymous"/>
    <d v="2026-06-08T00:00:00"/>
    <x v="41"/>
    <n v="12000024"/>
    <x v="0"/>
    <s v="Electrical Technician"/>
    <s v="Electrical Substation"/>
    <s v="Safe Act or Positive Practice (An appreciation to be made to that person who shows good examples) / Kelakuan yang Baik"/>
    <s v="Saw a personnel stopping another person who is working on electrical equipment to use handgloves "/>
    <s v="-"/>
    <s v="-"/>
    <s v="Proactive Approach / Teguran Positif (Safe Act / Positive Act)"/>
    <x v="2"/>
    <x v="0"/>
    <x v="0"/>
  </r>
  <r>
    <n v="7236"/>
    <x v="1306"/>
    <d v="2026-06-24T15:53:05"/>
    <s v="anonymous"/>
    <d v="2026-06-22T00:00:00"/>
    <x v="49"/>
    <n v="12000141"/>
    <x v="0"/>
    <s v="Mechanical maintenance supervisor "/>
    <s v="Urea Plant"/>
    <s v="Unsafe Condition (Dangerous Area that has potential to cause harm or injury to People within the Area) / Keadaan Bahaya"/>
    <s v="We have plan to modify chemical pipe spools, inside pipe have some chemicals material "/>
    <s v="Chemical can get hurt for hands "/>
    <s v="We contract Urea supervisor to do flushing inside pipe spools  for move all chemical until clean ,before we start our activity "/>
    <s v="Proactive Approach / Teguran Positif (Safe Act / Positive Act)"/>
    <x v="2"/>
    <x v="0"/>
    <x v="0"/>
  </r>
  <r>
    <n v="7070"/>
    <x v="1307"/>
    <d v="2026-06-08T12:43:15"/>
    <s v="anonymous"/>
    <d v="2026-06-08T00:00:00"/>
    <x v="69"/>
    <n v="12000156"/>
    <x v="0"/>
    <s v="Valve Technician"/>
    <s v="Workshop"/>
    <s v="Improvement Suggestions / Cadangan untuk diperbaiki"/>
    <s v="Currently we notice more and more bird comes and dwelled inside MSL workshop. Though we have sensitive Equipment inside. And our devices are likely covered by bird excrements."/>
    <s v="Fore sure we clean but this can affect life time and efficiency if reached critical parts"/>
    <s v="we are trying to keep equipment as clean as possible and covered them after shift but it become complicate since more bird live inside."/>
    <s v="Facility Management / Perawatan Kemudahan dan Aset"/>
    <x v="2"/>
    <x v="0"/>
    <x v="0"/>
  </r>
  <r>
    <n v="7047"/>
    <x v="1308"/>
    <d v="2026-06-05T10:34:51"/>
    <s v="anonymous"/>
    <d v="2026-06-03T00:00:00"/>
    <x v="49"/>
    <n v="12000141"/>
    <x v="0"/>
    <s v="Mechanical Maintenance supervisor "/>
    <s v="Warehouse"/>
    <s v="Unsafe Act (Dangerous or Unsafe Act that was done by someone) / Perbuatan Bahaya"/>
    <s v="One technical take materials from warehouse , long 6 m _x000a_He want to mobile to MSL workshop_x000a_"/>
    <s v="Material can damage and obstruct the road"/>
    <s v="I used Hiep for transportation material from warehouse to workshop"/>
    <s v="Road Safety / Keselamatan di Trafik dan Jalan Raya"/>
    <x v="2"/>
    <x v="0"/>
    <x v="0"/>
  </r>
  <r>
    <n v="7144"/>
    <x v="1309"/>
    <d v="2026-06-18T09:32:17"/>
    <s v="anonymous"/>
    <d v="2026-06-18T00:00:00"/>
    <x v="71"/>
    <n v="12000145"/>
    <x v="0"/>
    <s v="Machinist"/>
    <s v="Unsure / Kurang Pasti"/>
    <s v="Unsafe Condition (Dangerous Area that has potential to cause harm or injury to People within the Area) / Keadaan Bahaya"/>
    <s v="Grinding dust and metal particles going inside machine shop"/>
    <s v="Hard to breath, machines parts will damage if continues expose with grinding dust"/>
    <s v="Close the door permanently from fabrication side"/>
    <s v="Design and Engineering / Tempat Pekerjaan kurang sesuai"/>
    <x v="2"/>
    <x v="0"/>
    <x v="0"/>
  </r>
  <r>
    <n v="7089"/>
    <x v="1310"/>
    <d v="2026-06-10T13:33:38"/>
    <s v="anonymous"/>
    <d v="2026-06-10T00:00:00"/>
    <x v="71"/>
    <n v="12000145"/>
    <x v="0"/>
    <s v="Machinist"/>
    <s v="Unsure / Kurang Pasti"/>
    <s v="Unsafe Condition (Dangerous Area that has potential to cause harm or injury to People within the Area) / Keadaan Bahaya"/>
    <s v="Workshop at MSL machine shop area water stock in the floor during rain."/>
    <s v="Slippery "/>
    <s v="Drill the concrete to drain the stagnant water"/>
    <s v="Facility Management / Perawatan Kemudahan dan Aset"/>
    <x v="2"/>
    <x v="0"/>
    <x v="0"/>
  </r>
  <r>
    <n v="7279"/>
    <x v="1311"/>
    <d v="2026-06-26T08:19:47"/>
    <s v="anonymous"/>
    <d v="2026-06-23T00:00:00"/>
    <x v="67"/>
    <n v="12000147"/>
    <x v="0"/>
    <s v="Pipefitter "/>
    <s v="Workshop"/>
    <s v="Unsafe Act (Dangerous or Unsafe Act that was done by someone) / Perbuatan Bahaya"/>
    <s v="I noticed a contractor performing cutting and grinding work without wearing a face shield."/>
    <s v="Failure to wear a face shield during cutting and grinding work could result in serious eye or facial injuries from flying sparks, hot metal fragments, or grinding wheel debris"/>
    <s v="I immediately stopped the work and informed the contractor that a face shield was mandatory for protection against flying sparks and metal particles._x000a__x000a_The contractor acknowledged the instruction, put on the required face shield, and only resumed work after the correct PPE was in place."/>
    <s v="Personal Protective Equipment / Pemakaian Alat Pelindung Diri"/>
    <x v="2"/>
    <x v="0"/>
    <x v="0"/>
  </r>
  <r>
    <n v="7274"/>
    <x v="1312"/>
    <d v="2026-06-26T08:06:49"/>
    <s v="anonymous"/>
    <d v="2026-06-22T00:00:00"/>
    <x v="67"/>
    <n v="12000147"/>
    <x v="0"/>
    <s v="Pipefitter "/>
    <s v="Workshop"/>
    <s v="Unsafe Condition (Dangerous Area that has potential to cause harm or injury to People within the Area) / Keadaan Bahaya"/>
    <s v="While carrying out cutting and grinding work, I did not notice that the line of fire (spark direction) was not properly barricaded with a protective covering. This created the potential for sparks to travel into areas where other personnel could be exposed."/>
    <s v="Personnel walking through the area could be injured because the line of fire was not properly barricaded."/>
    <s v="My supervisor observed the unsafe condition and immediately stopped the work. He explained that the spark path needed to be properly barricaded to protect anyone passing or working nearby from flying sparks._x000a__x000a_I appreciated the intervention and thanked my supervisor for identifying the hazard. A suitable protective barrier was then installed before the work resumed."/>
    <s v="Position of People / Keberadaan seseorang ketika bekerja (Line of Fire, Drop Object &amp; Slip, Trip and Fall)"/>
    <x v="2"/>
    <x v="0"/>
    <x v="0"/>
  </r>
  <r>
    <n v="7056"/>
    <x v="1313"/>
    <d v="2026-06-07T16:05:11"/>
    <s v="anonymous"/>
    <d v="2026-06-07T00:00:00"/>
    <x v="33"/>
    <n v="12000069"/>
    <x v="0"/>
    <s v="Electrical technician "/>
    <s v="Site Office First Floor"/>
    <s v="Safe Act or Positive Practice (An appreciation to be made to that person who shows good examples) / Kelakuan yang Baik"/>
    <s v="Cleaner doing the cleaning and put the signage's on the entrance so people aware there is cleaning activity "/>
    <s v=" "/>
    <s v="Keep up your good works and it inspire me to keep my office tidy"/>
    <s v="Proactive Approach / Teguran Positif (Safe Act / Positive Act)"/>
    <x v="2"/>
    <x v="0"/>
    <x v="0"/>
  </r>
  <r>
    <n v="7260"/>
    <x v="1314"/>
    <d v="2026-06-25T15:26:31"/>
    <s v="anonymous"/>
    <d v="2026-06-22T00:00:00"/>
    <x v="52"/>
    <n v="12000153"/>
    <x v="0"/>
    <s v="Workshop technician"/>
    <s v="Ammonia Plant"/>
    <s v="Unsafe Act (Dangerous or Unsafe Act that was done by someone) / Perbuatan Bahaya"/>
    <s v="Not using proper glove during removing insulation on a hot pipe"/>
    <s v="Can lead to skin burn"/>
    <s v="Stop work and ask to use leather glove"/>
    <s v="Individual Behaviour / Tingkah Laku yang Cuai dan Berbahaya"/>
    <x v="2"/>
    <x v="0"/>
    <x v="0"/>
  </r>
  <r>
    <n v="7071"/>
    <x v="1315"/>
    <d v="2026-06-08T12:52:58"/>
    <s v="anonymous"/>
    <d v="2026-06-08T00:00:00"/>
    <x v="69"/>
    <n v="12000156"/>
    <x v="0"/>
    <s v="Valve technician"/>
    <s v="Workshop"/>
    <s v="Unsafe Condition (Dangerous Area that has potential to cause harm or injury to People within the Area) / Keadaan Bahaya"/>
    <s v="Since TA, we have noticed issue at MSL workshop gate. Forklift struggle while entering due to uneven ground surface"/>
    <s v="Especially while carrying load the risk is it may slip and fall causing injury or property damage. Risk higher during rain time."/>
    <s v="We use  Metal sheet to cover the surface and balance the level but that is temporary. Should ise concrete to fix the problem."/>
    <s v="Facility Management / Perawatan Kemudahan dan Aset"/>
    <x v="2"/>
    <x v="0"/>
    <x v="0"/>
  </r>
  <r>
    <n v="7051"/>
    <x v="1316"/>
    <d v="2026-06-05T11:20:21"/>
    <s v="anonymous"/>
    <d v="2026-06-05T00:00:00"/>
    <x v="133"/>
    <n v="12000019"/>
    <x v="0"/>
    <s v="Urea rotating lead "/>
    <s v="Urea Plant"/>
    <s v="Safe Act or Positive Practice (An appreciation to be made to that person who shows good examples) / Kelakuan yang Baik"/>
    <s v="Prober handling &amp; disposal for oil after maintenance activities completion by urea rotating team "/>
    <s v="Non prober handling and disposal will lead to oil spillage,  slip&amp; trip wich may lead to injury "/>
    <s v="Appreciated the urea rotating team effort and encouraged for keep the same practice "/>
    <s v="Hazardous - Unsafe Materials / Benda yang Berbahaya"/>
    <x v="2"/>
    <x v="0"/>
    <x v="0"/>
  </r>
  <r>
    <n v="7271"/>
    <x v="1317"/>
    <d v="2026-06-26T07:26:59"/>
    <s v="anonymous"/>
    <d v="2026-06-23T00:00:00"/>
    <x v="50"/>
    <n v="12000160"/>
    <x v="0"/>
    <s v="HVAC Technician"/>
    <s v="Offsite &amp; Utilities"/>
    <s v="Unsafe Condition (Dangerous Area that has potential to cause harm or injury to People within the Area) / Keadaan Bahaya"/>
    <s v="Not wearing safety google while walking"/>
    <s v="Anything can happen within 1 second"/>
    <s v="He say thank you"/>
    <s v="Individual Behaviour / Tingkah Laku yang Cuai dan Berbahaya"/>
    <x v="2"/>
    <x v="0"/>
    <x v="0"/>
  </r>
  <r>
    <n v="7049"/>
    <x v="1318"/>
    <d v="2026-06-05T11:01:17"/>
    <s v="anonymous"/>
    <d v="2026-06-05T00:00:00"/>
    <x v="13"/>
    <n v="12000148"/>
    <x v="0"/>
    <s v="Welder"/>
    <s v="Workshop"/>
    <s v="Safe Act or Positive Practice (An appreciation to be made to that person who shows good examples) / Kelakuan yang Baik"/>
    <s v="I've seen my supervisor is doing a material preparation for next week task. "/>
    <s v="- Work stops mid-task: You get halfway and realize you’re missing wire, fittings, or fasteners. Job stalls until procurement delivers _x000a_- Schedule slips: Waiting on materials pushes deadlines and affects other teams that depend on you _x000a_- Rush orders &amp; higher cost: Last-minute buys mean paying express shipping or premium prices _x000a_- Wrong substitutes used: People grab “close enough” materials to keep moving. That risks quality, performance, or safety _x000a_- Idle time for the crew: Techs stand around or get pulled to low-value work. Morale and productivity drop _x000a_- Rework later: If wrong or substandard materials were used to save time, you’ll redo the job later _x000a_- Poor coordination: Other teams, contractors, or vendors show up ready but can’t proceed. Creates friction between departments _x000a_- Safety gaps: Improvising with wrong materials in electrical/mechanical work increases incident risk "/>
    <s v="- Review next week’s job list every Friday: Sit 10 min with the team/supervisor and list what’s needed for each task _x000a_- Check stock vs. plan: Walk the store and compare BOM/material list to what’s on hand. Flag shortages early _x000a_- Use a simple material prep checklist: Include item, qty, location, and who checks it. Post it near the job board _x000a_- Raise PR/MR early: Submit requests by Friday morning so procurement and store have time to react _x000a_- Pre-kitting: Pull and stage all materials for each job in a labeled bin/trolley. Monday starts with “grab and go” _x000a_- Confirm with other teams: Quick check with instrument, electrical, mechanical that they’ve got what they need too _x000a_- Assign ownership: Make one person responsible for prep and follow-up, not “everyone” _x000a_- Log common shortages: Track what’s always missing and push for buffer stock or faster re-order points _x000a_- Do a 5-min handover: End of Friday, confirm what’s ready and what’s pending. No surprises Monday morning "/>
    <s v="Proactive Approach / Teguran Positif (Safe Act / Positive Act)"/>
    <x v="2"/>
    <x v="0"/>
    <x v="0"/>
  </r>
  <r>
    <n v="7048"/>
    <x v="1319"/>
    <d v="2026-06-05T10:40:11"/>
    <s v="anonymous"/>
    <d v="2026-06-05T00:00:00"/>
    <x v="49"/>
    <n v="12000141"/>
    <x v="0"/>
    <s v="Mechanical Maintenance supervisor "/>
    <s v="Workshop"/>
    <s v="Safe Act or Positive Practice (An appreciation to be made to that person who shows good examples) / Kelakuan yang Baik"/>
    <s v="Workshop team do fabrication new pipe spool , after they cut they keep pipe material on ground near working area"/>
    <s v="They can slip &amp; trip form pipe spools "/>
    <s v="I inform them to move pipe spools out from working area "/>
    <s v="Hazardous - Unsafe Materials / Benda yang Berbahaya"/>
    <x v="2"/>
    <x v="0"/>
    <x v="0"/>
  </r>
  <r>
    <n v="7270"/>
    <x v="1320"/>
    <d v="2026-06-26T07:23:07"/>
    <s v="anonymous"/>
    <d v="2026-06-22T00:00:00"/>
    <x v="50"/>
    <n v="12000160"/>
    <x v="0"/>
    <s v="HVAC technician"/>
    <s v="(TSF1) Toilet"/>
    <s v="Unsafe Condition (Dangerous Area that has potential to cause harm or injury to People within the Area) / Keadaan Bahaya"/>
    <s v="Wet floor but No signage"/>
    <s v="Slip trip and fall"/>
    <s v="Take Cleaner Siganage in the toilet and put signage area of Wet floor"/>
    <s v="Facility Management / Perawatan Kemudahan dan Aset"/>
    <x v="2"/>
    <x v="0"/>
    <x v="0"/>
  </r>
  <r>
    <n v="7046"/>
    <x v="1321"/>
    <d v="2026-06-05T09:30:45"/>
    <s v="anonymous"/>
    <d v="2026-06-05T00:00:00"/>
    <x v="13"/>
    <n v="12000148"/>
    <x v="0"/>
    <s v="Welder"/>
    <s v="Workshop"/>
    <s v="Safe Act or Positive Practice (An appreciation to be made to that person who shows good examples) / Kelakuan yang Baik"/>
    <s v="Doing housekeeping before having off day during the weekend."/>
    <s v="- Trip and fall hazards: Tools, cables, offcuts left out become risks when people rush back in Monday morning 🚶‍♂️_x000a_- Fire risk: Oily rags, dust, flammable offcuts left near power sources or heat can smolder unattended _x000a_- Equipment damage: Dust, metal swarf, and coolant get into machines and control panels, causing faults or seizure _x000a_- Pest problems: Food scraps and waste attract rats, cockroaches, and ants over the weekend _x000a_- Lost/misplaced tools: Messy benches make it easy to lose items, so Monday starts with hunting instead of working _x000a_- Corrosion and spoilage: Metal parts left dirty or wet start rusting. Materials get contaminated or unusable _x000a_- Safety audit failures: Messy workshop = non-compliance with HSE standards. Fines or stop-work orders possible _x000a_- Lower morale: Coming back to a messy space kills motivation and makes people less careful _x000a_- Hidden damage: Leaks, cracks, or worn parts stay hidden under debris until they become bigger problems _x000a__x000a_Bottom line: 15 min of housekeeping Friday saves you time, money, and safety headaches on Monday"/>
    <s v="- Use a 5-min end-of-shift checklist: Post a simple list by the exit/DB: clear benches, store tools, bin waste, wipe machines, check for leaks _x000a_- Assign “last man out”: Rotate the role so one person does a quick walkthrough and signs off. No guessing who’s responsible _x000a_- Make it visible: Use shadow boards and labeled storage so putting things back takes 10 sec, not 2 min _x000a_- Keep cleaning tools handy: Brooms, bins, rags, degreaser within arm’s reach. If it’s far, it won’t get used _x000a_- Tie it to safety: Start toolbox talks with near-misses from poor housekeeping. Makes the “why” obvious _x000a_- Supervisors check and reinforce: A quick “thanks, area looks good” goes further than scolding. Recognition builds habit _x000a_- Do a Friday 15-min push: Block 15 min before knock-off for everyone to clean their zone. Treat it like part of the job, not overtime _x000a_- Make it a handover item: If the next shift finds a mess, log it. If it’s clean, log that too. Accountability works both ways _x000a_- Remove excuses: Provide enough bins, storage, and disposal routes so people don’t leave stuff “just for now” _x000a__x000a_Bottom line: When housekeeping is quick, visible, and owned by the crew, it stops being a chore and becomes the way you leave the place._x000a_"/>
    <s v="Proactive Approach / Teguran Positif (Safe Act / Positive Act)"/>
    <x v="2"/>
    <x v="0"/>
    <x v="0"/>
  </r>
  <r>
    <n v="7045"/>
    <x v="1322"/>
    <d v="2026-06-04T15:53:06"/>
    <s v="anonymous"/>
    <d v="2026-06-04T00:00:00"/>
    <x v="13"/>
    <n v="12000148"/>
    <x v="0"/>
    <s v="Welder"/>
    <s v="Workshop"/>
    <s v="Safe Act or Positive Practice (An appreciation to be made to that person who shows good examples) / Kelakuan yang Baik"/>
    <s v="Currently we have a task to fabricate cooler coil for instrument team. My supervisor decide to make the cooler coil together with instruments team to avoid any wrong design or miscommunication."/>
    <s v="- Wrong specs: You might miss key details like turn count, wire gauge, insulation type, or mounting dimensions. Result = coil doesn’t fit or function right _x000a_- Rework + delays: Instrument team rejects it during installation/testing, so you have to redo it and blow the schedule _x000a_- Wasted materials: Wrong wire, insulation, or core gets used and scrapped. Costs go up _x000a_- Poor performance: Coil works mechanically but fails electrically under field conditions. Causes signal drift, noise, or failure 🤯_x000a_- No knowledge transfer: Instrument tehs don’t learn how it’s made, so future repairs/maintenance become harder _x000a_- Safety gaps: You might miss instrument-specific safety needs like intrinsic safety, grounding, or hazardous area requirements _x000a_- Low ownership: Instrument team feels it was “dumped on them,” so they’re less careful during install and commissioning _x000a__x000a_Bottom line: Skipping their input risks building the wrong coil, wasting time/money, and creating friction between teams. _x000a_"/>
    <s v="- Kick off with a quick huddle: Sit down for 10 min before starting. Confirm specs, function, fit, and any special requirements with the instrument team _x000a_- Review the drawing/spec together: Go through turn count, wire type, insulation class, and mounting points line by line so nothing gets missed _x000a_- Use their experience: Ask “what’s failed before?” and “what makes install easier for you?” to bake in lessons learned upfront _x000a_- Share the actual build: Let them wind, solder, or test alongside you. Hands-on builds understanding and ownership _x000a_- Check as you go: Do in-process checks for resistance, insulation, dimensions instead of waiting till the end _x000a_- Document together: Write up the steps, settings, and any tricks in a simple work instruction or log. Future jobs get easier _x000a_- Test with them present: Power up and verify the coil with the instrument tech so issues are caught immediately _x000a_- Give credit: Call out their input in handover notes or toolbox talks. People engage more when they feel valued _x000a_- Make it routine: Treat joint fab as standard for any instrument-specific parts, not a one-off "/>
    <s v="Proactive Approach / Teguran Positif (Safe Act / Positive Act)"/>
    <x v="2"/>
    <x v="0"/>
    <x v="0"/>
  </r>
  <r>
    <n v="7268"/>
    <x v="1323"/>
    <d v="2026-06-26T06:59:11"/>
    <s v="anonymous"/>
    <d v="2026-06-21T00:00:00"/>
    <x v="50"/>
    <n v="12000160"/>
    <x v="0"/>
    <s v="HVAC technician"/>
    <s v="Site Office Ground Floor"/>
    <s v="Unsafe Act (Dangerous or Unsafe Act that was done by someone) / Perbuatan Bahaya"/>
    <s v="Walk on staircase with full things on his hand without use handrail while down staircase."/>
    <s v="Slip trip and fall"/>
    <s v="Stop him and ask him to organize his thing and ask to use handrail"/>
    <s v="Individual Behaviour / Tingkah Laku yang Cuai dan Berbahaya"/>
    <x v="2"/>
    <x v="0"/>
    <x v="0"/>
  </r>
  <r>
    <n v="7043"/>
    <x v="1324"/>
    <d v="2026-06-04T14:16:27"/>
    <s v="anonymous"/>
    <d v="2026-06-02T00:00:00"/>
    <x v="123"/>
    <n v="12000133"/>
    <x v="0"/>
    <s v="Senior Supervisor"/>
    <s v="Electrical Substation"/>
    <s v="Improvement Suggestions / Cadangan untuk diperbaiki"/>
    <s v="Rubbish was found accumulated around the drinking water point area, creating an untidy and potentially unhygienic condition."/>
    <s v="Poor hygiene around the area could lead to contamination of drinking water, attract pests such as insects or rodents, increase the risk of slips, trips, and falls due to scattered waste, and negatively impact overall workplace cleanliness standards."/>
    <s v="Immediate housekeeping was carried out to clean the affected area. The issue was reported to the safety personnel, and a suggestion was made to provide a waste bin at the location."/>
    <s v="Waste Management / Berkaitan dengan Pengurusan Pembuangan Sampah"/>
    <x v="2"/>
    <x v="0"/>
    <x v="0"/>
  </r>
  <r>
    <n v="7018"/>
    <x v="1325"/>
    <d v="2026-06-02T18:38:27"/>
    <s v="anonymous"/>
    <d v="2026-06-02T00:00:00"/>
    <x v="85"/>
    <n v="12000059"/>
    <x v="0"/>
    <s v="Static technician "/>
    <s v="Urea Plant"/>
    <s v="Improvement Suggestions / Cadangan untuk diperbaiki"/>
    <s v="Urea granulation no ventilation top Flores and no lift."/>
    <s v="High humidity and heat stress "/>
    <s v="Please install properly ventilation "/>
    <s v="Design and Engineering / Tempat Pekerjaan kurang sesuai"/>
    <x v="2"/>
    <x v="0"/>
    <x v="0"/>
  </r>
  <r>
    <n v="7267"/>
    <x v="1326"/>
    <d v="2026-06-26T06:55:41"/>
    <s v="anonymous"/>
    <d v="2026-06-21T00:00:00"/>
    <x v="50"/>
    <n v="12000160"/>
    <x v="0"/>
    <s v="Hvac Technician"/>
    <s v="Offsite &amp; Utilities"/>
    <s v="Unsafe Act (Dangerous or Unsafe Act that was done by someone) / Perbuatan Bahaya"/>
    <s v="Use Bicycle but the brake worn out "/>
    <s v="Ask him to stop and fix the brake"/>
    <s v="Accident"/>
    <s v="Individual Behaviour / Tingkah Laku yang Cuai dan Berbahaya"/>
    <x v="2"/>
    <x v="0"/>
    <x v="0"/>
  </r>
  <r>
    <n v="7062"/>
    <x v="1327"/>
    <d v="2026-06-08T10:34:26"/>
    <s v="anonymous"/>
    <d v="2026-06-08T00:00:00"/>
    <x v="50"/>
    <n v="12000160"/>
    <x v="0"/>
    <s v="HVAC TECHNICIAN"/>
    <s v="Workshop"/>
    <s v="Unsafe Condition (Dangerous Area that has potential to cause harm or injury to People within the Area) / Keadaan Bahaya"/>
    <s v="The emergency exit route inside Workshop 1 was obstructed by three heavy wooden pallets packed with raw materials, entirely locking off the emergency escape route door."/>
    <s v="In a sudden fire emergency, personnel would face escape blockages, causing crowd panic, smoke inhalation, and potential fatalities due to delayed evacuation."/>
    <s v="Ordered immediate clearance of the exit route. Assisted the material controller in relocating the pallets to the designated storage racks and reminded the team to maintain free egress pathways."/>
    <s v="Material Arrangement and Housekeeping / Kesesuaian Penyusunan Barang dan Kebersihan Tempat Pekerjaan"/>
    <x v="2"/>
    <x v="0"/>
    <x v="0"/>
  </r>
  <r>
    <n v="7061"/>
    <x v="1328"/>
    <d v="2026-06-08T10:30:16"/>
    <s v="anonymous"/>
    <d v="2026-06-08T00:00:00"/>
    <x v="50"/>
    <n v="12000160"/>
    <x v="0"/>
    <s v="HVAC TECHNICIAN"/>
    <s v="Workshop"/>
    <s v="Unsafe Condition (Dangerous Area that has potential to cause harm or injury to People within the Area) / Keadaan Bahaya"/>
    <s v="Discovered that the safety interlocking guard on the fabrication workshop milling machine was bypassed with tape, allowing the machine to operate while the protective shield was wide open."/>
    <s v="Operators could easily make accidental contact with high-speed rotating parts, leading to severe lacerations, entanglement, or traumatic amputation of limbs."/>
    <s v="Enforced immediate machine shutdown and applied a Lockout/Tagout (LOTO) tag. Confronted the operator regarding the life-saving rule violation and raised the issue to the Workshop Supervisor."/>
    <s v="Tools, Equipment and Machinery / Berkaitan dengan Alat Kegunaan Pekerjaan dan Mesin sama ada ianya Tidak Sesuai untuk aktivitas tersebut atau sebaliknya"/>
    <x v="2"/>
    <x v="0"/>
    <x v="0"/>
  </r>
  <r>
    <n v="7099"/>
    <x v="1329"/>
    <d v="2026-06-11T11:15:09"/>
    <s v="anonymous"/>
    <d v="2026-06-04T00:00:00"/>
    <x v="51"/>
    <n v="12000161"/>
    <x v="0"/>
    <s v="DE Technician "/>
    <s v="Jetty Head"/>
    <s v="Unsafe Condition (Dangerous Area that has potential to cause harm or injury to People within the Area) / Keadaan Bahaya"/>
    <s v="requires proper housekeeping around the EDG area"/>
    <s v="if want to check and emergency start the generator engine it is difficult to access the engine area"/>
    <s v="inform ops to do proper house keeping"/>
    <s v="Material Arrangement and Housekeeping / Kesesuaian Penyusunan Barang dan Kebersihan Tempat Pekerjaan"/>
    <x v="2"/>
    <x v="0"/>
    <x v="0"/>
  </r>
  <r>
    <n v="7364"/>
    <x v="1330"/>
    <d v="2026-06-30T11:04:00"/>
    <s v="anonymous"/>
    <d v="2026-06-29T00:00:00"/>
    <x v="142"/>
    <n v="12000168"/>
    <x v="0"/>
    <s v="Supervisor"/>
    <s v="Cooling Tower Area"/>
    <s v="Unsafe Condition (Dangerous Area that has potential to cause harm or injury to People within the Area) / Keadaan Bahaya"/>
    <s v="Urea cooling water pumps area is water remained  "/>
    <s v="Slip, trip &amp; fall "/>
    <s v="Pumps need to be gland packing adjustment "/>
    <s v="Hazardous - Unsafe Environment / Situasi Tempat Kerja yang Berbahaya untuk Alam Sekitar"/>
    <x v="2"/>
    <x v="0"/>
    <x v="0"/>
  </r>
  <r>
    <n v="7213"/>
    <x v="1331"/>
    <d v="2026-06-23T15:55:33"/>
    <s v="anonymous"/>
    <d v="2026-06-18T00:00:00"/>
    <x v="130"/>
    <n v="12000195"/>
    <x v="0"/>
    <s v="Lead Instrumentation Engineer "/>
    <s v="North Building First Floor"/>
    <s v="Unsafe Act (Dangerous or Unsafe Act that was done by someone) / Perbuatan Bahaya"/>
    <s v="Our technician lacks awareness on working on instruments removed from areas where hazardous chemicals are present "/>
    <s v="If they don’t have awareness about safe practices, they can get injured as happened on 4 th June where a technician’s glove got burned due to acid exposure. "/>
    <s v="I prepared a training memo , learning from the incident and reviewed it with all the staff ag instrumentation department. "/>
    <s v="Hazardous - Unsafe Materials / Benda yang Berbahaya"/>
    <x v="2"/>
    <x v="0"/>
    <x v="0"/>
  </r>
  <r>
    <n v="7233"/>
    <x v="1332"/>
    <d v="2026-06-24T15:18:02"/>
    <s v="anonymous"/>
    <d v="2026-06-02T00:00:00"/>
    <x v="153"/>
    <n v="12000202"/>
    <x v="0"/>
    <s v="Rotating"/>
    <s v="South Building Ground Floor"/>
    <s v="Unsafe Condition (Dangerous Area that has potential to cause harm or injury to People within the Area) / Keadaan Bahaya"/>
    <s v="I found slippery surface inside surau"/>
    <s v="High chances of falling due to slippery surface"/>
    <s v="I take mop to dry the floor"/>
    <s v="Proactive Approach / Teguran Positif (Safe Act / Positive Act)"/>
    <x v="2"/>
    <x v="0"/>
    <x v="0"/>
  </r>
  <r>
    <n v="7177"/>
    <x v="1333"/>
    <d v="2026-06-19T21:19:48"/>
    <s v="anonymous"/>
    <d v="2026-06-19T00:00:00"/>
    <x v="156"/>
    <n v="12000234"/>
    <x v="4"/>
    <s v="Welder "/>
    <s v="Boiler Area"/>
    <s v="Unsafe Condition (Dangerous Area that has potential to cause harm or injury to People within the Area) / Keadaan Bahaya"/>
    <s v="A curved helical strake exhaust stack at boiler 1 fell down between the exhaust brackets, which can potentially seriously hit people on the ground and any equipment nearby will be damaged."/>
    <s v="Serious injury "/>
    <s v="Report to hse and supervisor "/>
    <s v="Position of People / Keberadaan seseorang ketika bekerja (Line of Fire, Drop Object &amp; Slip, Trip and Fall)"/>
    <x v="1"/>
    <x v="2"/>
    <x v="0"/>
  </r>
  <r>
    <n v="7054"/>
    <x v="1334"/>
    <d v="2026-06-06T07:31:35"/>
    <s v="anonymous"/>
    <d v="2026-06-05T00:00:00"/>
    <x v="156"/>
    <n v="12000234"/>
    <x v="0"/>
    <s v="Welder "/>
    <s v="Urea Plant"/>
    <s v="Unsafe Condition (Dangerous Area that has potential to cause harm or injury to People within the Area) / Keadaan Bahaya"/>
    <s v="Open hole scaffolding floor."/>
    <s v="Somebody will fall to the hole and can get serious injury."/>
    <s v="Call scaffolding supv for immediately close the hole."/>
    <s v="Hazardous - Unsafe Environment / Situasi Tempat Kerja yang Berbahaya untuk Alam Sekitar"/>
    <x v="1"/>
    <x v="2"/>
    <x v="0"/>
  </r>
  <r>
    <n v="6991"/>
    <x v="1335"/>
    <d v="2026-06-02T08:09:19"/>
    <s v="anonymous"/>
    <d v="2026-06-01T00:00:00"/>
    <x v="13"/>
    <n v="12000148"/>
    <x v="0"/>
    <s v="Welder"/>
    <s v="North Building Ground Floor"/>
    <s v="Safe Act or Positive Practice (An appreciation to be made to that person who shows good examples) / Kelakuan yang Baik"/>
    <s v="Before the long weekends my colleague convinced us to switch off all electrical supplies."/>
    <s v="- Fire risk: Faulty equipment, overloaded sockets, or short circuits can spark while no one’s around to catch it _x000a_- Energy waste: Lights, AC, chargers, idle machines keep running for days = higher bill + unnecessary carbon footprint _x000a_- Equipment damage: Power surges or fluctuations when supply returns can fry electronics and control panels _x000a_- Water damage: If AC/cooling units stay on and condensate drains clog, you get leaks and mold while site is empty _x000a_- Security issues: Systems stay on unnecessarily, increasing chance of electrical faults that could affect alarms/CCTV _x000a_- Safety hazard on restart: If something failed while unattended, the next crew walks into a risky situation without knowing _x000a_- Compliance breach: Many site/client HSE rules require electrical isolation for extended shutdowns. Audit = non-compliance "/>
    <s v="- Use a shutdown checklist: Post a simple “End of Day” list at each DB/exit door. Lights, non-essential sockets, machines = off _x000a_- Assign responsibility: Rotate or assign “last man out” duty so one person checks and signs off daily _x000a_- Label clearly: Mark which breakers/MCBs are “switch off daily” vs “24/7 essential” like alarms, fridge, server _x000a_- Zone it out: Group sockets/machines by area so you can kill power in one go instead of hunting plugs _x000a_- Do visual checks: Walk the area at knock-off time. Look for running equipment, hot chargers, warm panels _x000a_- Train the crew: Make it part of induction. Everyone knows why we isolate: fire risk, surges, energy waste _x000a_- Install timers/sensors: Use timers for lights/AC or motion sensors so things auto-off if someone forgets _x000a_- Supervisors back it up: If leaders check and praise it, the team treats it as standard, not optional _x000a_- Report near-misses: If you find something left on that could’ve caused damage, log it as a lesson learned "/>
    <s v="Proactive Approach / Teguran Positif (Safe Act / Positive Act)"/>
    <x v="2"/>
    <x v="0"/>
    <x v="0"/>
  </r>
  <r>
    <n v="7053"/>
    <x v="1336"/>
    <d v="2026-06-06T07:14:56"/>
    <s v="anonymous"/>
    <d v="2026-06-05T00:00:00"/>
    <x v="156"/>
    <n v="12000234"/>
    <x v="0"/>
    <s v="Welder "/>
    <s v="Workshop"/>
    <s v="Unsafe Act (Dangerous or Unsafe Act that was done by someone) / Perbuatan Bahaya"/>
    <s v="During grinding the spark are pointing to other workers."/>
    <s v="Flying spark can cause eye injury."/>
    <s v="Stop the worker, change the direction and grinding positions to other side which no body around that area."/>
    <s v="Position of People / Keberadaan seseorang ketika bekerja (Line of Fire, Drop Object &amp; Slip, Trip and Fall)"/>
    <x v="1"/>
    <x v="2"/>
    <x v="0"/>
  </r>
  <r>
    <n v="5889"/>
    <x v="144"/>
    <d v="2026-04-08T13:17:43"/>
    <s v="anonymous"/>
    <d v="2026-06-08T00:00:00"/>
    <x v="10"/>
    <n v="12000104"/>
    <x v="0"/>
    <s v="static"/>
    <s v="Ammonia Plant"/>
    <s v="Safe Act or Positive Practice (An appreciation to be made to that person who shows good examples) / Kelakuan yang Baik"/>
    <s v="co worker following the required safety regulation from the permit to work suggested by the pip"/>
    <s v="N/A"/>
    <s v="tell him to keep it up"/>
    <s v="Proactive Approach / Teguran Positif (Safe Act / Positive Act)"/>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C5D39C-4454-4A38-A7E5-2B228C3549A4}" name="PivotTable1" cacheId="2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5:B121" firstHeaderRow="1" firstDataRow="1" firstDataCol="1" rowPageCount="3" colPageCount="1"/>
  <pivotFields count="18">
    <pivotField showAll="0"/>
    <pivotField showAll="0">
      <items count="1338">
        <item x="2"/>
        <item x="3"/>
        <item x="5"/>
        <item x="20"/>
        <item x="4"/>
        <item x="1"/>
        <item x="6"/>
        <item x="8"/>
        <item x="7"/>
        <item x="9"/>
        <item x="10"/>
        <item x="11"/>
        <item x="12"/>
        <item x="13"/>
        <item x="14"/>
        <item x="15"/>
        <item x="16"/>
        <item x="17"/>
        <item x="18"/>
        <item x="19"/>
        <item x="21"/>
        <item x="22"/>
        <item x="23"/>
        <item x="24"/>
        <item x="25"/>
        <item x="26"/>
        <item x="27"/>
        <item x="28"/>
        <item x="29"/>
        <item x="30"/>
        <item x="32"/>
        <item x="31"/>
        <item x="33"/>
        <item x="34"/>
        <item x="35"/>
        <item x="44"/>
        <item x="36"/>
        <item x="37"/>
        <item x="38"/>
        <item x="39"/>
        <item x="40"/>
        <item x="41"/>
        <item x="42"/>
        <item x="43"/>
        <item x="45"/>
        <item x="46"/>
        <item x="48"/>
        <item x="47"/>
        <item x="49"/>
        <item x="50"/>
        <item x="51"/>
        <item x="52"/>
        <item x="53"/>
        <item x="55"/>
        <item x="54"/>
        <item x="56"/>
        <item x="57"/>
        <item x="58"/>
        <item x="59"/>
        <item x="60"/>
        <item x="61"/>
        <item x="62"/>
        <item x="63"/>
        <item x="64"/>
        <item x="65"/>
        <item x="66"/>
        <item x="67"/>
        <item x="68"/>
        <item x="69"/>
        <item x="70"/>
        <item x="71"/>
        <item x="73"/>
        <item x="72"/>
        <item x="74"/>
        <item x="75"/>
        <item x="76"/>
        <item x="77"/>
        <item x="78"/>
        <item x="80"/>
        <item x="79"/>
        <item x="81"/>
        <item x="82"/>
        <item x="83"/>
        <item x="84"/>
        <item x="85"/>
        <item x="86"/>
        <item x="87"/>
        <item x="88"/>
        <item x="89"/>
        <item x="90"/>
        <item x="91"/>
        <item x="92"/>
        <item x="93"/>
        <item x="94"/>
        <item x="95"/>
        <item x="98"/>
        <item x="96"/>
        <item x="97"/>
        <item x="99"/>
        <item x="100"/>
        <item x="101"/>
        <item x="102"/>
        <item x="103"/>
        <item x="104"/>
        <item x="106"/>
        <item x="105"/>
        <item x="107"/>
        <item x="109"/>
        <item x="108"/>
        <item x="110"/>
        <item x="111"/>
        <item x="112"/>
        <item x="113"/>
        <item x="114"/>
        <item x="115"/>
        <item x="116"/>
        <item x="117"/>
        <item x="118"/>
        <item x="119"/>
        <item x="120"/>
        <item x="121"/>
        <item x="122"/>
        <item x="123"/>
        <item x="158"/>
        <item x="124"/>
        <item x="125"/>
        <item x="127"/>
        <item x="129"/>
        <item x="126"/>
        <item x="128"/>
        <item x="130"/>
        <item x="131"/>
        <item x="132"/>
        <item x="133"/>
        <item x="134"/>
        <item x="135"/>
        <item x="136"/>
        <item x="137"/>
        <item x="138"/>
        <item x="139"/>
        <item x="153"/>
        <item x="140"/>
        <item x="141"/>
        <item x="142"/>
        <item x="143"/>
        <item x="144"/>
        <item x="145"/>
        <item x="146"/>
        <item x="147"/>
        <item x="149"/>
        <item x="148"/>
        <item x="150"/>
        <item x="151"/>
        <item x="152"/>
        <item x="154"/>
        <item x="156"/>
        <item x="155"/>
        <item x="157"/>
        <item x="159"/>
        <item x="161"/>
        <item x="160"/>
        <item x="163"/>
        <item x="162"/>
        <item x="164"/>
        <item x="165"/>
        <item x="166"/>
        <item x="167"/>
        <item x="168"/>
        <item x="169"/>
        <item x="170"/>
        <item x="171"/>
        <item x="172"/>
        <item x="173"/>
        <item x="174"/>
        <item x="175"/>
        <item x="176"/>
        <item x="177"/>
        <item x="178"/>
        <item x="180"/>
        <item x="179"/>
        <item x="184"/>
        <item x="181"/>
        <item x="182"/>
        <item x="183"/>
        <item x="185"/>
        <item x="188"/>
        <item x="186"/>
        <item x="187"/>
        <item x="189"/>
        <item x="190"/>
        <item x="191"/>
        <item x="192"/>
        <item x="193"/>
        <item x="194"/>
        <item x="195"/>
        <item x="196"/>
        <item x="197"/>
        <item x="198"/>
        <item x="199"/>
        <item x="200"/>
        <item x="201"/>
        <item x="202"/>
        <item x="203"/>
        <item x="204"/>
        <item x="234"/>
        <item x="205"/>
        <item x="206"/>
        <item x="207"/>
        <item x="208"/>
        <item x="209"/>
        <item x="210"/>
        <item x="211"/>
        <item x="212"/>
        <item x="213"/>
        <item x="214"/>
        <item x="215"/>
        <item x="216"/>
        <item x="219"/>
        <item x="217"/>
        <item x="218"/>
        <item x="220"/>
        <item x="221"/>
        <item x="222"/>
        <item x="223"/>
        <item x="224"/>
        <item x="225"/>
        <item x="226"/>
        <item x="227"/>
        <item x="228"/>
        <item x="229"/>
        <item x="230"/>
        <item x="231"/>
        <item x="232"/>
        <item x="233"/>
        <item x="235"/>
        <item x="236"/>
        <item x="237"/>
        <item x="238"/>
        <item x="239"/>
        <item x="240"/>
        <item x="241"/>
        <item x="242"/>
        <item x="243"/>
        <item x="244"/>
        <item x="245"/>
        <item x="246"/>
        <item x="248"/>
        <item x="247"/>
        <item x="249"/>
        <item x="250"/>
        <item x="251"/>
        <item x="252"/>
        <item x="253"/>
        <item x="254"/>
        <item x="255"/>
        <item x="256"/>
        <item x="257"/>
        <item x="258"/>
        <item x="259"/>
        <item x="260"/>
        <item x="261"/>
        <item x="262"/>
        <item x="263"/>
        <item x="264"/>
        <item x="265"/>
        <item x="266"/>
        <item x="267"/>
        <item x="268"/>
        <item x="269"/>
        <item x="270"/>
        <item x="271"/>
        <item x="272"/>
        <item x="273"/>
        <item x="275"/>
        <item x="274"/>
        <item x="276"/>
        <item x="277"/>
        <item x="278"/>
        <item x="279"/>
        <item x="280"/>
        <item x="281"/>
        <item x="282"/>
        <item x="283"/>
        <item x="284"/>
        <item x="285"/>
        <item x="286"/>
        <item x="287"/>
        <item x="288"/>
        <item x="289"/>
        <item x="290"/>
        <item x="291"/>
        <item x="292"/>
        <item x="293"/>
        <item x="294"/>
        <item x="295"/>
        <item x="296"/>
        <item x="297"/>
        <item x="298"/>
        <item x="299"/>
        <item x="300"/>
        <item x="303"/>
        <item x="301"/>
        <item x="302"/>
        <item x="304"/>
        <item x="305"/>
        <item x="306"/>
        <item x="307"/>
        <item x="308"/>
        <item x="311"/>
        <item x="309"/>
        <item x="310"/>
        <item x="312"/>
        <item x="314"/>
        <item x="313"/>
        <item x="315"/>
        <item x="316"/>
        <item x="317"/>
        <item x="318"/>
        <item x="319"/>
        <item x="320"/>
        <item x="321"/>
        <item x="322"/>
        <item x="323"/>
        <item x="324"/>
        <item x="325"/>
        <item x="326"/>
        <item x="327"/>
        <item x="329"/>
        <item x="328"/>
        <item x="331"/>
        <item x="330"/>
        <item x="333"/>
        <item x="332"/>
        <item x="334"/>
        <item x="335"/>
        <item x="336"/>
        <item x="337"/>
        <item x="338"/>
        <item x="339"/>
        <item x="340"/>
        <item x="341"/>
        <item x="343"/>
        <item x="342"/>
        <item x="344"/>
        <item x="345"/>
        <item x="350"/>
        <item x="346"/>
        <item x="347"/>
        <item x="348"/>
        <item x="349"/>
        <item x="353"/>
        <item x="351"/>
        <item x="352"/>
        <item x="355"/>
        <item x="354"/>
        <item x="356"/>
        <item x="357"/>
        <item x="358"/>
        <item x="359"/>
        <item x="362"/>
        <item x="360"/>
        <item x="364"/>
        <item x="361"/>
        <item x="363"/>
        <item x="368"/>
        <item x="365"/>
        <item x="367"/>
        <item x="366"/>
        <item x="369"/>
        <item x="370"/>
        <item x="371"/>
        <item x="372"/>
        <item x="373"/>
        <item x="375"/>
        <item x="378"/>
        <item x="374"/>
        <item x="377"/>
        <item x="376"/>
        <item x="382"/>
        <item x="386"/>
        <item x="379"/>
        <item x="381"/>
        <item x="380"/>
        <item x="384"/>
        <item x="388"/>
        <item x="383"/>
        <item x="387"/>
        <item x="385"/>
        <item x="390"/>
        <item x="393"/>
        <item x="389"/>
        <item x="391"/>
        <item x="392"/>
        <item x="394"/>
        <item x="396"/>
        <item x="397"/>
        <item x="395"/>
        <item x="398"/>
        <item x="403"/>
        <item x="399"/>
        <item x="400"/>
        <item x="404"/>
        <item x="402"/>
        <item x="401"/>
        <item x="405"/>
        <item x="415"/>
        <item x="409"/>
        <item x="406"/>
        <item x="410"/>
        <item x="411"/>
        <item x="407"/>
        <item x="412"/>
        <item x="408"/>
        <item x="413"/>
        <item x="416"/>
        <item x="414"/>
        <item x="418"/>
        <item x="417"/>
        <item x="422"/>
        <item x="419"/>
        <item x="420"/>
        <item x="423"/>
        <item x="421"/>
        <item x="432"/>
        <item x="427"/>
        <item x="424"/>
        <item x="426"/>
        <item x="425"/>
        <item x="429"/>
        <item x="428"/>
        <item x="430"/>
        <item x="431"/>
        <item x="440"/>
        <item x="433"/>
        <item x="434"/>
        <item x="436"/>
        <item x="435"/>
        <item x="437"/>
        <item x="438"/>
        <item x="439"/>
        <item x="441"/>
        <item x="449"/>
        <item x="442"/>
        <item x="443"/>
        <item x="447"/>
        <item x="444"/>
        <item x="445"/>
        <item x="446"/>
        <item x="452"/>
        <item x="448"/>
        <item x="450"/>
        <item x="451"/>
        <item x="453"/>
        <item x="454"/>
        <item x="455"/>
        <item x="456"/>
        <item x="457"/>
        <item x="459"/>
        <item x="458"/>
        <item x="460"/>
        <item x="461"/>
        <item x="462"/>
        <item x="463"/>
        <item x="464"/>
        <item x="465"/>
        <item x="466"/>
        <item x="467"/>
        <item x="468"/>
        <item x="469"/>
        <item x="470"/>
        <item x="471"/>
        <item x="472"/>
        <item x="473"/>
        <item x="474"/>
        <item x="475"/>
        <item x="476"/>
        <item x="479"/>
        <item x="477"/>
        <item x="478"/>
        <item x="483"/>
        <item x="481"/>
        <item x="480"/>
        <item x="482"/>
        <item x="484"/>
        <item x="485"/>
        <item x="486"/>
        <item x="487"/>
        <item x="488"/>
        <item x="491"/>
        <item x="489"/>
        <item x="490"/>
        <item x="493"/>
        <item x="492"/>
        <item x="496"/>
        <item x="494"/>
        <item x="495"/>
        <item x="497"/>
        <item x="500"/>
        <item x="498"/>
        <item x="499"/>
        <item x="501"/>
        <item x="504"/>
        <item x="502"/>
        <item x="503"/>
        <item x="506"/>
        <item x="505"/>
        <item x="508"/>
        <item x="507"/>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8"/>
        <item x="537"/>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9"/>
        <item x="568"/>
        <item x="570"/>
        <item x="571"/>
        <item x="572"/>
        <item x="573"/>
        <item x="574"/>
        <item x="575"/>
        <item x="576"/>
        <item x="577"/>
        <item x="578"/>
        <item x="579"/>
        <item x="580"/>
        <item x="581"/>
        <item x="582"/>
        <item x="583"/>
        <item x="584"/>
        <item x="585"/>
        <item x="586"/>
        <item x="587"/>
        <item x="588"/>
        <item x="589"/>
        <item x="590"/>
        <item x="591"/>
        <item x="592"/>
        <item x="770"/>
        <item x="593"/>
        <item x="594"/>
        <item x="595"/>
        <item x="596"/>
        <item x="597"/>
        <item x="598"/>
        <item x="599"/>
        <item x="600"/>
        <item x="601"/>
        <item x="602"/>
        <item x="603"/>
        <item x="604"/>
        <item x="605"/>
        <item x="606"/>
        <item x="607"/>
        <item x="608"/>
        <item x="609"/>
        <item x="610"/>
        <item x="611"/>
        <item x="612"/>
        <item x="613"/>
        <item x="614"/>
        <item x="615"/>
        <item x="616"/>
        <item x="618"/>
        <item x="617"/>
        <item x="619"/>
        <item x="620"/>
        <item x="621"/>
        <item x="622"/>
        <item x="623"/>
        <item x="624"/>
        <item x="625"/>
        <item x="626"/>
        <item x="627"/>
        <item x="628"/>
        <item x="629"/>
        <item x="630"/>
        <item x="631"/>
        <item x="632"/>
        <item x="633"/>
        <item x="634"/>
        <item x="635"/>
        <item x="636"/>
        <item x="637"/>
        <item x="638"/>
        <item x="639"/>
        <item x="641"/>
        <item x="640"/>
        <item x="643"/>
        <item x="642"/>
        <item x="645"/>
        <item x="644"/>
        <item x="646"/>
        <item x="647"/>
        <item x="649"/>
        <item x="648"/>
        <item x="650"/>
        <item x="651"/>
        <item x="652"/>
        <item x="653"/>
        <item x="654"/>
        <item x="655"/>
        <item x="656"/>
        <item x="657"/>
        <item x="658"/>
        <item x="659"/>
        <item x="660"/>
        <item x="661"/>
        <item x="662"/>
        <item x="663"/>
        <item x="664"/>
        <item x="665"/>
        <item x="666"/>
        <item x="667"/>
        <item x="668"/>
        <item x="669"/>
        <item x="670"/>
        <item x="682"/>
        <item x="671"/>
        <item x="672"/>
        <item x="675"/>
        <item x="673"/>
        <item x="677"/>
        <item x="674"/>
        <item x="676"/>
        <item x="678"/>
        <item x="679"/>
        <item x="680"/>
        <item x="681"/>
        <item x="683"/>
        <item x="684"/>
        <item x="685"/>
        <item x="686"/>
        <item x="687"/>
        <item x="688"/>
        <item x="689"/>
        <item x="690"/>
        <item x="691"/>
        <item x="692"/>
        <item x="694"/>
        <item x="693"/>
        <item x="695"/>
        <item x="696"/>
        <item x="697"/>
        <item x="698"/>
        <item x="699"/>
        <item x="700"/>
        <item x="701"/>
        <item x="715"/>
        <item x="704"/>
        <item x="702"/>
        <item x="703"/>
        <item x="706"/>
        <item x="705"/>
        <item x="707"/>
        <item x="710"/>
        <item x="708"/>
        <item x="709"/>
        <item x="711"/>
        <item x="712"/>
        <item x="713"/>
        <item x="714"/>
        <item x="716"/>
        <item x="717"/>
        <item x="719"/>
        <item x="718"/>
        <item x="720"/>
        <item x="722"/>
        <item x="721"/>
        <item x="723"/>
        <item x="724"/>
        <item x="725"/>
        <item x="726"/>
        <item x="727"/>
        <item x="728"/>
        <item x="729"/>
        <item x="731"/>
        <item x="730"/>
        <item x="732"/>
        <item x="733"/>
        <item x="734"/>
        <item x="735"/>
        <item x="736"/>
        <item x="737"/>
        <item x="738"/>
        <item x="740"/>
        <item x="739"/>
        <item x="741"/>
        <item x="742"/>
        <item x="743"/>
        <item x="744"/>
        <item x="745"/>
        <item x="746"/>
        <item x="747"/>
        <item x="748"/>
        <item x="749"/>
        <item x="750"/>
        <item x="751"/>
        <item x="753"/>
        <item x="752"/>
        <item x="754"/>
        <item x="755"/>
        <item x="756"/>
        <item x="757"/>
        <item x="758"/>
        <item x="759"/>
        <item x="760"/>
        <item x="761"/>
        <item x="762"/>
        <item x="763"/>
        <item x="764"/>
        <item x="765"/>
        <item x="766"/>
        <item x="767"/>
        <item x="768"/>
        <item x="769"/>
        <item x="771"/>
        <item x="772"/>
        <item x="774"/>
        <item x="809"/>
        <item x="775"/>
        <item x="773"/>
        <item x="776"/>
        <item x="777"/>
        <item x="782"/>
        <item x="778"/>
        <item x="779"/>
        <item x="780"/>
        <item x="781"/>
        <item x="783"/>
        <item x="784"/>
        <item x="785"/>
        <item x="786"/>
        <item x="787"/>
        <item x="788"/>
        <item x="790"/>
        <item x="789"/>
        <item x="791"/>
        <item x="792"/>
        <item x="793"/>
        <item x="802"/>
        <item x="794"/>
        <item x="795"/>
        <item x="796"/>
        <item x="797"/>
        <item x="798"/>
        <item x="799"/>
        <item x="800"/>
        <item x="801"/>
        <item x="803"/>
        <item x="804"/>
        <item x="805"/>
        <item x="808"/>
        <item x="806"/>
        <item x="807"/>
        <item x="810"/>
        <item x="812"/>
        <item x="811"/>
        <item x="813"/>
        <item x="814"/>
        <item x="815"/>
        <item x="816"/>
        <item x="817"/>
        <item x="818"/>
        <item x="819"/>
        <item x="820"/>
        <item x="821"/>
        <item x="822"/>
        <item x="823"/>
        <item x="824"/>
        <item x="825"/>
        <item x="826"/>
        <item x="827"/>
        <item x="828"/>
        <item x="829"/>
        <item x="831"/>
        <item x="830"/>
        <item x="832"/>
        <item x="833"/>
        <item x="834"/>
        <item x="835"/>
        <item x="836"/>
        <item x="837"/>
        <item x="838"/>
        <item x="839"/>
        <item x="840"/>
        <item x="841"/>
        <item x="843"/>
        <item x="842"/>
        <item x="844"/>
        <item x="845"/>
        <item x="846"/>
        <item x="847"/>
        <item x="848"/>
        <item x="849"/>
        <item x="853"/>
        <item x="850"/>
        <item x="851"/>
        <item x="852"/>
        <item x="855"/>
        <item x="854"/>
        <item x="856"/>
        <item x="857"/>
        <item x="858"/>
        <item x="859"/>
        <item x="860"/>
        <item x="863"/>
        <item x="862"/>
        <item x="861"/>
        <item x="864"/>
        <item x="865"/>
        <item x="869"/>
        <item x="866"/>
        <item x="867"/>
        <item x="868"/>
        <item x="870"/>
        <item x="871"/>
        <item x="872"/>
        <item x="874"/>
        <item x="873"/>
        <item x="875"/>
        <item x="876"/>
        <item x="877"/>
        <item x="878"/>
        <item x="879"/>
        <item x="882"/>
        <item x="887"/>
        <item x="880"/>
        <item x="881"/>
        <item x="883"/>
        <item x="886"/>
        <item x="884"/>
        <item x="888"/>
        <item x="885"/>
        <item x="890"/>
        <item x="891"/>
        <item x="889"/>
        <item x="892"/>
        <item x="893"/>
        <item x="894"/>
        <item x="895"/>
        <item x="896"/>
        <item x="897"/>
        <item x="898"/>
        <item x="899"/>
        <item x="900"/>
        <item x="901"/>
        <item x="902"/>
        <item x="904"/>
        <item x="903"/>
        <item x="905"/>
        <item x="906"/>
        <item x="907"/>
        <item x="908"/>
        <item x="909"/>
        <item x="910"/>
        <item x="911"/>
        <item x="912"/>
        <item x="913"/>
        <item x="914"/>
        <item x="915"/>
        <item x="916"/>
        <item x="917"/>
        <item x="918"/>
        <item x="919"/>
        <item x="920"/>
        <item x="921"/>
        <item x="922"/>
        <item x="923"/>
        <item x="924"/>
        <item x="925"/>
        <item x="926"/>
        <item x="929"/>
        <item x="927"/>
        <item x="928"/>
        <item x="930"/>
        <item x="931"/>
        <item x="932"/>
        <item x="933"/>
        <item x="934"/>
        <item x="935"/>
        <item x="936"/>
        <item x="937"/>
        <item x="938"/>
        <item x="939"/>
        <item x="940"/>
        <item x="941"/>
        <item x="944"/>
        <item x="942"/>
        <item x="943"/>
        <item x="945"/>
        <item x="946"/>
        <item x="947"/>
        <item x="948"/>
        <item x="949"/>
        <item x="950"/>
        <item x="951"/>
        <item x="952"/>
        <item x="953"/>
        <item x="954"/>
        <item x="955"/>
        <item x="956"/>
        <item x="957"/>
        <item x="958"/>
        <item x="959"/>
        <item x="963"/>
        <item x="960"/>
        <item x="961"/>
        <item x="962"/>
        <item x="964"/>
        <item x="965"/>
        <item x="966"/>
        <item x="967"/>
        <item x="968"/>
        <item x="970"/>
        <item x="969"/>
        <item x="972"/>
        <item x="971"/>
        <item x="973"/>
        <item x="974"/>
        <item x="975"/>
        <item x="976"/>
        <item x="977"/>
        <item x="978"/>
        <item x="979"/>
        <item x="980"/>
        <item x="981"/>
        <item x="982"/>
        <item x="983"/>
        <item x="984"/>
        <item x="985"/>
        <item x="986"/>
        <item x="987"/>
        <item x="1000"/>
        <item x="988"/>
        <item x="989"/>
        <item x="990"/>
        <item x="991"/>
        <item x="992"/>
        <item x="993"/>
        <item x="994"/>
        <item x="995"/>
        <item x="996"/>
        <item x="997"/>
        <item x="998"/>
        <item x="999"/>
        <item x="1001"/>
        <item x="1002"/>
        <item x="1003"/>
        <item x="1004"/>
        <item x="1005"/>
        <item x="1012"/>
        <item x="1007"/>
        <item x="1006"/>
        <item x="1008"/>
        <item x="1009"/>
        <item x="1010"/>
        <item x="1011"/>
        <item x="1013"/>
        <item x="1014"/>
        <item x="1015"/>
        <item x="1016"/>
        <item x="1017"/>
        <item x="1018"/>
        <item x="1019"/>
        <item x="1020"/>
        <item x="1021"/>
        <item x="1022"/>
        <item x="1023"/>
        <item x="1025"/>
        <item x="1046"/>
        <item x="1024"/>
        <item x="1026"/>
        <item x="1029"/>
        <item x="1027"/>
        <item x="1028"/>
        <item x="1033"/>
        <item x="1030"/>
        <item x="1031"/>
        <item x="1032"/>
        <item x="1042"/>
        <item x="1034"/>
        <item x="1038"/>
        <item x="1035"/>
        <item x="1040"/>
        <item x="1036"/>
        <item x="1037"/>
        <item x="1039"/>
        <item x="1041"/>
        <item x="1043"/>
        <item x="1044"/>
        <item x="1045"/>
        <item x="1047"/>
        <item x="1050"/>
        <item x="1048"/>
        <item x="1049"/>
        <item x="1051"/>
        <item x="1052"/>
        <item x="1053"/>
        <item x="1054"/>
        <item x="1055"/>
        <item x="1056"/>
        <item x="1057"/>
        <item x="1058"/>
        <item x="1059"/>
        <item x="1066"/>
        <item x="1060"/>
        <item x="1061"/>
        <item x="1062"/>
        <item x="1063"/>
        <item x="1064"/>
        <item x="1065"/>
        <item x="1067"/>
        <item x="1068"/>
        <item x="1069"/>
        <item x="1070"/>
        <item x="1071"/>
        <item x="1072"/>
        <item x="1073"/>
        <item x="1075"/>
        <item x="1074"/>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4"/>
        <item x="1103"/>
        <item x="1118"/>
        <item x="1105"/>
        <item x="1106"/>
        <item x="1107"/>
        <item x="1108"/>
        <item x="1109"/>
        <item x="1110"/>
        <item x="1111"/>
        <item x="1112"/>
        <item x="1113"/>
        <item x="1114"/>
        <item x="1115"/>
        <item x="1116"/>
        <item x="1117"/>
        <item x="1120"/>
        <item x="1119"/>
        <item x="1123"/>
        <item x="1121"/>
        <item x="1122"/>
        <item x="1124"/>
        <item x="1125"/>
        <item x="1126"/>
        <item x="1127"/>
        <item x="1128"/>
        <item x="1159"/>
        <item x="1335"/>
        <item x="1135"/>
        <item x="1134"/>
        <item x="1133"/>
        <item x="1217"/>
        <item x="1215"/>
        <item x="1212"/>
        <item x="1139"/>
        <item x="1185"/>
        <item x="1184"/>
        <item x="1325"/>
        <item x="1324"/>
        <item x="1297"/>
        <item x="1322"/>
        <item x="1321"/>
        <item x="1308"/>
        <item x="1319"/>
        <item x="1318"/>
        <item x="1149"/>
        <item x="1316"/>
        <item x="1336"/>
        <item x="1334"/>
        <item x="1313"/>
        <item x="1296"/>
        <item x="1190"/>
        <item x="1328"/>
        <item x="1327"/>
        <item x="1172"/>
        <item x="1307"/>
        <item x="1315"/>
        <item x="1305"/>
        <item x="1230"/>
        <item x="1271"/>
        <item x="1302"/>
        <item x="1223"/>
        <item x="1132"/>
        <item x="1205"/>
        <item x="1202"/>
        <item x="1239"/>
        <item x="1238"/>
        <item x="1295"/>
        <item x="1310"/>
        <item x="1251"/>
        <item x="1241"/>
        <item x="1283"/>
        <item x="1280"/>
        <item x="1329"/>
        <item x="1288"/>
        <item x="1279"/>
        <item x="1286"/>
        <item x="1260"/>
        <item x="1247"/>
        <item x="1284"/>
        <item x="1282"/>
        <item x="1281"/>
        <item x="1221"/>
        <item x="1169"/>
        <item x="1278"/>
        <item x="1144"/>
        <item x="1186"/>
        <item x="1168"/>
        <item x="1206"/>
        <item x="1209"/>
        <item x="1277"/>
        <item x="1276"/>
        <item x="1270"/>
        <item x="1309"/>
        <item x="1268"/>
        <item x="1265"/>
        <item x="1293"/>
        <item x="1266"/>
        <item x="1264"/>
        <item x="1263"/>
        <item x="1262"/>
        <item x="1261"/>
        <item x="1179"/>
        <item x="1259"/>
        <item x="1258"/>
        <item x="1256"/>
        <item x="1257"/>
        <item x="1255"/>
        <item x="1254"/>
        <item x="1253"/>
        <item x="1252"/>
        <item x="1248"/>
        <item x="1250"/>
        <item x="1333"/>
        <item x="1299"/>
        <item x="1298"/>
        <item x="1275"/>
        <item x="1246"/>
        <item x="1245"/>
        <item x="1244"/>
        <item x="1243"/>
        <item x="1242"/>
        <item x="1231"/>
        <item x="1240"/>
        <item x="1274"/>
        <item x="1237"/>
        <item x="1224"/>
        <item x="1235"/>
        <item x="1331"/>
        <item x="1233"/>
        <item x="1232"/>
        <item x="1249"/>
        <item x="1195"/>
        <item x="1194"/>
        <item x="1332"/>
        <item x="1227"/>
        <item x="1226"/>
        <item x="1306"/>
        <item x="1207"/>
        <item x="1225"/>
        <item x="1228"/>
        <item x="1222"/>
        <item x="1272"/>
        <item x="1137"/>
        <item x="1213"/>
        <item x="1175"/>
        <item x="1174"/>
        <item x="1218"/>
        <item x="1216"/>
        <item x="1201"/>
        <item x="1214"/>
        <item x="1300"/>
        <item x="1211"/>
        <item x="1210"/>
        <item x="1314"/>
        <item x="1208"/>
        <item x="1269"/>
        <item x="1267"/>
        <item x="1204"/>
        <item x="1203"/>
        <item x="1326"/>
        <item x="1323"/>
        <item x="1200"/>
        <item x="1320"/>
        <item x="1317"/>
        <item x="1197"/>
        <item x="1147"/>
        <item x="1312"/>
        <item x="1191"/>
        <item x="1143"/>
        <item x="1220"/>
        <item x="1187"/>
        <item x="1219"/>
        <item x="1311"/>
        <item x="1189"/>
        <item x="1188"/>
        <item x="1158"/>
        <item x="1142"/>
        <item x="1156"/>
        <item x="1183"/>
        <item x="1294"/>
        <item x="1178"/>
        <item x="1181"/>
        <item x="1180"/>
        <item x="1182"/>
        <item x="1177"/>
        <item x="1176"/>
        <item x="1163"/>
        <item x="1236"/>
        <item x="1234"/>
        <item x="1304"/>
        <item x="1303"/>
        <item x="1130"/>
        <item x="1129"/>
        <item x="1173"/>
        <item x="1167"/>
        <item x="1166"/>
        <item x="1273"/>
        <item x="1165"/>
        <item x="1164"/>
        <item x="1153"/>
        <item x="1162"/>
        <item x="1161"/>
        <item x="1160"/>
        <item x="1287"/>
        <item x="1285"/>
        <item x="1157"/>
        <item x="1229"/>
        <item x="1155"/>
        <item x="1154"/>
        <item x="1152"/>
        <item x="1151"/>
        <item x="1150"/>
        <item x="1330"/>
        <item x="1148"/>
        <item x="1301"/>
        <item x="1146"/>
        <item x="1145"/>
        <item x="1292"/>
        <item x="1291"/>
        <item x="1290"/>
        <item x="1289"/>
        <item x="1140"/>
        <item x="1141"/>
        <item x="1138"/>
        <item x="1199"/>
        <item x="1136"/>
        <item x="1171"/>
        <item x="1170"/>
        <item x="1192"/>
        <item x="1193"/>
        <item x="1131"/>
        <item x="1198"/>
        <item x="1196"/>
        <item x="0"/>
        <item t="default"/>
      </items>
    </pivotField>
    <pivotField showAll="0"/>
    <pivotField showAll="0"/>
    <pivotField numFmtId="14" showAll="0"/>
    <pivotField axis="axisRow" dataField="1" showAll="0" sortType="descending">
      <items count="522">
        <item x="132"/>
        <item m="1" x="442"/>
        <item x="70"/>
        <item m="1" x="429"/>
        <item x="87"/>
        <item m="1" x="385"/>
        <item m="1" x="344"/>
        <item m="1" x="366"/>
        <item m="1" x="498"/>
        <item m="1" x="467"/>
        <item m="1" x="364"/>
        <item m="1" x="292"/>
        <item m="1" x="490"/>
        <item x="43"/>
        <item m="1" x="314"/>
        <item m="1" x="361"/>
        <item m="1" x="426"/>
        <item m="1" x="372"/>
        <item m="1" x="427"/>
        <item x="44"/>
        <item x="146"/>
        <item m="1" x="306"/>
        <item x="112"/>
        <item m="1" x="470"/>
        <item x="22"/>
        <item m="1" x="334"/>
        <item m="1" x="496"/>
        <item m="1" x="497"/>
        <item x="51"/>
        <item m="1" x="425"/>
        <item m="1" x="380"/>
        <item m="1" x="481"/>
        <item x="16"/>
        <item m="1" x="510"/>
        <item m="1" x="362"/>
        <item x="140"/>
        <item m="1" x="387"/>
        <item m="1" x="499"/>
        <item m="1" x="512"/>
        <item m="1" x="518"/>
        <item m="1" x="511"/>
        <item m="1" x="517"/>
        <item m="1" x="506"/>
        <item m="1" x="515"/>
        <item m="1" x="520"/>
        <item m="1" x="514"/>
        <item m="1" x="509"/>
        <item m="1" x="505"/>
        <item m="1" x="504"/>
        <item m="1" x="508"/>
        <item m="1" x="503"/>
        <item m="1" x="519"/>
        <item m="1" x="516"/>
        <item m="1" x="328"/>
        <item x="41"/>
        <item m="1" x="410"/>
        <item x="46"/>
        <item m="1" x="397"/>
        <item m="1" x="345"/>
        <item m="1" x="358"/>
        <item x="145"/>
        <item m="1" x="349"/>
        <item m="1" x="473"/>
        <item x="48"/>
        <item m="1" x="326"/>
        <item m="1" x="441"/>
        <item x="100"/>
        <item m="1" x="323"/>
        <item m="1" x="324"/>
        <item m="1" x="507"/>
        <item m="1" x="352"/>
        <item m="1" x="301"/>
        <item m="1" x="296"/>
        <item m="1" x="465"/>
        <item m="1" x="286"/>
        <item m="1" x="466"/>
        <item x="69"/>
        <item x="35"/>
        <item m="1" x="302"/>
        <item m="1" x="382"/>
        <item x="8"/>
        <item m="1" x="274"/>
        <item m="1" x="484"/>
        <item x="6"/>
        <item x="82"/>
        <item m="1" x="357"/>
        <item m="1" x="424"/>
        <item m="1" x="370"/>
        <item x="105"/>
        <item m="1" x="284"/>
        <item m="1" x="440"/>
        <item x="50"/>
        <item m="1" x="443"/>
        <item m="1" x="413"/>
        <item m="1" x="477"/>
        <item m="1" x="327"/>
        <item m="1" x="408"/>
        <item m="1" x="406"/>
        <item m="1" x="449"/>
        <item m="1" x="398"/>
        <item m="1" x="393"/>
        <item m="1" x="439"/>
        <item m="1" x="356"/>
        <item m="1" x="464"/>
        <item m="1" x="445"/>
        <item m="1" x="444"/>
        <item m="1" x="305"/>
        <item m="1" x="491"/>
        <item m="1" x="422"/>
        <item m="1" x="341"/>
        <item m="1" x="407"/>
        <item m="1" x="363"/>
        <item m="1" x="463"/>
        <item m="1" x="492"/>
        <item m="1" x="487"/>
        <item m="1" x="468"/>
        <item m="1" x="438"/>
        <item m="1" x="513"/>
        <item x="80"/>
        <item m="1" x="486"/>
        <item m="1" x="320"/>
        <item m="1" x="448"/>
        <item m="1" x="501"/>
        <item m="1" x="476"/>
        <item m="1" x="276"/>
        <item x="94"/>
        <item m="1" x="390"/>
        <item m="1" x="376"/>
        <item m="1" x="329"/>
        <item m="1" x="421"/>
        <item m="1" x="367"/>
        <item m="1" x="342"/>
        <item x="2"/>
        <item m="1" x="303"/>
        <item x="136"/>
        <item m="1" x="495"/>
        <item m="1" x="288"/>
        <item m="1" x="368"/>
        <item m="1" x="437"/>
        <item m="1" x="377"/>
        <item m="1" x="339"/>
        <item x="31"/>
        <item m="1" x="436"/>
        <item m="1" x="479"/>
        <item x="47"/>
        <item m="1" x="475"/>
        <item m="1" x="283"/>
        <item m="1" x="353"/>
        <item m="1" x="493"/>
        <item m="1" x="494"/>
        <item m="1" x="392"/>
        <item m="1" x="359"/>
        <item m="1" x="343"/>
        <item x="127"/>
        <item x="60"/>
        <item m="1" x="435"/>
        <item m="1" x="480"/>
        <item m="1" x="472"/>
        <item x="141"/>
        <item m="1" x="269"/>
        <item m="1" x="411"/>
        <item m="1" x="386"/>
        <item m="1" x="488"/>
        <item m="1" x="409"/>
        <item x="116"/>
        <item m="1" x="447"/>
        <item x="30"/>
        <item m="1" x="446"/>
        <item m="1" x="350"/>
        <item m="1" x="489"/>
        <item m="1" x="388"/>
        <item m="1" x="434"/>
        <item m="1" x="346"/>
        <item m="1" x="502"/>
        <item m="1" x="482"/>
        <item m="1" x="294"/>
        <item m="1" x="462"/>
        <item m="1" x="355"/>
        <item x="144"/>
        <item m="1" x="330"/>
        <item m="1" x="433"/>
        <item m="1" x="478"/>
        <item m="1" x="461"/>
        <item m="1" x="378"/>
        <item m="1" x="460"/>
        <item m="1" x="315"/>
        <item m="1" x="420"/>
        <item m="1" x="383"/>
        <item m="1" x="471"/>
        <item x="138"/>
        <item m="1" x="273"/>
        <item x="58"/>
        <item m="1" x="485"/>
        <item m="1" x="459"/>
        <item m="1" x="365"/>
        <item x="77"/>
        <item m="1" x="458"/>
        <item x="38"/>
        <item m="1" x="457"/>
        <item m="1" x="275"/>
        <item x="39"/>
        <item m="1" x="280"/>
        <item x="137"/>
        <item m="1" x="322"/>
        <item m="1" x="278"/>
        <item m="1" x="295"/>
        <item m="1" x="469"/>
        <item m="1" x="419"/>
        <item m="1" x="432"/>
        <item m="1" x="399"/>
        <item m="1" x="384"/>
        <item m="1" x="304"/>
        <item m="1" x="348"/>
        <item m="1" x="418"/>
        <item m="1" x="483"/>
        <item x="81"/>
        <item m="1" x="369"/>
        <item x="76"/>
        <item m="1" x="389"/>
        <item m="1" x="335"/>
        <item m="1" x="354"/>
        <item m="1" x="456"/>
        <item m="1" x="281"/>
        <item x="108"/>
        <item m="1" x="351"/>
        <item x="99"/>
        <item m="1" x="417"/>
        <item m="1" x="379"/>
        <item x="109"/>
        <item m="1" x="293"/>
        <item m="1" x="381"/>
        <item m="1" x="312"/>
        <item m="1" x="277"/>
        <item m="1" x="431"/>
        <item x="9"/>
        <item m="1" x="340"/>
        <item m="1" x="300"/>
        <item m="1" x="474"/>
        <item m="1" x="360"/>
        <item m="1" x="430"/>
        <item x="147"/>
        <item m="1" x="455"/>
        <item x="148"/>
        <item m="1" x="325"/>
        <item m="1" x="454"/>
        <item m="1" x="453"/>
        <item m="1" x="297"/>
        <item x="59"/>
        <item m="1" x="307"/>
        <item x="21"/>
        <item x="111"/>
        <item x="125"/>
        <item x="33"/>
        <item m="1" x="375"/>
        <item m="1" x="291"/>
        <item m="1" x="337"/>
        <item m="1" x="391"/>
        <item m="1" x="452"/>
        <item m="1" x="500"/>
        <item m="1" x="371"/>
        <item x="130"/>
        <item x="49"/>
        <item m="1" x="287"/>
        <item x="7"/>
        <item m="1" x="451"/>
        <item x="55"/>
        <item m="1" x="338"/>
        <item x="26"/>
        <item m="1" x="289"/>
        <item x="89"/>
        <item x="120"/>
        <item m="1" x="450"/>
        <item m="1" x="309"/>
        <item x="34"/>
        <item m="1" x="373"/>
        <item x="143"/>
        <item m="1" x="405"/>
        <item x="72"/>
        <item m="1" x="316"/>
        <item x="10"/>
        <item x="142"/>
        <item m="1" x="347"/>
        <item m="1" x="336"/>
        <item m="1" x="416"/>
        <item m="1" x="394"/>
        <item x="71"/>
        <item m="1" x="423"/>
        <item m="1" x="403"/>
        <item m="1" x="414"/>
        <item m="1" x="415"/>
        <item m="1" x="270"/>
        <item m="1" x="395"/>
        <item m="1" x="412"/>
        <item m="1" x="374"/>
        <item m="1" x="428"/>
        <item m="1" x="404"/>
        <item m="1" x="402"/>
        <item m="1" x="400"/>
        <item m="1" x="396"/>
        <item m="1" x="401"/>
        <item x="107"/>
        <item x="0"/>
        <item x="1"/>
        <item x="3"/>
        <item x="5"/>
        <item x="11"/>
        <item x="12"/>
        <item x="13"/>
        <item x="14"/>
        <item x="15"/>
        <item x="45"/>
        <item x="62"/>
        <item x="114"/>
        <item x="102"/>
        <item x="106"/>
        <item x="28"/>
        <item x="17"/>
        <item x="118"/>
        <item x="18"/>
        <item x="121"/>
        <item x="40"/>
        <item x="64"/>
        <item x="95"/>
        <item x="101"/>
        <item x="37"/>
        <item x="23"/>
        <item x="19"/>
        <item x="75"/>
        <item x="133"/>
        <item x="27"/>
        <item x="29"/>
        <item x="98"/>
        <item x="115"/>
        <item x="78"/>
        <item x="131"/>
        <item x="149"/>
        <item x="65"/>
        <item x="66"/>
        <item x="67"/>
        <item x="84"/>
        <item x="85"/>
        <item x="57"/>
        <item x="139"/>
        <item x="52"/>
        <item x="25"/>
        <item x="110"/>
        <item x="119"/>
        <item x="42"/>
        <item x="117"/>
        <item x="97"/>
        <item x="135"/>
        <item x="68"/>
        <item x="88"/>
        <item x="53"/>
        <item x="153"/>
        <item x="54"/>
        <item x="83"/>
        <item x="24"/>
        <item x="79"/>
        <item x="91"/>
        <item x="36"/>
        <item x="150"/>
        <item x="90"/>
        <item x="93"/>
        <item x="122"/>
        <item x="123"/>
        <item x="56"/>
        <item x="124"/>
        <item x="92"/>
        <item x="4"/>
        <item x="126"/>
        <item x="86"/>
        <item x="20"/>
        <item x="32"/>
        <item x="61"/>
        <item x="63"/>
        <item x="73"/>
        <item x="74"/>
        <item x="96"/>
        <item x="103"/>
        <item x="104"/>
        <item x="113"/>
        <item x="128"/>
        <item x="129"/>
        <item x="134"/>
        <item x="151"/>
        <item x="152"/>
        <item m="1" x="279"/>
        <item m="1" x="282"/>
        <item m="1" x="285"/>
        <item m="1" x="290"/>
        <item x="154"/>
        <item m="1" x="298"/>
        <item m="1" x="299"/>
        <item m="1" x="308"/>
        <item m="1" x="310"/>
        <item m="1" x="311"/>
        <item x="155"/>
        <item x="156"/>
        <item m="1" x="313"/>
        <item m="1" x="317"/>
        <item m="1" x="318"/>
        <item m="1" x="319"/>
        <item m="1" x="321"/>
        <item m="1" x="331"/>
        <item m="1" x="332"/>
        <item m="1" x="333"/>
        <item m="1" x="272"/>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8"/>
        <item x="266"/>
        <item m="1" x="271"/>
        <item x="267"/>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12">
        <item x="0"/>
        <item m="1" x="10"/>
        <item h="1" x="1"/>
        <item h="1" x="2"/>
        <item h="1" x="3"/>
        <item h="1" x="4"/>
        <item h="1" x="5"/>
        <item h="1" x="6"/>
        <item h="1" x="7"/>
        <item h="1" x="8"/>
        <item h="1" x="9"/>
        <item t="default"/>
      </items>
    </pivotField>
    <pivotField showAll="0"/>
    <pivotField showAll="0"/>
    <pivotField showAll="0"/>
    <pivotField showAll="0"/>
    <pivotField showAll="0"/>
    <pivotField showAll="0"/>
    <pivotField showAll="0"/>
    <pivotField axis="axisPage" multipleItemSelectionAllowed="1" showAll="0">
      <items count="6">
        <item x="2"/>
        <item h="1" x="1"/>
        <item h="1" m="1" x="4"/>
        <item x="0"/>
        <item h="1" m="1" x="3"/>
        <item t="default"/>
      </items>
    </pivotField>
    <pivotField axis="axisPage" multipleItemSelectionAllowed="1" showAll="0">
      <items count="4">
        <item x="2"/>
        <item x="0"/>
        <item h="1" x="1"/>
        <item t="default"/>
      </items>
    </pivotField>
    <pivotField showAll="0"/>
  </pivotFields>
  <rowFields count="1">
    <field x="5"/>
  </rowFields>
  <rowItems count="116">
    <i>
      <x v="307"/>
    </i>
    <i>
      <x v="359"/>
    </i>
    <i>
      <x v="279"/>
    </i>
    <i>
      <x v="363"/>
    </i>
    <i>
      <x v="367"/>
    </i>
    <i>
      <x v="371"/>
    </i>
    <i>
      <x v="132"/>
    </i>
    <i>
      <x v="334"/>
    </i>
    <i>
      <x v="261"/>
    </i>
    <i>
      <x v="317"/>
    </i>
    <i>
      <x v="323"/>
    </i>
    <i>
      <x v="354"/>
    </i>
    <i>
      <x v="134"/>
    </i>
    <i>
      <x v="178"/>
    </i>
    <i>
      <x v="312"/>
    </i>
    <i>
      <x v="331"/>
    </i>
    <i>
      <x v="80"/>
    </i>
    <i>
      <x v="338"/>
    </i>
    <i>
      <x v="314"/>
    </i>
    <i>
      <x v="166"/>
    </i>
    <i>
      <x v="301"/>
    </i>
    <i>
      <x v="340"/>
    </i>
    <i>
      <x v="28"/>
    </i>
    <i>
      <x v="260"/>
    </i>
    <i>
      <x v="356"/>
    </i>
    <i>
      <x v="141"/>
    </i>
    <i>
      <x v="275"/>
    </i>
    <i>
      <x v="319"/>
    </i>
    <i>
      <x v="32"/>
    </i>
    <i>
      <x v="348"/>
    </i>
    <i>
      <x v="158"/>
    </i>
    <i>
      <x v="383"/>
    </i>
    <i>
      <x v="339"/>
    </i>
    <i>
      <x v="265"/>
    </i>
    <i>
      <x v="313"/>
    </i>
    <i>
      <x v="269"/>
    </i>
    <i>
      <x v="322"/>
    </i>
    <i>
      <x v="35"/>
    </i>
    <i>
      <x v="329"/>
    </i>
    <i>
      <x v="381"/>
    </i>
    <i>
      <x v="330"/>
    </i>
    <i>
      <x v="366"/>
    </i>
    <i>
      <x v="332"/>
    </i>
    <i>
      <x v="368"/>
    </i>
    <i>
      <x v="4"/>
    </i>
    <i>
      <x v="372"/>
    </i>
    <i>
      <x v="309"/>
    </i>
    <i>
      <x v="88"/>
    </i>
    <i>
      <x v="153"/>
    </i>
    <i>
      <x v="54"/>
    </i>
    <i>
      <x v="341"/>
    </i>
    <i>
      <x v="305"/>
    </i>
    <i>
      <x v="280"/>
    </i>
    <i>
      <x v="343"/>
    </i>
    <i>
      <x v="315"/>
    </i>
    <i>
      <x v="353"/>
    </i>
    <i>
      <x v="273"/>
    </i>
    <i>
      <x v="355"/>
    </i>
    <i>
      <x v="191"/>
    </i>
    <i>
      <x v="310"/>
    </i>
    <i>
      <x v="361"/>
    </i>
    <i>
      <x v="385"/>
    </i>
    <i>
      <x v="189"/>
    </i>
    <i>
      <x v="324"/>
    </i>
    <i>
      <x v="347"/>
    </i>
    <i>
      <x v="118"/>
    </i>
    <i>
      <x v="365"/>
    </i>
    <i>
      <x v="335"/>
    </i>
    <i>
      <x v="325"/>
    </i>
    <i>
      <x v="369"/>
    </i>
    <i>
      <x v="358"/>
    </i>
    <i>
      <x v="320"/>
    </i>
    <i>
      <x v="252"/>
    </i>
    <i>
      <x v="76"/>
    </i>
    <i>
      <x v="378"/>
    </i>
    <i>
      <x v="263"/>
    </i>
    <i>
      <x v="2"/>
    </i>
    <i>
      <x v="225"/>
    </i>
    <i>
      <x v="234"/>
    </i>
    <i>
      <x v="84"/>
    </i>
    <i>
      <x v="125"/>
    </i>
    <i>
      <x v="13"/>
    </i>
    <i>
      <x v="200"/>
    </i>
    <i>
      <x v="197"/>
    </i>
    <i>
      <x v="223"/>
    </i>
    <i>
      <x v="228"/>
    </i>
    <i>
      <x v="328"/>
    </i>
    <i>
      <x v="242"/>
    </i>
    <i>
      <x v="386"/>
    </i>
    <i>
      <x v="360"/>
    </i>
    <i>
      <x v="346"/>
    </i>
    <i>
      <x v="91"/>
    </i>
    <i>
      <x v="240"/>
    </i>
    <i>
      <x v="370"/>
    </i>
    <i>
      <x v="277"/>
    </i>
    <i>
      <x/>
    </i>
    <i>
      <x v="22"/>
    </i>
    <i>
      <x v="380"/>
    </i>
    <i>
      <x v="144"/>
    </i>
    <i>
      <x v="77"/>
    </i>
    <i>
      <x v="63"/>
    </i>
    <i>
      <x v="345"/>
    </i>
    <i>
      <x v="316"/>
    </i>
    <i>
      <x v="351"/>
    </i>
    <i>
      <x v="83"/>
    </i>
    <i>
      <x v="302"/>
    </i>
    <i>
      <x v="311"/>
    </i>
    <i>
      <x v="349"/>
    </i>
    <i>
      <x v="308"/>
    </i>
    <i>
      <x v="285"/>
    </i>
    <i>
      <x v="468"/>
    </i>
    <i>
      <x v="164"/>
    </i>
    <i>
      <x v="350"/>
    </i>
    <i>
      <x v="300"/>
    </i>
    <i>
      <x v="516"/>
    </i>
    <i t="grand">
      <x/>
    </i>
  </rowItems>
  <colItems count="1">
    <i/>
  </colItems>
  <pageFields count="3">
    <pageField fld="7" hier="-1"/>
    <pageField fld="16" hier="-1"/>
    <pageField fld="15" hier="-1"/>
  </pageFields>
  <dataFields count="1">
    <dataField name="No of CARE Cards" fld="5" subtotal="count" baseField="0" baseItem="0"/>
  </dataFields>
  <formats count="3">
    <format dxfId="30">
      <pivotArea dataOnly="0" labelOnly="1" fieldPosition="0">
        <references count="1">
          <reference field="5" count="50">
            <x v="0"/>
            <x v="4"/>
            <x v="5"/>
            <x v="10"/>
            <x v="14"/>
            <x v="15"/>
            <x v="20"/>
            <x v="21"/>
            <x v="22"/>
            <x v="24"/>
            <x v="30"/>
            <x v="34"/>
            <x v="36"/>
            <x v="54"/>
            <x v="58"/>
            <x v="59"/>
            <x v="61"/>
            <x v="63"/>
            <x v="66"/>
            <x v="67"/>
            <x v="68"/>
            <x v="71"/>
            <x v="72"/>
            <x v="74"/>
            <x v="75"/>
            <x v="76"/>
            <x v="77"/>
            <x v="84"/>
            <x v="88"/>
            <x v="89"/>
            <x v="90"/>
            <x v="95"/>
            <x v="106"/>
            <x v="109"/>
            <x v="118"/>
            <x v="127"/>
            <x v="129"/>
            <x v="130"/>
            <x v="133"/>
            <x v="134"/>
            <x v="136"/>
            <x v="137"/>
            <x v="139"/>
            <x v="141"/>
            <x v="144"/>
            <x v="146"/>
            <x v="153"/>
            <x v="158"/>
            <x v="159"/>
            <x v="166"/>
          </reference>
        </references>
      </pivotArea>
    </format>
    <format dxfId="31">
      <pivotArea dataOnly="0" labelOnly="1" fieldPosition="0">
        <references count="1">
          <reference field="5" count="50">
            <x v="2"/>
            <x v="93"/>
            <x v="98"/>
            <x v="101"/>
            <x v="105"/>
            <x v="170"/>
            <x v="176"/>
            <x v="178"/>
            <x v="179"/>
            <x v="185"/>
            <x v="189"/>
            <x v="191"/>
            <x v="194"/>
            <x v="195"/>
            <x v="197"/>
            <x v="200"/>
            <x v="201"/>
            <x v="202"/>
            <x v="203"/>
            <x v="205"/>
            <x v="211"/>
            <x v="213"/>
            <x v="215"/>
            <x v="216"/>
            <x v="218"/>
            <x v="223"/>
            <x v="224"/>
            <x v="225"/>
            <x v="227"/>
            <x v="229"/>
            <x v="230"/>
            <x v="231"/>
            <x v="233"/>
            <x v="235"/>
            <x v="236"/>
            <x v="240"/>
            <x v="241"/>
            <x v="247"/>
            <x v="248"/>
            <x v="250"/>
            <x v="252"/>
            <x v="253"/>
            <x v="255"/>
            <x v="259"/>
            <x v="261"/>
            <x v="262"/>
            <x v="270"/>
            <x v="277"/>
            <x v="279"/>
            <x v="280"/>
          </reference>
        </references>
      </pivotArea>
    </format>
    <format dxfId="32">
      <pivotArea dataOnly="0" labelOnly="1" fieldPosition="0">
        <references count="1">
          <reference field="5" count="15">
            <x v="3"/>
            <x v="57"/>
            <x v="65"/>
            <x v="91"/>
            <x v="104"/>
            <x v="121"/>
            <x v="126"/>
            <x v="128"/>
            <x v="165"/>
            <x v="167"/>
            <x v="182"/>
            <x v="209"/>
            <x v="242"/>
            <x v="254"/>
            <x v="260"/>
          </reference>
        </references>
      </pivotArea>
    </format>
  </formats>
  <pivotTableStyleInfo name="PivotStyleLight16" showRowHeaders="1" showColHeaders="1" showRowStripes="0" showColStripes="0" showLastColumn="1"/>
  <filters count="1">
    <filter fld="1" type="dateBetween" evalOrder="-1" id="407" name="Start time">
      <autoFilter ref="A1">
        <filterColumn colId="0">
          <customFilters and="1">
            <customFilter operator="greaterThanOrEqual" val="46113"/>
            <customFilter operator="lessThanOrEqual" val="4620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D47632-277E-4052-80D9-8D74F8C413E2}" name="PivotTable2" cacheId="2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6:A7" firstHeaderRow="1" firstDataRow="1" firstDataCol="0" rowPageCount="3" colPageCount="1"/>
  <pivotFields count="18">
    <pivotField showAll="0"/>
    <pivotField showAll="0">
      <items count="1338">
        <item x="2"/>
        <item x="3"/>
        <item x="5"/>
        <item x="20"/>
        <item x="4"/>
        <item x="1"/>
        <item x="6"/>
        <item x="8"/>
        <item x="7"/>
        <item x="9"/>
        <item x="10"/>
        <item x="11"/>
        <item x="12"/>
        <item x="13"/>
        <item x="14"/>
        <item x="15"/>
        <item x="16"/>
        <item x="17"/>
        <item x="18"/>
        <item x="19"/>
        <item x="21"/>
        <item x="22"/>
        <item x="23"/>
        <item x="24"/>
        <item x="25"/>
        <item x="26"/>
        <item x="27"/>
        <item x="28"/>
        <item x="29"/>
        <item x="30"/>
        <item x="32"/>
        <item x="31"/>
        <item x="33"/>
        <item x="34"/>
        <item x="35"/>
        <item x="44"/>
        <item x="36"/>
        <item x="37"/>
        <item x="38"/>
        <item x="39"/>
        <item x="40"/>
        <item x="41"/>
        <item x="42"/>
        <item x="43"/>
        <item x="45"/>
        <item x="46"/>
        <item x="48"/>
        <item x="47"/>
        <item x="49"/>
        <item x="50"/>
        <item x="51"/>
        <item x="52"/>
        <item x="53"/>
        <item x="55"/>
        <item x="54"/>
        <item x="56"/>
        <item x="57"/>
        <item x="58"/>
        <item x="59"/>
        <item x="60"/>
        <item x="61"/>
        <item x="62"/>
        <item x="63"/>
        <item x="64"/>
        <item x="65"/>
        <item x="66"/>
        <item x="67"/>
        <item x="68"/>
        <item x="69"/>
        <item x="70"/>
        <item x="71"/>
        <item x="73"/>
        <item x="72"/>
        <item x="74"/>
        <item x="75"/>
        <item x="76"/>
        <item x="77"/>
        <item x="78"/>
        <item x="80"/>
        <item x="79"/>
        <item x="81"/>
        <item x="82"/>
        <item x="83"/>
        <item x="84"/>
        <item x="85"/>
        <item x="86"/>
        <item x="87"/>
        <item x="88"/>
        <item x="89"/>
        <item x="90"/>
        <item x="91"/>
        <item x="92"/>
        <item x="93"/>
        <item x="94"/>
        <item x="95"/>
        <item x="98"/>
        <item x="96"/>
        <item x="97"/>
        <item x="99"/>
        <item x="100"/>
        <item x="101"/>
        <item x="102"/>
        <item x="103"/>
        <item x="104"/>
        <item x="106"/>
        <item x="105"/>
        <item x="107"/>
        <item x="109"/>
        <item x="108"/>
        <item x="110"/>
        <item x="111"/>
        <item x="112"/>
        <item x="113"/>
        <item x="114"/>
        <item x="115"/>
        <item x="116"/>
        <item x="117"/>
        <item x="118"/>
        <item x="119"/>
        <item x="120"/>
        <item x="121"/>
        <item x="122"/>
        <item x="123"/>
        <item x="158"/>
        <item x="124"/>
        <item x="125"/>
        <item x="127"/>
        <item x="129"/>
        <item x="126"/>
        <item x="128"/>
        <item x="130"/>
        <item x="131"/>
        <item x="132"/>
        <item x="133"/>
        <item x="134"/>
        <item x="135"/>
        <item x="136"/>
        <item x="137"/>
        <item x="138"/>
        <item x="139"/>
        <item x="153"/>
        <item x="140"/>
        <item x="141"/>
        <item x="142"/>
        <item x="143"/>
        <item x="144"/>
        <item x="145"/>
        <item x="146"/>
        <item x="147"/>
        <item x="149"/>
        <item x="148"/>
        <item x="150"/>
        <item x="151"/>
        <item x="152"/>
        <item x="154"/>
        <item x="156"/>
        <item x="155"/>
        <item x="157"/>
        <item x="159"/>
        <item x="161"/>
        <item x="160"/>
        <item x="163"/>
        <item x="162"/>
        <item x="164"/>
        <item x="165"/>
        <item x="166"/>
        <item x="167"/>
        <item x="168"/>
        <item x="169"/>
        <item x="170"/>
        <item x="171"/>
        <item x="172"/>
        <item x="173"/>
        <item x="174"/>
        <item x="175"/>
        <item x="176"/>
        <item x="177"/>
        <item x="178"/>
        <item x="180"/>
        <item x="179"/>
        <item x="184"/>
        <item x="181"/>
        <item x="182"/>
        <item x="183"/>
        <item x="185"/>
        <item x="188"/>
        <item x="186"/>
        <item x="187"/>
        <item x="189"/>
        <item x="190"/>
        <item x="191"/>
        <item x="192"/>
        <item x="193"/>
        <item x="194"/>
        <item x="195"/>
        <item x="196"/>
        <item x="197"/>
        <item x="198"/>
        <item x="199"/>
        <item x="200"/>
        <item x="201"/>
        <item x="202"/>
        <item x="203"/>
        <item x="204"/>
        <item x="234"/>
        <item x="205"/>
        <item x="206"/>
        <item x="207"/>
        <item x="208"/>
        <item x="209"/>
        <item x="210"/>
        <item x="211"/>
        <item x="212"/>
        <item x="213"/>
        <item x="214"/>
        <item x="215"/>
        <item x="216"/>
        <item x="219"/>
        <item x="217"/>
        <item x="218"/>
        <item x="220"/>
        <item x="221"/>
        <item x="222"/>
        <item x="223"/>
        <item x="224"/>
        <item x="225"/>
        <item x="226"/>
        <item x="227"/>
        <item x="228"/>
        <item x="229"/>
        <item x="230"/>
        <item x="231"/>
        <item x="232"/>
        <item x="233"/>
        <item x="235"/>
        <item x="236"/>
        <item x="237"/>
        <item x="238"/>
        <item x="239"/>
        <item x="240"/>
        <item x="241"/>
        <item x="242"/>
        <item x="243"/>
        <item x="244"/>
        <item x="245"/>
        <item x="246"/>
        <item x="248"/>
        <item x="247"/>
        <item x="249"/>
        <item x="250"/>
        <item x="251"/>
        <item x="252"/>
        <item x="253"/>
        <item x="254"/>
        <item x="255"/>
        <item x="256"/>
        <item x="257"/>
        <item x="258"/>
        <item x="259"/>
        <item x="260"/>
        <item x="261"/>
        <item x="262"/>
        <item x="263"/>
        <item x="264"/>
        <item x="265"/>
        <item x="266"/>
        <item x="267"/>
        <item x="268"/>
        <item x="269"/>
        <item x="270"/>
        <item x="271"/>
        <item x="272"/>
        <item x="273"/>
        <item x="275"/>
        <item x="274"/>
        <item x="276"/>
        <item x="277"/>
        <item x="278"/>
        <item x="279"/>
        <item x="280"/>
        <item x="281"/>
        <item x="282"/>
        <item x="283"/>
        <item x="284"/>
        <item x="285"/>
        <item x="286"/>
        <item x="287"/>
        <item x="288"/>
        <item x="289"/>
        <item x="290"/>
        <item x="291"/>
        <item x="292"/>
        <item x="293"/>
        <item x="294"/>
        <item x="295"/>
        <item x="296"/>
        <item x="297"/>
        <item x="298"/>
        <item x="299"/>
        <item x="300"/>
        <item x="303"/>
        <item x="301"/>
        <item x="302"/>
        <item x="304"/>
        <item x="305"/>
        <item x="306"/>
        <item x="307"/>
        <item x="308"/>
        <item x="311"/>
        <item x="309"/>
        <item x="310"/>
        <item x="312"/>
        <item x="314"/>
        <item x="313"/>
        <item x="315"/>
        <item x="316"/>
        <item x="317"/>
        <item x="318"/>
        <item x="319"/>
        <item x="320"/>
        <item x="321"/>
        <item x="322"/>
        <item x="323"/>
        <item x="324"/>
        <item x="325"/>
        <item x="326"/>
        <item x="327"/>
        <item x="329"/>
        <item x="328"/>
        <item x="331"/>
        <item x="330"/>
        <item x="333"/>
        <item x="332"/>
        <item x="334"/>
        <item x="335"/>
        <item x="336"/>
        <item x="337"/>
        <item x="338"/>
        <item x="339"/>
        <item x="340"/>
        <item x="341"/>
        <item x="343"/>
        <item x="342"/>
        <item x="344"/>
        <item x="345"/>
        <item x="350"/>
        <item x="346"/>
        <item x="347"/>
        <item x="348"/>
        <item x="349"/>
        <item x="353"/>
        <item x="351"/>
        <item x="352"/>
        <item x="355"/>
        <item x="354"/>
        <item x="356"/>
        <item x="357"/>
        <item x="358"/>
        <item x="359"/>
        <item x="362"/>
        <item x="360"/>
        <item x="364"/>
        <item x="361"/>
        <item x="363"/>
        <item x="368"/>
        <item x="365"/>
        <item x="367"/>
        <item x="366"/>
        <item x="369"/>
        <item x="370"/>
        <item x="371"/>
        <item x="372"/>
        <item x="373"/>
        <item x="375"/>
        <item x="378"/>
        <item x="374"/>
        <item x="377"/>
        <item x="376"/>
        <item x="382"/>
        <item x="386"/>
        <item x="379"/>
        <item x="381"/>
        <item x="380"/>
        <item x="384"/>
        <item x="388"/>
        <item x="383"/>
        <item x="387"/>
        <item x="385"/>
        <item x="390"/>
        <item x="393"/>
        <item x="389"/>
        <item x="391"/>
        <item x="392"/>
        <item x="394"/>
        <item x="396"/>
        <item x="397"/>
        <item x="395"/>
        <item x="398"/>
        <item x="403"/>
        <item x="399"/>
        <item x="400"/>
        <item x="404"/>
        <item x="402"/>
        <item x="401"/>
        <item x="405"/>
        <item x="415"/>
        <item x="409"/>
        <item x="406"/>
        <item x="410"/>
        <item x="411"/>
        <item x="407"/>
        <item x="412"/>
        <item x="408"/>
        <item x="413"/>
        <item x="416"/>
        <item x="414"/>
        <item x="418"/>
        <item x="417"/>
        <item x="422"/>
        <item x="419"/>
        <item x="420"/>
        <item x="423"/>
        <item x="421"/>
        <item x="432"/>
        <item x="427"/>
        <item x="424"/>
        <item x="426"/>
        <item x="425"/>
        <item x="429"/>
        <item x="428"/>
        <item x="430"/>
        <item x="431"/>
        <item x="440"/>
        <item x="433"/>
        <item x="434"/>
        <item x="436"/>
        <item x="435"/>
        <item x="437"/>
        <item x="438"/>
        <item x="439"/>
        <item x="441"/>
        <item x="449"/>
        <item x="442"/>
        <item x="443"/>
        <item x="447"/>
        <item x="444"/>
        <item x="445"/>
        <item x="446"/>
        <item x="452"/>
        <item x="448"/>
        <item x="450"/>
        <item x="451"/>
        <item x="453"/>
        <item x="454"/>
        <item x="455"/>
        <item x="456"/>
        <item x="457"/>
        <item x="459"/>
        <item x="458"/>
        <item x="460"/>
        <item x="461"/>
        <item x="462"/>
        <item x="463"/>
        <item x="464"/>
        <item x="465"/>
        <item x="466"/>
        <item x="467"/>
        <item x="468"/>
        <item x="469"/>
        <item x="470"/>
        <item x="471"/>
        <item x="472"/>
        <item x="473"/>
        <item x="474"/>
        <item x="475"/>
        <item x="476"/>
        <item x="479"/>
        <item x="477"/>
        <item x="478"/>
        <item x="483"/>
        <item x="481"/>
        <item x="480"/>
        <item x="482"/>
        <item x="484"/>
        <item x="485"/>
        <item x="486"/>
        <item x="487"/>
        <item x="488"/>
        <item x="491"/>
        <item x="489"/>
        <item x="490"/>
        <item x="493"/>
        <item x="492"/>
        <item x="496"/>
        <item x="494"/>
        <item x="495"/>
        <item x="497"/>
        <item x="500"/>
        <item x="498"/>
        <item x="499"/>
        <item x="501"/>
        <item x="504"/>
        <item x="502"/>
        <item x="503"/>
        <item x="506"/>
        <item x="505"/>
        <item x="508"/>
        <item x="507"/>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8"/>
        <item x="537"/>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9"/>
        <item x="568"/>
        <item x="570"/>
        <item x="571"/>
        <item x="572"/>
        <item x="573"/>
        <item x="574"/>
        <item x="575"/>
        <item x="576"/>
        <item x="577"/>
        <item x="578"/>
        <item x="579"/>
        <item x="580"/>
        <item x="581"/>
        <item x="582"/>
        <item x="583"/>
        <item x="584"/>
        <item x="585"/>
        <item x="586"/>
        <item x="587"/>
        <item x="588"/>
        <item x="589"/>
        <item x="590"/>
        <item x="591"/>
        <item x="592"/>
        <item x="770"/>
        <item x="593"/>
        <item x="594"/>
        <item x="595"/>
        <item x="596"/>
        <item x="597"/>
        <item x="598"/>
        <item x="599"/>
        <item x="600"/>
        <item x="601"/>
        <item x="602"/>
        <item x="603"/>
        <item x="604"/>
        <item x="605"/>
        <item x="606"/>
        <item x="607"/>
        <item x="608"/>
        <item x="609"/>
        <item x="610"/>
        <item x="611"/>
        <item x="612"/>
        <item x="613"/>
        <item x="614"/>
        <item x="615"/>
        <item x="616"/>
        <item x="618"/>
        <item x="617"/>
        <item x="619"/>
        <item x="620"/>
        <item x="621"/>
        <item x="622"/>
        <item x="623"/>
        <item x="624"/>
        <item x="625"/>
        <item x="626"/>
        <item x="627"/>
        <item x="628"/>
        <item x="629"/>
        <item x="630"/>
        <item x="631"/>
        <item x="632"/>
        <item x="633"/>
        <item x="634"/>
        <item x="635"/>
        <item x="636"/>
        <item x="637"/>
        <item x="638"/>
        <item x="639"/>
        <item x="641"/>
        <item x="640"/>
        <item x="643"/>
        <item x="642"/>
        <item x="645"/>
        <item x="644"/>
        <item x="646"/>
        <item x="647"/>
        <item x="649"/>
        <item x="648"/>
        <item x="650"/>
        <item x="651"/>
        <item x="652"/>
        <item x="653"/>
        <item x="654"/>
        <item x="655"/>
        <item x="656"/>
        <item x="657"/>
        <item x="658"/>
        <item x="659"/>
        <item x="660"/>
        <item x="661"/>
        <item x="662"/>
        <item x="663"/>
        <item x="664"/>
        <item x="665"/>
        <item x="666"/>
        <item x="667"/>
        <item x="668"/>
        <item x="669"/>
        <item x="670"/>
        <item x="682"/>
        <item x="671"/>
        <item x="672"/>
        <item x="675"/>
        <item x="673"/>
        <item x="677"/>
        <item x="674"/>
        <item x="676"/>
        <item x="678"/>
        <item x="679"/>
        <item x="680"/>
        <item x="681"/>
        <item x="683"/>
        <item x="684"/>
        <item x="685"/>
        <item x="686"/>
        <item x="687"/>
        <item x="688"/>
        <item x="689"/>
        <item x="690"/>
        <item x="691"/>
        <item x="692"/>
        <item x="694"/>
        <item x="693"/>
        <item x="695"/>
        <item x="696"/>
        <item x="697"/>
        <item x="698"/>
        <item x="699"/>
        <item x="700"/>
        <item x="701"/>
        <item x="715"/>
        <item x="704"/>
        <item x="702"/>
        <item x="703"/>
        <item x="706"/>
        <item x="705"/>
        <item x="707"/>
        <item x="710"/>
        <item x="708"/>
        <item x="709"/>
        <item x="711"/>
        <item x="712"/>
        <item x="713"/>
        <item x="714"/>
        <item x="716"/>
        <item x="717"/>
        <item x="719"/>
        <item x="718"/>
        <item x="720"/>
        <item x="722"/>
        <item x="721"/>
        <item x="723"/>
        <item x="724"/>
        <item x="725"/>
        <item x="726"/>
        <item x="727"/>
        <item x="728"/>
        <item x="729"/>
        <item x="731"/>
        <item x="730"/>
        <item x="732"/>
        <item x="733"/>
        <item x="734"/>
        <item x="735"/>
        <item x="736"/>
        <item x="737"/>
        <item x="738"/>
        <item x="740"/>
        <item x="739"/>
        <item x="741"/>
        <item x="742"/>
        <item x="743"/>
        <item x="744"/>
        <item x="745"/>
        <item x="746"/>
        <item x="747"/>
        <item x="748"/>
        <item x="749"/>
        <item x="750"/>
        <item x="751"/>
        <item x="753"/>
        <item x="752"/>
        <item x="754"/>
        <item x="755"/>
        <item x="756"/>
        <item x="757"/>
        <item x="758"/>
        <item x="759"/>
        <item x="760"/>
        <item x="761"/>
        <item x="762"/>
        <item x="763"/>
        <item x="764"/>
        <item x="765"/>
        <item x="766"/>
        <item x="767"/>
        <item x="768"/>
        <item x="769"/>
        <item x="771"/>
        <item x="772"/>
        <item x="774"/>
        <item x="809"/>
        <item x="775"/>
        <item x="773"/>
        <item x="776"/>
        <item x="777"/>
        <item x="782"/>
        <item x="778"/>
        <item x="779"/>
        <item x="780"/>
        <item x="781"/>
        <item x="783"/>
        <item x="784"/>
        <item x="785"/>
        <item x="786"/>
        <item x="787"/>
        <item x="788"/>
        <item x="790"/>
        <item x="789"/>
        <item x="791"/>
        <item x="792"/>
        <item x="793"/>
        <item x="802"/>
        <item x="794"/>
        <item x="795"/>
        <item x="796"/>
        <item x="797"/>
        <item x="798"/>
        <item x="799"/>
        <item x="800"/>
        <item x="801"/>
        <item x="803"/>
        <item x="804"/>
        <item x="805"/>
        <item x="808"/>
        <item x="806"/>
        <item x="807"/>
        <item x="810"/>
        <item x="812"/>
        <item x="811"/>
        <item x="813"/>
        <item x="814"/>
        <item x="815"/>
        <item x="816"/>
        <item x="817"/>
        <item x="818"/>
        <item x="819"/>
        <item x="820"/>
        <item x="821"/>
        <item x="822"/>
        <item x="823"/>
        <item x="824"/>
        <item x="825"/>
        <item x="826"/>
        <item x="827"/>
        <item x="828"/>
        <item x="829"/>
        <item x="831"/>
        <item x="830"/>
        <item x="832"/>
        <item x="833"/>
        <item x="834"/>
        <item x="835"/>
        <item x="836"/>
        <item x="837"/>
        <item x="838"/>
        <item x="839"/>
        <item x="840"/>
        <item x="841"/>
        <item x="843"/>
        <item x="842"/>
        <item x="844"/>
        <item x="845"/>
        <item x="846"/>
        <item x="847"/>
        <item x="848"/>
        <item x="849"/>
        <item x="853"/>
        <item x="850"/>
        <item x="851"/>
        <item x="852"/>
        <item x="855"/>
        <item x="854"/>
        <item x="856"/>
        <item x="857"/>
        <item x="858"/>
        <item x="859"/>
        <item x="860"/>
        <item x="863"/>
        <item x="862"/>
        <item x="861"/>
        <item x="864"/>
        <item x="865"/>
        <item x="869"/>
        <item x="866"/>
        <item x="867"/>
        <item x="868"/>
        <item x="870"/>
        <item x="871"/>
        <item x="872"/>
        <item x="874"/>
        <item x="873"/>
        <item x="875"/>
        <item x="876"/>
        <item x="877"/>
        <item x="878"/>
        <item x="879"/>
        <item x="882"/>
        <item x="887"/>
        <item x="880"/>
        <item x="881"/>
        <item x="883"/>
        <item x="886"/>
        <item x="884"/>
        <item x="888"/>
        <item x="885"/>
        <item x="890"/>
        <item x="891"/>
        <item x="889"/>
        <item x="892"/>
        <item x="893"/>
        <item x="894"/>
        <item x="895"/>
        <item x="896"/>
        <item x="897"/>
        <item x="898"/>
        <item x="899"/>
        <item x="900"/>
        <item x="901"/>
        <item x="902"/>
        <item x="904"/>
        <item x="903"/>
        <item x="905"/>
        <item x="906"/>
        <item x="907"/>
        <item x="908"/>
        <item x="909"/>
        <item x="910"/>
        <item x="911"/>
        <item x="912"/>
        <item x="913"/>
        <item x="914"/>
        <item x="915"/>
        <item x="916"/>
        <item x="917"/>
        <item x="918"/>
        <item x="919"/>
        <item x="920"/>
        <item x="921"/>
        <item x="922"/>
        <item x="923"/>
        <item x="924"/>
        <item x="925"/>
        <item x="926"/>
        <item x="929"/>
        <item x="927"/>
        <item x="928"/>
        <item x="930"/>
        <item x="931"/>
        <item x="932"/>
        <item x="933"/>
        <item x="934"/>
        <item x="935"/>
        <item x="936"/>
        <item x="937"/>
        <item x="938"/>
        <item x="939"/>
        <item x="940"/>
        <item x="941"/>
        <item x="944"/>
        <item x="942"/>
        <item x="943"/>
        <item x="945"/>
        <item x="946"/>
        <item x="947"/>
        <item x="948"/>
        <item x="949"/>
        <item x="950"/>
        <item x="951"/>
        <item x="952"/>
        <item x="953"/>
        <item x="954"/>
        <item x="955"/>
        <item x="956"/>
        <item x="957"/>
        <item x="958"/>
        <item x="959"/>
        <item x="963"/>
        <item x="960"/>
        <item x="961"/>
        <item x="962"/>
        <item x="964"/>
        <item x="965"/>
        <item x="966"/>
        <item x="967"/>
        <item x="968"/>
        <item x="970"/>
        <item x="969"/>
        <item x="972"/>
        <item x="971"/>
        <item x="973"/>
        <item x="974"/>
        <item x="975"/>
        <item x="976"/>
        <item x="977"/>
        <item x="978"/>
        <item x="979"/>
        <item x="980"/>
        <item x="981"/>
        <item x="982"/>
        <item x="983"/>
        <item x="984"/>
        <item x="985"/>
        <item x="986"/>
        <item x="987"/>
        <item x="1000"/>
        <item x="988"/>
        <item x="989"/>
        <item x="990"/>
        <item x="991"/>
        <item x="992"/>
        <item x="993"/>
        <item x="994"/>
        <item x="995"/>
        <item x="996"/>
        <item x="997"/>
        <item x="998"/>
        <item x="999"/>
        <item x="1001"/>
        <item x="1002"/>
        <item x="1003"/>
        <item x="1004"/>
        <item x="1005"/>
        <item x="1012"/>
        <item x="1007"/>
        <item x="1006"/>
        <item x="1008"/>
        <item x="1009"/>
        <item x="1010"/>
        <item x="1011"/>
        <item x="1013"/>
        <item x="1014"/>
        <item x="1015"/>
        <item x="1016"/>
        <item x="1017"/>
        <item x="1018"/>
        <item x="1019"/>
        <item x="1020"/>
        <item x="1021"/>
        <item x="1022"/>
        <item x="1023"/>
        <item x="1025"/>
        <item x="1046"/>
        <item x="1024"/>
        <item x="1026"/>
        <item x="1029"/>
        <item x="1027"/>
        <item x="1028"/>
        <item x="1033"/>
        <item x="1030"/>
        <item x="1031"/>
        <item x="1032"/>
        <item x="1042"/>
        <item x="1034"/>
        <item x="1038"/>
        <item x="1035"/>
        <item x="1040"/>
        <item x="1036"/>
        <item x="1037"/>
        <item x="1039"/>
        <item x="1041"/>
        <item x="1043"/>
        <item x="1044"/>
        <item x="1045"/>
        <item x="1047"/>
        <item x="1050"/>
        <item x="1048"/>
        <item x="1049"/>
        <item x="1051"/>
        <item x="1052"/>
        <item x="1053"/>
        <item x="1054"/>
        <item x="1055"/>
        <item x="1056"/>
        <item x="1057"/>
        <item x="1058"/>
        <item x="1059"/>
        <item x="1066"/>
        <item x="1060"/>
        <item x="1061"/>
        <item x="1062"/>
        <item x="1063"/>
        <item x="1064"/>
        <item x="1065"/>
        <item x="1067"/>
        <item x="1068"/>
        <item x="1069"/>
        <item x="1070"/>
        <item x="1071"/>
        <item x="1072"/>
        <item x="1073"/>
        <item x="1075"/>
        <item x="1074"/>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4"/>
        <item x="1103"/>
        <item x="1118"/>
        <item x="1105"/>
        <item x="1106"/>
        <item x="1107"/>
        <item x="1108"/>
        <item x="1109"/>
        <item x="1110"/>
        <item x="1111"/>
        <item x="1112"/>
        <item x="1113"/>
        <item x="1114"/>
        <item x="1115"/>
        <item x="1116"/>
        <item x="1117"/>
        <item x="1120"/>
        <item x="1119"/>
        <item x="1123"/>
        <item x="1121"/>
        <item x="1122"/>
        <item x="1124"/>
        <item x="1125"/>
        <item x="1126"/>
        <item x="1127"/>
        <item x="1128"/>
        <item x="1159"/>
        <item x="1335"/>
        <item x="1135"/>
        <item x="1134"/>
        <item x="1133"/>
        <item x="1217"/>
        <item x="1215"/>
        <item x="1212"/>
        <item x="1139"/>
        <item x="1185"/>
        <item x="1184"/>
        <item x="1325"/>
        <item x="1324"/>
        <item x="1297"/>
        <item x="1322"/>
        <item x="1321"/>
        <item x="1308"/>
        <item x="1319"/>
        <item x="1318"/>
        <item x="1149"/>
        <item x="1316"/>
        <item x="1336"/>
        <item x="1334"/>
        <item x="1313"/>
        <item x="1296"/>
        <item x="1190"/>
        <item x="1328"/>
        <item x="1327"/>
        <item x="1172"/>
        <item x="1307"/>
        <item x="1315"/>
        <item x="1305"/>
        <item x="1230"/>
        <item x="1271"/>
        <item x="1302"/>
        <item x="1223"/>
        <item x="1132"/>
        <item x="1205"/>
        <item x="1202"/>
        <item x="1239"/>
        <item x="1238"/>
        <item x="1295"/>
        <item x="1310"/>
        <item x="1251"/>
        <item x="1241"/>
        <item x="1283"/>
        <item x="1280"/>
        <item x="1329"/>
        <item x="1288"/>
        <item x="1279"/>
        <item x="1286"/>
        <item x="1260"/>
        <item x="1247"/>
        <item x="1284"/>
        <item x="1282"/>
        <item x="1281"/>
        <item x="1221"/>
        <item x="1169"/>
        <item x="1278"/>
        <item x="1144"/>
        <item x="1186"/>
        <item x="1168"/>
        <item x="1206"/>
        <item x="1209"/>
        <item x="1277"/>
        <item x="1276"/>
        <item x="1270"/>
        <item x="1309"/>
        <item x="1268"/>
        <item x="1265"/>
        <item x="1293"/>
        <item x="1266"/>
        <item x="1264"/>
        <item x="1263"/>
        <item x="1262"/>
        <item x="1261"/>
        <item x="1179"/>
        <item x="1259"/>
        <item x="1258"/>
        <item x="1256"/>
        <item x="1257"/>
        <item x="1255"/>
        <item x="1254"/>
        <item x="1253"/>
        <item x="1252"/>
        <item x="1248"/>
        <item x="1250"/>
        <item x="1333"/>
        <item x="1299"/>
        <item x="1298"/>
        <item x="1275"/>
        <item x="1246"/>
        <item x="1245"/>
        <item x="1244"/>
        <item x="1243"/>
        <item x="1242"/>
        <item x="1231"/>
        <item x="1240"/>
        <item x="1274"/>
        <item x="1237"/>
        <item x="1224"/>
        <item x="1235"/>
        <item x="1331"/>
        <item x="1233"/>
        <item x="1232"/>
        <item x="1249"/>
        <item x="1195"/>
        <item x="1194"/>
        <item x="1332"/>
        <item x="1227"/>
        <item x="1226"/>
        <item x="1306"/>
        <item x="1207"/>
        <item x="1225"/>
        <item x="1228"/>
        <item x="1222"/>
        <item x="1272"/>
        <item x="1137"/>
        <item x="1213"/>
        <item x="1175"/>
        <item x="1174"/>
        <item x="1218"/>
        <item x="1216"/>
        <item x="1201"/>
        <item x="1214"/>
        <item x="1300"/>
        <item x="1211"/>
        <item x="1210"/>
        <item x="1314"/>
        <item x="1208"/>
        <item x="1269"/>
        <item x="1267"/>
        <item x="1204"/>
        <item x="1203"/>
        <item x="1326"/>
        <item x="1323"/>
        <item x="1200"/>
        <item x="1320"/>
        <item x="1317"/>
        <item x="1197"/>
        <item x="1147"/>
        <item x="1312"/>
        <item x="1191"/>
        <item x="1143"/>
        <item x="1220"/>
        <item x="1187"/>
        <item x="1219"/>
        <item x="1311"/>
        <item x="1189"/>
        <item x="1188"/>
        <item x="1158"/>
        <item x="1142"/>
        <item x="1156"/>
        <item x="1183"/>
        <item x="1294"/>
        <item x="1178"/>
        <item x="1181"/>
        <item x="1180"/>
        <item x="1182"/>
        <item x="1177"/>
        <item x="1176"/>
        <item x="1163"/>
        <item x="1236"/>
        <item x="1234"/>
        <item x="1304"/>
        <item x="1303"/>
        <item x="1130"/>
        <item x="1129"/>
        <item x="1173"/>
        <item x="1167"/>
        <item x="1166"/>
        <item x="1273"/>
        <item x="1165"/>
        <item x="1164"/>
        <item x="1153"/>
        <item x="1162"/>
        <item x="1161"/>
        <item x="1160"/>
        <item x="1287"/>
        <item x="1285"/>
        <item x="1157"/>
        <item x="1229"/>
        <item x="1155"/>
        <item x="1154"/>
        <item x="1152"/>
        <item x="1151"/>
        <item x="1150"/>
        <item x="1330"/>
        <item x="1148"/>
        <item x="1301"/>
        <item x="1146"/>
        <item x="1145"/>
        <item x="1292"/>
        <item x="1291"/>
        <item x="1290"/>
        <item x="1289"/>
        <item x="1140"/>
        <item x="1141"/>
        <item x="1138"/>
        <item x="1199"/>
        <item x="1136"/>
        <item x="1171"/>
        <item x="1170"/>
        <item x="1192"/>
        <item x="1193"/>
        <item x="1131"/>
        <item x="1198"/>
        <item x="1196"/>
        <item x="0"/>
        <item t="default"/>
      </items>
    </pivotField>
    <pivotField showAll="0"/>
    <pivotField showAll="0"/>
    <pivotField numFmtId="14" showAll="0"/>
    <pivotField dataField="1" showAll="0"/>
    <pivotField showAll="0"/>
    <pivotField showAll="0"/>
    <pivotField showAll="0"/>
    <pivotField showAll="0"/>
    <pivotField multipleItemSelectionAllowed="1" showAll="0"/>
    <pivotField showAll="0"/>
    <pivotField showAll="0"/>
    <pivotField showAll="0"/>
    <pivotField showAll="0"/>
    <pivotField axis="axisPage" multipleItemSelectionAllowed="1" showAll="0">
      <items count="6">
        <item x="2"/>
        <item h="1" x="1"/>
        <item h="1" m="1" x="4"/>
        <item x="0"/>
        <item h="1" m="1" x="3"/>
        <item t="default"/>
      </items>
    </pivotField>
    <pivotField axis="axisPage" multipleItemSelectionAllowed="1" showAll="0">
      <items count="4">
        <item x="2"/>
        <item x="0"/>
        <item h="1" x="1"/>
        <item t="default"/>
      </items>
    </pivotField>
    <pivotField axis="axisPage" multipleItemSelectionAllowed="1" showAll="0">
      <items count="4">
        <item h="1" x="1"/>
        <item x="2"/>
        <item h="1" x="0"/>
        <item t="default"/>
      </items>
    </pivotField>
  </pivotFields>
  <rowItems count="1">
    <i/>
  </rowItems>
  <colItems count="1">
    <i/>
  </colItems>
  <pageFields count="3">
    <pageField fld="16" hier="-1"/>
    <pageField fld="17" hier="-1"/>
    <pageField fld="15" hier="-1"/>
  </pageFields>
  <dataFields count="1">
    <dataField name="Count of Full Name / Nama Penuh" fld="5" subtotal="count" baseField="0" baseItem="0"/>
  </dataFields>
  <pivotTableStyleInfo name="PivotStyleLight16" showRowHeaders="1" showColHeaders="1" showRowStripes="0" showColStripes="0" showLastColumn="1"/>
  <filters count="1">
    <filter fld="1" type="dateBetween" evalOrder="-1" id="40" name="Start time">
      <autoFilter ref="A1">
        <filterColumn colId="0">
          <customFilters and="1">
            <customFilter operator="greaterThanOrEqual" val="46143"/>
            <customFilter operator="lessThanOrEqual" val="461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3DA727-5831-46EE-91D2-4D17448178B0}" autoFormatId="16" applyNumberFormats="0" applyBorderFormats="0" applyFontFormats="0" applyPatternFormats="0" applyAlignmentFormats="0" applyWidthHeightFormats="0">
  <queryTableRefresh nextId="11">
    <queryTableFields count="10">
      <queryTableField id="1" name="Employee ID" tableColumnId="1"/>
      <queryTableField id="2" name="Old ID" tableColumnId="2"/>
      <queryTableField id="3" name="Employee Name" tableColumnId="3"/>
      <queryTableField id="4" name="Section" tableColumnId="4"/>
      <queryTableField id="5" name="Status" tableColumnId="5"/>
      <queryTableField id="6" name="Status Change Date" tableColumnId="6"/>
      <queryTableField id="7" name="Level" tableColumnId="7"/>
      <queryTableField id="8" name="Type" tableColumnId="8"/>
      <queryTableField id="9" name="Full Time Emplyee" tableColumnId="9"/>
      <queryTableField id="10" name="Remark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633EF6-9C58-4A1D-B21C-E534B2DDC128}" name="Table1" displayName="Table1" ref="A1:J157" tableType="queryTable" totalsRowShown="0">
  <autoFilter ref="A1:J157" xr:uid="{14633EF6-9C58-4A1D-B21C-E534B2DDC128}">
    <filterColumn colId="2">
      <filters>
        <filter val="Mohd Shaari Bin Salleh"/>
      </filters>
    </filterColumn>
  </autoFilter>
  <tableColumns count="10">
    <tableColumn id="1" xr3:uid="{62359951-7C2A-4D71-AF91-0AC55CC568C5}" uniqueName="1" name="Employee ID" queryTableFieldId="1"/>
    <tableColumn id="2" xr3:uid="{E3C666A3-5ABC-4051-841A-E8C09EE61802}" uniqueName="2" name="Old ID" queryTableFieldId="2"/>
    <tableColumn id="3" xr3:uid="{46B258E8-594D-4326-893B-9B83D0D9518E}" uniqueName="3" name="Employee Name" queryTableFieldId="3" dataDxfId="29"/>
    <tableColumn id="4" xr3:uid="{53D5A76D-C270-4A14-9A0D-C9C34B4E3D1B}" uniqueName="4" name="Section" queryTableFieldId="4" dataDxfId="28"/>
    <tableColumn id="5" xr3:uid="{7A05AB76-7E06-4EA0-A2C6-D29DE99A12FE}" uniqueName="5" name="Status" queryTableFieldId="5" dataDxfId="27"/>
    <tableColumn id="6" xr3:uid="{6610BF8F-AB49-4A9D-B297-E15A3914CB08}" uniqueName="6" name="Status Change Date" queryTableFieldId="6" dataDxfId="26"/>
    <tableColumn id="7" xr3:uid="{9D05DCD2-FC9E-465D-8859-3845A3867CBC}" uniqueName="7" name="Level" queryTableFieldId="7" dataDxfId="25"/>
    <tableColumn id="8" xr3:uid="{9D13EAE4-D186-4321-A284-4F631937B7CA}" uniqueName="8" name="Type" queryTableFieldId="8" dataDxfId="24"/>
    <tableColumn id="9" xr3:uid="{EFB2DAAE-B732-49DD-8FF7-5DDB3C371581}" uniqueName="9" name="Full Time Emplyee" queryTableFieldId="9" dataDxfId="23"/>
    <tableColumn id="10" xr3:uid="{682C34AA-370A-4A4D-9B3F-E5645A200435}" uniqueName="10" name="Remarks" queryTableFieldId="10"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28340D-422E-48EB-844F-648F5FD8B553}" name="Table7" displayName="Table7" ref="A1:D116" totalsRowShown="0">
  <autoFilter ref="A1:D116" xr:uid="{F728340D-422E-48EB-844F-648F5FD8B553}"/>
  <tableColumns count="4">
    <tableColumn id="1" xr3:uid="{9E799654-F4E1-4B0E-A6F6-CB5C71CEDBA5}" name="Name">
      <calculatedColumnFormula>'Care Card Per Employee'!A6</calculatedColumnFormula>
    </tableColumn>
    <tableColumn id="2" xr3:uid="{FFF390DE-CEA0-47CD-9897-52E8BE08063B}" name="YTD Number">
      <calculatedColumnFormula>'Care Card Per Employee'!C6</calculatedColumnFormula>
    </tableColumn>
    <tableColumn id="3" xr3:uid="{F8400DA3-6815-4F29-9052-F79FE8845311}" name="Status" dataDxfId="21">
      <calculatedColumnFormula array="1">_xlfn.XLOOKUP(Table7[[#This Row],[Name]],Table1[[#All],[Employee Name]],Table1[[#All],[Status]],"",0,1)</calculatedColumnFormula>
    </tableColumn>
    <tableColumn id="4" xr3:uid="{772882DF-73ED-46EE-B12C-1D790CB8D884}" name="Employee ID" dataDxfId="20">
      <calculatedColumnFormula array="1">_xlfn.XLOOKUP(Table7[[#This Row],[Name]],Table1[[#All],[Employee Name]],Table1[[#All],[Employee ID]],"",0,1)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03D2A7D-38CE-4B87-A2F4-92347AA44E44}" name="Table4" displayName="Table4" ref="A1:R4429" totalsRowShown="0" headerRowDxfId="19" dataDxfId="18">
  <autoFilter ref="A1:R4429" xr:uid="{C03D2A7D-38CE-4B87-A2F4-92347AA44E44}">
    <filterColumn colId="10">
      <filters>
        <filter val="Unsafe Act (Dangerous or Unsafe Act that was done by someone) / Perbuatan Bahaya"/>
        <filter val="Unsafe Condition (Dangerous Area that has potential to cause harm or injury to People within the Area) / Keadaan Bahaya"/>
      </filters>
    </filterColumn>
  </autoFilter>
  <sortState xmlns:xlrd2="http://schemas.microsoft.com/office/spreadsheetml/2017/richdata2" ref="A2:R4429">
    <sortCondition descending="1" ref="E1:E4429"/>
  </sortState>
  <tableColumns count="18">
    <tableColumn id="16" xr3:uid="{ADC630C3-1B35-4EC0-A2FF-27AB1B176AFB}" name="Id" dataDxfId="17"/>
    <tableColumn id="15" xr3:uid="{5F4207F4-8878-4A98-9A2B-730E5DC5C637}" name="Start time" dataDxfId="16"/>
    <tableColumn id="14" xr3:uid="{7E193CAA-170F-4E40-9D85-A079E1A879EE}" name="Completion time" dataDxfId="15"/>
    <tableColumn id="13" xr3:uid="{1B203500-4063-41E9-BAD2-D5D3E3EBDD54}" name="Email" dataDxfId="14"/>
    <tableColumn id="1" xr3:uid="{29DD7381-1698-4EBB-BDEC-2FC336149AC1}" name="Date of Intervention /_x000a_Tarikh ketika Membuat Teguran Care Card" dataDxfId="13"/>
    <tableColumn id="2" xr3:uid="{B151C7BB-5139-49E2-BB67-1DC09ED0710A}" name="Full Name / Nama Penuh" dataDxfId="12"/>
    <tableColumn id="11" xr3:uid="{A35C2357-E116-4C3B-A288-4BEAD806B5C0}" name="BFI Number (BFI000 / EXP000)" dataDxfId="11"/>
    <tableColumn id="3" xr3:uid="{94ACA68A-9EED-44B7-AE8C-2664182F9B5E}" name="Company / Organisation" dataDxfId="10"/>
    <tableColumn id="4" xr3:uid="{C2C77D28-4695-4EDA-9FB8-524F080187DB}" name="Position" dataDxfId="9"/>
    <tableColumn id="5" xr3:uid="{CDBD30BE-4654-4347-85EC-8201713B83E6}" name="Location of Interventions /_x000a_Lokasi tempat kamu buat teguran" dataDxfId="8"/>
    <tableColumn id="6" xr3:uid="{54396638-5DFE-49BE-929F-0B4F081FDDCC}" name="Purpose of Care Card Interventions /_x000a_Tujuan Teguran Care Card Anda" dataDxfId="7"/>
    <tableColumn id="7" xr3:uid="{58D9887B-13E8-4FA1-B748-06DBCA70C06B}" name="What have you Observed, Seen or Encountered? /_x000a_Apa yang kamu nampak, alami atau perhatikan?" dataDxfId="6"/>
    <tableColumn id="8" xr3:uid="{6E453324-9C2A-4A43-92CB-B1C9C2E75924}" name="What can go wrong if there's no interventions or actions has been made? _x000a_/ Apa boleh terjadi sekiranya tiada tindakan dilakukan?" dataDxfId="5"/>
    <tableColumn id="9" xr3:uid="{CD6852D1-12D9-4B7F-9319-C980DF61EB7B}" name="What have you done to solve the problem(s)? How did you approach the person to make interventions? _x000a_/ How do you support the Good Practice? What do you suggest for the Item you highlighted? / Apakah ti" dataDxfId="4"/>
    <tableColumn id="10" xr3:uid="{4B17458C-6CF5-4DEF-97C2-F718243CF3C6}" name="Category of this Care Card Submission _x000a_/ Kategori Teguran Care Card Anda" dataDxfId="3"/>
    <tableColumn id="17" xr3:uid="{8EEEEC38-9F36-4208-809A-958A96CD0BFB}" name="Status" dataDxfId="2"/>
    <tableColumn id="12" xr3:uid="{9739D594-6FDD-43A5-80C2-FBD24C2D37A0}" name="Employee Status" dataDxfId="1">
      <calculatedColumnFormula array="1">_xlfn.XLOOKUP(Table4[[#This Row],[Full Name / Nama Penuh]],Table1[[#All],[Employee Name]],Table1[[#All],[Status]],"",0,1)</calculatedColumnFormula>
    </tableColumn>
    <tableColumn id="18" xr3:uid="{DAECB45F-A1E9-453A-A9F2-5CEB3AA223C0}" name="Near Miss" dataDxfId="0">
      <calculatedColumnFormula>Table4[[#This Row],[Status]]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2" dT="2026-06-04T03:45:46.33" personId="{CCE217FC-8F8B-4A87-A53C-09270770BEA0}" id="{9B082511-0E88-42FF-8242-EEFF47B92513}">
    <text>Starting from this Month HSSE is sorting out the CARE cards to get the one which is near miss</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time" xr10:uid="{76753177-A7F6-4D17-B302-FA14452E4D81}" sourceName="Start time">
  <pivotTables>
    <pivotTable tabId="9" name="PivotTable1"/>
  </pivotTables>
  <state minimalRefreshVersion="6" lastRefreshVersion="6" pivotCacheId="52152391" filterType="dateBetween">
    <selection startDate="2026-04-01T00:00:00" endDate="2026-06-30T00:00:00"/>
    <bounds startDate="2026-01-01T07:41:57" endDate="2027-01-01T05:19:13"/>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time1" xr10:uid="{3B863126-C1FB-4033-B904-AC53248D75FC}" sourceName="Start time">
  <pivotTables>
    <pivotTable tabId="17" name="PivotTable2"/>
  </pivotTables>
  <state minimalRefreshVersion="6" lastRefreshVersion="6" pivotCacheId="52152391" filterType="dateBetween">
    <selection startDate="2026-05-01T00:00:00" endDate="2026-05-31T00:00:00"/>
    <bounds startDate="2026-01-01T07:41:57" endDate="2027-01-01T05:19:13"/>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time" xr10:uid="{C3EAACC6-DC01-4FCB-A6EC-235535F8AC24}" cache="NativeTimeline_Start_time" caption="Start time" level="2" selectionLevel="1"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time 1" xr10:uid="{43E645D8-5321-4224-8F43-0223F9CFAACC}" cache="NativeTimeline_Start_time1" caption="Start time" level="2" selectionLevel="2" scrollPosition="2026-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Guidelines/Prior%20Signature/Old/BRE%20Performance%20Contract%20KPIs%20-%20Appendix%207.1%20.doc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Guidelines/Prior%20Signature/Old/BRE%20Performance%20Contract%20KPIs%20-%20Appendix%207.1%20.docx" TargetMode="Externa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CCAA-D0E8-4697-934A-2A0E365B2411}">
  <dimension ref="A1:J157"/>
  <sheetViews>
    <sheetView workbookViewId="0">
      <selection activeCell="C141" sqref="C141"/>
    </sheetView>
  </sheetViews>
  <sheetFormatPr defaultRowHeight="15"/>
  <cols>
    <col min="1" max="1" width="13.42578125" bestFit="1" customWidth="1"/>
    <col min="2" max="2" width="8.85546875" bestFit="1" customWidth="1"/>
    <col min="3" max="3" width="49.7109375" bestFit="1" customWidth="1"/>
    <col min="4" max="4" width="9.5703125" bestFit="1" customWidth="1"/>
    <col min="5" max="5" width="8.42578125" bestFit="1" customWidth="1"/>
    <col min="6" max="6" width="19.5703125" bestFit="1" customWidth="1"/>
    <col min="7" max="7" width="9.5703125" bestFit="1" customWidth="1"/>
    <col min="8" max="8" width="8" bestFit="1" customWidth="1"/>
    <col min="9" max="9" width="18.42578125" bestFit="1" customWidth="1"/>
    <col min="10" max="10" width="27.5703125" style="10" bestFit="1" customWidth="1"/>
  </cols>
  <sheetData>
    <row r="1" spans="1:10">
      <c r="A1" t="s">
        <v>0</v>
      </c>
      <c r="B1" t="s">
        <v>1</v>
      </c>
      <c r="C1" t="s">
        <v>2</v>
      </c>
      <c r="D1" t="s">
        <v>3</v>
      </c>
      <c r="E1" t="s">
        <v>4</v>
      </c>
      <c r="F1" t="s">
        <v>5</v>
      </c>
      <c r="G1" t="s">
        <v>6</v>
      </c>
      <c r="H1" t="s">
        <v>7</v>
      </c>
      <c r="I1" t="s">
        <v>8</v>
      </c>
      <c r="J1" s="10" t="s">
        <v>9</v>
      </c>
    </row>
    <row r="2" spans="1:10" hidden="1">
      <c r="A2">
        <v>12000013</v>
      </c>
      <c r="B2" t="s">
        <v>10</v>
      </c>
      <c r="C2" t="s">
        <v>11</v>
      </c>
      <c r="D2" t="s">
        <v>12</v>
      </c>
      <c r="E2" t="s">
        <v>13</v>
      </c>
      <c r="F2" s="10"/>
      <c r="G2" t="s">
        <v>14</v>
      </c>
      <c r="H2" t="s">
        <v>15</v>
      </c>
      <c r="I2" t="s">
        <v>16</v>
      </c>
    </row>
    <row r="3" spans="1:10" hidden="1">
      <c r="A3">
        <v>12000022</v>
      </c>
      <c r="B3" t="s">
        <v>17</v>
      </c>
      <c r="C3" t="s">
        <v>18</v>
      </c>
      <c r="D3" t="s">
        <v>19</v>
      </c>
      <c r="E3" t="s">
        <v>13</v>
      </c>
      <c r="F3" s="10"/>
      <c r="G3" t="s">
        <v>20</v>
      </c>
      <c r="H3" t="s">
        <v>15</v>
      </c>
      <c r="I3" t="s">
        <v>16</v>
      </c>
    </row>
    <row r="4" spans="1:10" hidden="1">
      <c r="A4">
        <v>12000008</v>
      </c>
      <c r="B4" t="s">
        <v>21</v>
      </c>
      <c r="C4" t="s">
        <v>22</v>
      </c>
      <c r="D4" t="s">
        <v>19</v>
      </c>
      <c r="E4" t="s">
        <v>23</v>
      </c>
      <c r="F4" s="10">
        <v>46204</v>
      </c>
      <c r="G4" t="s">
        <v>20</v>
      </c>
      <c r="H4" t="s">
        <v>15</v>
      </c>
      <c r="I4" t="s">
        <v>16</v>
      </c>
    </row>
    <row r="5" spans="1:10" hidden="1">
      <c r="A5">
        <v>12000037</v>
      </c>
      <c r="B5" t="s">
        <v>24</v>
      </c>
      <c r="C5" t="s">
        <v>25</v>
      </c>
      <c r="D5" t="s">
        <v>19</v>
      </c>
      <c r="E5" t="s">
        <v>23</v>
      </c>
      <c r="F5" s="10">
        <v>45992</v>
      </c>
      <c r="G5" t="s">
        <v>20</v>
      </c>
      <c r="H5" t="s">
        <v>15</v>
      </c>
      <c r="I5" t="s">
        <v>16</v>
      </c>
      <c r="J5" s="10">
        <v>45992</v>
      </c>
    </row>
    <row r="6" spans="1:10" hidden="1">
      <c r="A6">
        <v>12000042</v>
      </c>
      <c r="B6" t="s">
        <v>26</v>
      </c>
      <c r="C6" t="s">
        <v>27</v>
      </c>
      <c r="D6" t="s">
        <v>19</v>
      </c>
      <c r="E6" t="s">
        <v>23</v>
      </c>
      <c r="F6" s="10">
        <v>45962</v>
      </c>
      <c r="G6" t="s">
        <v>20</v>
      </c>
      <c r="H6" t="s">
        <v>15</v>
      </c>
      <c r="I6" t="s">
        <v>16</v>
      </c>
      <c r="J6" s="10">
        <v>45962</v>
      </c>
    </row>
    <row r="7" spans="1:10" hidden="1">
      <c r="A7">
        <v>12000041</v>
      </c>
      <c r="B7" t="s">
        <v>28</v>
      </c>
      <c r="C7" t="s">
        <v>29</v>
      </c>
      <c r="D7" t="s">
        <v>19</v>
      </c>
      <c r="E7" t="s">
        <v>13</v>
      </c>
      <c r="F7" s="10"/>
      <c r="G7" t="s">
        <v>20</v>
      </c>
      <c r="H7" t="s">
        <v>15</v>
      </c>
      <c r="I7" t="s">
        <v>16</v>
      </c>
    </row>
    <row r="8" spans="1:10" hidden="1">
      <c r="A8">
        <v>12000040</v>
      </c>
      <c r="B8" t="s">
        <v>30</v>
      </c>
      <c r="C8" t="s">
        <v>31</v>
      </c>
      <c r="D8" t="s">
        <v>19</v>
      </c>
      <c r="E8" t="s">
        <v>23</v>
      </c>
      <c r="F8" s="10">
        <v>45992</v>
      </c>
      <c r="G8" t="s">
        <v>20</v>
      </c>
      <c r="H8" t="s">
        <v>15</v>
      </c>
      <c r="I8" t="s">
        <v>16</v>
      </c>
      <c r="J8" s="10">
        <v>45992</v>
      </c>
    </row>
    <row r="9" spans="1:10" hidden="1">
      <c r="A9">
        <v>12000016</v>
      </c>
      <c r="B9" t="s">
        <v>32</v>
      </c>
      <c r="C9" t="s">
        <v>33</v>
      </c>
      <c r="D9" t="s">
        <v>19</v>
      </c>
      <c r="E9" t="s">
        <v>23</v>
      </c>
      <c r="F9" s="10">
        <v>45992</v>
      </c>
      <c r="G9" t="s">
        <v>20</v>
      </c>
      <c r="H9" t="s">
        <v>15</v>
      </c>
      <c r="I9" t="s">
        <v>16</v>
      </c>
      <c r="J9" s="10">
        <v>45992</v>
      </c>
    </row>
    <row r="10" spans="1:10" hidden="1">
      <c r="A10">
        <v>12000043</v>
      </c>
      <c r="B10" t="s">
        <v>34</v>
      </c>
      <c r="C10" t="s">
        <v>35</v>
      </c>
      <c r="D10" t="s">
        <v>19</v>
      </c>
      <c r="E10" t="s">
        <v>23</v>
      </c>
      <c r="F10" s="10">
        <v>46362</v>
      </c>
      <c r="G10" t="s">
        <v>36</v>
      </c>
      <c r="H10" t="s">
        <v>15</v>
      </c>
      <c r="I10" t="s">
        <v>16</v>
      </c>
    </row>
    <row r="11" spans="1:10" hidden="1">
      <c r="A11">
        <v>12000027</v>
      </c>
      <c r="B11" t="s">
        <v>37</v>
      </c>
      <c r="C11" t="s">
        <v>38</v>
      </c>
      <c r="D11" t="s">
        <v>19</v>
      </c>
      <c r="E11" t="s">
        <v>13</v>
      </c>
      <c r="F11" s="10"/>
      <c r="G11" t="s">
        <v>36</v>
      </c>
      <c r="H11" t="s">
        <v>15</v>
      </c>
      <c r="I11" t="s">
        <v>16</v>
      </c>
    </row>
    <row r="12" spans="1:10" hidden="1">
      <c r="A12">
        <v>12000032</v>
      </c>
      <c r="B12" t="s">
        <v>39</v>
      </c>
      <c r="C12" t="s">
        <v>40</v>
      </c>
      <c r="D12" t="s">
        <v>19</v>
      </c>
      <c r="E12" t="s">
        <v>23</v>
      </c>
      <c r="F12" s="10">
        <v>45992</v>
      </c>
      <c r="G12" t="s">
        <v>36</v>
      </c>
      <c r="H12" t="s">
        <v>15</v>
      </c>
      <c r="I12" t="s">
        <v>16</v>
      </c>
      <c r="J12" s="10">
        <v>45992</v>
      </c>
    </row>
    <row r="13" spans="1:10" hidden="1">
      <c r="A13">
        <v>12000067</v>
      </c>
      <c r="B13" t="s">
        <v>41</v>
      </c>
      <c r="C13" t="s">
        <v>42</v>
      </c>
      <c r="D13" t="s">
        <v>19</v>
      </c>
      <c r="E13" t="s">
        <v>23</v>
      </c>
      <c r="F13" s="10">
        <v>45992</v>
      </c>
      <c r="G13" t="s">
        <v>36</v>
      </c>
      <c r="H13" t="s">
        <v>15</v>
      </c>
      <c r="I13" t="s">
        <v>16</v>
      </c>
      <c r="J13" s="10">
        <v>45992</v>
      </c>
    </row>
    <row r="14" spans="1:10" hidden="1">
      <c r="A14">
        <v>12000071</v>
      </c>
      <c r="B14" t="s">
        <v>43</v>
      </c>
      <c r="C14" t="s">
        <v>44</v>
      </c>
      <c r="D14" t="s">
        <v>19</v>
      </c>
      <c r="E14" t="s">
        <v>23</v>
      </c>
      <c r="F14" s="10">
        <v>45962</v>
      </c>
      <c r="G14" t="s">
        <v>36</v>
      </c>
      <c r="H14" t="s">
        <v>15</v>
      </c>
      <c r="I14" t="s">
        <v>16</v>
      </c>
      <c r="J14" s="10">
        <v>45962</v>
      </c>
    </row>
    <row r="15" spans="1:10" hidden="1">
      <c r="A15">
        <v>12000064</v>
      </c>
      <c r="B15" t="s">
        <v>45</v>
      </c>
      <c r="C15" t="s">
        <v>46</v>
      </c>
      <c r="D15" t="s">
        <v>19</v>
      </c>
      <c r="E15" t="s">
        <v>13</v>
      </c>
      <c r="F15" s="10"/>
      <c r="G15" t="s">
        <v>36</v>
      </c>
      <c r="H15" t="s">
        <v>15</v>
      </c>
      <c r="I15" t="s">
        <v>16</v>
      </c>
    </row>
    <row r="16" spans="1:10" hidden="1">
      <c r="A16">
        <v>12000026</v>
      </c>
      <c r="B16" t="s">
        <v>47</v>
      </c>
      <c r="C16" t="s">
        <v>48</v>
      </c>
      <c r="D16" t="s">
        <v>19</v>
      </c>
      <c r="E16" t="s">
        <v>13</v>
      </c>
      <c r="F16" s="10"/>
      <c r="G16" t="s">
        <v>20</v>
      </c>
      <c r="H16" t="s">
        <v>49</v>
      </c>
      <c r="I16" t="s">
        <v>16</v>
      </c>
    </row>
    <row r="17" spans="1:9" hidden="1">
      <c r="A17">
        <v>12000031</v>
      </c>
      <c r="B17" t="s">
        <v>50</v>
      </c>
      <c r="C17" t="s">
        <v>51</v>
      </c>
      <c r="D17" t="s">
        <v>19</v>
      </c>
      <c r="E17" t="s">
        <v>13</v>
      </c>
      <c r="F17" s="10"/>
      <c r="G17" t="s">
        <v>20</v>
      </c>
      <c r="H17" t="s">
        <v>49</v>
      </c>
      <c r="I17" t="s">
        <v>16</v>
      </c>
    </row>
    <row r="18" spans="1:9" hidden="1">
      <c r="A18">
        <v>12000023</v>
      </c>
      <c r="B18" t="s">
        <v>52</v>
      </c>
      <c r="C18" t="s">
        <v>53</v>
      </c>
      <c r="D18" t="s">
        <v>19</v>
      </c>
      <c r="E18" t="s">
        <v>13</v>
      </c>
      <c r="F18" s="10"/>
      <c r="G18" t="s">
        <v>20</v>
      </c>
      <c r="H18" t="s">
        <v>49</v>
      </c>
      <c r="I18" t="s">
        <v>16</v>
      </c>
    </row>
    <row r="19" spans="1:9" hidden="1">
      <c r="A19">
        <v>12000073</v>
      </c>
      <c r="B19" t="s">
        <v>54</v>
      </c>
      <c r="C19" t="s">
        <v>55</v>
      </c>
      <c r="D19" t="s">
        <v>19</v>
      </c>
      <c r="E19" t="s">
        <v>13</v>
      </c>
      <c r="F19" s="10"/>
      <c r="G19" t="s">
        <v>56</v>
      </c>
      <c r="H19" t="s">
        <v>49</v>
      </c>
      <c r="I19" t="s">
        <v>16</v>
      </c>
    </row>
    <row r="20" spans="1:9" hidden="1">
      <c r="A20">
        <v>12000034</v>
      </c>
      <c r="B20" t="s">
        <v>57</v>
      </c>
      <c r="C20" t="s">
        <v>58</v>
      </c>
      <c r="D20" t="s">
        <v>19</v>
      </c>
      <c r="E20" t="s">
        <v>13</v>
      </c>
      <c r="F20" s="10"/>
      <c r="G20" t="s">
        <v>56</v>
      </c>
      <c r="H20" t="s">
        <v>49</v>
      </c>
      <c r="I20" t="s">
        <v>16</v>
      </c>
    </row>
    <row r="21" spans="1:9" hidden="1">
      <c r="A21">
        <v>12000036</v>
      </c>
      <c r="B21" t="s">
        <v>59</v>
      </c>
      <c r="C21" t="s">
        <v>60</v>
      </c>
      <c r="D21" t="s">
        <v>19</v>
      </c>
      <c r="E21" t="s">
        <v>13</v>
      </c>
      <c r="F21" s="10"/>
      <c r="G21" t="s">
        <v>56</v>
      </c>
      <c r="H21" t="s">
        <v>49</v>
      </c>
      <c r="I21" t="s">
        <v>16</v>
      </c>
    </row>
    <row r="22" spans="1:9" hidden="1">
      <c r="A22">
        <v>12000066</v>
      </c>
      <c r="B22" t="s">
        <v>61</v>
      </c>
      <c r="C22" t="s">
        <v>62</v>
      </c>
      <c r="D22" t="s">
        <v>19</v>
      </c>
      <c r="E22" t="s">
        <v>13</v>
      </c>
      <c r="F22" s="10"/>
      <c r="G22" t="s">
        <v>56</v>
      </c>
      <c r="H22" t="s">
        <v>49</v>
      </c>
      <c r="I22" t="s">
        <v>16</v>
      </c>
    </row>
    <row r="23" spans="1:9" hidden="1">
      <c r="A23">
        <v>12000072</v>
      </c>
      <c r="B23" t="s">
        <v>63</v>
      </c>
      <c r="C23" t="s">
        <v>64</v>
      </c>
      <c r="D23" t="s">
        <v>19</v>
      </c>
      <c r="E23" t="s">
        <v>13</v>
      </c>
      <c r="F23" s="10"/>
      <c r="G23" t="s">
        <v>56</v>
      </c>
      <c r="H23" t="s">
        <v>49</v>
      </c>
      <c r="I23" t="s">
        <v>16</v>
      </c>
    </row>
    <row r="24" spans="1:9" hidden="1">
      <c r="A24">
        <v>12000035</v>
      </c>
      <c r="B24" t="s">
        <v>65</v>
      </c>
      <c r="C24" t="s">
        <v>66</v>
      </c>
      <c r="D24" t="s">
        <v>19</v>
      </c>
      <c r="E24" t="s">
        <v>13</v>
      </c>
      <c r="F24" s="10"/>
      <c r="G24" t="s">
        <v>56</v>
      </c>
      <c r="H24" t="s">
        <v>49</v>
      </c>
      <c r="I24" t="s">
        <v>16</v>
      </c>
    </row>
    <row r="25" spans="1:9" hidden="1">
      <c r="A25">
        <v>12000069</v>
      </c>
      <c r="B25" t="s">
        <v>67</v>
      </c>
      <c r="C25" t="s">
        <v>68</v>
      </c>
      <c r="D25" t="s">
        <v>19</v>
      </c>
      <c r="E25" t="s">
        <v>13</v>
      </c>
      <c r="F25" s="10"/>
      <c r="G25" t="s">
        <v>56</v>
      </c>
      <c r="H25" t="s">
        <v>49</v>
      </c>
      <c r="I25" t="s">
        <v>16</v>
      </c>
    </row>
    <row r="26" spans="1:9" hidden="1">
      <c r="A26">
        <v>12000029</v>
      </c>
      <c r="B26" t="s">
        <v>69</v>
      </c>
      <c r="C26" t="s">
        <v>70</v>
      </c>
      <c r="D26" t="s">
        <v>19</v>
      </c>
      <c r="E26" t="s">
        <v>13</v>
      </c>
      <c r="F26" s="10"/>
      <c r="G26" t="s">
        <v>56</v>
      </c>
      <c r="H26" t="s">
        <v>49</v>
      </c>
      <c r="I26" t="s">
        <v>16</v>
      </c>
    </row>
    <row r="27" spans="1:9" hidden="1">
      <c r="A27">
        <v>12000030</v>
      </c>
      <c r="B27" t="s">
        <v>71</v>
      </c>
      <c r="C27" t="s">
        <v>72</v>
      </c>
      <c r="D27" t="s">
        <v>19</v>
      </c>
      <c r="E27" t="s">
        <v>13</v>
      </c>
      <c r="F27" s="10"/>
      <c r="G27" t="s">
        <v>56</v>
      </c>
      <c r="H27" t="s">
        <v>49</v>
      </c>
      <c r="I27" t="s">
        <v>16</v>
      </c>
    </row>
    <row r="28" spans="1:9" hidden="1">
      <c r="A28">
        <v>12000070</v>
      </c>
      <c r="B28" t="s">
        <v>73</v>
      </c>
      <c r="C28" t="s">
        <v>74</v>
      </c>
      <c r="D28" t="s">
        <v>19</v>
      </c>
      <c r="E28" t="s">
        <v>13</v>
      </c>
      <c r="F28" s="10"/>
      <c r="G28" t="s">
        <v>56</v>
      </c>
      <c r="H28" t="s">
        <v>49</v>
      </c>
      <c r="I28" t="s">
        <v>16</v>
      </c>
    </row>
    <row r="29" spans="1:9" hidden="1">
      <c r="A29">
        <v>12000025</v>
      </c>
      <c r="B29" t="s">
        <v>75</v>
      </c>
      <c r="C29" t="s">
        <v>76</v>
      </c>
      <c r="D29" t="s">
        <v>19</v>
      </c>
      <c r="E29" t="s">
        <v>13</v>
      </c>
      <c r="F29" s="10"/>
      <c r="G29" t="s">
        <v>56</v>
      </c>
      <c r="H29" t="s">
        <v>49</v>
      </c>
      <c r="I29" t="s">
        <v>16</v>
      </c>
    </row>
    <row r="30" spans="1:9" hidden="1">
      <c r="A30">
        <v>12000028</v>
      </c>
      <c r="B30" t="s">
        <v>77</v>
      </c>
      <c r="C30" t="s">
        <v>78</v>
      </c>
      <c r="D30" t="s">
        <v>19</v>
      </c>
      <c r="E30" t="s">
        <v>13</v>
      </c>
      <c r="F30" s="10"/>
      <c r="G30" t="s">
        <v>56</v>
      </c>
      <c r="H30" t="s">
        <v>49</v>
      </c>
      <c r="I30" t="s">
        <v>16</v>
      </c>
    </row>
    <row r="31" spans="1:9" hidden="1">
      <c r="A31">
        <v>12000063</v>
      </c>
      <c r="B31" t="s">
        <v>79</v>
      </c>
      <c r="C31" t="s">
        <v>80</v>
      </c>
      <c r="D31" t="s">
        <v>19</v>
      </c>
      <c r="E31" t="s">
        <v>13</v>
      </c>
      <c r="F31" s="10"/>
      <c r="G31" t="s">
        <v>56</v>
      </c>
      <c r="H31" t="s">
        <v>49</v>
      </c>
      <c r="I31" t="s">
        <v>16</v>
      </c>
    </row>
    <row r="32" spans="1:9" hidden="1">
      <c r="A32">
        <v>12000044</v>
      </c>
      <c r="B32" t="s">
        <v>81</v>
      </c>
      <c r="C32" t="s">
        <v>82</v>
      </c>
      <c r="D32" t="s">
        <v>19</v>
      </c>
      <c r="E32" t="s">
        <v>13</v>
      </c>
      <c r="F32" s="10"/>
      <c r="G32" t="s">
        <v>56</v>
      </c>
      <c r="H32" t="s">
        <v>49</v>
      </c>
      <c r="I32" t="s">
        <v>16</v>
      </c>
    </row>
    <row r="33" spans="1:10" hidden="1">
      <c r="A33">
        <v>12000024</v>
      </c>
      <c r="B33" t="s">
        <v>83</v>
      </c>
      <c r="C33" t="s">
        <v>84</v>
      </c>
      <c r="D33" t="s">
        <v>19</v>
      </c>
      <c r="E33" t="s">
        <v>13</v>
      </c>
      <c r="F33" s="10"/>
      <c r="G33" t="s">
        <v>56</v>
      </c>
      <c r="H33" t="s">
        <v>49</v>
      </c>
      <c r="I33" t="s">
        <v>16</v>
      </c>
    </row>
    <row r="34" spans="1:10" hidden="1">
      <c r="A34">
        <v>12000065</v>
      </c>
      <c r="B34" t="s">
        <v>85</v>
      </c>
      <c r="C34" t="s">
        <v>86</v>
      </c>
      <c r="D34" t="s">
        <v>19</v>
      </c>
      <c r="E34" t="s">
        <v>13</v>
      </c>
      <c r="F34" s="10"/>
      <c r="G34" t="s">
        <v>56</v>
      </c>
      <c r="H34" t="s">
        <v>49</v>
      </c>
      <c r="I34" t="s">
        <v>16</v>
      </c>
    </row>
    <row r="35" spans="1:10" hidden="1">
      <c r="A35">
        <v>12000009</v>
      </c>
      <c r="C35" t="s">
        <v>87</v>
      </c>
      <c r="D35" t="s">
        <v>88</v>
      </c>
      <c r="E35" t="s">
        <v>13</v>
      </c>
      <c r="F35" s="10"/>
      <c r="G35" t="s">
        <v>14</v>
      </c>
      <c r="H35" t="s">
        <v>15</v>
      </c>
      <c r="I35" t="s">
        <v>16</v>
      </c>
    </row>
    <row r="36" spans="1:10" hidden="1">
      <c r="A36">
        <v>12000142</v>
      </c>
      <c r="C36" t="s">
        <v>89</v>
      </c>
      <c r="D36" t="s">
        <v>88</v>
      </c>
      <c r="E36" t="s">
        <v>23</v>
      </c>
      <c r="F36" s="10">
        <v>46023</v>
      </c>
      <c r="G36" t="s">
        <v>20</v>
      </c>
      <c r="H36" t="s">
        <v>15</v>
      </c>
      <c r="I36" t="s">
        <v>16</v>
      </c>
      <c r="J36" s="10">
        <v>46023</v>
      </c>
    </row>
    <row r="37" spans="1:10" hidden="1">
      <c r="A37">
        <v>12000011</v>
      </c>
      <c r="C37" t="s">
        <v>90</v>
      </c>
      <c r="D37" t="s">
        <v>88</v>
      </c>
      <c r="E37" t="s">
        <v>13</v>
      </c>
      <c r="F37" s="10"/>
      <c r="G37" t="s">
        <v>20</v>
      </c>
      <c r="H37" t="s">
        <v>49</v>
      </c>
      <c r="I37" t="s">
        <v>16</v>
      </c>
    </row>
    <row r="38" spans="1:10" hidden="1">
      <c r="A38">
        <v>12000012</v>
      </c>
      <c r="C38" t="s">
        <v>91</v>
      </c>
      <c r="D38" t="s">
        <v>88</v>
      </c>
      <c r="E38" t="s">
        <v>23</v>
      </c>
      <c r="F38" s="10">
        <v>46023</v>
      </c>
      <c r="G38" t="s">
        <v>20</v>
      </c>
      <c r="H38" t="s">
        <v>15</v>
      </c>
      <c r="I38" t="s">
        <v>16</v>
      </c>
      <c r="J38" s="10">
        <v>46023</v>
      </c>
    </row>
    <row r="39" spans="1:10" hidden="1">
      <c r="A39">
        <v>12000154</v>
      </c>
      <c r="C39" t="s">
        <v>92</v>
      </c>
      <c r="D39" t="s">
        <v>88</v>
      </c>
      <c r="E39" t="s">
        <v>13</v>
      </c>
      <c r="F39" s="10"/>
      <c r="G39" t="s">
        <v>20</v>
      </c>
      <c r="H39" t="s">
        <v>15</v>
      </c>
      <c r="I39" t="s">
        <v>16</v>
      </c>
    </row>
    <row r="40" spans="1:10" hidden="1">
      <c r="A40">
        <v>12000068</v>
      </c>
      <c r="C40" t="s">
        <v>93</v>
      </c>
      <c r="D40" t="s">
        <v>88</v>
      </c>
      <c r="E40" t="s">
        <v>13</v>
      </c>
      <c r="F40" s="10"/>
      <c r="G40" t="s">
        <v>20</v>
      </c>
      <c r="H40" t="s">
        <v>49</v>
      </c>
      <c r="I40" t="s">
        <v>16</v>
      </c>
    </row>
    <row r="41" spans="1:10" hidden="1">
      <c r="A41">
        <v>12000141</v>
      </c>
      <c r="C41" t="s">
        <v>94</v>
      </c>
      <c r="D41" t="s">
        <v>88</v>
      </c>
      <c r="E41" t="s">
        <v>13</v>
      </c>
      <c r="F41" s="10"/>
      <c r="G41" t="s">
        <v>36</v>
      </c>
      <c r="H41" t="s">
        <v>15</v>
      </c>
      <c r="I41" t="s">
        <v>16</v>
      </c>
    </row>
    <row r="42" spans="1:10" hidden="1">
      <c r="A42">
        <v>12000160</v>
      </c>
      <c r="C42" t="s">
        <v>95</v>
      </c>
      <c r="D42" t="s">
        <v>88</v>
      </c>
      <c r="E42" t="s">
        <v>13</v>
      </c>
      <c r="F42" s="10"/>
      <c r="G42" t="s">
        <v>56</v>
      </c>
      <c r="H42" t="s">
        <v>49</v>
      </c>
      <c r="I42" t="s">
        <v>16</v>
      </c>
    </row>
    <row r="43" spans="1:10" hidden="1">
      <c r="A43">
        <v>12000161</v>
      </c>
      <c r="C43" t="s">
        <v>96</v>
      </c>
      <c r="D43" t="s">
        <v>88</v>
      </c>
      <c r="E43" t="s">
        <v>13</v>
      </c>
      <c r="F43" s="10"/>
      <c r="G43" t="s">
        <v>56</v>
      </c>
      <c r="H43" t="s">
        <v>49</v>
      </c>
      <c r="I43" t="s">
        <v>16</v>
      </c>
    </row>
    <row r="44" spans="1:10" hidden="1">
      <c r="A44">
        <v>12000153</v>
      </c>
      <c r="C44" t="s">
        <v>97</v>
      </c>
      <c r="D44" t="s">
        <v>88</v>
      </c>
      <c r="E44" t="s">
        <v>13</v>
      </c>
      <c r="F44" s="10"/>
      <c r="G44" t="s">
        <v>56</v>
      </c>
      <c r="H44" t="s">
        <v>49</v>
      </c>
      <c r="I44" t="s">
        <v>16</v>
      </c>
    </row>
    <row r="45" spans="1:10" hidden="1">
      <c r="A45">
        <v>12000162</v>
      </c>
      <c r="C45" t="s">
        <v>98</v>
      </c>
      <c r="D45" t="s">
        <v>88</v>
      </c>
      <c r="E45" t="s">
        <v>13</v>
      </c>
      <c r="F45" s="10"/>
      <c r="G45" t="s">
        <v>56</v>
      </c>
      <c r="H45" t="s">
        <v>49</v>
      </c>
      <c r="I45" t="s">
        <v>16</v>
      </c>
    </row>
    <row r="46" spans="1:10" hidden="1">
      <c r="A46">
        <v>12000166</v>
      </c>
      <c r="C46" t="s">
        <v>99</v>
      </c>
      <c r="D46" t="s">
        <v>88</v>
      </c>
      <c r="E46" t="s">
        <v>13</v>
      </c>
      <c r="F46" s="10"/>
      <c r="G46" t="s">
        <v>56</v>
      </c>
      <c r="H46" t="s">
        <v>49</v>
      </c>
      <c r="I46" t="s">
        <v>16</v>
      </c>
    </row>
    <row r="47" spans="1:10" hidden="1">
      <c r="A47">
        <v>12000165</v>
      </c>
      <c r="C47" t="s">
        <v>100</v>
      </c>
      <c r="D47" t="s">
        <v>88</v>
      </c>
      <c r="E47" t="s">
        <v>13</v>
      </c>
      <c r="F47" s="10"/>
      <c r="G47" t="s">
        <v>56</v>
      </c>
      <c r="H47" t="s">
        <v>15</v>
      </c>
      <c r="I47" t="s">
        <v>16</v>
      </c>
    </row>
    <row r="48" spans="1:10" hidden="1">
      <c r="A48">
        <v>12000155</v>
      </c>
      <c r="C48" t="s">
        <v>101</v>
      </c>
      <c r="D48" t="s">
        <v>88</v>
      </c>
      <c r="E48" t="s">
        <v>13</v>
      </c>
      <c r="F48" s="10"/>
      <c r="G48" t="s">
        <v>56</v>
      </c>
      <c r="H48" t="s">
        <v>49</v>
      </c>
      <c r="I48" t="s">
        <v>16</v>
      </c>
    </row>
    <row r="49" spans="1:10" hidden="1">
      <c r="A49">
        <v>12000163</v>
      </c>
      <c r="C49" t="s">
        <v>102</v>
      </c>
      <c r="D49" t="s">
        <v>88</v>
      </c>
      <c r="E49" t="s">
        <v>13</v>
      </c>
      <c r="F49" s="10"/>
      <c r="G49" t="s">
        <v>56</v>
      </c>
      <c r="H49" t="s">
        <v>49</v>
      </c>
      <c r="I49" t="s">
        <v>16</v>
      </c>
    </row>
    <row r="50" spans="1:10" hidden="1">
      <c r="A50">
        <v>12000164</v>
      </c>
      <c r="C50" t="s">
        <v>103</v>
      </c>
      <c r="D50" t="s">
        <v>88</v>
      </c>
      <c r="E50" t="s">
        <v>13</v>
      </c>
      <c r="F50" s="10"/>
      <c r="G50" t="s">
        <v>56</v>
      </c>
      <c r="H50" t="s">
        <v>49</v>
      </c>
      <c r="I50" t="s">
        <v>16</v>
      </c>
    </row>
    <row r="51" spans="1:10" hidden="1">
      <c r="A51">
        <v>12000157</v>
      </c>
      <c r="C51" t="s">
        <v>104</v>
      </c>
      <c r="D51" t="s">
        <v>88</v>
      </c>
      <c r="E51" t="s">
        <v>23</v>
      </c>
      <c r="F51" s="10">
        <v>45992</v>
      </c>
      <c r="G51" t="s">
        <v>56</v>
      </c>
      <c r="H51" t="s">
        <v>15</v>
      </c>
      <c r="I51" t="s">
        <v>16</v>
      </c>
      <c r="J51" s="10">
        <v>45992</v>
      </c>
    </row>
    <row r="52" spans="1:10" hidden="1">
      <c r="A52">
        <v>12000158</v>
      </c>
      <c r="C52" t="s">
        <v>105</v>
      </c>
      <c r="D52" t="s">
        <v>88</v>
      </c>
      <c r="E52" t="s">
        <v>23</v>
      </c>
      <c r="F52" s="10">
        <v>45992</v>
      </c>
      <c r="G52" t="s">
        <v>56</v>
      </c>
      <c r="H52" t="s">
        <v>15</v>
      </c>
      <c r="I52" t="s">
        <v>16</v>
      </c>
      <c r="J52" s="10">
        <v>45992</v>
      </c>
    </row>
    <row r="53" spans="1:10" hidden="1">
      <c r="A53">
        <v>12000015</v>
      </c>
      <c r="C53" t="s">
        <v>106</v>
      </c>
      <c r="D53" t="s">
        <v>88</v>
      </c>
      <c r="E53" t="s">
        <v>23</v>
      </c>
      <c r="F53" s="10">
        <v>45992</v>
      </c>
      <c r="G53" t="s">
        <v>56</v>
      </c>
      <c r="H53" t="s">
        <v>15</v>
      </c>
      <c r="I53" t="s">
        <v>16</v>
      </c>
      <c r="J53" s="10">
        <v>45992</v>
      </c>
    </row>
    <row r="54" spans="1:10" hidden="1">
      <c r="A54">
        <v>12000017</v>
      </c>
      <c r="C54" t="s">
        <v>107</v>
      </c>
      <c r="D54" t="s">
        <v>88</v>
      </c>
      <c r="E54" t="s">
        <v>13</v>
      </c>
      <c r="F54" s="10"/>
      <c r="G54" t="s">
        <v>56</v>
      </c>
      <c r="H54" t="s">
        <v>49</v>
      </c>
      <c r="I54" t="s">
        <v>16</v>
      </c>
    </row>
    <row r="55" spans="1:10" hidden="1">
      <c r="A55">
        <v>12000080</v>
      </c>
      <c r="C55" t="s">
        <v>108</v>
      </c>
      <c r="D55" t="s">
        <v>88</v>
      </c>
      <c r="E55" t="s">
        <v>13</v>
      </c>
      <c r="F55" s="10"/>
      <c r="G55" t="s">
        <v>56</v>
      </c>
      <c r="H55" t="s">
        <v>15</v>
      </c>
      <c r="I55" t="s">
        <v>16</v>
      </c>
    </row>
    <row r="56" spans="1:10" hidden="1">
      <c r="A56">
        <v>12000079</v>
      </c>
      <c r="C56" t="s">
        <v>109</v>
      </c>
      <c r="D56" t="s">
        <v>88</v>
      </c>
      <c r="E56" t="s">
        <v>23</v>
      </c>
      <c r="F56" s="10">
        <v>45992</v>
      </c>
      <c r="G56" t="s">
        <v>56</v>
      </c>
      <c r="H56" t="s">
        <v>15</v>
      </c>
      <c r="I56" t="s">
        <v>16</v>
      </c>
      <c r="J56" s="10">
        <v>45992</v>
      </c>
    </row>
    <row r="57" spans="1:10" hidden="1">
      <c r="A57">
        <v>12000148</v>
      </c>
      <c r="C57" t="s">
        <v>110</v>
      </c>
      <c r="D57" t="s">
        <v>88</v>
      </c>
      <c r="E57" t="s">
        <v>13</v>
      </c>
      <c r="F57" s="10"/>
      <c r="G57" t="s">
        <v>56</v>
      </c>
      <c r="H57" t="s">
        <v>49</v>
      </c>
      <c r="I57" t="s">
        <v>16</v>
      </c>
    </row>
    <row r="58" spans="1:10" hidden="1">
      <c r="A58">
        <v>12000144</v>
      </c>
      <c r="C58" t="s">
        <v>111</v>
      </c>
      <c r="D58" t="s">
        <v>88</v>
      </c>
      <c r="E58" t="s">
        <v>23</v>
      </c>
      <c r="F58" s="10">
        <v>45992</v>
      </c>
      <c r="G58" t="s">
        <v>56</v>
      </c>
      <c r="H58" t="s">
        <v>15</v>
      </c>
      <c r="I58" t="s">
        <v>16</v>
      </c>
      <c r="J58" s="10">
        <v>45992</v>
      </c>
    </row>
    <row r="59" spans="1:10" hidden="1">
      <c r="A59">
        <v>12000076</v>
      </c>
      <c r="C59" t="s">
        <v>112</v>
      </c>
      <c r="D59" t="s">
        <v>88</v>
      </c>
      <c r="E59" t="s">
        <v>23</v>
      </c>
      <c r="F59" s="10">
        <v>45992</v>
      </c>
      <c r="G59" t="s">
        <v>56</v>
      </c>
      <c r="H59" t="s">
        <v>15</v>
      </c>
      <c r="I59" t="s">
        <v>16</v>
      </c>
      <c r="J59" s="10">
        <v>45992</v>
      </c>
    </row>
    <row r="60" spans="1:10" hidden="1">
      <c r="A60">
        <v>12000078</v>
      </c>
      <c r="C60" t="s">
        <v>113</v>
      </c>
      <c r="D60" t="s">
        <v>88</v>
      </c>
      <c r="E60" t="s">
        <v>23</v>
      </c>
      <c r="F60" s="10">
        <v>45992</v>
      </c>
      <c r="G60" t="s">
        <v>56</v>
      </c>
      <c r="H60" t="s">
        <v>15</v>
      </c>
      <c r="I60" t="s">
        <v>16</v>
      </c>
      <c r="J60" s="10">
        <v>45992</v>
      </c>
    </row>
    <row r="61" spans="1:10" hidden="1">
      <c r="A61">
        <v>12000147</v>
      </c>
      <c r="C61" t="s">
        <v>114</v>
      </c>
      <c r="D61" t="s">
        <v>88</v>
      </c>
      <c r="E61" t="s">
        <v>13</v>
      </c>
      <c r="F61" s="10"/>
      <c r="G61" t="s">
        <v>56</v>
      </c>
      <c r="H61" t="s">
        <v>49</v>
      </c>
      <c r="I61" t="s">
        <v>16</v>
      </c>
    </row>
    <row r="62" spans="1:10" hidden="1">
      <c r="A62">
        <v>12000075</v>
      </c>
      <c r="C62" t="s">
        <v>115</v>
      </c>
      <c r="D62" t="s">
        <v>88</v>
      </c>
      <c r="E62" t="s">
        <v>13</v>
      </c>
      <c r="F62" s="10"/>
      <c r="G62" t="s">
        <v>56</v>
      </c>
      <c r="H62" t="s">
        <v>49</v>
      </c>
      <c r="I62" t="s">
        <v>16</v>
      </c>
    </row>
    <row r="63" spans="1:10" hidden="1">
      <c r="A63">
        <v>12000156</v>
      </c>
      <c r="C63" t="s">
        <v>116</v>
      </c>
      <c r="D63" t="s">
        <v>88</v>
      </c>
      <c r="E63" t="s">
        <v>13</v>
      </c>
      <c r="F63" s="10"/>
      <c r="G63" t="s">
        <v>56</v>
      </c>
      <c r="H63" t="s">
        <v>15</v>
      </c>
      <c r="I63" t="s">
        <v>16</v>
      </c>
    </row>
    <row r="64" spans="1:10" hidden="1">
      <c r="A64">
        <v>12000151</v>
      </c>
      <c r="C64" t="s">
        <v>117</v>
      </c>
      <c r="D64" t="s">
        <v>88</v>
      </c>
      <c r="E64" t="s">
        <v>13</v>
      </c>
      <c r="F64" s="10"/>
      <c r="G64" t="s">
        <v>56</v>
      </c>
      <c r="H64" t="s">
        <v>49</v>
      </c>
      <c r="I64" t="s">
        <v>16</v>
      </c>
    </row>
    <row r="65" spans="1:10" hidden="1">
      <c r="A65">
        <v>12000145</v>
      </c>
      <c r="C65" t="s">
        <v>118</v>
      </c>
      <c r="D65" t="s">
        <v>88</v>
      </c>
      <c r="E65" t="s">
        <v>13</v>
      </c>
      <c r="F65" s="10"/>
      <c r="G65" t="s">
        <v>56</v>
      </c>
      <c r="H65" t="s">
        <v>15</v>
      </c>
      <c r="I65" t="s">
        <v>16</v>
      </c>
    </row>
    <row r="66" spans="1:10" hidden="1">
      <c r="A66">
        <v>12000149</v>
      </c>
      <c r="C66" t="s">
        <v>119</v>
      </c>
      <c r="D66" t="s">
        <v>88</v>
      </c>
      <c r="E66" t="s">
        <v>13</v>
      </c>
      <c r="F66" s="10"/>
      <c r="G66" t="s">
        <v>56</v>
      </c>
      <c r="H66" t="s">
        <v>49</v>
      </c>
      <c r="I66" t="s">
        <v>16</v>
      </c>
    </row>
    <row r="67" spans="1:10" hidden="1">
      <c r="A67" t="s">
        <v>120</v>
      </c>
      <c r="C67" t="s">
        <v>121</v>
      </c>
      <c r="D67" t="s">
        <v>88</v>
      </c>
      <c r="E67" t="s">
        <v>23</v>
      </c>
      <c r="F67" s="10">
        <v>45992</v>
      </c>
      <c r="H67" t="s">
        <v>49</v>
      </c>
      <c r="I67" t="s">
        <v>122</v>
      </c>
      <c r="J67" s="10" t="s">
        <v>123</v>
      </c>
    </row>
    <row r="68" spans="1:10" hidden="1">
      <c r="A68">
        <v>12000227</v>
      </c>
      <c r="C68" t="s">
        <v>124</v>
      </c>
      <c r="D68" t="s">
        <v>88</v>
      </c>
      <c r="E68" t="s">
        <v>13</v>
      </c>
      <c r="F68" s="10"/>
      <c r="G68" t="s">
        <v>20</v>
      </c>
      <c r="H68" t="s">
        <v>49</v>
      </c>
      <c r="I68" t="s">
        <v>16</v>
      </c>
    </row>
    <row r="69" spans="1:10" hidden="1">
      <c r="A69">
        <v>12000061</v>
      </c>
      <c r="C69" t="s">
        <v>125</v>
      </c>
      <c r="D69" t="s">
        <v>126</v>
      </c>
      <c r="E69" t="s">
        <v>23</v>
      </c>
      <c r="F69" s="10">
        <v>45992</v>
      </c>
      <c r="G69" t="s">
        <v>20</v>
      </c>
      <c r="H69" t="s">
        <v>15</v>
      </c>
      <c r="I69" t="s">
        <v>16</v>
      </c>
      <c r="J69" s="10" t="s">
        <v>127</v>
      </c>
    </row>
    <row r="70" spans="1:10" hidden="1">
      <c r="A70">
        <v>12000062</v>
      </c>
      <c r="C70" t="s">
        <v>128</v>
      </c>
      <c r="D70" t="s">
        <v>126</v>
      </c>
      <c r="E70" t="s">
        <v>23</v>
      </c>
      <c r="F70" s="10"/>
      <c r="G70" t="s">
        <v>20</v>
      </c>
      <c r="H70" t="s">
        <v>15</v>
      </c>
      <c r="I70" t="s">
        <v>16</v>
      </c>
    </row>
    <row r="71" spans="1:10" hidden="1">
      <c r="A71">
        <v>12000054</v>
      </c>
      <c r="C71" t="s">
        <v>129</v>
      </c>
      <c r="D71" t="s">
        <v>126</v>
      </c>
      <c r="E71" t="s">
        <v>23</v>
      </c>
      <c r="F71" s="10">
        <v>45992</v>
      </c>
      <c r="G71" t="s">
        <v>56</v>
      </c>
      <c r="H71" t="s">
        <v>15</v>
      </c>
      <c r="I71" t="s">
        <v>16</v>
      </c>
      <c r="J71" s="10" t="s">
        <v>127</v>
      </c>
    </row>
    <row r="72" spans="1:10" hidden="1">
      <c r="A72">
        <v>12000055</v>
      </c>
      <c r="C72" t="s">
        <v>130</v>
      </c>
      <c r="D72" t="s">
        <v>126</v>
      </c>
      <c r="E72" t="s">
        <v>23</v>
      </c>
      <c r="F72" s="10">
        <v>45992</v>
      </c>
      <c r="G72" t="s">
        <v>56</v>
      </c>
      <c r="H72" t="s">
        <v>15</v>
      </c>
      <c r="I72" t="s">
        <v>16</v>
      </c>
      <c r="J72" s="10" t="s">
        <v>127</v>
      </c>
    </row>
    <row r="73" spans="1:10" hidden="1">
      <c r="A73">
        <v>12000115</v>
      </c>
      <c r="C73" t="s">
        <v>131</v>
      </c>
      <c r="D73" t="s">
        <v>126</v>
      </c>
      <c r="E73" t="s">
        <v>13</v>
      </c>
      <c r="F73" s="10"/>
      <c r="G73" t="s">
        <v>56</v>
      </c>
      <c r="H73" t="s">
        <v>49</v>
      </c>
      <c r="I73" t="s">
        <v>16</v>
      </c>
    </row>
    <row r="74" spans="1:10" hidden="1">
      <c r="A74">
        <v>12000105</v>
      </c>
      <c r="C74" t="s">
        <v>132</v>
      </c>
      <c r="D74" t="s">
        <v>126</v>
      </c>
      <c r="E74" t="s">
        <v>13</v>
      </c>
      <c r="F74" s="10"/>
      <c r="G74" t="s">
        <v>56</v>
      </c>
      <c r="H74" t="s">
        <v>49</v>
      </c>
      <c r="I74" t="s">
        <v>16</v>
      </c>
    </row>
    <row r="75" spans="1:10" hidden="1">
      <c r="A75">
        <v>12000117</v>
      </c>
      <c r="C75" t="s">
        <v>133</v>
      </c>
      <c r="D75" t="s">
        <v>126</v>
      </c>
      <c r="E75" t="s">
        <v>13</v>
      </c>
      <c r="F75" s="10"/>
      <c r="G75" t="s">
        <v>20</v>
      </c>
      <c r="H75" t="s">
        <v>15</v>
      </c>
      <c r="I75" t="s">
        <v>16</v>
      </c>
    </row>
    <row r="76" spans="1:10" hidden="1">
      <c r="A76">
        <v>12000057</v>
      </c>
      <c r="C76" t="s">
        <v>134</v>
      </c>
      <c r="D76" t="s">
        <v>126</v>
      </c>
      <c r="E76" t="s">
        <v>23</v>
      </c>
      <c r="F76" s="10">
        <v>45992</v>
      </c>
      <c r="G76" t="s">
        <v>20</v>
      </c>
      <c r="H76" t="s">
        <v>15</v>
      </c>
      <c r="I76" t="s">
        <v>16</v>
      </c>
      <c r="J76" s="10" t="s">
        <v>127</v>
      </c>
    </row>
    <row r="77" spans="1:10" hidden="1">
      <c r="A77">
        <v>12000108</v>
      </c>
      <c r="C77" t="s">
        <v>135</v>
      </c>
      <c r="D77" t="s">
        <v>126</v>
      </c>
      <c r="E77" t="s">
        <v>13</v>
      </c>
      <c r="F77" s="10"/>
      <c r="G77" t="s">
        <v>20</v>
      </c>
      <c r="H77" t="s">
        <v>49</v>
      </c>
      <c r="I77" t="s">
        <v>16</v>
      </c>
    </row>
    <row r="78" spans="1:10" hidden="1">
      <c r="A78">
        <v>12000058</v>
      </c>
      <c r="C78" t="s">
        <v>136</v>
      </c>
      <c r="D78" t="s">
        <v>126</v>
      </c>
      <c r="E78" t="s">
        <v>13</v>
      </c>
      <c r="F78" s="10"/>
      <c r="G78" t="s">
        <v>36</v>
      </c>
      <c r="H78" t="s">
        <v>15</v>
      </c>
      <c r="I78" t="s">
        <v>16</v>
      </c>
    </row>
    <row r="79" spans="1:10" hidden="1">
      <c r="A79">
        <v>12000136</v>
      </c>
      <c r="C79" t="s">
        <v>137</v>
      </c>
      <c r="D79" t="s">
        <v>126</v>
      </c>
      <c r="E79" t="s">
        <v>13</v>
      </c>
      <c r="F79" s="10"/>
      <c r="G79" t="s">
        <v>56</v>
      </c>
      <c r="H79" t="s">
        <v>15</v>
      </c>
      <c r="I79" t="s">
        <v>16</v>
      </c>
    </row>
    <row r="80" spans="1:10" hidden="1">
      <c r="A80">
        <v>12000059</v>
      </c>
      <c r="C80" t="s">
        <v>138</v>
      </c>
      <c r="D80" t="s">
        <v>126</v>
      </c>
      <c r="E80" t="s">
        <v>13</v>
      </c>
      <c r="F80" s="10"/>
      <c r="G80" t="s">
        <v>56</v>
      </c>
      <c r="H80" t="s">
        <v>15</v>
      </c>
      <c r="I80" t="s">
        <v>16</v>
      </c>
    </row>
    <row r="81" spans="1:10" hidden="1">
      <c r="A81">
        <v>12000114</v>
      </c>
      <c r="C81" t="s">
        <v>139</v>
      </c>
      <c r="D81" t="s">
        <v>126</v>
      </c>
      <c r="E81" t="s">
        <v>13</v>
      </c>
      <c r="F81" s="10"/>
      <c r="G81" t="s">
        <v>56</v>
      </c>
      <c r="H81" t="s">
        <v>49</v>
      </c>
      <c r="I81" t="s">
        <v>16</v>
      </c>
    </row>
    <row r="82" spans="1:10" hidden="1">
      <c r="A82">
        <v>12000112</v>
      </c>
      <c r="C82" t="s">
        <v>140</v>
      </c>
      <c r="D82" t="s">
        <v>126</v>
      </c>
      <c r="E82" t="s">
        <v>13</v>
      </c>
      <c r="F82" s="10"/>
      <c r="G82" t="s">
        <v>56</v>
      </c>
      <c r="H82" t="s">
        <v>49</v>
      </c>
      <c r="I82" t="s">
        <v>16</v>
      </c>
    </row>
    <row r="83" spans="1:10" hidden="1">
      <c r="A83">
        <v>12000051</v>
      </c>
      <c r="C83" t="s">
        <v>141</v>
      </c>
      <c r="D83" t="s">
        <v>126</v>
      </c>
      <c r="E83" t="s">
        <v>23</v>
      </c>
      <c r="F83" s="10"/>
      <c r="G83" t="s">
        <v>20</v>
      </c>
      <c r="H83" t="s">
        <v>15</v>
      </c>
      <c r="I83" t="s">
        <v>16</v>
      </c>
    </row>
    <row r="84" spans="1:10" hidden="1">
      <c r="A84">
        <v>12000109</v>
      </c>
      <c r="C84" t="s">
        <v>142</v>
      </c>
      <c r="D84" t="s">
        <v>126</v>
      </c>
      <c r="E84" t="s">
        <v>13</v>
      </c>
      <c r="F84" s="10"/>
      <c r="G84" t="s">
        <v>20</v>
      </c>
      <c r="H84" t="s">
        <v>49</v>
      </c>
      <c r="I84" t="s">
        <v>16</v>
      </c>
    </row>
    <row r="85" spans="1:10" hidden="1">
      <c r="A85">
        <v>12000053</v>
      </c>
      <c r="C85" t="s">
        <v>143</v>
      </c>
      <c r="D85" t="s">
        <v>126</v>
      </c>
      <c r="E85" t="s">
        <v>23</v>
      </c>
      <c r="F85" s="10">
        <v>45992</v>
      </c>
      <c r="G85" t="s">
        <v>36</v>
      </c>
      <c r="H85" t="s">
        <v>15</v>
      </c>
      <c r="I85" t="s">
        <v>16</v>
      </c>
      <c r="J85" s="10" t="s">
        <v>127</v>
      </c>
    </row>
    <row r="86" spans="1:10" hidden="1">
      <c r="A86">
        <v>12000056</v>
      </c>
      <c r="C86" t="s">
        <v>144</v>
      </c>
      <c r="D86" t="s">
        <v>126</v>
      </c>
      <c r="E86" t="s">
        <v>13</v>
      </c>
      <c r="F86" s="10"/>
      <c r="G86" t="s">
        <v>56</v>
      </c>
      <c r="H86" t="s">
        <v>15</v>
      </c>
      <c r="I86" t="s">
        <v>16</v>
      </c>
    </row>
    <row r="87" spans="1:10" hidden="1">
      <c r="A87">
        <v>12000060</v>
      </c>
      <c r="C87" t="s">
        <v>145</v>
      </c>
      <c r="D87" t="s">
        <v>126</v>
      </c>
      <c r="E87" t="s">
        <v>13</v>
      </c>
      <c r="F87" s="10"/>
      <c r="G87" t="s">
        <v>56</v>
      </c>
      <c r="H87" t="s">
        <v>15</v>
      </c>
      <c r="I87" t="s">
        <v>16</v>
      </c>
    </row>
    <row r="88" spans="1:10" hidden="1">
      <c r="A88">
        <v>12000102</v>
      </c>
      <c r="C88" t="s">
        <v>146</v>
      </c>
      <c r="D88" t="s">
        <v>126</v>
      </c>
      <c r="E88" t="s">
        <v>13</v>
      </c>
      <c r="F88" s="10"/>
      <c r="G88" t="s">
        <v>56</v>
      </c>
      <c r="H88" t="s">
        <v>49</v>
      </c>
      <c r="I88" t="s">
        <v>16</v>
      </c>
    </row>
    <row r="89" spans="1:10" hidden="1">
      <c r="A89">
        <v>12000104</v>
      </c>
      <c r="C89" t="s">
        <v>147</v>
      </c>
      <c r="D89" t="s">
        <v>126</v>
      </c>
      <c r="E89" t="s">
        <v>13</v>
      </c>
      <c r="F89" s="10"/>
      <c r="G89" t="s">
        <v>56</v>
      </c>
      <c r="H89" t="s">
        <v>49</v>
      </c>
      <c r="I89" t="s">
        <v>16</v>
      </c>
    </row>
    <row r="90" spans="1:10" hidden="1">
      <c r="A90">
        <v>12000014</v>
      </c>
      <c r="C90" t="s">
        <v>148</v>
      </c>
      <c r="D90" t="s">
        <v>149</v>
      </c>
      <c r="E90" t="s">
        <v>13</v>
      </c>
      <c r="F90" s="10"/>
      <c r="G90" t="s">
        <v>14</v>
      </c>
      <c r="H90" t="s">
        <v>15</v>
      </c>
      <c r="I90" t="s">
        <v>16</v>
      </c>
    </row>
    <row r="91" spans="1:10" hidden="1">
      <c r="A91">
        <v>12000077</v>
      </c>
      <c r="C91" t="s">
        <v>150</v>
      </c>
      <c r="D91" t="s">
        <v>149</v>
      </c>
      <c r="E91" t="s">
        <v>13</v>
      </c>
      <c r="F91" s="10"/>
      <c r="G91" t="s">
        <v>20</v>
      </c>
      <c r="H91" t="s">
        <v>15</v>
      </c>
      <c r="I91" t="s">
        <v>16</v>
      </c>
    </row>
    <row r="92" spans="1:10" hidden="1">
      <c r="A92">
        <v>12000082</v>
      </c>
      <c r="C92" t="s">
        <v>151</v>
      </c>
      <c r="D92" t="s">
        <v>149</v>
      </c>
      <c r="E92" t="s">
        <v>13</v>
      </c>
      <c r="F92" s="10"/>
      <c r="G92" t="s">
        <v>20</v>
      </c>
      <c r="H92" t="s">
        <v>15</v>
      </c>
      <c r="I92" t="s">
        <v>16</v>
      </c>
    </row>
    <row r="93" spans="1:10" hidden="1">
      <c r="A93">
        <v>12000084</v>
      </c>
      <c r="C93" t="s">
        <v>152</v>
      </c>
      <c r="D93" t="s">
        <v>149</v>
      </c>
      <c r="E93" t="s">
        <v>13</v>
      </c>
      <c r="F93" s="10"/>
      <c r="G93" t="s">
        <v>20</v>
      </c>
      <c r="H93" t="s">
        <v>49</v>
      </c>
      <c r="I93" t="s">
        <v>16</v>
      </c>
    </row>
    <row r="94" spans="1:10" hidden="1">
      <c r="A94">
        <v>12000087</v>
      </c>
      <c r="B94" t="s">
        <v>153</v>
      </c>
      <c r="C94" t="s">
        <v>154</v>
      </c>
      <c r="D94" t="s">
        <v>149</v>
      </c>
      <c r="E94" t="s">
        <v>13</v>
      </c>
      <c r="F94" s="10"/>
      <c r="G94" t="s">
        <v>56</v>
      </c>
      <c r="H94" t="s">
        <v>49</v>
      </c>
      <c r="I94" t="s">
        <v>16</v>
      </c>
    </row>
    <row r="95" spans="1:10" hidden="1">
      <c r="A95">
        <v>12000088</v>
      </c>
      <c r="B95" t="s">
        <v>155</v>
      </c>
      <c r="C95" t="s">
        <v>156</v>
      </c>
      <c r="D95" t="s">
        <v>149</v>
      </c>
      <c r="E95" t="s">
        <v>13</v>
      </c>
      <c r="F95" s="10"/>
      <c r="G95" t="s">
        <v>56</v>
      </c>
      <c r="H95" t="s">
        <v>49</v>
      </c>
      <c r="I95" t="s">
        <v>16</v>
      </c>
    </row>
    <row r="96" spans="1:10" hidden="1">
      <c r="A96">
        <v>12000090</v>
      </c>
      <c r="B96">
        <v>12000090</v>
      </c>
      <c r="C96" t="s">
        <v>157</v>
      </c>
      <c r="D96" t="s">
        <v>149</v>
      </c>
      <c r="E96" t="s">
        <v>13</v>
      </c>
      <c r="F96" s="10"/>
      <c r="G96" t="s">
        <v>56</v>
      </c>
      <c r="H96" t="s">
        <v>49</v>
      </c>
      <c r="I96" t="s">
        <v>16</v>
      </c>
    </row>
    <row r="97" spans="1:9" hidden="1">
      <c r="A97">
        <v>12000092</v>
      </c>
      <c r="C97" t="s">
        <v>158</v>
      </c>
      <c r="D97" t="s">
        <v>149</v>
      </c>
      <c r="E97" t="s">
        <v>23</v>
      </c>
      <c r="F97" s="10"/>
      <c r="G97" t="s">
        <v>20</v>
      </c>
      <c r="H97" t="s">
        <v>15</v>
      </c>
      <c r="I97" t="s">
        <v>16</v>
      </c>
    </row>
    <row r="98" spans="1:9" hidden="1">
      <c r="A98">
        <v>12000093</v>
      </c>
      <c r="C98" t="s">
        <v>159</v>
      </c>
      <c r="D98" t="s">
        <v>149</v>
      </c>
      <c r="E98" t="s">
        <v>13</v>
      </c>
      <c r="F98" s="10"/>
      <c r="G98" t="s">
        <v>20</v>
      </c>
      <c r="H98" t="s">
        <v>49</v>
      </c>
      <c r="I98" t="s">
        <v>16</v>
      </c>
    </row>
    <row r="99" spans="1:9" hidden="1">
      <c r="A99">
        <v>12000094</v>
      </c>
      <c r="C99" t="s">
        <v>160</v>
      </c>
      <c r="D99" t="s">
        <v>149</v>
      </c>
      <c r="E99" t="s">
        <v>13</v>
      </c>
      <c r="F99" s="10"/>
      <c r="G99" t="s">
        <v>20</v>
      </c>
      <c r="H99" t="s">
        <v>49</v>
      </c>
      <c r="I99" t="s">
        <v>16</v>
      </c>
    </row>
    <row r="100" spans="1:9" hidden="1">
      <c r="A100">
        <v>12000096</v>
      </c>
      <c r="C100" t="s">
        <v>161</v>
      </c>
      <c r="D100" t="s">
        <v>149</v>
      </c>
      <c r="E100" t="s">
        <v>23</v>
      </c>
      <c r="F100" s="10"/>
      <c r="G100" t="s">
        <v>36</v>
      </c>
      <c r="H100" t="s">
        <v>15</v>
      </c>
      <c r="I100" t="s">
        <v>16</v>
      </c>
    </row>
    <row r="101" spans="1:9" hidden="1">
      <c r="A101">
        <v>12000099</v>
      </c>
      <c r="B101" t="s">
        <v>162</v>
      </c>
      <c r="C101" t="s">
        <v>163</v>
      </c>
      <c r="D101" t="s">
        <v>149</v>
      </c>
      <c r="E101" t="s">
        <v>13</v>
      </c>
      <c r="F101" s="10"/>
      <c r="G101" t="s">
        <v>56</v>
      </c>
      <c r="H101" t="s">
        <v>49</v>
      </c>
      <c r="I101" t="s">
        <v>16</v>
      </c>
    </row>
    <row r="102" spans="1:9" hidden="1">
      <c r="A102">
        <v>12000103</v>
      </c>
      <c r="B102" t="s">
        <v>164</v>
      </c>
      <c r="C102" t="s">
        <v>165</v>
      </c>
      <c r="D102" t="s">
        <v>149</v>
      </c>
      <c r="E102" t="s">
        <v>13</v>
      </c>
      <c r="F102" s="10"/>
      <c r="G102" t="s">
        <v>56</v>
      </c>
      <c r="H102" t="s">
        <v>49</v>
      </c>
      <c r="I102" t="s">
        <v>16</v>
      </c>
    </row>
    <row r="103" spans="1:9" hidden="1">
      <c r="A103">
        <v>12000106</v>
      </c>
      <c r="C103" t="s">
        <v>166</v>
      </c>
      <c r="D103" t="s">
        <v>149</v>
      </c>
      <c r="E103" t="s">
        <v>13</v>
      </c>
      <c r="F103" s="10"/>
      <c r="G103" t="s">
        <v>20</v>
      </c>
      <c r="H103" t="s">
        <v>49</v>
      </c>
      <c r="I103" t="s">
        <v>16</v>
      </c>
    </row>
    <row r="104" spans="1:9" hidden="1">
      <c r="A104">
        <v>12000107</v>
      </c>
      <c r="C104" t="s">
        <v>167</v>
      </c>
      <c r="D104" t="s">
        <v>149</v>
      </c>
      <c r="E104" t="s">
        <v>13</v>
      </c>
      <c r="F104" s="10"/>
      <c r="G104" t="s">
        <v>36</v>
      </c>
      <c r="H104" t="s">
        <v>15</v>
      </c>
      <c r="I104" t="s">
        <v>16</v>
      </c>
    </row>
    <row r="105" spans="1:9" hidden="1">
      <c r="A105">
        <v>12000110</v>
      </c>
      <c r="B105" t="s">
        <v>168</v>
      </c>
      <c r="C105" t="s">
        <v>169</v>
      </c>
      <c r="D105" t="s">
        <v>149</v>
      </c>
      <c r="E105" t="s">
        <v>13</v>
      </c>
      <c r="F105" s="10"/>
      <c r="G105" t="s">
        <v>56</v>
      </c>
      <c r="H105" t="s">
        <v>49</v>
      </c>
      <c r="I105" t="s">
        <v>16</v>
      </c>
    </row>
    <row r="106" spans="1:9" hidden="1">
      <c r="A106">
        <v>12000111</v>
      </c>
      <c r="B106" t="s">
        <v>170</v>
      </c>
      <c r="C106" t="s">
        <v>171</v>
      </c>
      <c r="D106" t="s">
        <v>149</v>
      </c>
      <c r="E106" t="s">
        <v>13</v>
      </c>
      <c r="F106" s="10"/>
      <c r="G106" t="s">
        <v>56</v>
      </c>
      <c r="H106" t="s">
        <v>49</v>
      </c>
      <c r="I106" t="s">
        <v>16</v>
      </c>
    </row>
    <row r="107" spans="1:9" hidden="1">
      <c r="A107">
        <v>12000113</v>
      </c>
      <c r="B107" t="s">
        <v>172</v>
      </c>
      <c r="C107" t="s">
        <v>173</v>
      </c>
      <c r="D107" t="s">
        <v>149</v>
      </c>
      <c r="E107" t="s">
        <v>13</v>
      </c>
      <c r="F107" s="10"/>
      <c r="G107" t="s">
        <v>56</v>
      </c>
      <c r="H107" t="s">
        <v>49</v>
      </c>
      <c r="I107" t="s">
        <v>16</v>
      </c>
    </row>
    <row r="108" spans="1:9" hidden="1">
      <c r="A108">
        <v>12000118</v>
      </c>
      <c r="C108" t="s">
        <v>174</v>
      </c>
      <c r="D108" t="s">
        <v>149</v>
      </c>
      <c r="E108" t="s">
        <v>13</v>
      </c>
      <c r="F108" s="10"/>
      <c r="G108" t="s">
        <v>20</v>
      </c>
      <c r="H108" t="s">
        <v>49</v>
      </c>
      <c r="I108" t="s">
        <v>16</v>
      </c>
    </row>
    <row r="109" spans="1:9" hidden="1">
      <c r="A109">
        <v>12000119</v>
      </c>
      <c r="C109" t="s">
        <v>175</v>
      </c>
      <c r="D109" t="s">
        <v>149</v>
      </c>
      <c r="E109" t="s">
        <v>23</v>
      </c>
      <c r="F109" s="10"/>
      <c r="G109" t="s">
        <v>36</v>
      </c>
      <c r="H109" t="s">
        <v>15</v>
      </c>
      <c r="I109" t="s">
        <v>16</v>
      </c>
    </row>
    <row r="110" spans="1:9" hidden="1">
      <c r="A110">
        <v>12000120</v>
      </c>
      <c r="B110" t="s">
        <v>176</v>
      </c>
      <c r="C110" t="s">
        <v>177</v>
      </c>
      <c r="D110" t="s">
        <v>149</v>
      </c>
      <c r="E110" t="s">
        <v>13</v>
      </c>
      <c r="F110" s="10"/>
      <c r="G110" t="s">
        <v>56</v>
      </c>
      <c r="H110" t="s">
        <v>49</v>
      </c>
      <c r="I110" t="s">
        <v>16</v>
      </c>
    </row>
    <row r="111" spans="1:9" hidden="1">
      <c r="A111">
        <v>12000121</v>
      </c>
      <c r="B111" t="s">
        <v>178</v>
      </c>
      <c r="C111" t="s">
        <v>179</v>
      </c>
      <c r="D111" t="s">
        <v>149</v>
      </c>
      <c r="E111" t="s">
        <v>13</v>
      </c>
      <c r="F111" s="10"/>
      <c r="G111" t="s">
        <v>56</v>
      </c>
      <c r="H111" t="s">
        <v>49</v>
      </c>
      <c r="I111" t="s">
        <v>16</v>
      </c>
    </row>
    <row r="112" spans="1:9" hidden="1">
      <c r="A112">
        <v>12000122</v>
      </c>
      <c r="B112" t="s">
        <v>180</v>
      </c>
      <c r="C112" t="s">
        <v>181</v>
      </c>
      <c r="D112" t="s">
        <v>149</v>
      </c>
      <c r="E112" t="s">
        <v>13</v>
      </c>
      <c r="F112" s="10"/>
      <c r="G112" t="s">
        <v>56</v>
      </c>
      <c r="H112" t="s">
        <v>49</v>
      </c>
      <c r="I112" t="s">
        <v>16</v>
      </c>
    </row>
    <row r="113" spans="1:9" hidden="1">
      <c r="A113">
        <v>12000123</v>
      </c>
      <c r="C113" t="s">
        <v>182</v>
      </c>
      <c r="D113" t="s">
        <v>149</v>
      </c>
      <c r="E113" t="s">
        <v>13</v>
      </c>
      <c r="F113" s="10"/>
      <c r="G113" t="s">
        <v>20</v>
      </c>
      <c r="H113" t="s">
        <v>49</v>
      </c>
      <c r="I113" t="s">
        <v>16</v>
      </c>
    </row>
    <row r="114" spans="1:9" hidden="1">
      <c r="A114">
        <v>12000124</v>
      </c>
      <c r="C114" t="s">
        <v>183</v>
      </c>
      <c r="D114" t="s">
        <v>149</v>
      </c>
      <c r="E114" t="s">
        <v>13</v>
      </c>
      <c r="F114" s="10"/>
      <c r="G114" t="s">
        <v>36</v>
      </c>
      <c r="H114" t="s">
        <v>15</v>
      </c>
      <c r="I114" t="s">
        <v>16</v>
      </c>
    </row>
    <row r="115" spans="1:9" hidden="1">
      <c r="A115">
        <v>12000125</v>
      </c>
      <c r="B115" t="s">
        <v>184</v>
      </c>
      <c r="C115" t="s">
        <v>185</v>
      </c>
      <c r="D115" t="s">
        <v>149</v>
      </c>
      <c r="E115" t="s">
        <v>13</v>
      </c>
      <c r="F115" s="10"/>
      <c r="G115" t="s">
        <v>56</v>
      </c>
      <c r="H115" t="s">
        <v>49</v>
      </c>
      <c r="I115" t="s">
        <v>16</v>
      </c>
    </row>
    <row r="116" spans="1:9" hidden="1">
      <c r="A116">
        <v>12000126</v>
      </c>
      <c r="B116" t="s">
        <v>186</v>
      </c>
      <c r="C116" t="s">
        <v>187</v>
      </c>
      <c r="D116" t="s">
        <v>149</v>
      </c>
      <c r="E116" t="s">
        <v>13</v>
      </c>
      <c r="F116" s="10"/>
      <c r="G116" t="s">
        <v>56</v>
      </c>
      <c r="H116" t="s">
        <v>49</v>
      </c>
      <c r="I116" t="s">
        <v>16</v>
      </c>
    </row>
    <row r="117" spans="1:9" hidden="1">
      <c r="A117">
        <v>12000128</v>
      </c>
      <c r="B117" t="s">
        <v>188</v>
      </c>
      <c r="C117" t="s">
        <v>189</v>
      </c>
      <c r="D117" t="s">
        <v>149</v>
      </c>
      <c r="E117" t="s">
        <v>13</v>
      </c>
      <c r="F117" s="10"/>
      <c r="G117" t="s">
        <v>56</v>
      </c>
      <c r="H117" t="s">
        <v>49</v>
      </c>
      <c r="I117" t="s">
        <v>16</v>
      </c>
    </row>
    <row r="118" spans="1:9" hidden="1">
      <c r="A118">
        <v>12000129</v>
      </c>
      <c r="C118" t="s">
        <v>190</v>
      </c>
      <c r="D118" t="s">
        <v>149</v>
      </c>
      <c r="E118" t="s">
        <v>23</v>
      </c>
      <c r="F118" s="10"/>
      <c r="G118" t="s">
        <v>20</v>
      </c>
      <c r="H118" t="s">
        <v>15</v>
      </c>
      <c r="I118" t="s">
        <v>16</v>
      </c>
    </row>
    <row r="119" spans="1:9" hidden="1">
      <c r="A119">
        <v>12000130</v>
      </c>
      <c r="C119" t="s">
        <v>191</v>
      </c>
      <c r="D119" t="s">
        <v>149</v>
      </c>
      <c r="E119" t="s">
        <v>13</v>
      </c>
      <c r="F119" s="10"/>
      <c r="G119" t="s">
        <v>36</v>
      </c>
      <c r="H119" t="s">
        <v>49</v>
      </c>
      <c r="I119" t="s">
        <v>16</v>
      </c>
    </row>
    <row r="120" spans="1:9" hidden="1">
      <c r="A120">
        <v>12000131</v>
      </c>
      <c r="B120" t="s">
        <v>192</v>
      </c>
      <c r="C120" t="s">
        <v>193</v>
      </c>
      <c r="D120" t="s">
        <v>149</v>
      </c>
      <c r="E120" t="s">
        <v>13</v>
      </c>
      <c r="F120" s="10"/>
      <c r="G120" t="s">
        <v>56</v>
      </c>
      <c r="H120" t="s">
        <v>49</v>
      </c>
      <c r="I120" t="s">
        <v>16</v>
      </c>
    </row>
    <row r="121" spans="1:9" hidden="1">
      <c r="A121">
        <v>12000132</v>
      </c>
      <c r="C121" t="s">
        <v>194</v>
      </c>
      <c r="D121" t="s">
        <v>149</v>
      </c>
      <c r="E121" t="s">
        <v>23</v>
      </c>
      <c r="F121" s="10"/>
      <c r="G121" t="s">
        <v>20</v>
      </c>
      <c r="H121" t="s">
        <v>15</v>
      </c>
      <c r="I121" t="s">
        <v>16</v>
      </c>
    </row>
    <row r="122" spans="1:9" hidden="1">
      <c r="A122">
        <v>12000133</v>
      </c>
      <c r="C122" t="s">
        <v>195</v>
      </c>
      <c r="D122" t="s">
        <v>149</v>
      </c>
      <c r="E122" t="s">
        <v>13</v>
      </c>
      <c r="F122" s="10"/>
      <c r="G122" t="s">
        <v>36</v>
      </c>
      <c r="H122" t="s">
        <v>49</v>
      </c>
      <c r="I122" t="s">
        <v>16</v>
      </c>
    </row>
    <row r="123" spans="1:9" hidden="1">
      <c r="A123">
        <v>12000134</v>
      </c>
      <c r="B123" t="s">
        <v>196</v>
      </c>
      <c r="C123" t="s">
        <v>197</v>
      </c>
      <c r="D123" t="s">
        <v>149</v>
      </c>
      <c r="E123" t="s">
        <v>13</v>
      </c>
      <c r="F123" s="10"/>
      <c r="G123" t="s">
        <v>56</v>
      </c>
      <c r="H123" t="s">
        <v>49</v>
      </c>
      <c r="I123" t="s">
        <v>16</v>
      </c>
    </row>
    <row r="124" spans="1:9" hidden="1">
      <c r="A124">
        <v>12000135</v>
      </c>
      <c r="C124" t="s">
        <v>198</v>
      </c>
      <c r="D124" t="s">
        <v>149</v>
      </c>
      <c r="E124" t="s">
        <v>23</v>
      </c>
      <c r="F124" s="10"/>
      <c r="G124" t="s">
        <v>20</v>
      </c>
      <c r="H124" t="s">
        <v>15</v>
      </c>
      <c r="I124" t="s">
        <v>16</v>
      </c>
    </row>
    <row r="125" spans="1:9" hidden="1">
      <c r="A125">
        <v>12000137</v>
      </c>
      <c r="B125" t="s">
        <v>199</v>
      </c>
      <c r="C125" t="s">
        <v>200</v>
      </c>
      <c r="D125" t="s">
        <v>149</v>
      </c>
      <c r="E125" t="s">
        <v>13</v>
      </c>
      <c r="F125" s="10"/>
      <c r="G125" t="s">
        <v>56</v>
      </c>
      <c r="H125" t="s">
        <v>49</v>
      </c>
      <c r="I125" t="s">
        <v>16</v>
      </c>
    </row>
    <row r="126" spans="1:9" hidden="1">
      <c r="A126">
        <v>12000138</v>
      </c>
      <c r="B126" t="s">
        <v>201</v>
      </c>
      <c r="C126" t="s">
        <v>202</v>
      </c>
      <c r="D126" t="s">
        <v>149</v>
      </c>
      <c r="E126" t="s">
        <v>13</v>
      </c>
      <c r="F126" s="10"/>
      <c r="G126" t="s">
        <v>20</v>
      </c>
      <c r="H126" t="s">
        <v>49</v>
      </c>
      <c r="I126" t="s">
        <v>16</v>
      </c>
    </row>
    <row r="127" spans="1:9" hidden="1">
      <c r="A127">
        <v>12000139</v>
      </c>
      <c r="C127" t="s">
        <v>203</v>
      </c>
      <c r="D127" t="s">
        <v>149</v>
      </c>
      <c r="E127" t="s">
        <v>23</v>
      </c>
      <c r="F127" s="10"/>
      <c r="G127" t="s">
        <v>36</v>
      </c>
      <c r="H127" t="s">
        <v>15</v>
      </c>
      <c r="I127" t="s">
        <v>16</v>
      </c>
    </row>
    <row r="128" spans="1:9" hidden="1">
      <c r="A128">
        <v>12000140</v>
      </c>
      <c r="B128" t="s">
        <v>204</v>
      </c>
      <c r="C128" t="s">
        <v>205</v>
      </c>
      <c r="D128" t="s">
        <v>149</v>
      </c>
      <c r="E128" t="s">
        <v>13</v>
      </c>
      <c r="F128" s="10"/>
      <c r="G128" t="s">
        <v>56</v>
      </c>
      <c r="H128" t="s">
        <v>49</v>
      </c>
      <c r="I128" t="s">
        <v>16</v>
      </c>
    </row>
    <row r="129" spans="1:10" hidden="1">
      <c r="A129">
        <v>12000167</v>
      </c>
      <c r="C129" t="s">
        <v>206</v>
      </c>
      <c r="D129" t="s">
        <v>149</v>
      </c>
      <c r="E129" t="s">
        <v>13</v>
      </c>
      <c r="F129" s="10"/>
      <c r="G129" t="s">
        <v>36</v>
      </c>
      <c r="H129" t="s">
        <v>15</v>
      </c>
      <c r="I129" t="s">
        <v>16</v>
      </c>
    </row>
    <row r="130" spans="1:10" hidden="1">
      <c r="A130">
        <v>12000195</v>
      </c>
      <c r="C130" t="s">
        <v>207</v>
      </c>
      <c r="D130" t="s">
        <v>149</v>
      </c>
      <c r="E130" t="s">
        <v>13</v>
      </c>
      <c r="F130" s="10"/>
      <c r="G130" t="s">
        <v>20</v>
      </c>
      <c r="H130" t="s">
        <v>15</v>
      </c>
      <c r="I130" t="s">
        <v>16</v>
      </c>
    </row>
    <row r="131" spans="1:10" hidden="1">
      <c r="A131">
        <v>12000010</v>
      </c>
      <c r="C131" t="s">
        <v>208</v>
      </c>
      <c r="D131" t="s">
        <v>209</v>
      </c>
      <c r="E131" t="s">
        <v>13</v>
      </c>
      <c r="F131" s="10"/>
      <c r="G131" t="s">
        <v>14</v>
      </c>
      <c r="H131" t="s">
        <v>15</v>
      </c>
      <c r="I131" t="s">
        <v>16</v>
      </c>
    </row>
    <row r="132" spans="1:10" hidden="1">
      <c r="A132">
        <v>12000018</v>
      </c>
      <c r="C132" t="s">
        <v>210</v>
      </c>
      <c r="D132" t="s">
        <v>209</v>
      </c>
      <c r="E132" t="s">
        <v>13</v>
      </c>
      <c r="F132" s="10"/>
      <c r="G132" t="s">
        <v>20</v>
      </c>
      <c r="H132" t="s">
        <v>15</v>
      </c>
      <c r="I132" t="s">
        <v>16</v>
      </c>
    </row>
    <row r="133" spans="1:10" hidden="1">
      <c r="A133">
        <v>12000019</v>
      </c>
      <c r="C133" t="s">
        <v>211</v>
      </c>
      <c r="D133" t="s">
        <v>209</v>
      </c>
      <c r="E133" t="s">
        <v>13</v>
      </c>
      <c r="F133" s="10"/>
      <c r="G133" t="s">
        <v>20</v>
      </c>
      <c r="H133" t="s">
        <v>15</v>
      </c>
      <c r="I133" t="s">
        <v>16</v>
      </c>
    </row>
    <row r="134" spans="1:10" hidden="1">
      <c r="A134">
        <v>12000020</v>
      </c>
      <c r="C134" t="s">
        <v>212</v>
      </c>
      <c r="D134" t="s">
        <v>209</v>
      </c>
      <c r="E134" t="s">
        <v>23</v>
      </c>
      <c r="F134" s="10">
        <v>45992</v>
      </c>
      <c r="G134" t="s">
        <v>20</v>
      </c>
      <c r="H134" t="s">
        <v>15</v>
      </c>
      <c r="I134" t="s">
        <v>16</v>
      </c>
      <c r="J134" s="10" t="s">
        <v>127</v>
      </c>
    </row>
    <row r="135" spans="1:10" hidden="1">
      <c r="A135">
        <v>12000038</v>
      </c>
      <c r="C135" t="s">
        <v>213</v>
      </c>
      <c r="D135" t="s">
        <v>209</v>
      </c>
      <c r="E135" t="s">
        <v>13</v>
      </c>
      <c r="F135" s="10"/>
      <c r="G135" t="s">
        <v>20</v>
      </c>
      <c r="H135" t="s">
        <v>15</v>
      </c>
      <c r="I135" t="s">
        <v>16</v>
      </c>
    </row>
    <row r="136" spans="1:10" hidden="1">
      <c r="A136">
        <v>12000081</v>
      </c>
      <c r="C136" t="s">
        <v>214</v>
      </c>
      <c r="D136" t="s">
        <v>209</v>
      </c>
      <c r="E136" t="s">
        <v>13</v>
      </c>
      <c r="F136" s="10"/>
      <c r="G136" t="s">
        <v>20</v>
      </c>
      <c r="H136" t="s">
        <v>49</v>
      </c>
      <c r="I136" t="s">
        <v>16</v>
      </c>
    </row>
    <row r="137" spans="1:10" hidden="1">
      <c r="A137">
        <v>12000039</v>
      </c>
      <c r="C137" t="s">
        <v>215</v>
      </c>
      <c r="D137" t="s">
        <v>209</v>
      </c>
      <c r="E137" t="s">
        <v>23</v>
      </c>
      <c r="F137" s="10">
        <v>45992</v>
      </c>
      <c r="G137" t="s">
        <v>20</v>
      </c>
      <c r="H137" t="s">
        <v>15</v>
      </c>
      <c r="I137" t="s">
        <v>16</v>
      </c>
      <c r="J137" s="10" t="s">
        <v>127</v>
      </c>
    </row>
    <row r="138" spans="1:10" hidden="1">
      <c r="A138">
        <v>12000083</v>
      </c>
      <c r="C138" t="s">
        <v>216</v>
      </c>
      <c r="D138" t="s">
        <v>209</v>
      </c>
      <c r="E138" t="s">
        <v>13</v>
      </c>
      <c r="F138" s="10"/>
      <c r="G138" t="s">
        <v>20</v>
      </c>
      <c r="H138" t="s">
        <v>49</v>
      </c>
      <c r="I138" t="s">
        <v>16</v>
      </c>
    </row>
    <row r="139" spans="1:10" hidden="1">
      <c r="A139">
        <v>12000021</v>
      </c>
      <c r="C139" t="s">
        <v>217</v>
      </c>
      <c r="D139" t="s">
        <v>209</v>
      </c>
      <c r="E139" t="s">
        <v>23</v>
      </c>
      <c r="F139" s="10"/>
      <c r="G139" t="s">
        <v>20</v>
      </c>
      <c r="H139" t="s">
        <v>15</v>
      </c>
      <c r="I139" t="s">
        <v>16</v>
      </c>
    </row>
    <row r="140" spans="1:10" hidden="1">
      <c r="A140">
        <v>12000045</v>
      </c>
      <c r="C140" t="s">
        <v>218</v>
      </c>
      <c r="D140" t="s">
        <v>209</v>
      </c>
      <c r="E140" t="s">
        <v>13</v>
      </c>
      <c r="F140" s="10"/>
      <c r="G140" t="s">
        <v>36</v>
      </c>
      <c r="H140" t="s">
        <v>15</v>
      </c>
      <c r="I140" t="s">
        <v>16</v>
      </c>
    </row>
    <row r="141" spans="1:10">
      <c r="A141">
        <v>12000045</v>
      </c>
      <c r="C141" t="s">
        <v>219</v>
      </c>
      <c r="D141" t="s">
        <v>209</v>
      </c>
      <c r="E141" t="s">
        <v>13</v>
      </c>
      <c r="F141" s="10"/>
      <c r="G141" t="s">
        <v>36</v>
      </c>
      <c r="H141" t="s">
        <v>15</v>
      </c>
      <c r="I141" t="s">
        <v>16</v>
      </c>
    </row>
    <row r="142" spans="1:10" hidden="1">
      <c r="A142">
        <v>12000168</v>
      </c>
      <c r="C142" t="s">
        <v>220</v>
      </c>
      <c r="D142" t="s">
        <v>209</v>
      </c>
      <c r="E142" t="s">
        <v>13</v>
      </c>
      <c r="F142" s="10"/>
      <c r="G142" t="s">
        <v>36</v>
      </c>
      <c r="H142" t="s">
        <v>15</v>
      </c>
      <c r="I142" t="s">
        <v>16</v>
      </c>
    </row>
    <row r="143" spans="1:10" hidden="1">
      <c r="A143">
        <v>12000050</v>
      </c>
      <c r="C143" t="s">
        <v>221</v>
      </c>
      <c r="D143" t="s">
        <v>209</v>
      </c>
      <c r="E143" t="s">
        <v>13</v>
      </c>
      <c r="F143" s="10"/>
      <c r="G143" t="s">
        <v>56</v>
      </c>
      <c r="H143" t="s">
        <v>15</v>
      </c>
      <c r="I143" t="s">
        <v>16</v>
      </c>
    </row>
    <row r="144" spans="1:10" hidden="1">
      <c r="A144">
        <v>12000049</v>
      </c>
      <c r="C144" t="s">
        <v>222</v>
      </c>
      <c r="D144" t="s">
        <v>209</v>
      </c>
      <c r="E144" t="s">
        <v>13</v>
      </c>
      <c r="F144" s="10"/>
      <c r="G144" t="s">
        <v>56</v>
      </c>
      <c r="H144" t="s">
        <v>15</v>
      </c>
      <c r="I144" t="s">
        <v>16</v>
      </c>
    </row>
    <row r="145" spans="1:10" hidden="1">
      <c r="A145">
        <v>12000116</v>
      </c>
      <c r="C145" t="s">
        <v>223</v>
      </c>
      <c r="D145" t="s">
        <v>209</v>
      </c>
      <c r="E145" t="s">
        <v>23</v>
      </c>
      <c r="F145" s="10">
        <v>45992</v>
      </c>
      <c r="G145" t="s">
        <v>56</v>
      </c>
      <c r="H145" t="s">
        <v>15</v>
      </c>
      <c r="I145" t="s">
        <v>16</v>
      </c>
      <c r="J145" s="10" t="s">
        <v>127</v>
      </c>
    </row>
    <row r="146" spans="1:10" hidden="1">
      <c r="A146">
        <v>12000046</v>
      </c>
      <c r="C146" t="s">
        <v>224</v>
      </c>
      <c r="D146" t="s">
        <v>209</v>
      </c>
      <c r="E146" t="s">
        <v>23</v>
      </c>
      <c r="F146" s="10">
        <v>45962</v>
      </c>
      <c r="G146" t="s">
        <v>56</v>
      </c>
      <c r="H146" t="s">
        <v>15</v>
      </c>
      <c r="I146" t="s">
        <v>16</v>
      </c>
      <c r="J146" s="10" t="s">
        <v>225</v>
      </c>
    </row>
    <row r="147" spans="1:10" hidden="1">
      <c r="A147">
        <v>12000098</v>
      </c>
      <c r="C147" t="s">
        <v>226</v>
      </c>
      <c r="D147" t="s">
        <v>209</v>
      </c>
      <c r="E147" t="s">
        <v>13</v>
      </c>
      <c r="F147" s="10"/>
      <c r="G147" t="s">
        <v>56</v>
      </c>
      <c r="H147" t="s">
        <v>49</v>
      </c>
      <c r="I147" t="s">
        <v>16</v>
      </c>
    </row>
    <row r="148" spans="1:10" hidden="1">
      <c r="A148">
        <v>12000047</v>
      </c>
      <c r="C148" t="s">
        <v>227</v>
      </c>
      <c r="D148" t="s">
        <v>209</v>
      </c>
      <c r="E148" t="s">
        <v>13</v>
      </c>
      <c r="F148" s="10"/>
      <c r="G148" t="s">
        <v>56</v>
      </c>
      <c r="H148" t="s">
        <v>15</v>
      </c>
      <c r="I148" t="s">
        <v>16</v>
      </c>
    </row>
    <row r="149" spans="1:10" hidden="1">
      <c r="A149">
        <v>12000085</v>
      </c>
      <c r="C149" t="s">
        <v>228</v>
      </c>
      <c r="D149" t="s">
        <v>209</v>
      </c>
      <c r="E149" t="s">
        <v>13</v>
      </c>
      <c r="F149" s="10"/>
      <c r="G149" t="s">
        <v>56</v>
      </c>
      <c r="H149" t="s">
        <v>49</v>
      </c>
      <c r="I149" t="s">
        <v>16</v>
      </c>
    </row>
    <row r="150" spans="1:10" hidden="1">
      <c r="A150">
        <v>12000089</v>
      </c>
      <c r="C150" t="s">
        <v>229</v>
      </c>
      <c r="D150" t="s">
        <v>209</v>
      </c>
      <c r="E150" t="s">
        <v>13</v>
      </c>
      <c r="F150" s="10"/>
      <c r="G150" t="s">
        <v>56</v>
      </c>
      <c r="H150" t="s">
        <v>49</v>
      </c>
      <c r="I150" t="s">
        <v>16</v>
      </c>
    </row>
    <row r="151" spans="1:10" hidden="1">
      <c r="A151">
        <v>12000095</v>
      </c>
      <c r="C151" t="s">
        <v>230</v>
      </c>
      <c r="D151" t="s">
        <v>209</v>
      </c>
      <c r="E151" t="s">
        <v>13</v>
      </c>
      <c r="F151" s="10"/>
      <c r="G151" t="s">
        <v>56</v>
      </c>
      <c r="H151" t="s">
        <v>49</v>
      </c>
      <c r="I151" t="s">
        <v>16</v>
      </c>
    </row>
    <row r="152" spans="1:10" hidden="1">
      <c r="A152">
        <v>12000097</v>
      </c>
      <c r="C152" t="s">
        <v>231</v>
      </c>
      <c r="D152" t="s">
        <v>209</v>
      </c>
      <c r="E152" t="s">
        <v>23</v>
      </c>
      <c r="F152" s="10">
        <v>45992</v>
      </c>
      <c r="G152" t="s">
        <v>56</v>
      </c>
      <c r="H152" t="s">
        <v>49</v>
      </c>
      <c r="I152" t="s">
        <v>122</v>
      </c>
      <c r="J152" s="10" t="s">
        <v>232</v>
      </c>
    </row>
    <row r="153" spans="1:10" hidden="1">
      <c r="A153">
        <v>12000091</v>
      </c>
      <c r="C153" t="s">
        <v>233</v>
      </c>
      <c r="D153" t="s">
        <v>209</v>
      </c>
      <c r="E153" t="s">
        <v>13</v>
      </c>
      <c r="F153" s="10"/>
      <c r="G153" t="s">
        <v>56</v>
      </c>
      <c r="H153" t="s">
        <v>49</v>
      </c>
      <c r="I153" t="s">
        <v>16</v>
      </c>
    </row>
    <row r="154" spans="1:10" hidden="1">
      <c r="A154">
        <v>12000177</v>
      </c>
      <c r="C154" t="s">
        <v>234</v>
      </c>
      <c r="D154" t="s">
        <v>209</v>
      </c>
      <c r="E154" t="s">
        <v>13</v>
      </c>
      <c r="F154" s="10"/>
      <c r="G154" t="s">
        <v>56</v>
      </c>
      <c r="H154" t="s">
        <v>49</v>
      </c>
      <c r="I154" t="s">
        <v>16</v>
      </c>
    </row>
    <row r="155" spans="1:10" hidden="1">
      <c r="A155">
        <v>12000202</v>
      </c>
      <c r="C155" t="s">
        <v>235</v>
      </c>
      <c r="D155" t="s">
        <v>209</v>
      </c>
      <c r="E155" t="s">
        <v>13</v>
      </c>
      <c r="F155" s="10"/>
      <c r="G155" t="s">
        <v>56</v>
      </c>
      <c r="H155" t="s">
        <v>49</v>
      </c>
      <c r="I155" t="s">
        <v>16</v>
      </c>
    </row>
    <row r="156" spans="1:10" hidden="1">
      <c r="A156">
        <v>12000196</v>
      </c>
      <c r="C156" t="s">
        <v>236</v>
      </c>
      <c r="D156" t="s">
        <v>12</v>
      </c>
      <c r="E156" t="s">
        <v>13</v>
      </c>
      <c r="F156" s="10"/>
      <c r="G156" t="s">
        <v>20</v>
      </c>
      <c r="H156" t="s">
        <v>15</v>
      </c>
      <c r="I156" t="s">
        <v>16</v>
      </c>
    </row>
    <row r="157" spans="1:10" hidden="1">
      <c r="A157">
        <v>12000136</v>
      </c>
      <c r="C157" t="s">
        <v>237</v>
      </c>
      <c r="D157" t="s">
        <v>126</v>
      </c>
      <c r="E157" t="s">
        <v>13</v>
      </c>
      <c r="F157" s="10"/>
      <c r="G157" t="s">
        <v>56</v>
      </c>
      <c r="H157" t="s">
        <v>15</v>
      </c>
      <c r="I157"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55DF-72B3-46F8-BC14-B0AA5A5901D9}">
  <sheetPr codeName="Sheet3">
    <tabColor theme="3" tint="9.9978637043366805E-2"/>
  </sheetPr>
  <dimension ref="A1:I124"/>
  <sheetViews>
    <sheetView topLeftCell="A5" zoomScale="95" zoomScaleNormal="55" workbookViewId="0">
      <selection activeCell="B1" sqref="B1"/>
    </sheetView>
  </sheetViews>
  <sheetFormatPr defaultRowHeight="15"/>
  <cols>
    <col min="1" max="1" width="50.140625" bestFit="1" customWidth="1"/>
    <col min="2" max="2" width="16.5703125" customWidth="1"/>
    <col min="3" max="3" width="15.5703125" bestFit="1" customWidth="1"/>
    <col min="4" max="4" width="7.28515625" customWidth="1"/>
    <col min="5" max="5" width="3.85546875" bestFit="1" customWidth="1"/>
    <col min="6" max="6" width="4" bestFit="1" customWidth="1"/>
    <col min="7" max="7" width="3.85546875" bestFit="1" customWidth="1"/>
    <col min="8" max="8" width="4" bestFit="1" customWidth="1"/>
    <col min="9" max="9" width="4.85546875" hidden="1" customWidth="1"/>
    <col min="10" max="10" width="4" bestFit="1" customWidth="1"/>
    <col min="11" max="18" width="2.5703125" customWidth="1"/>
  </cols>
  <sheetData>
    <row r="1" spans="1:4" ht="107.45" customHeight="1">
      <c r="A1" s="4" t="s">
        <v>238</v>
      </c>
      <c r="B1" t="s">
        <v>239</v>
      </c>
    </row>
    <row r="2" spans="1:4">
      <c r="A2" s="4" t="s">
        <v>240</v>
      </c>
      <c r="B2" t="s">
        <v>241</v>
      </c>
      <c r="C2" s="11" t="s">
        <v>242</v>
      </c>
      <c r="D2" s="11">
        <v>6</v>
      </c>
    </row>
    <row r="3" spans="1:4">
      <c r="A3" s="4" t="s">
        <v>4</v>
      </c>
      <c r="B3" t="s">
        <v>241</v>
      </c>
    </row>
    <row r="4" spans="1:4">
      <c r="C4" t="s">
        <v>243</v>
      </c>
    </row>
    <row r="5" spans="1:4">
      <c r="A5" s="4" t="s">
        <v>244</v>
      </c>
      <c r="B5" t="s">
        <v>245</v>
      </c>
      <c r="C5">
        <f t="shared" ref="C5:C68" si="0">IF(B5&gt;$D$2,$D$2,B5)</f>
        <v>6</v>
      </c>
    </row>
    <row r="6" spans="1:4">
      <c r="A6" s="9" t="s">
        <v>110</v>
      </c>
      <c r="B6">
        <v>66</v>
      </c>
      <c r="C6">
        <f t="shared" si="0"/>
        <v>6</v>
      </c>
    </row>
    <row r="7" spans="1:4">
      <c r="A7" s="9" t="s">
        <v>144</v>
      </c>
      <c r="B7">
        <v>22</v>
      </c>
      <c r="C7">
        <f t="shared" si="0"/>
        <v>6</v>
      </c>
    </row>
    <row r="8" spans="1:4">
      <c r="A8" s="9" t="s">
        <v>147</v>
      </c>
      <c r="B8">
        <v>20</v>
      </c>
      <c r="C8">
        <f t="shared" si="0"/>
        <v>6</v>
      </c>
    </row>
    <row r="9" spans="1:4">
      <c r="A9" s="9" t="s">
        <v>146</v>
      </c>
      <c r="B9">
        <v>19</v>
      </c>
      <c r="C9">
        <f t="shared" si="0"/>
        <v>6</v>
      </c>
    </row>
    <row r="10" spans="1:4">
      <c r="A10" s="9" t="s">
        <v>197</v>
      </c>
      <c r="B10">
        <v>18</v>
      </c>
      <c r="C10">
        <f t="shared" si="0"/>
        <v>6</v>
      </c>
    </row>
    <row r="11" spans="1:4">
      <c r="A11" s="9" t="s">
        <v>139</v>
      </c>
      <c r="B11">
        <v>18</v>
      </c>
      <c r="C11">
        <f t="shared" si="0"/>
        <v>6</v>
      </c>
    </row>
    <row r="12" spans="1:4">
      <c r="A12" s="9" t="s">
        <v>62</v>
      </c>
      <c r="B12">
        <v>17</v>
      </c>
      <c r="C12">
        <f t="shared" si="0"/>
        <v>6</v>
      </c>
    </row>
    <row r="13" spans="1:4">
      <c r="A13" s="9" t="s">
        <v>208</v>
      </c>
      <c r="B13">
        <v>16</v>
      </c>
      <c r="C13">
        <f t="shared" si="0"/>
        <v>6</v>
      </c>
    </row>
    <row r="14" spans="1:4">
      <c r="A14" s="9" t="s">
        <v>94</v>
      </c>
      <c r="B14">
        <v>16</v>
      </c>
      <c r="C14">
        <f t="shared" si="0"/>
        <v>6</v>
      </c>
    </row>
    <row r="15" spans="1:4">
      <c r="A15" s="9" t="s">
        <v>187</v>
      </c>
      <c r="B15">
        <v>16</v>
      </c>
      <c r="C15">
        <f t="shared" si="0"/>
        <v>6</v>
      </c>
    </row>
    <row r="16" spans="1:4">
      <c r="A16" s="9" t="s">
        <v>159</v>
      </c>
      <c r="B16">
        <v>16</v>
      </c>
      <c r="C16">
        <f t="shared" si="0"/>
        <v>6</v>
      </c>
    </row>
    <row r="17" spans="1:3">
      <c r="A17" s="9" t="s">
        <v>235</v>
      </c>
      <c r="B17">
        <v>15</v>
      </c>
      <c r="C17">
        <f t="shared" si="0"/>
        <v>6</v>
      </c>
    </row>
    <row r="18" spans="1:3">
      <c r="A18" s="9" t="s">
        <v>214</v>
      </c>
      <c r="B18">
        <v>15</v>
      </c>
      <c r="C18">
        <f t="shared" si="0"/>
        <v>6</v>
      </c>
    </row>
    <row r="19" spans="1:3">
      <c r="A19" s="9" t="s">
        <v>222</v>
      </c>
      <c r="B19">
        <v>15</v>
      </c>
      <c r="C19">
        <f t="shared" si="0"/>
        <v>6</v>
      </c>
    </row>
    <row r="20" spans="1:3">
      <c r="A20" s="9" t="s">
        <v>181</v>
      </c>
      <c r="B20">
        <v>15</v>
      </c>
      <c r="C20">
        <f t="shared" si="0"/>
        <v>6</v>
      </c>
    </row>
    <row r="21" spans="1:3">
      <c r="A21" s="9" t="s">
        <v>156</v>
      </c>
      <c r="B21">
        <v>14</v>
      </c>
      <c r="C21">
        <f t="shared" si="0"/>
        <v>6</v>
      </c>
    </row>
    <row r="22" spans="1:3">
      <c r="A22" s="9" t="s">
        <v>108</v>
      </c>
      <c r="B22">
        <v>14</v>
      </c>
      <c r="C22">
        <f t="shared" si="0"/>
        <v>6</v>
      </c>
    </row>
    <row r="23" spans="1:3">
      <c r="A23" s="9" t="s">
        <v>114</v>
      </c>
      <c r="B23">
        <v>14</v>
      </c>
      <c r="C23">
        <f t="shared" si="0"/>
        <v>6</v>
      </c>
    </row>
    <row r="24" spans="1:3">
      <c r="A24" s="9" t="s">
        <v>166</v>
      </c>
      <c r="B24">
        <v>14</v>
      </c>
      <c r="C24">
        <f t="shared" si="0"/>
        <v>6</v>
      </c>
    </row>
    <row r="25" spans="1:3">
      <c r="A25" s="9" t="s">
        <v>58</v>
      </c>
      <c r="B25">
        <v>14</v>
      </c>
      <c r="C25">
        <f t="shared" si="0"/>
        <v>6</v>
      </c>
    </row>
    <row r="26" spans="1:3">
      <c r="A26" s="9" t="s">
        <v>193</v>
      </c>
      <c r="B26">
        <v>13</v>
      </c>
      <c r="C26">
        <f t="shared" si="0"/>
        <v>6</v>
      </c>
    </row>
    <row r="27" spans="1:3">
      <c r="A27" s="9" t="s">
        <v>138</v>
      </c>
      <c r="B27">
        <v>13</v>
      </c>
      <c r="C27">
        <f t="shared" si="0"/>
        <v>6</v>
      </c>
    </row>
    <row r="28" spans="1:3">
      <c r="A28" s="9" t="s">
        <v>96</v>
      </c>
      <c r="B28">
        <v>13</v>
      </c>
      <c r="C28">
        <f t="shared" si="0"/>
        <v>6</v>
      </c>
    </row>
    <row r="29" spans="1:3">
      <c r="A29" s="9" t="s">
        <v>207</v>
      </c>
      <c r="B29">
        <v>13</v>
      </c>
      <c r="C29">
        <f t="shared" si="0"/>
        <v>6</v>
      </c>
    </row>
    <row r="30" spans="1:3">
      <c r="A30" s="9" t="s">
        <v>136</v>
      </c>
      <c r="B30">
        <v>12</v>
      </c>
      <c r="C30">
        <f t="shared" si="0"/>
        <v>6</v>
      </c>
    </row>
    <row r="31" spans="1:3">
      <c r="A31" s="9" t="s">
        <v>60</v>
      </c>
      <c r="B31">
        <v>12</v>
      </c>
      <c r="C31">
        <f t="shared" si="0"/>
        <v>6</v>
      </c>
    </row>
    <row r="32" spans="1:3">
      <c r="A32" s="9" t="s">
        <v>221</v>
      </c>
      <c r="B32">
        <v>12</v>
      </c>
      <c r="C32">
        <f t="shared" si="0"/>
        <v>6</v>
      </c>
    </row>
    <row r="33" spans="1:3">
      <c r="A33" s="9" t="s">
        <v>191</v>
      </c>
      <c r="B33">
        <v>12</v>
      </c>
      <c r="C33">
        <f t="shared" si="0"/>
        <v>6</v>
      </c>
    </row>
    <row r="34" spans="1:3">
      <c r="A34" s="9" t="s">
        <v>11</v>
      </c>
      <c r="B34">
        <v>12</v>
      </c>
      <c r="C34">
        <f t="shared" si="0"/>
        <v>6</v>
      </c>
    </row>
    <row r="35" spans="1:3">
      <c r="A35" s="9" t="s">
        <v>185</v>
      </c>
      <c r="B35">
        <v>12</v>
      </c>
      <c r="C35">
        <f t="shared" si="0"/>
        <v>6</v>
      </c>
    </row>
    <row r="36" spans="1:3">
      <c r="A36" s="9" t="s">
        <v>219</v>
      </c>
      <c r="B36">
        <v>11</v>
      </c>
      <c r="C36">
        <f t="shared" si="0"/>
        <v>6</v>
      </c>
    </row>
    <row r="37" spans="1:3">
      <c r="A37" s="9" t="s">
        <v>206</v>
      </c>
      <c r="B37">
        <v>11</v>
      </c>
      <c r="C37">
        <f t="shared" si="0"/>
        <v>6</v>
      </c>
    </row>
    <row r="38" spans="1:3">
      <c r="A38" s="9" t="s">
        <v>137</v>
      </c>
      <c r="B38">
        <v>11</v>
      </c>
      <c r="C38">
        <f t="shared" si="0"/>
        <v>6</v>
      </c>
    </row>
    <row r="39" spans="1:3">
      <c r="A39" s="9" t="s">
        <v>100</v>
      </c>
      <c r="B39">
        <v>11</v>
      </c>
      <c r="C39">
        <f t="shared" si="0"/>
        <v>6</v>
      </c>
    </row>
    <row r="40" spans="1:3">
      <c r="A40" s="9" t="s">
        <v>160</v>
      </c>
      <c r="B40">
        <v>11</v>
      </c>
      <c r="C40">
        <f t="shared" si="0"/>
        <v>6</v>
      </c>
    </row>
    <row r="41" spans="1:3">
      <c r="A41" s="9" t="s">
        <v>142</v>
      </c>
      <c r="B41">
        <v>10</v>
      </c>
      <c r="C41">
        <f t="shared" si="0"/>
        <v>6</v>
      </c>
    </row>
    <row r="42" spans="1:3">
      <c r="A42" s="9" t="s">
        <v>150</v>
      </c>
      <c r="B42">
        <v>10</v>
      </c>
      <c r="C42">
        <f t="shared" si="0"/>
        <v>6</v>
      </c>
    </row>
    <row r="43" spans="1:3">
      <c r="A43" s="9" t="s">
        <v>218</v>
      </c>
      <c r="B43">
        <v>10</v>
      </c>
      <c r="C43">
        <f t="shared" si="0"/>
        <v>6</v>
      </c>
    </row>
    <row r="44" spans="1:3">
      <c r="A44" s="9" t="s">
        <v>48</v>
      </c>
      <c r="B44">
        <v>10</v>
      </c>
      <c r="C44">
        <f t="shared" si="0"/>
        <v>6</v>
      </c>
    </row>
    <row r="45" spans="1:3">
      <c r="A45" s="9" t="s">
        <v>179</v>
      </c>
      <c r="B45">
        <v>10</v>
      </c>
      <c r="C45">
        <f t="shared" si="0"/>
        <v>6</v>
      </c>
    </row>
    <row r="46" spans="1:3">
      <c r="A46" s="9" t="s">
        <v>53</v>
      </c>
      <c r="B46">
        <v>10</v>
      </c>
      <c r="C46">
        <f t="shared" si="0"/>
        <v>6</v>
      </c>
    </row>
    <row r="47" spans="1:3">
      <c r="A47" s="9" t="s">
        <v>101</v>
      </c>
      <c r="B47">
        <v>10</v>
      </c>
      <c r="C47">
        <f t="shared" si="0"/>
        <v>6</v>
      </c>
    </row>
    <row r="48" spans="1:3">
      <c r="A48" s="9" t="s">
        <v>182</v>
      </c>
      <c r="B48">
        <v>10</v>
      </c>
      <c r="C48">
        <f t="shared" si="0"/>
        <v>6</v>
      </c>
    </row>
    <row r="49" spans="1:3">
      <c r="A49" s="9" t="s">
        <v>145</v>
      </c>
      <c r="B49">
        <v>10</v>
      </c>
      <c r="C49">
        <f t="shared" si="0"/>
        <v>6</v>
      </c>
    </row>
    <row r="50" spans="1:3">
      <c r="A50" s="9" t="s">
        <v>140</v>
      </c>
      <c r="B50">
        <v>10</v>
      </c>
      <c r="C50">
        <f t="shared" si="0"/>
        <v>6</v>
      </c>
    </row>
    <row r="51" spans="1:3">
      <c r="A51" s="9" t="s">
        <v>29</v>
      </c>
      <c r="B51">
        <v>10</v>
      </c>
      <c r="C51">
        <f t="shared" si="0"/>
        <v>6</v>
      </c>
    </row>
    <row r="52" spans="1:3">
      <c r="A52" s="9" t="s">
        <v>205</v>
      </c>
      <c r="B52">
        <v>10</v>
      </c>
      <c r="C52">
        <f t="shared" si="0"/>
        <v>6</v>
      </c>
    </row>
    <row r="53" spans="1:3">
      <c r="A53" s="9" t="s">
        <v>165</v>
      </c>
      <c r="B53">
        <v>10</v>
      </c>
      <c r="C53">
        <f t="shared" si="0"/>
        <v>6</v>
      </c>
    </row>
    <row r="54" spans="1:3">
      <c r="A54" s="9" t="s">
        <v>202</v>
      </c>
      <c r="B54">
        <v>10</v>
      </c>
      <c r="C54">
        <f t="shared" si="0"/>
        <v>6</v>
      </c>
    </row>
    <row r="55" spans="1:3">
      <c r="A55" s="9" t="s">
        <v>84</v>
      </c>
      <c r="B55">
        <v>9</v>
      </c>
      <c r="C55">
        <f t="shared" si="0"/>
        <v>6</v>
      </c>
    </row>
    <row r="56" spans="1:3">
      <c r="A56" s="9" t="s">
        <v>102</v>
      </c>
      <c r="B56">
        <v>9</v>
      </c>
      <c r="C56">
        <f t="shared" si="0"/>
        <v>6</v>
      </c>
    </row>
    <row r="57" spans="1:3">
      <c r="A57" s="9" t="s">
        <v>132</v>
      </c>
      <c r="B57">
        <v>9</v>
      </c>
      <c r="C57">
        <f t="shared" si="0"/>
        <v>6</v>
      </c>
    </row>
    <row r="58" spans="1:3">
      <c r="A58" s="9" t="s">
        <v>220</v>
      </c>
      <c r="B58">
        <v>9</v>
      </c>
      <c r="C58">
        <f t="shared" si="0"/>
        <v>6</v>
      </c>
    </row>
    <row r="59" spans="1:3">
      <c r="A59" s="9" t="s">
        <v>97</v>
      </c>
      <c r="B59">
        <v>9</v>
      </c>
      <c r="C59">
        <f t="shared" si="0"/>
        <v>6</v>
      </c>
    </row>
    <row r="60" spans="1:3">
      <c r="A60" s="9" t="s">
        <v>51</v>
      </c>
      <c r="B60">
        <v>9</v>
      </c>
      <c r="C60">
        <f t="shared" si="0"/>
        <v>6</v>
      </c>
    </row>
    <row r="61" spans="1:3">
      <c r="A61" s="9" t="s">
        <v>98</v>
      </c>
      <c r="B61">
        <v>9</v>
      </c>
      <c r="C61">
        <f t="shared" si="0"/>
        <v>6</v>
      </c>
    </row>
    <row r="62" spans="1:3">
      <c r="A62" s="9" t="s">
        <v>70</v>
      </c>
      <c r="B62">
        <v>9</v>
      </c>
      <c r="C62">
        <f t="shared" si="0"/>
        <v>6</v>
      </c>
    </row>
    <row r="63" spans="1:3">
      <c r="A63" s="9" t="s">
        <v>99</v>
      </c>
      <c r="B63">
        <v>9</v>
      </c>
      <c r="C63">
        <f t="shared" si="0"/>
        <v>6</v>
      </c>
    </row>
    <row r="64" spans="1:3">
      <c r="A64" s="9" t="s">
        <v>103</v>
      </c>
      <c r="B64">
        <v>9</v>
      </c>
      <c r="C64">
        <f t="shared" si="0"/>
        <v>6</v>
      </c>
    </row>
    <row r="65" spans="1:3">
      <c r="A65" s="9" t="s">
        <v>90</v>
      </c>
      <c r="B65">
        <v>9</v>
      </c>
      <c r="C65">
        <f t="shared" si="0"/>
        <v>6</v>
      </c>
    </row>
    <row r="66" spans="1:3">
      <c r="A66" s="9" t="s">
        <v>230</v>
      </c>
      <c r="B66">
        <v>8</v>
      </c>
      <c r="C66">
        <f t="shared" si="0"/>
        <v>6</v>
      </c>
    </row>
    <row r="67" spans="1:3">
      <c r="A67" s="9" t="s">
        <v>233</v>
      </c>
      <c r="B67">
        <v>8</v>
      </c>
      <c r="C67">
        <f t="shared" si="0"/>
        <v>6</v>
      </c>
    </row>
    <row r="68" spans="1:3">
      <c r="A68" s="9" t="s">
        <v>216</v>
      </c>
      <c r="B68">
        <v>8</v>
      </c>
      <c r="C68">
        <f t="shared" si="0"/>
        <v>6</v>
      </c>
    </row>
    <row r="69" spans="1:3">
      <c r="A69" s="9" t="s">
        <v>76</v>
      </c>
      <c r="B69">
        <v>8</v>
      </c>
      <c r="C69">
        <f t="shared" ref="C69:C124" si="1">IF(B69&gt;$D$2,$D$2,B69)</f>
        <v>6</v>
      </c>
    </row>
    <row r="70" spans="1:3">
      <c r="A70" s="9" t="s">
        <v>86</v>
      </c>
      <c r="B70">
        <v>8</v>
      </c>
      <c r="C70">
        <f t="shared" si="1"/>
        <v>6</v>
      </c>
    </row>
    <row r="71" spans="1:3">
      <c r="A71" s="9" t="s">
        <v>133</v>
      </c>
      <c r="B71">
        <v>8</v>
      </c>
      <c r="C71">
        <f t="shared" si="1"/>
        <v>6</v>
      </c>
    </row>
    <row r="72" spans="1:3">
      <c r="A72" s="9" t="s">
        <v>195</v>
      </c>
      <c r="B72">
        <v>8</v>
      </c>
      <c r="C72">
        <f t="shared" si="1"/>
        <v>6</v>
      </c>
    </row>
    <row r="73" spans="1:3">
      <c r="A73" s="9" t="s">
        <v>228</v>
      </c>
      <c r="B73">
        <v>8</v>
      </c>
      <c r="C73">
        <f t="shared" si="1"/>
        <v>6</v>
      </c>
    </row>
    <row r="74" spans="1:3">
      <c r="A74" s="9" t="s">
        <v>38</v>
      </c>
      <c r="B74">
        <v>7</v>
      </c>
      <c r="C74">
        <f t="shared" si="1"/>
        <v>6</v>
      </c>
    </row>
    <row r="75" spans="1:3">
      <c r="A75" s="9" t="s">
        <v>154</v>
      </c>
      <c r="B75">
        <v>7</v>
      </c>
      <c r="C75">
        <f t="shared" si="1"/>
        <v>6</v>
      </c>
    </row>
    <row r="76" spans="1:3">
      <c r="A76" s="9" t="s">
        <v>131</v>
      </c>
      <c r="B76">
        <v>7</v>
      </c>
      <c r="C76">
        <f t="shared" si="1"/>
        <v>6</v>
      </c>
    </row>
    <row r="77" spans="1:3">
      <c r="A77" s="9" t="s">
        <v>82</v>
      </c>
      <c r="B77">
        <v>7</v>
      </c>
      <c r="C77">
        <f t="shared" si="1"/>
        <v>6</v>
      </c>
    </row>
    <row r="78" spans="1:3">
      <c r="A78" s="9" t="s">
        <v>68</v>
      </c>
      <c r="B78">
        <v>7</v>
      </c>
      <c r="C78">
        <f t="shared" si="1"/>
        <v>6</v>
      </c>
    </row>
    <row r="79" spans="1:3">
      <c r="A79" s="9" t="s">
        <v>116</v>
      </c>
      <c r="B79">
        <v>7</v>
      </c>
      <c r="C79">
        <f t="shared" si="1"/>
        <v>6</v>
      </c>
    </row>
    <row r="80" spans="1:3">
      <c r="A80" s="9" t="s">
        <v>151</v>
      </c>
      <c r="B80">
        <v>7</v>
      </c>
      <c r="C80">
        <f t="shared" si="1"/>
        <v>6</v>
      </c>
    </row>
    <row r="81" spans="1:3">
      <c r="A81" s="9" t="s">
        <v>46</v>
      </c>
      <c r="B81">
        <v>7</v>
      </c>
      <c r="C81">
        <f t="shared" si="1"/>
        <v>6</v>
      </c>
    </row>
    <row r="82" spans="1:3">
      <c r="A82" s="9" t="s">
        <v>117</v>
      </c>
      <c r="B82">
        <v>7</v>
      </c>
      <c r="C82">
        <f t="shared" si="1"/>
        <v>6</v>
      </c>
    </row>
    <row r="83" spans="1:3">
      <c r="A83" s="9" t="s">
        <v>157</v>
      </c>
      <c r="B83">
        <v>6</v>
      </c>
      <c r="C83">
        <f t="shared" si="1"/>
        <v>6</v>
      </c>
    </row>
    <row r="84" spans="1:3">
      <c r="A84" s="9" t="s">
        <v>174</v>
      </c>
      <c r="B84">
        <v>6</v>
      </c>
      <c r="C84">
        <f t="shared" si="1"/>
        <v>6</v>
      </c>
    </row>
    <row r="85" spans="1:3">
      <c r="A85" s="9" t="s">
        <v>135</v>
      </c>
      <c r="B85">
        <v>6</v>
      </c>
      <c r="C85">
        <f t="shared" si="1"/>
        <v>6</v>
      </c>
    </row>
    <row r="86" spans="1:3">
      <c r="A86" s="9" t="s">
        <v>148</v>
      </c>
      <c r="B86">
        <v>6</v>
      </c>
      <c r="C86">
        <f t="shared" si="1"/>
        <v>6</v>
      </c>
    </row>
    <row r="87" spans="1:3">
      <c r="A87" s="9" t="s">
        <v>87</v>
      </c>
      <c r="B87">
        <v>6</v>
      </c>
      <c r="C87">
        <f t="shared" si="1"/>
        <v>6</v>
      </c>
    </row>
    <row r="88" spans="1:3">
      <c r="A88" s="9" t="s">
        <v>80</v>
      </c>
      <c r="B88">
        <v>6</v>
      </c>
      <c r="C88">
        <f t="shared" si="1"/>
        <v>6</v>
      </c>
    </row>
    <row r="89" spans="1:3">
      <c r="A89" s="9" t="s">
        <v>78</v>
      </c>
      <c r="B89">
        <v>6</v>
      </c>
      <c r="C89">
        <f t="shared" si="1"/>
        <v>6</v>
      </c>
    </row>
    <row r="90" spans="1:3">
      <c r="A90" s="9" t="s">
        <v>169</v>
      </c>
      <c r="B90">
        <v>6</v>
      </c>
      <c r="C90">
        <f t="shared" si="1"/>
        <v>6</v>
      </c>
    </row>
    <row r="91" spans="1:3">
      <c r="A91" s="9" t="s">
        <v>171</v>
      </c>
      <c r="B91">
        <v>6</v>
      </c>
      <c r="C91">
        <f t="shared" si="1"/>
        <v>6</v>
      </c>
    </row>
    <row r="92" spans="1:3">
      <c r="A92" s="9" t="s">
        <v>211</v>
      </c>
      <c r="B92">
        <v>6</v>
      </c>
      <c r="C92">
        <f t="shared" si="1"/>
        <v>6</v>
      </c>
    </row>
    <row r="93" spans="1:3">
      <c r="A93" s="9" t="s">
        <v>227</v>
      </c>
      <c r="B93">
        <v>6</v>
      </c>
      <c r="C93">
        <f t="shared" si="1"/>
        <v>6</v>
      </c>
    </row>
    <row r="94" spans="1:3">
      <c r="A94" s="9" t="s">
        <v>234</v>
      </c>
      <c r="B94">
        <v>6</v>
      </c>
      <c r="C94">
        <f t="shared" si="1"/>
        <v>6</v>
      </c>
    </row>
    <row r="95" spans="1:3">
      <c r="A95" s="9" t="s">
        <v>74</v>
      </c>
      <c r="B95">
        <v>6</v>
      </c>
      <c r="C95">
        <f t="shared" si="1"/>
        <v>6</v>
      </c>
    </row>
    <row r="96" spans="1:3">
      <c r="A96" s="9" t="s">
        <v>189</v>
      </c>
      <c r="B96">
        <v>6</v>
      </c>
      <c r="C96">
        <f t="shared" si="1"/>
        <v>6</v>
      </c>
    </row>
    <row r="97" spans="1:3">
      <c r="A97" s="9" t="s">
        <v>95</v>
      </c>
      <c r="B97">
        <v>6</v>
      </c>
      <c r="C97">
        <f t="shared" si="1"/>
        <v>6</v>
      </c>
    </row>
    <row r="98" spans="1:3">
      <c r="A98" s="9" t="s">
        <v>226</v>
      </c>
      <c r="B98">
        <v>6</v>
      </c>
      <c r="C98">
        <f t="shared" si="1"/>
        <v>6</v>
      </c>
    </row>
    <row r="99" spans="1:3">
      <c r="A99" s="9" t="s">
        <v>200</v>
      </c>
      <c r="B99">
        <v>6</v>
      </c>
      <c r="C99">
        <f t="shared" si="1"/>
        <v>6</v>
      </c>
    </row>
    <row r="100" spans="1:3">
      <c r="A100" s="9" t="s">
        <v>119</v>
      </c>
      <c r="B100">
        <v>6</v>
      </c>
      <c r="C100">
        <f t="shared" si="1"/>
        <v>6</v>
      </c>
    </row>
    <row r="101" spans="1:3">
      <c r="A101" s="9" t="s">
        <v>210</v>
      </c>
      <c r="B101">
        <v>6</v>
      </c>
      <c r="C101">
        <f t="shared" si="1"/>
        <v>6</v>
      </c>
    </row>
    <row r="102" spans="1:3">
      <c r="A102" s="9" t="s">
        <v>177</v>
      </c>
      <c r="B102">
        <v>6</v>
      </c>
      <c r="C102">
        <f t="shared" si="1"/>
        <v>6</v>
      </c>
    </row>
    <row r="103" spans="1:3">
      <c r="A103" s="9" t="s">
        <v>163</v>
      </c>
      <c r="B103">
        <v>6</v>
      </c>
      <c r="C103">
        <f t="shared" si="1"/>
        <v>6</v>
      </c>
    </row>
    <row r="104" spans="1:3">
      <c r="A104" s="9" t="s">
        <v>92</v>
      </c>
      <c r="B104">
        <v>6</v>
      </c>
      <c r="C104">
        <f t="shared" si="1"/>
        <v>6</v>
      </c>
    </row>
    <row r="105" spans="1:3">
      <c r="A105" s="9" t="s">
        <v>72</v>
      </c>
      <c r="B105">
        <v>6</v>
      </c>
      <c r="C105">
        <f t="shared" si="1"/>
        <v>6</v>
      </c>
    </row>
    <row r="106" spans="1:3">
      <c r="A106" s="9" t="s">
        <v>93</v>
      </c>
      <c r="B106">
        <v>6</v>
      </c>
      <c r="C106">
        <f t="shared" si="1"/>
        <v>6</v>
      </c>
    </row>
    <row r="107" spans="1:3">
      <c r="A107" s="9" t="s">
        <v>173</v>
      </c>
      <c r="B107">
        <v>6</v>
      </c>
      <c r="C107">
        <f t="shared" si="1"/>
        <v>6</v>
      </c>
    </row>
    <row r="108" spans="1:3">
      <c r="A108" s="9" t="s">
        <v>18</v>
      </c>
      <c r="B108">
        <v>5</v>
      </c>
      <c r="C108">
        <f t="shared" si="1"/>
        <v>5</v>
      </c>
    </row>
    <row r="109" spans="1:3">
      <c r="A109" s="9" t="s">
        <v>115</v>
      </c>
      <c r="B109">
        <v>5</v>
      </c>
      <c r="C109">
        <f t="shared" si="1"/>
        <v>5</v>
      </c>
    </row>
    <row r="110" spans="1:3">
      <c r="A110" s="9" t="s">
        <v>66</v>
      </c>
      <c r="B110">
        <v>5</v>
      </c>
      <c r="C110">
        <f t="shared" si="1"/>
        <v>5</v>
      </c>
    </row>
    <row r="111" spans="1:3">
      <c r="A111" s="9" t="s">
        <v>229</v>
      </c>
      <c r="B111">
        <v>5</v>
      </c>
      <c r="C111">
        <f t="shared" si="1"/>
        <v>5</v>
      </c>
    </row>
    <row r="112" spans="1:3">
      <c r="A112" s="9" t="s">
        <v>107</v>
      </c>
      <c r="B112">
        <v>5</v>
      </c>
      <c r="C112">
        <f t="shared" si="1"/>
        <v>5</v>
      </c>
    </row>
    <row r="113" spans="1:3">
      <c r="A113" s="9" t="s">
        <v>152</v>
      </c>
      <c r="B113">
        <v>5</v>
      </c>
      <c r="C113">
        <f t="shared" si="1"/>
        <v>5</v>
      </c>
    </row>
    <row r="114" spans="1:3">
      <c r="A114" s="9" t="s">
        <v>55</v>
      </c>
      <c r="B114">
        <v>4</v>
      </c>
      <c r="C114">
        <f t="shared" si="1"/>
        <v>4</v>
      </c>
    </row>
    <row r="115" spans="1:3">
      <c r="A115" s="9" t="s">
        <v>118</v>
      </c>
      <c r="B115">
        <v>4</v>
      </c>
      <c r="C115">
        <f t="shared" si="1"/>
        <v>4</v>
      </c>
    </row>
    <row r="116" spans="1:3">
      <c r="A116" s="9" t="s">
        <v>236</v>
      </c>
      <c r="B116">
        <v>4</v>
      </c>
      <c r="C116">
        <f t="shared" si="1"/>
        <v>4</v>
      </c>
    </row>
    <row r="117" spans="1:3">
      <c r="A117" s="9" t="s">
        <v>183</v>
      </c>
      <c r="B117">
        <v>4</v>
      </c>
      <c r="C117">
        <f t="shared" si="1"/>
        <v>4</v>
      </c>
    </row>
    <row r="118" spans="1:3">
      <c r="A118" s="9" t="s">
        <v>213</v>
      </c>
      <c r="B118">
        <v>4</v>
      </c>
      <c r="C118">
        <f t="shared" si="1"/>
        <v>4</v>
      </c>
    </row>
    <row r="119" spans="1:3">
      <c r="A119" s="9" t="s">
        <v>167</v>
      </c>
      <c r="B119">
        <v>2</v>
      </c>
      <c r="C119">
        <f t="shared" si="1"/>
        <v>2</v>
      </c>
    </row>
    <row r="120" spans="1:3">
      <c r="A120" s="9" t="s">
        <v>237</v>
      </c>
      <c r="B120">
        <v>1</v>
      </c>
      <c r="C120">
        <f t="shared" si="1"/>
        <v>1</v>
      </c>
    </row>
    <row r="121" spans="1:3">
      <c r="A121" s="9" t="s">
        <v>246</v>
      </c>
      <c r="B121">
        <v>1122</v>
      </c>
      <c r="C121">
        <f t="shared" si="1"/>
        <v>6</v>
      </c>
    </row>
    <row r="122" spans="1:3">
      <c r="C122">
        <f t="shared" si="1"/>
        <v>0</v>
      </c>
    </row>
    <row r="123" spans="1:3">
      <c r="C123">
        <f t="shared" si="1"/>
        <v>0</v>
      </c>
    </row>
    <row r="124" spans="1:3">
      <c r="C124">
        <f t="shared" si="1"/>
        <v>0</v>
      </c>
    </row>
  </sheetData>
  <phoneticPr fontId="4" type="noConversion"/>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DD7A5-4CE9-46EA-8D3F-42C51344B18D}">
  <sheetPr codeName="Sheet4">
    <tabColor theme="3" tint="9.9978637043366805E-2"/>
  </sheetPr>
  <dimension ref="A1:D116"/>
  <sheetViews>
    <sheetView workbookViewId="0">
      <selection activeCell="B1" sqref="B1"/>
    </sheetView>
  </sheetViews>
  <sheetFormatPr defaultRowHeight="15"/>
  <cols>
    <col min="1" max="1" width="49.7109375" bestFit="1" customWidth="1"/>
    <col min="2" max="2" width="13.140625" customWidth="1"/>
    <col min="4" max="4" width="13.140625" customWidth="1"/>
  </cols>
  <sheetData>
    <row r="1" spans="1:4">
      <c r="A1" t="s">
        <v>247</v>
      </c>
      <c r="B1" t="s">
        <v>248</v>
      </c>
      <c r="C1" t="s">
        <v>4</v>
      </c>
      <c r="D1" t="s">
        <v>0</v>
      </c>
    </row>
    <row r="2" spans="1:4">
      <c r="A2" t="str">
        <f>'Care Card Per Employee'!A6</f>
        <v xml:space="preserve">Muhammad Ali Shafie Bin Haji Ali Sabahrin </v>
      </c>
      <c r="B2">
        <f>'Care Card Per Employee'!C6</f>
        <v>6</v>
      </c>
      <c r="C2" t="str" cm="1">
        <f t="array" ref="C2">_xlfn.XLOOKUP(Table7[[#This Row],[Name]],Table1[[#All],[Employee Name]],Table1[[#All],[Status]],"",0,1)</f>
        <v>Active</v>
      </c>
      <c r="D2" cm="1">
        <f t="array" ref="D2">_xlfn.XLOOKUP(Table7[[#This Row],[Name]],Table1[[#All],[Employee Name]],Table1[[#All],[Employee ID]],"",0,1)</f>
        <v>12000148</v>
      </c>
    </row>
    <row r="3" spans="1:4">
      <c r="A3" t="str">
        <f>'Care Card Per Employee'!A7</f>
        <v>Ram Pratap Nishad</v>
      </c>
      <c r="B3">
        <f>'Care Card Per Employee'!C7</f>
        <v>6</v>
      </c>
      <c r="C3" t="str" cm="1">
        <f t="array" ref="C3">_xlfn.XLOOKUP(Table7[[#This Row],[Name]],Table1[[#All],[Employee Name]],Table1[[#All],[Status]],"",0,1)</f>
        <v>Active</v>
      </c>
      <c r="D3" cm="1">
        <f t="array" ref="D3">_xlfn.XLOOKUP(Table7[[#This Row],[Name]],Table1[[#All],[Employee Name]],Table1[[#All],[Employee ID]],"",0,1)</f>
        <v>12000056</v>
      </c>
    </row>
    <row r="4" spans="1:4">
      <c r="A4" t="str">
        <f>'Care Card Per Employee'!A8</f>
        <v>Yusof young</v>
      </c>
      <c r="B4">
        <f>'Care Card Per Employee'!C8</f>
        <v>6</v>
      </c>
      <c r="C4" t="str" cm="1">
        <f t="array" ref="C4">_xlfn.XLOOKUP(Table7[[#This Row],[Name]],Table1[[#All],[Employee Name]],Table1[[#All],[Status]],"",0,1)</f>
        <v>Active</v>
      </c>
      <c r="D4" cm="1">
        <f t="array" ref="D4">_xlfn.XLOOKUP(Table7[[#This Row],[Name]],Table1[[#All],[Employee Name]],Table1[[#All],[Employee ID]],"",0,1)</f>
        <v>12000104</v>
      </c>
    </row>
    <row r="5" spans="1:4">
      <c r="A5" t="str">
        <f>'Care Card Per Employee'!A9</f>
        <v>Muhammad  Akmal Muntaqim bin Haji Bakeri</v>
      </c>
      <c r="B5">
        <f>'Care Card Per Employee'!C9</f>
        <v>6</v>
      </c>
      <c r="C5" t="str" cm="1">
        <f t="array" ref="C5">_xlfn.XLOOKUP(Table7[[#This Row],[Name]],Table1[[#All],[Employee Name]],Table1[[#All],[Status]],"",0,1)</f>
        <v>Active</v>
      </c>
      <c r="D5" cm="1">
        <f t="array" ref="D5">_xlfn.XLOOKUP(Table7[[#This Row],[Name]],Table1[[#All],[Employee Name]],Table1[[#All],[Employee ID]],"",0,1)</f>
        <v>12000102</v>
      </c>
    </row>
    <row r="6" spans="1:4">
      <c r="A6" t="str">
        <f>'Care Card Per Employee'!A10</f>
        <v>Shahminan Chamsuddin</v>
      </c>
      <c r="B6">
        <f>'Care Card Per Employee'!C10</f>
        <v>6</v>
      </c>
      <c r="C6" t="str" cm="1">
        <f t="array" ref="C6">_xlfn.XLOOKUP(Table7[[#This Row],[Name]],Table1[[#All],[Employee Name]],Table1[[#All],[Status]],"",0,1)</f>
        <v>Active</v>
      </c>
      <c r="D6" cm="1">
        <f t="array" ref="D6">_xlfn.XLOOKUP(Table7[[#This Row],[Name]],Table1[[#All],[Employee Name]],Table1[[#All],[Employee ID]],"",0,1)</f>
        <v>12000134</v>
      </c>
    </row>
    <row r="7" spans="1:4">
      <c r="A7" t="str">
        <f>'Care Card Per Employee'!A11</f>
        <v>Muhammad Hakim bin Abdullah</v>
      </c>
      <c r="B7">
        <f>'Care Card Per Employee'!C11</f>
        <v>6</v>
      </c>
      <c r="C7" t="str" cm="1">
        <f t="array" ref="C7">_xlfn.XLOOKUP(Table7[[#This Row],[Name]],Table1[[#All],[Employee Name]],Table1[[#All],[Status]],"",0,1)</f>
        <v>Active</v>
      </c>
      <c r="D7" cm="1">
        <f t="array" ref="D7">_xlfn.XLOOKUP(Table7[[#This Row],[Name]],Table1[[#All],[Employee Name]],Table1[[#All],[Employee ID]],"",0,1)</f>
        <v>12000114</v>
      </c>
    </row>
    <row r="8" spans="1:4">
      <c r="A8" t="str">
        <f>'Care Card Per Employee'!A12</f>
        <v>Mohammad Hazieduddin bin Hussin</v>
      </c>
      <c r="B8">
        <f>'Care Card Per Employee'!C12</f>
        <v>6</v>
      </c>
      <c r="C8" t="str" cm="1">
        <f t="array" ref="C8">_xlfn.XLOOKUP(Table7[[#This Row],[Name]],Table1[[#All],[Employee Name]],Table1[[#All],[Status]],"",0,1)</f>
        <v>Active</v>
      </c>
      <c r="D8" cm="1">
        <f t="array" ref="D8">_xlfn.XLOOKUP(Table7[[#This Row],[Name]],Table1[[#All],[Employee Name]],Table1[[#All],[Employee ID]],"",0,1)</f>
        <v>12000066</v>
      </c>
    </row>
    <row r="9" spans="1:4">
      <c r="A9" t="str">
        <f>'Care Card Per Employee'!A13</f>
        <v>Mohamed Khalil Ashalla Bagdad</v>
      </c>
      <c r="B9">
        <f>'Care Card Per Employee'!C13</f>
        <v>6</v>
      </c>
      <c r="C9" t="str" cm="1">
        <f t="array" ref="C9">_xlfn.XLOOKUP(Table7[[#This Row],[Name]],Table1[[#All],[Employee Name]],Table1[[#All],[Status]],"",0,1)</f>
        <v>Active</v>
      </c>
      <c r="D9" cm="1">
        <f t="array" ref="D9">_xlfn.XLOOKUP(Table7[[#This Row],[Name]],Table1[[#All],[Employee Name]],Table1[[#All],[Employee ID]],"",0,1)</f>
        <v>12000010</v>
      </c>
    </row>
    <row r="10" spans="1:4">
      <c r="A10" t="str">
        <f>'Care Card Per Employee'!A14</f>
        <v>Suebsak Mahintarathep</v>
      </c>
      <c r="B10">
        <f>'Care Card Per Employee'!C14</f>
        <v>6</v>
      </c>
      <c r="C10" t="str" cm="1">
        <f t="array" ref="C10">_xlfn.XLOOKUP(Table7[[#This Row],[Name]],Table1[[#All],[Employee Name]],Table1[[#All],[Status]],"",0,1)</f>
        <v>Active</v>
      </c>
      <c r="D10" cm="1">
        <f t="array" ref="D10">_xlfn.XLOOKUP(Table7[[#This Row],[Name]],Table1[[#All],[Employee Name]],Table1[[#All],[Employee ID]],"",0,1)</f>
        <v>12000141</v>
      </c>
    </row>
    <row r="11" spans="1:4">
      <c r="A11" t="str">
        <f>'Care Card Per Employee'!A15</f>
        <v>Mohd Afiq Taufiq bin Hj Mohd Talip</v>
      </c>
      <c r="B11">
        <f>'Care Card Per Employee'!C15</f>
        <v>6</v>
      </c>
      <c r="C11" t="str" cm="1">
        <f t="array" ref="C11">_xlfn.XLOOKUP(Table7[[#This Row],[Name]],Table1[[#All],[Employee Name]],Table1[[#All],[Status]],"",0,1)</f>
        <v>Active</v>
      </c>
      <c r="D11" cm="1">
        <f t="array" ref="D11">_xlfn.XLOOKUP(Table7[[#This Row],[Name]],Table1[[#All],[Employee Name]],Table1[[#All],[Employee ID]],"",0,1)</f>
        <v>12000126</v>
      </c>
    </row>
    <row r="12" spans="1:4">
      <c r="A12" t="str">
        <f>'Care Card Per Employee'!A16</f>
        <v>Mohd 'Arif bin Sahari</v>
      </c>
      <c r="B12">
        <f>'Care Card Per Employee'!C16</f>
        <v>6</v>
      </c>
      <c r="C12" t="str" cm="1">
        <f t="array" ref="C12">_xlfn.XLOOKUP(Table7[[#This Row],[Name]],Table1[[#All],[Employee Name]],Table1[[#All],[Status]],"",0,1)</f>
        <v>Active</v>
      </c>
      <c r="D12" cm="1">
        <f t="array" ref="D12">_xlfn.XLOOKUP(Table7[[#This Row],[Name]],Table1[[#All],[Employee Name]],Table1[[#All],[Employee ID]],"",0,1)</f>
        <v>12000093</v>
      </c>
    </row>
    <row r="13" spans="1:4">
      <c r="A13" t="str">
        <f>'Care Card Per Employee'!A17</f>
        <v>Muhammad Firdaus bin Muhammad Amry</v>
      </c>
      <c r="B13">
        <f>'Care Card Per Employee'!C17</f>
        <v>6</v>
      </c>
      <c r="C13" t="str" cm="1">
        <f t="array" ref="C13">_xlfn.XLOOKUP(Table7[[#This Row],[Name]],Table1[[#All],[Employee Name]],Table1[[#All],[Status]],"",0,1)</f>
        <v>Active</v>
      </c>
      <c r="D13" cm="1">
        <f t="array" ref="D13">_xlfn.XLOOKUP(Table7[[#This Row],[Name]],Table1[[#All],[Employee Name]],Table1[[#All],[Employee ID]],"",0,1)</f>
        <v>12000202</v>
      </c>
    </row>
    <row r="14" spans="1:4">
      <c r="A14" t="str">
        <f>'Care Card Per Employee'!A18</f>
        <v>Mohammad Noorhamdillah bin Zakaria</v>
      </c>
      <c r="B14">
        <f>'Care Card Per Employee'!C18</f>
        <v>6</v>
      </c>
      <c r="C14" t="str" cm="1">
        <f t="array" ref="C14">_xlfn.XLOOKUP(Table7[[#This Row],[Name]],Table1[[#All],[Employee Name]],Table1[[#All],[Status]],"",0,1)</f>
        <v>Active</v>
      </c>
      <c r="D14" cm="1">
        <f t="array" ref="D14">_xlfn.XLOOKUP(Table7[[#This Row],[Name]],Table1[[#All],[Employee Name]],Table1[[#All],[Employee ID]],"",0,1)</f>
        <v>12000081</v>
      </c>
    </row>
    <row r="15" spans="1:4">
      <c r="A15" t="str">
        <f>'Care Card Per Employee'!A19</f>
        <v xml:space="preserve">Muhammad Asadullah Rizvi </v>
      </c>
      <c r="B15">
        <f>'Care Card Per Employee'!C19</f>
        <v>6</v>
      </c>
      <c r="C15" t="str" cm="1">
        <f t="array" ref="C15">_xlfn.XLOOKUP(Table7[[#This Row],[Name]],Table1[[#All],[Employee Name]],Table1[[#All],[Status]],"",0,1)</f>
        <v>Active</v>
      </c>
      <c r="D15" cm="1">
        <f t="array" ref="D15">_xlfn.XLOOKUP(Table7[[#This Row],[Name]],Table1[[#All],[Employee Name]],Table1[[#All],[Employee ID]],"",0,1)</f>
        <v>12000049</v>
      </c>
    </row>
    <row r="16" spans="1:4">
      <c r="A16" t="str">
        <f>'Care Card Per Employee'!A20</f>
        <v>Muhd Nur Khairul Ikram Bin Mohd Warith</v>
      </c>
      <c r="B16">
        <f>'Care Card Per Employee'!C20</f>
        <v>6</v>
      </c>
      <c r="C16" t="str" cm="1">
        <f t="array" ref="C16">_xlfn.XLOOKUP(Table7[[#This Row],[Name]],Table1[[#All],[Employee Name]],Table1[[#All],[Status]],"",0,1)</f>
        <v>Active</v>
      </c>
      <c r="D16" cm="1">
        <f t="array" ref="D16">_xlfn.XLOOKUP(Table7[[#This Row],[Name]],Table1[[#All],[Employee Name]],Table1[[#All],[Employee ID]],"",0,1)</f>
        <v>12000122</v>
      </c>
    </row>
    <row r="17" spans="1:4">
      <c r="A17" t="str">
        <f>'Care Card Per Employee'!A21</f>
        <v>Muhd Hishamuddin bin Edis Asmena</v>
      </c>
      <c r="B17">
        <f>'Care Card Per Employee'!C21</f>
        <v>6</v>
      </c>
      <c r="C17" t="str" cm="1">
        <f t="array" ref="C17">_xlfn.XLOOKUP(Table7[[#This Row],[Name]],Table1[[#All],[Employee Name]],Table1[[#All],[Status]],"",0,1)</f>
        <v>Active</v>
      </c>
      <c r="D17" cm="1">
        <f t="array" ref="D17">_xlfn.XLOOKUP(Table7[[#This Row],[Name]],Table1[[#All],[Employee Name]],Table1[[#All],[Employee ID]],"",0,1)</f>
        <v>12000088</v>
      </c>
    </row>
    <row r="18" spans="1:4">
      <c r="A18" t="str">
        <f>'Care Card Per Employee'!A22</f>
        <v>Le Toan Linh</v>
      </c>
      <c r="B18">
        <f>'Care Card Per Employee'!C22</f>
        <v>6</v>
      </c>
      <c r="C18" t="str" cm="1">
        <f t="array" ref="C18">_xlfn.XLOOKUP(Table7[[#This Row],[Name]],Table1[[#All],[Employee Name]],Table1[[#All],[Status]],"",0,1)</f>
        <v>Active</v>
      </c>
      <c r="D18" cm="1">
        <f t="array" ref="D18">_xlfn.XLOOKUP(Table7[[#This Row],[Name]],Table1[[#All],[Employee Name]],Table1[[#All],[Employee ID]],"",0,1)</f>
        <v>12000080</v>
      </c>
    </row>
    <row r="19" spans="1:4">
      <c r="A19" t="str">
        <f>'Care Card Per Employee'!A23</f>
        <v>Nurzahirulhaq Mostar Bin Shafiee</v>
      </c>
      <c r="B19">
        <f>'Care Card Per Employee'!C23</f>
        <v>6</v>
      </c>
      <c r="C19" t="str" cm="1">
        <f t="array" ref="C19">_xlfn.XLOOKUP(Table7[[#This Row],[Name]],Table1[[#All],[Employee Name]],Table1[[#All],[Status]],"",0,1)</f>
        <v>Active</v>
      </c>
      <c r="D19" cm="1">
        <f t="array" ref="D19">_xlfn.XLOOKUP(Table7[[#This Row],[Name]],Table1[[#All],[Employee Name]],Table1[[#All],[Employee ID]],"",0,1)</f>
        <v>12000147</v>
      </c>
    </row>
    <row r="20" spans="1:4">
      <c r="A20" t="str">
        <f>'Care Card Per Employee'!A24</f>
        <v>Rhea Nurramizah binti Abdullah Bajing</v>
      </c>
      <c r="B20">
        <f>'Care Card Per Employee'!C24</f>
        <v>6</v>
      </c>
      <c r="C20" t="str" cm="1">
        <f t="array" ref="C20">_xlfn.XLOOKUP(Table7[[#This Row],[Name]],Table1[[#All],[Employee Name]],Table1[[#All],[Status]],"",0,1)</f>
        <v>Active</v>
      </c>
      <c r="D20" cm="1">
        <f t="array" ref="D20">_xlfn.XLOOKUP(Table7[[#This Row],[Name]],Table1[[#All],[Employee Name]],Table1[[#All],[Employee ID]],"",0,1)</f>
        <v>12000106</v>
      </c>
    </row>
    <row r="21" spans="1:4">
      <c r="A21" t="str">
        <f>'Care Card Per Employee'!A25</f>
        <v>Muhamad Aqhari bin Jamudin</v>
      </c>
      <c r="B21">
        <f>'Care Card Per Employee'!C25</f>
        <v>6</v>
      </c>
      <c r="C21" t="str" cm="1">
        <f t="array" ref="C21">_xlfn.XLOOKUP(Table7[[#This Row],[Name]],Table1[[#All],[Employee Name]],Table1[[#All],[Status]],"",0,1)</f>
        <v>Active</v>
      </c>
      <c r="D21" cm="1">
        <f t="array" ref="D21">_xlfn.XLOOKUP(Table7[[#This Row],[Name]],Table1[[#All],[Employee Name]],Table1[[#All],[Employee ID]],"",0,1)</f>
        <v>12000034</v>
      </c>
    </row>
    <row r="22" spans="1:4">
      <c r="A22" t="str">
        <f>'Care Card Per Employee'!A26</f>
        <v>Mohd Habibullah bin Mohd Adnan Izan</v>
      </c>
      <c r="B22">
        <f>'Care Card Per Employee'!C26</f>
        <v>6</v>
      </c>
      <c r="C22" t="str" cm="1">
        <f t="array" ref="C22">_xlfn.XLOOKUP(Table7[[#This Row],[Name]],Table1[[#All],[Employee Name]],Table1[[#All],[Status]],"",0,1)</f>
        <v>Active</v>
      </c>
      <c r="D22" cm="1">
        <f t="array" ref="D22">_xlfn.XLOOKUP(Table7[[#This Row],[Name]],Table1[[#All],[Employee Name]],Table1[[#All],[Employee ID]],"",0,1)</f>
        <v>12000131</v>
      </c>
    </row>
    <row r="23" spans="1:4">
      <c r="A23" t="str">
        <f>'Care Card Per Employee'!A27</f>
        <v>Shiju Varghese</v>
      </c>
      <c r="B23">
        <f>'Care Card Per Employee'!C27</f>
        <v>6</v>
      </c>
      <c r="C23" t="str" cm="1">
        <f t="array" ref="C23">_xlfn.XLOOKUP(Table7[[#This Row],[Name]],Table1[[#All],[Employee Name]],Table1[[#All],[Status]],"",0,1)</f>
        <v>Active</v>
      </c>
      <c r="D23" cm="1">
        <f t="array" ref="D23">_xlfn.XLOOKUP(Table7[[#This Row],[Name]],Table1[[#All],[Employee Name]],Table1[[#All],[Employee ID]],"",0,1)</f>
        <v>12000059</v>
      </c>
    </row>
    <row r="24" spans="1:4">
      <c r="A24" t="str">
        <f>'Care Card Per Employee'!A28</f>
        <v>Asnie Bin Idris</v>
      </c>
      <c r="B24">
        <f>'Care Card Per Employee'!C28</f>
        <v>6</v>
      </c>
      <c r="C24" t="str" cm="1">
        <f t="array" ref="C24">_xlfn.XLOOKUP(Table7[[#This Row],[Name]],Table1[[#All],[Employee Name]],Table1[[#All],[Status]],"",0,1)</f>
        <v>Active</v>
      </c>
      <c r="D24" cm="1">
        <f t="array" ref="D24">_xlfn.XLOOKUP(Table7[[#This Row],[Name]],Table1[[#All],[Employee Name]],Table1[[#All],[Employee ID]],"",0,1)</f>
        <v>12000161</v>
      </c>
    </row>
    <row r="25" spans="1:4">
      <c r="A25" t="str">
        <f>'Care Card Per Employee'!A29</f>
        <v>Sudesh kumar Sukumaran</v>
      </c>
      <c r="B25">
        <f>'Care Card Per Employee'!C29</f>
        <v>6</v>
      </c>
      <c r="C25" t="str" cm="1">
        <f t="array" ref="C25">_xlfn.XLOOKUP(Table7[[#This Row],[Name]],Table1[[#All],[Employee Name]],Table1[[#All],[Status]],"",0,1)</f>
        <v>Active</v>
      </c>
      <c r="D25" cm="1">
        <f t="array" ref="D25">_xlfn.XLOOKUP(Table7[[#This Row],[Name]],Table1[[#All],[Employee Name]],Table1[[#All],[Employee ID]],"",0,1)</f>
        <v>12000195</v>
      </c>
    </row>
    <row r="26" spans="1:4">
      <c r="A26" t="str">
        <f>'Care Card Per Employee'!A30</f>
        <v>Abdul Wahid</v>
      </c>
      <c r="B26">
        <f>'Care Card Per Employee'!C30</f>
        <v>6</v>
      </c>
      <c r="C26" t="str" cm="1">
        <f t="array" ref="C26">_xlfn.XLOOKUP(Table7[[#This Row],[Name]],Table1[[#All],[Employee Name]],Table1[[#All],[Status]],"",0,1)</f>
        <v>Active</v>
      </c>
      <c r="D26" cm="1">
        <f t="array" ref="D26">_xlfn.XLOOKUP(Table7[[#This Row],[Name]],Table1[[#All],[Employee Name]],Table1[[#All],[Employee ID]],"",0,1)</f>
        <v>12000058</v>
      </c>
    </row>
    <row r="27" spans="1:4">
      <c r="A27" t="str">
        <f>'Care Card Per Employee'!A31</f>
        <v>Mohammad Syukri Bin Safri</v>
      </c>
      <c r="B27">
        <f>'Care Card Per Employee'!C31</f>
        <v>6</v>
      </c>
      <c r="C27" t="str" cm="1">
        <f t="array" ref="C27">_xlfn.XLOOKUP(Table7[[#This Row],[Name]],Table1[[#All],[Employee Name]],Table1[[#All],[Status]],"",0,1)</f>
        <v>Active</v>
      </c>
      <c r="D27" cm="1">
        <f t="array" ref="D27">_xlfn.XLOOKUP(Table7[[#This Row],[Name]],Table1[[#All],[Employee Name]],Table1[[#All],[Employee ID]],"",0,1)</f>
        <v>12000036</v>
      </c>
    </row>
    <row r="28" spans="1:4">
      <c r="A28" t="str">
        <f>'Care Card Per Employee'!A32</f>
        <v xml:space="preserve">Vinod Kumar Verma </v>
      </c>
      <c r="B28">
        <f>'Care Card Per Employee'!C32</f>
        <v>6</v>
      </c>
      <c r="C28" t="str" cm="1">
        <f t="array" ref="C28">_xlfn.XLOOKUP(Table7[[#This Row],[Name]],Table1[[#All],[Employee Name]],Table1[[#All],[Status]],"",0,1)</f>
        <v>Active</v>
      </c>
      <c r="D28" cm="1">
        <f t="array" ref="D28">_xlfn.XLOOKUP(Table7[[#This Row],[Name]],Table1[[#All],[Employee Name]],Table1[[#All],[Employee ID]],"",0,1)</f>
        <v>12000050</v>
      </c>
    </row>
    <row r="29" spans="1:4">
      <c r="A29" t="str">
        <f>'Care Card Per Employee'!A33</f>
        <v>Mohd Hifdzuramir bin Hj Mohd Zain</v>
      </c>
      <c r="B29">
        <f>'Care Card Per Employee'!C33</f>
        <v>6</v>
      </c>
      <c r="C29" t="str" cm="1">
        <f t="array" ref="C29">_xlfn.XLOOKUP(Table7[[#This Row],[Name]],Table1[[#All],[Employee Name]],Table1[[#All],[Status]],"",0,1)</f>
        <v>Active</v>
      </c>
      <c r="D29" cm="1">
        <f t="array" ref="D29">_xlfn.XLOOKUP(Table7[[#This Row],[Name]],Table1[[#All],[Employee Name]],Table1[[#All],[Employee ID]],"",0,1)</f>
        <v>12000130</v>
      </c>
    </row>
    <row r="30" spans="1:4">
      <c r="A30" t="str">
        <f>'Care Card Per Employee'!A34</f>
        <v>Atta mohamed khalil</v>
      </c>
      <c r="B30">
        <f>'Care Card Per Employee'!C34</f>
        <v>6</v>
      </c>
      <c r="C30" t="str" cm="1">
        <f t="array" ref="C30">_xlfn.XLOOKUP(Table7[[#This Row],[Name]],Table1[[#All],[Employee Name]],Table1[[#All],[Status]],"",0,1)</f>
        <v>Active</v>
      </c>
      <c r="D30" cm="1">
        <f t="array" ref="D30">_xlfn.XLOOKUP(Table7[[#This Row],[Name]],Table1[[#All],[Employee Name]],Table1[[#All],[Employee ID]],"",0,1)</f>
        <v>12000013</v>
      </c>
    </row>
    <row r="31" spans="1:4">
      <c r="A31" t="str">
        <f>'Care Card Per Employee'!A35</f>
        <v>Nur Muhammad Bin Awang Kasim</v>
      </c>
      <c r="B31">
        <f>'Care Card Per Employee'!C35</f>
        <v>6</v>
      </c>
      <c r="C31" t="str" cm="1">
        <f t="array" ref="C31">_xlfn.XLOOKUP(Table7[[#This Row],[Name]],Table1[[#All],[Employee Name]],Table1[[#All],[Status]],"",0,1)</f>
        <v>Active</v>
      </c>
      <c r="D31" cm="1">
        <f t="array" ref="D31">_xlfn.XLOOKUP(Table7[[#This Row],[Name]],Table1[[#All],[Employee Name]],Table1[[#All],[Employee ID]],"",0,1)</f>
        <v>12000125</v>
      </c>
    </row>
    <row r="32" spans="1:4">
      <c r="A32" t="str">
        <f>'Care Card Per Employee'!A36</f>
        <v>Mohd Shaari Bin Salleh</v>
      </c>
      <c r="B32">
        <f>'Care Card Per Employee'!C36</f>
        <v>6</v>
      </c>
      <c r="C32" t="str" cm="1">
        <f t="array" ref="C32">_xlfn.XLOOKUP(Table7[[#This Row],[Name]],Table1[[#All],[Employee Name]],Table1[[#All],[Status]],"",0,1)</f>
        <v>Active</v>
      </c>
      <c r="D32" cm="1">
        <f t="array" ref="D32">_xlfn.XLOOKUP(Table7[[#This Row],[Name]],Table1[[#All],[Employee Name]],Table1[[#All],[Employee ID]],"",0,1)</f>
        <v>12000045</v>
      </c>
    </row>
    <row r="33" spans="1:4">
      <c r="A33" t="str">
        <f>'Care Card Per Employee'!A37</f>
        <v>Selvam Rajakannu</v>
      </c>
      <c r="B33">
        <f>'Care Card Per Employee'!C37</f>
        <v>6</v>
      </c>
      <c r="C33" t="str" cm="1">
        <f t="array" ref="C33">_xlfn.XLOOKUP(Table7[[#This Row],[Name]],Table1[[#All],[Employee Name]],Table1[[#All],[Status]],"",0,1)</f>
        <v>Active</v>
      </c>
      <c r="D33" cm="1">
        <f t="array" ref="D33">_xlfn.XLOOKUP(Table7[[#This Row],[Name]],Table1[[#All],[Employee Name]],Table1[[#All],[Employee ID]],"",0,1)</f>
        <v>12000167</v>
      </c>
    </row>
    <row r="34" spans="1:4">
      <c r="A34" t="str">
        <f>'Care Card Per Employee'!A38</f>
        <v>Mahendra S. Patel</v>
      </c>
      <c r="B34">
        <f>'Care Card Per Employee'!C38</f>
        <v>6</v>
      </c>
      <c r="C34" t="str" cm="1">
        <f t="array" ref="C34">_xlfn.XLOOKUP(Table7[[#This Row],[Name]],Table1[[#All],[Employee Name]],Table1[[#All],[Status]],"",0,1)</f>
        <v>Active</v>
      </c>
      <c r="D34" cm="1">
        <f t="array" ref="D34">_xlfn.XLOOKUP(Table7[[#This Row],[Name]],Table1[[#All],[Employee Name]],Table1[[#All],[Employee ID]],"",0,1)</f>
        <v>12000136</v>
      </c>
    </row>
    <row r="35" spans="1:4">
      <c r="A35" t="str">
        <f>'Care Card Per Employee'!A39</f>
        <v>Sukhbir Singh</v>
      </c>
      <c r="B35">
        <f>'Care Card Per Employee'!C39</f>
        <v>6</v>
      </c>
      <c r="C35" t="str" cm="1">
        <f t="array" ref="C35">_xlfn.XLOOKUP(Table7[[#This Row],[Name]],Table1[[#All],[Employee Name]],Table1[[#All],[Status]],"",0,1)</f>
        <v>Active</v>
      </c>
      <c r="D35" cm="1">
        <f t="array" ref="D35">_xlfn.XLOOKUP(Table7[[#This Row],[Name]],Table1[[#All],[Employee Name]],Table1[[#All],[Employee ID]],"",0,1)</f>
        <v>12000165</v>
      </c>
    </row>
    <row r="36" spans="1:4">
      <c r="A36" t="str">
        <f>'Care Card Per Employee'!A40</f>
        <v>Nur Aqilah binti Hj Abdullah</v>
      </c>
      <c r="B36">
        <f>'Care Card Per Employee'!C40</f>
        <v>6</v>
      </c>
      <c r="C36" t="str" cm="1">
        <f t="array" ref="C36">_xlfn.XLOOKUP(Table7[[#This Row],[Name]],Table1[[#All],[Employee Name]],Table1[[#All],[Status]],"",0,1)</f>
        <v>Active</v>
      </c>
      <c r="D36" cm="1">
        <f t="array" ref="D36">_xlfn.XLOOKUP(Table7[[#This Row],[Name]],Table1[[#All],[Employee Name]],Table1[[#All],[Employee ID]],"",0,1)</f>
        <v>12000094</v>
      </c>
    </row>
    <row r="37" spans="1:4">
      <c r="A37" t="str">
        <f>'Care Card Per Employee'!A41</f>
        <v>Ti Zhi Yuan</v>
      </c>
      <c r="B37">
        <f>'Care Card Per Employee'!C41</f>
        <v>6</v>
      </c>
      <c r="C37" t="str" cm="1">
        <f t="array" ref="C37">_xlfn.XLOOKUP(Table7[[#This Row],[Name]],Table1[[#All],[Employee Name]],Table1[[#All],[Status]],"",0,1)</f>
        <v>Active</v>
      </c>
      <c r="D37" cm="1">
        <f t="array" ref="D37">_xlfn.XLOOKUP(Table7[[#This Row],[Name]],Table1[[#All],[Employee Name]],Table1[[#All],[Employee ID]],"",0,1)</f>
        <v>12000109</v>
      </c>
    </row>
    <row r="38" spans="1:4">
      <c r="A38" t="str">
        <f>'Care Card Per Employee'!A42</f>
        <v>Galant Putra</v>
      </c>
      <c r="B38">
        <f>'Care Card Per Employee'!C42</f>
        <v>6</v>
      </c>
      <c r="C38" t="str" cm="1">
        <f t="array" ref="C38">_xlfn.XLOOKUP(Table7[[#This Row],[Name]],Table1[[#All],[Employee Name]],Table1[[#All],[Status]],"",0,1)</f>
        <v>Active</v>
      </c>
      <c r="D38" cm="1">
        <f t="array" ref="D38">_xlfn.XLOOKUP(Table7[[#This Row],[Name]],Table1[[#All],[Employee Name]],Table1[[#All],[Employee ID]],"",0,1)</f>
        <v>12000077</v>
      </c>
    </row>
    <row r="39" spans="1:4">
      <c r="A39" t="str">
        <f>'Care Card Per Employee'!A43</f>
        <v>Attito Ali Rawy Attito</v>
      </c>
      <c r="B39">
        <f>'Care Card Per Employee'!C43</f>
        <v>6</v>
      </c>
      <c r="C39" t="str" cm="1">
        <f t="array" ref="C39">_xlfn.XLOOKUP(Table7[[#This Row],[Name]],Table1[[#All],[Employee Name]],Table1[[#All],[Status]],"",0,1)</f>
        <v>Active</v>
      </c>
      <c r="D39" cm="1">
        <f t="array" ref="D39">_xlfn.XLOOKUP(Table7[[#This Row],[Name]],Table1[[#All],[Employee Name]],Table1[[#All],[Employee ID]],"",0,1)</f>
        <v>12000045</v>
      </c>
    </row>
    <row r="40" spans="1:4">
      <c r="A40" t="str">
        <f>'Care Card Per Employee'!A44</f>
        <v>Hajah Nur Izzyani Binti Haji Ramlee</v>
      </c>
      <c r="B40">
        <f>'Care Card Per Employee'!C44</f>
        <v>6</v>
      </c>
      <c r="C40" t="str" cm="1">
        <f t="array" ref="C40">_xlfn.XLOOKUP(Table7[[#This Row],[Name]],Table1[[#All],[Employee Name]],Table1[[#All],[Status]],"",0,1)</f>
        <v>Active</v>
      </c>
      <c r="D40" cm="1">
        <f t="array" ref="D40">_xlfn.XLOOKUP(Table7[[#This Row],[Name]],Table1[[#All],[Employee Name]],Table1[[#All],[Employee ID]],"",0,1)</f>
        <v>12000026</v>
      </c>
    </row>
    <row r="41" spans="1:4">
      <c r="A41" t="str">
        <f>'Care Card Per Employee'!A45</f>
        <v>Muhd Yusra Hj Awang Yusof</v>
      </c>
      <c r="B41">
        <f>'Care Card Per Employee'!C45</f>
        <v>6</v>
      </c>
      <c r="C41" t="str" cm="1">
        <f t="array" ref="C41">_xlfn.XLOOKUP(Table7[[#This Row],[Name]],Table1[[#All],[Employee Name]],Table1[[#All],[Status]],"",0,1)</f>
        <v>Active</v>
      </c>
      <c r="D41" cm="1">
        <f t="array" ref="D41">_xlfn.XLOOKUP(Table7[[#This Row],[Name]],Table1[[#All],[Employee Name]],Table1[[#All],[Employee ID]],"",0,1)</f>
        <v>12000121</v>
      </c>
    </row>
    <row r="42" spans="1:4">
      <c r="A42" t="str">
        <f>'Care Card Per Employee'!A46</f>
        <v>Naadhirah Mahmud</v>
      </c>
      <c r="B42">
        <f>'Care Card Per Employee'!C46</f>
        <v>6</v>
      </c>
      <c r="C42" t="str" cm="1">
        <f t="array" ref="C42">_xlfn.XLOOKUP(Table7[[#This Row],[Name]],Table1[[#All],[Employee Name]],Table1[[#All],[Status]],"",0,1)</f>
        <v>Active</v>
      </c>
      <c r="D42" cm="1">
        <f t="array" ref="D42">_xlfn.XLOOKUP(Table7[[#This Row],[Name]],Table1[[#All],[Employee Name]],Table1[[#All],[Employee ID]],"",0,1)</f>
        <v>12000023</v>
      </c>
    </row>
    <row r="43" spans="1:4">
      <c r="A43" t="str">
        <f>'Care Card Per Employee'!A47</f>
        <v>Mohammad Abdul Khaliq Bin Alisan</v>
      </c>
      <c r="B43">
        <f>'Care Card Per Employee'!C47</f>
        <v>6</v>
      </c>
      <c r="C43" t="str" cm="1">
        <f t="array" ref="C43">_xlfn.XLOOKUP(Table7[[#This Row],[Name]],Table1[[#All],[Employee Name]],Table1[[#All],[Status]],"",0,1)</f>
        <v>Active</v>
      </c>
      <c r="D43" cm="1">
        <f t="array" ref="D43">_xlfn.XLOOKUP(Table7[[#This Row],[Name]],Table1[[#All],[Employee Name]],Table1[[#All],[Employee ID]],"",0,1)</f>
        <v>12000155</v>
      </c>
    </row>
    <row r="44" spans="1:4">
      <c r="A44" t="str">
        <f>'Care Card Per Employee'!A48</f>
        <v>Muhd Zulfadli bin Hamdan</v>
      </c>
      <c r="B44">
        <f>'Care Card Per Employee'!C48</f>
        <v>6</v>
      </c>
      <c r="C44" t="str" cm="1">
        <f t="array" ref="C44">_xlfn.XLOOKUP(Table7[[#This Row],[Name]],Table1[[#All],[Employee Name]],Table1[[#All],[Status]],"",0,1)</f>
        <v>Active</v>
      </c>
      <c r="D44" cm="1">
        <f t="array" ref="D44">_xlfn.XLOOKUP(Table7[[#This Row],[Name]],Table1[[#All],[Employee Name]],Table1[[#All],[Employee ID]],"",0,1)</f>
        <v>12000123</v>
      </c>
    </row>
    <row r="45" spans="1:4">
      <c r="A45" t="str">
        <f>'Care Card Per Employee'!A49</f>
        <v>Sharifkhan Amanullakhan Pathan</v>
      </c>
      <c r="B45">
        <f>'Care Card Per Employee'!C49</f>
        <v>6</v>
      </c>
      <c r="C45" t="str" cm="1">
        <f t="array" ref="C45">_xlfn.XLOOKUP(Table7[[#This Row],[Name]],Table1[[#All],[Employee Name]],Table1[[#All],[Status]],"",0,1)</f>
        <v>Active</v>
      </c>
      <c r="D45" cm="1">
        <f t="array" ref="D45">_xlfn.XLOOKUP(Table7[[#This Row],[Name]],Table1[[#All],[Employee Name]],Table1[[#All],[Employee ID]],"",0,1)</f>
        <v>12000060</v>
      </c>
    </row>
    <row r="46" spans="1:4">
      <c r="A46" t="str">
        <f>'Care Card Per Employee'!A50</f>
        <v>Abdul Khaliq Haji Adinin</v>
      </c>
      <c r="B46">
        <f>'Care Card Per Employee'!C50</f>
        <v>6</v>
      </c>
      <c r="C46" t="str" cm="1">
        <f t="array" ref="C46">_xlfn.XLOOKUP(Table7[[#This Row],[Name]],Table1[[#All],[Employee Name]],Table1[[#All],[Status]],"",0,1)</f>
        <v>Active</v>
      </c>
      <c r="D46" cm="1">
        <f t="array" ref="D46">_xlfn.XLOOKUP(Table7[[#This Row],[Name]],Table1[[#All],[Employee Name]],Table1[[#All],[Employee ID]],"",0,1)</f>
        <v>12000112</v>
      </c>
    </row>
    <row r="47" spans="1:4">
      <c r="A47" t="str">
        <f>'Care Card Per Employee'!A51</f>
        <v>Hazwal Ngadeni</v>
      </c>
      <c r="B47">
        <f>'Care Card Per Employee'!C51</f>
        <v>6</v>
      </c>
      <c r="C47" t="str" cm="1">
        <f t="array" ref="C47">_xlfn.XLOOKUP(Table7[[#This Row],[Name]],Table1[[#All],[Employee Name]],Table1[[#All],[Status]],"",0,1)</f>
        <v>Active</v>
      </c>
      <c r="D47" cm="1">
        <f t="array" ref="D47">_xlfn.XLOOKUP(Table7[[#This Row],[Name]],Table1[[#All],[Employee Name]],Table1[[#All],[Employee ID]],"",0,1)</f>
        <v>12000041</v>
      </c>
    </row>
    <row r="48" spans="1:4">
      <c r="A48" t="str">
        <f>'Care Card Per Employee'!A52</f>
        <v>Hamizan bin Rahman</v>
      </c>
      <c r="B48">
        <f>'Care Card Per Employee'!C52</f>
        <v>6</v>
      </c>
      <c r="C48" t="str" cm="1">
        <f t="array" ref="C48">_xlfn.XLOOKUP(Table7[[#This Row],[Name]],Table1[[#All],[Employee Name]],Table1[[#All],[Status]],"",0,1)</f>
        <v>Active</v>
      </c>
      <c r="D48" cm="1">
        <f t="array" ref="D48">_xlfn.XLOOKUP(Table7[[#This Row],[Name]],Table1[[#All],[Employee Name]],Table1[[#All],[Employee ID]],"",0,1)</f>
        <v>12000140</v>
      </c>
    </row>
    <row r="49" spans="1:4">
      <c r="A49" t="str">
        <f>'Care Card Per Employee'!A53</f>
        <v>Marahaini Rafidah Binti Abdullah</v>
      </c>
      <c r="B49">
        <f>'Care Card Per Employee'!C53</f>
        <v>6</v>
      </c>
      <c r="C49" t="str" cm="1">
        <f t="array" ref="C49">_xlfn.XLOOKUP(Table7[[#This Row],[Name]],Table1[[#All],[Employee Name]],Table1[[#All],[Status]],"",0,1)</f>
        <v>Active</v>
      </c>
      <c r="D49" cm="1">
        <f t="array" ref="D49">_xlfn.XLOOKUP(Table7[[#This Row],[Name]],Table1[[#All],[Employee Name]],Table1[[#All],[Employee ID]],"",0,1)</f>
        <v>12000103</v>
      </c>
    </row>
    <row r="50" spans="1:4">
      <c r="A50" t="str">
        <f>'Care Card Per Employee'!A54</f>
        <v>Mohd Khairun Nazhem Mohd Husaini</v>
      </c>
      <c r="B50">
        <f>'Care Card Per Employee'!C54</f>
        <v>6</v>
      </c>
      <c r="C50" t="str" cm="1">
        <f t="array" ref="C50">_xlfn.XLOOKUP(Table7[[#This Row],[Name]],Table1[[#All],[Employee Name]],Table1[[#All],[Status]],"",0,1)</f>
        <v>Active</v>
      </c>
      <c r="D50" cm="1">
        <f t="array" ref="D50">_xlfn.XLOOKUP(Table7[[#This Row],[Name]],Table1[[#All],[Employee Name]],Table1[[#All],[Employee ID]],"",0,1)</f>
        <v>12000138</v>
      </c>
    </row>
    <row r="51" spans="1:4">
      <c r="A51" t="str">
        <f>'Care Card Per Employee'!A55</f>
        <v>Dk NoorFaszalenna Pg Zaini</v>
      </c>
      <c r="B51">
        <f>'Care Card Per Employee'!C55</f>
        <v>6</v>
      </c>
      <c r="C51" t="str" cm="1">
        <f t="array" ref="C51">_xlfn.XLOOKUP(Table7[[#This Row],[Name]],Table1[[#All],[Employee Name]],Table1[[#All],[Status]],"",0,1)</f>
        <v>Active</v>
      </c>
      <c r="D51" cm="1">
        <f t="array" ref="D51">_xlfn.XLOOKUP(Table7[[#This Row],[Name]],Table1[[#All],[Employee Name]],Table1[[#All],[Employee ID]],"",0,1)</f>
        <v>12000024</v>
      </c>
    </row>
    <row r="52" spans="1:4">
      <c r="A52" t="str">
        <f>'Care Card Per Employee'!A56</f>
        <v>Mohammad Yusra Hakim Bin Hj Ramlee</v>
      </c>
      <c r="B52">
        <f>'Care Card Per Employee'!C56</f>
        <v>6</v>
      </c>
      <c r="C52" t="str" cm="1">
        <f t="array" ref="C52">_xlfn.XLOOKUP(Table7[[#This Row],[Name]],Table1[[#All],[Employee Name]],Table1[[#All],[Status]],"",0,1)</f>
        <v>Active</v>
      </c>
      <c r="D52" cm="1">
        <f t="array" ref="D52">_xlfn.XLOOKUP(Table7[[#This Row],[Name]],Table1[[#All],[Employee Name]],Table1[[#All],[Employee ID]],"",0,1)</f>
        <v>12000163</v>
      </c>
    </row>
    <row r="53" spans="1:4">
      <c r="A53" t="str">
        <f>'Care Card Per Employee'!A57</f>
        <v>M. Zulhelmi Bin Hj Asmawi</v>
      </c>
      <c r="B53">
        <f>'Care Card Per Employee'!C57</f>
        <v>6</v>
      </c>
      <c r="C53" t="str" cm="1">
        <f t="array" ref="C53">_xlfn.XLOOKUP(Table7[[#This Row],[Name]],Table1[[#All],[Employee Name]],Table1[[#All],[Status]],"",0,1)</f>
        <v>Active</v>
      </c>
      <c r="D53" cm="1">
        <f t="array" ref="D53">_xlfn.XLOOKUP(Table7[[#This Row],[Name]],Table1[[#All],[Employee Name]],Table1[[#All],[Employee ID]],"",0,1)</f>
        <v>12000105</v>
      </c>
    </row>
    <row r="54" spans="1:4">
      <c r="A54" t="str">
        <f>'Care Card Per Employee'!A58</f>
        <v>Zayar Tun</v>
      </c>
      <c r="B54">
        <f>'Care Card Per Employee'!C58</f>
        <v>6</v>
      </c>
      <c r="C54" t="str" cm="1">
        <f t="array" ref="C54">_xlfn.XLOOKUP(Table7[[#This Row],[Name]],Table1[[#All],[Employee Name]],Table1[[#All],[Status]],"",0,1)</f>
        <v>Active</v>
      </c>
      <c r="D54" cm="1">
        <f t="array" ref="D54">_xlfn.XLOOKUP(Table7[[#This Row],[Name]],Table1[[#All],[Employee Name]],Table1[[#All],[Employee ID]],"",0,1)</f>
        <v>12000168</v>
      </c>
    </row>
    <row r="55" spans="1:4">
      <c r="A55" t="str">
        <f>'Care Card Per Employee'!A59</f>
        <v>Muhammad Nikmatul Faris Bin Shamsul</v>
      </c>
      <c r="B55">
        <f>'Care Card Per Employee'!C59</f>
        <v>6</v>
      </c>
      <c r="C55" t="str" cm="1">
        <f t="array" ref="C55">_xlfn.XLOOKUP(Table7[[#This Row],[Name]],Table1[[#All],[Employee Name]],Table1[[#All],[Status]],"",0,1)</f>
        <v>Active</v>
      </c>
      <c r="D55" cm="1">
        <f t="array" ref="D55">_xlfn.XLOOKUP(Table7[[#This Row],[Name]],Table1[[#All],[Employee Name]],Table1[[#All],[Employee ID]],"",0,1)</f>
        <v>12000153</v>
      </c>
    </row>
    <row r="56" spans="1:4">
      <c r="A56" t="str">
        <f>'Care Card Per Employee'!A60</f>
        <v>Muhammed Abeed Bin Sarkawi</v>
      </c>
      <c r="B56">
        <f>'Care Card Per Employee'!C60</f>
        <v>6</v>
      </c>
      <c r="C56" t="str" cm="1">
        <f t="array" ref="C56">_xlfn.XLOOKUP(Table7[[#This Row],[Name]],Table1[[#All],[Employee Name]],Table1[[#All],[Status]],"",0,1)</f>
        <v>Active</v>
      </c>
      <c r="D56" cm="1">
        <f t="array" ref="D56">_xlfn.XLOOKUP(Table7[[#This Row],[Name]],Table1[[#All],[Employee Name]],Table1[[#All],[Employee ID]],"",0,1)</f>
        <v>12000031</v>
      </c>
    </row>
    <row r="57" spans="1:4">
      <c r="A57" t="str">
        <f>'Care Card Per Employee'!A61</f>
        <v>Junie Bin Idris</v>
      </c>
      <c r="B57">
        <f>'Care Card Per Employee'!C61</f>
        <v>6</v>
      </c>
      <c r="C57" t="str" cm="1">
        <f t="array" ref="C57">_xlfn.XLOOKUP(Table7[[#This Row],[Name]],Table1[[#All],[Employee Name]],Table1[[#All],[Status]],"",0,1)</f>
        <v>Active</v>
      </c>
      <c r="D57" cm="1">
        <f t="array" ref="D57">_xlfn.XLOOKUP(Table7[[#This Row],[Name]],Table1[[#All],[Employee Name]],Table1[[#All],[Employee ID]],"",0,1)</f>
        <v>12000162</v>
      </c>
    </row>
    <row r="58" spans="1:4">
      <c r="A58" t="str">
        <f>'Care Card Per Employee'!A62</f>
        <v>Ummi Farhanah bte Zulkifle</v>
      </c>
      <c r="B58">
        <f>'Care Card Per Employee'!C62</f>
        <v>6</v>
      </c>
      <c r="C58" t="str" cm="1">
        <f t="array" ref="C58">_xlfn.XLOOKUP(Table7[[#This Row],[Name]],Table1[[#All],[Employee Name]],Table1[[#All],[Status]],"",0,1)</f>
        <v>Active</v>
      </c>
      <c r="D58" cm="1">
        <f t="array" ref="D58">_xlfn.XLOOKUP(Table7[[#This Row],[Name]],Table1[[#All],[Employee Name]],Table1[[#All],[Employee ID]],"",0,1)</f>
        <v>12000029</v>
      </c>
    </row>
    <row r="59" spans="1:4">
      <c r="A59" t="str">
        <f>'Care Card Per Employee'!A63</f>
        <v>Muhammad Nasrullah Joey Bin Abdullah Hong</v>
      </c>
      <c r="B59">
        <f>'Care Card Per Employee'!C63</f>
        <v>6</v>
      </c>
      <c r="C59" t="str" cm="1">
        <f t="array" ref="C59">_xlfn.XLOOKUP(Table7[[#This Row],[Name]],Table1[[#All],[Employee Name]],Table1[[#All],[Status]],"",0,1)</f>
        <v>Active</v>
      </c>
      <c r="D59" cm="1">
        <f t="array" ref="D59">_xlfn.XLOOKUP(Table7[[#This Row],[Name]],Table1[[#All],[Employee Name]],Table1[[#All],[Employee ID]],"",0,1)</f>
        <v>12000166</v>
      </c>
    </row>
    <row r="60" spans="1:4">
      <c r="A60" t="str">
        <f>'Care Card Per Employee'!A64</f>
        <v xml:space="preserve">Muhammad Harriz Hazwan Bin Abdullah Tegong </v>
      </c>
      <c r="B60">
        <f>'Care Card Per Employee'!C64</f>
        <v>6</v>
      </c>
      <c r="C60" t="str" cm="1">
        <f t="array" ref="C60">_xlfn.XLOOKUP(Table7[[#This Row],[Name]],Table1[[#All],[Employee Name]],Table1[[#All],[Status]],"",0,1)</f>
        <v>Active</v>
      </c>
      <c r="D60" cm="1">
        <f t="array" ref="D60">_xlfn.XLOOKUP(Table7[[#This Row],[Name]],Table1[[#All],[Employee Name]],Table1[[#All],[Employee ID]],"",0,1)</f>
        <v>12000164</v>
      </c>
    </row>
    <row r="61" spans="1:4">
      <c r="A61" t="str">
        <f>'Care Card Per Employee'!A65</f>
        <v>Haji Suhaimi Bin Haji Julaihi</v>
      </c>
      <c r="B61">
        <f>'Care Card Per Employee'!C65</f>
        <v>6</v>
      </c>
      <c r="C61" t="str" cm="1">
        <f t="array" ref="C61">_xlfn.XLOOKUP(Table7[[#This Row],[Name]],Table1[[#All],[Employee Name]],Table1[[#All],[Status]],"",0,1)</f>
        <v>Active</v>
      </c>
      <c r="D61" cm="1">
        <f t="array" ref="D61">_xlfn.XLOOKUP(Table7[[#This Row],[Name]],Table1[[#All],[Employee Name]],Table1[[#All],[Employee ID]],"",0,1)</f>
        <v>12000011</v>
      </c>
    </row>
    <row r="62" spans="1:4">
      <c r="A62" t="str">
        <f>'Care Card Per Employee'!A66</f>
        <v>Muhammad Wafiz Izamuddin Haji Aidel</v>
      </c>
      <c r="B62">
        <f>'Care Card Per Employee'!C66</f>
        <v>6</v>
      </c>
      <c r="C62" t="str" cm="1">
        <f t="array" ref="C62">_xlfn.XLOOKUP(Table7[[#This Row],[Name]],Table1[[#All],[Employee Name]],Table1[[#All],[Status]],"",0,1)</f>
        <v>Active</v>
      </c>
      <c r="D62" cm="1">
        <f t="array" ref="D62">_xlfn.XLOOKUP(Table7[[#This Row],[Name]],Table1[[#All],[Employee Name]],Table1[[#All],[Employee ID]],"",0,1)</f>
        <v>12000095</v>
      </c>
    </row>
    <row r="63" spans="1:4">
      <c r="A63" t="str">
        <f>'Care Card Per Employee'!A67</f>
        <v>Muhammad Nuaim Koo bin Dahari</v>
      </c>
      <c r="B63">
        <f>'Care Card Per Employee'!C67</f>
        <v>6</v>
      </c>
      <c r="C63" t="str" cm="1">
        <f t="array" ref="C63">_xlfn.XLOOKUP(Table7[[#This Row],[Name]],Table1[[#All],[Employee Name]],Table1[[#All],[Status]],"",0,1)</f>
        <v>Active</v>
      </c>
      <c r="D63" cm="1">
        <f t="array" ref="D63">_xlfn.XLOOKUP(Table7[[#This Row],[Name]],Table1[[#All],[Employee Name]],Table1[[#All],[Employee ID]],"",0,1)</f>
        <v>12000091</v>
      </c>
    </row>
    <row r="64" spans="1:4">
      <c r="A64" t="str">
        <f>'Care Card Per Employee'!A68</f>
        <v>Muhammad Hafiiz bin Aliakbar</v>
      </c>
      <c r="B64">
        <f>'Care Card Per Employee'!C68</f>
        <v>6</v>
      </c>
      <c r="C64" t="str" cm="1">
        <f t="array" ref="C64">_xlfn.XLOOKUP(Table7[[#This Row],[Name]],Table1[[#All],[Employee Name]],Table1[[#All],[Status]],"",0,1)</f>
        <v>Active</v>
      </c>
      <c r="D64" cm="1">
        <f t="array" ref="D64">_xlfn.XLOOKUP(Table7[[#This Row],[Name]],Table1[[#All],[Employee Name]],Table1[[#All],[Employee ID]],"",0,1)</f>
        <v>12000083</v>
      </c>
    </row>
    <row r="65" spans="1:4">
      <c r="A65" t="str">
        <f>'Care Card Per Employee'!A69</f>
        <v>Shamiza binti Hussin</v>
      </c>
      <c r="B65">
        <f>'Care Card Per Employee'!C69</f>
        <v>6</v>
      </c>
      <c r="C65" t="str" cm="1">
        <f t="array" ref="C65">_xlfn.XLOOKUP(Table7[[#This Row],[Name]],Table1[[#All],[Employee Name]],Table1[[#All],[Status]],"",0,1)</f>
        <v>Active</v>
      </c>
      <c r="D65" cm="1">
        <f t="array" ref="D65">_xlfn.XLOOKUP(Table7[[#This Row],[Name]],Table1[[#All],[Employee Name]],Table1[[#All],[Employee ID]],"",0,1)</f>
        <v>12000025</v>
      </c>
    </row>
    <row r="66" spans="1:4">
      <c r="A66" t="str">
        <f>'Care Card Per Employee'!A70</f>
        <v xml:space="preserve">Md Faris Zullfikeri bin Hj Abd Rashid </v>
      </c>
      <c r="B66">
        <f>'Care Card Per Employee'!C70</f>
        <v>6</v>
      </c>
      <c r="C66" t="str" cm="1">
        <f t="array" ref="C66">_xlfn.XLOOKUP(Table7[[#This Row],[Name]],Table1[[#All],[Employee Name]],Table1[[#All],[Status]],"",0,1)</f>
        <v>Active</v>
      </c>
      <c r="D66" cm="1">
        <f t="array" ref="D66">_xlfn.XLOOKUP(Table7[[#This Row],[Name]],Table1[[#All],[Employee Name]],Table1[[#All],[Employee ID]],"",0,1)</f>
        <v>12000065</v>
      </c>
    </row>
    <row r="67" spans="1:4">
      <c r="A67" t="str">
        <f>'Care Card Per Employee'!A71</f>
        <v>Mohamed Othman</v>
      </c>
      <c r="B67">
        <f>'Care Card Per Employee'!C71</f>
        <v>6</v>
      </c>
      <c r="C67" t="str" cm="1">
        <f t="array" ref="C67">_xlfn.XLOOKUP(Table7[[#This Row],[Name]],Table1[[#All],[Employee Name]],Table1[[#All],[Status]],"",0,1)</f>
        <v>Active</v>
      </c>
      <c r="D67" cm="1">
        <f t="array" ref="D67">_xlfn.XLOOKUP(Table7[[#This Row],[Name]],Table1[[#All],[Employee Name]],Table1[[#All],[Employee ID]],"",0,1)</f>
        <v>12000117</v>
      </c>
    </row>
    <row r="68" spans="1:4">
      <c r="A68" t="str">
        <f>'Care Card Per Employee'!A72</f>
        <v>Mohd Fadzli bin Mohd Padil</v>
      </c>
      <c r="B68">
        <f>'Care Card Per Employee'!C72</f>
        <v>6</v>
      </c>
      <c r="C68" t="str" cm="1">
        <f t="array" ref="C68">_xlfn.XLOOKUP(Table7[[#This Row],[Name]],Table1[[#All],[Employee Name]],Table1[[#All],[Status]],"",0,1)</f>
        <v>Active</v>
      </c>
      <c r="D68" cm="1">
        <f t="array" ref="D68">_xlfn.XLOOKUP(Table7[[#This Row],[Name]],Table1[[#All],[Employee Name]],Table1[[#All],[Employee ID]],"",0,1)</f>
        <v>12000133</v>
      </c>
    </row>
    <row r="69" spans="1:4">
      <c r="A69" t="str">
        <f>'Care Card Per Employee'!A73</f>
        <v>Mohammad Faiz Bin Mohd. Yassin</v>
      </c>
      <c r="B69">
        <f>'Care Card Per Employee'!C73</f>
        <v>6</v>
      </c>
      <c r="C69" t="str" cm="1">
        <f t="array" ref="C69">_xlfn.XLOOKUP(Table7[[#This Row],[Name]],Table1[[#All],[Employee Name]],Table1[[#All],[Status]],"",0,1)</f>
        <v>Active</v>
      </c>
      <c r="D69" cm="1">
        <f t="array" ref="D69">_xlfn.XLOOKUP(Table7[[#This Row],[Name]],Table1[[#All],[Employee Name]],Table1[[#All],[Employee ID]],"",0,1)</f>
        <v>12000085</v>
      </c>
    </row>
    <row r="70" spans="1:4">
      <c r="A70" t="str">
        <f>'Care Card Per Employee'!A74</f>
        <v>Osama Abdel Azeem</v>
      </c>
      <c r="B70">
        <f>'Care Card Per Employee'!C74</f>
        <v>6</v>
      </c>
      <c r="C70" t="str" cm="1">
        <f t="array" ref="C70">_xlfn.XLOOKUP(Table7[[#This Row],[Name]],Table1[[#All],[Employee Name]],Table1[[#All],[Status]],"",0,1)</f>
        <v>Active</v>
      </c>
      <c r="D70" cm="1">
        <f t="array" ref="D70">_xlfn.XLOOKUP(Table7[[#This Row],[Name]],Table1[[#All],[Employee Name]],Table1[[#All],[Employee ID]],"",0,1)</f>
        <v>12000027</v>
      </c>
    </row>
    <row r="71" spans="1:4">
      <c r="A71" t="str">
        <f>'Care Card Per Employee'!A75</f>
        <v>Mohd Amin Tamrin bin Hj Mohd Talip</v>
      </c>
      <c r="B71">
        <f>'Care Card Per Employee'!C75</f>
        <v>6</v>
      </c>
      <c r="C71" t="str" cm="1">
        <f t="array" ref="C71">_xlfn.XLOOKUP(Table7[[#This Row],[Name]],Table1[[#All],[Employee Name]],Table1[[#All],[Status]],"",0,1)</f>
        <v>Active</v>
      </c>
      <c r="D71" cm="1">
        <f t="array" ref="D71">_xlfn.XLOOKUP(Table7[[#This Row],[Name]],Table1[[#All],[Employee Name]],Table1[[#All],[Employee ID]],"",0,1)</f>
        <v>12000087</v>
      </c>
    </row>
    <row r="72" spans="1:4">
      <c r="A72" t="str">
        <f>'Care Card Per Employee'!A76</f>
        <v>M. Fazill Bin Awang Hj Sulaiman</v>
      </c>
      <c r="B72">
        <f>'Care Card Per Employee'!C76</f>
        <v>6</v>
      </c>
      <c r="C72" t="str" cm="1">
        <f t="array" ref="C72">_xlfn.XLOOKUP(Table7[[#This Row],[Name]],Table1[[#All],[Employee Name]],Table1[[#All],[Status]],"",0,1)</f>
        <v>Active</v>
      </c>
      <c r="D72" cm="1">
        <f t="array" ref="D72">_xlfn.XLOOKUP(Table7[[#This Row],[Name]],Table1[[#All],[Employee Name]],Table1[[#All],[Employee ID]],"",0,1)</f>
        <v>12000115</v>
      </c>
    </row>
    <row r="73" spans="1:4">
      <c r="A73" t="str">
        <f>'Care Card Per Employee'!A77</f>
        <v>Mohammad Nabil Haji Gapor</v>
      </c>
      <c r="B73">
        <f>'Care Card Per Employee'!C77</f>
        <v>6</v>
      </c>
      <c r="C73" t="str" cm="1">
        <f t="array" ref="C73">_xlfn.XLOOKUP(Table7[[#This Row],[Name]],Table1[[#All],[Employee Name]],Table1[[#All],[Status]],"",0,1)</f>
        <v>Active</v>
      </c>
      <c r="D73" cm="1">
        <f t="array" ref="D73">_xlfn.XLOOKUP(Table7[[#This Row],[Name]],Table1[[#All],[Employee Name]],Table1[[#All],[Employee ID]],"",0,1)</f>
        <v>12000044</v>
      </c>
    </row>
    <row r="74" spans="1:4">
      <c r="A74" t="str">
        <f>'Care Card Per Employee'!A78</f>
        <v>Saharin bin Rotan</v>
      </c>
      <c r="B74">
        <f>'Care Card Per Employee'!C78</f>
        <v>6</v>
      </c>
      <c r="C74" t="str" cm="1">
        <f t="array" ref="C74">_xlfn.XLOOKUP(Table7[[#This Row],[Name]],Table1[[#All],[Employee Name]],Table1[[#All],[Status]],"",0,1)</f>
        <v>Active</v>
      </c>
      <c r="D74" cm="1">
        <f t="array" ref="D74">_xlfn.XLOOKUP(Table7[[#This Row],[Name]],Table1[[#All],[Employee Name]],Table1[[#All],[Employee ID]],"",0,1)</f>
        <v>12000069</v>
      </c>
    </row>
    <row r="75" spans="1:4">
      <c r="A75" t="str">
        <f>'Care Card Per Employee'!A79</f>
        <v>Jaosoa Francklin</v>
      </c>
      <c r="B75">
        <f>'Care Card Per Employee'!C79</f>
        <v>6</v>
      </c>
      <c r="C75" t="str" cm="1">
        <f t="array" ref="C75">_xlfn.XLOOKUP(Table7[[#This Row],[Name]],Table1[[#All],[Employee Name]],Table1[[#All],[Status]],"",0,1)</f>
        <v>Active</v>
      </c>
      <c r="D75" cm="1">
        <f t="array" ref="D75">_xlfn.XLOOKUP(Table7[[#This Row],[Name]],Table1[[#All],[Employee Name]],Table1[[#All],[Employee ID]],"",0,1)</f>
        <v>12000156</v>
      </c>
    </row>
    <row r="76" spans="1:4">
      <c r="A76" t="str">
        <f>'Care Card Per Employee'!A80</f>
        <v>Mahmoud Fakhry Ahmed Elnemr</v>
      </c>
      <c r="B76">
        <f>'Care Card Per Employee'!C80</f>
        <v>6</v>
      </c>
      <c r="C76" t="str" cm="1">
        <f t="array" ref="C76">_xlfn.XLOOKUP(Table7[[#This Row],[Name]],Table1[[#All],[Employee Name]],Table1[[#All],[Status]],"",0,1)</f>
        <v>Active</v>
      </c>
      <c r="D76" cm="1">
        <f t="array" ref="D76">_xlfn.XLOOKUP(Table7[[#This Row],[Name]],Table1[[#All],[Employee Name]],Table1[[#All],[Employee ID]],"",0,1)</f>
        <v>12000082</v>
      </c>
    </row>
    <row r="77" spans="1:4">
      <c r="A77" t="str">
        <f>'Care Card Per Employee'!A81</f>
        <v>Suherman Bin Masri</v>
      </c>
      <c r="B77">
        <f>'Care Card Per Employee'!C81</f>
        <v>6</v>
      </c>
      <c r="C77" t="str" cm="1">
        <f t="array" ref="C77">_xlfn.XLOOKUP(Table7[[#This Row],[Name]],Table1[[#All],[Employee Name]],Table1[[#All],[Status]],"",0,1)</f>
        <v>Active</v>
      </c>
      <c r="D77" cm="1">
        <f t="array" ref="D77">_xlfn.XLOOKUP(Table7[[#This Row],[Name]],Table1[[#All],[Employee Name]],Table1[[#All],[Employee ID]],"",0,1)</f>
        <v>12000064</v>
      </c>
    </row>
    <row r="78" spans="1:4">
      <c r="A78" t="str">
        <f>'Care Card Per Employee'!A82</f>
        <v>Abdul Haziq Bin Abdul Hamid</v>
      </c>
      <c r="B78">
        <f>'Care Card Per Employee'!C82</f>
        <v>6</v>
      </c>
      <c r="C78" t="str" cm="1">
        <f t="array" ref="C78">_xlfn.XLOOKUP(Table7[[#This Row],[Name]],Table1[[#All],[Employee Name]],Table1[[#All],[Status]],"",0,1)</f>
        <v>Active</v>
      </c>
      <c r="D78" cm="1">
        <f t="array" ref="D78">_xlfn.XLOOKUP(Table7[[#This Row],[Name]],Table1[[#All],[Employee Name]],Table1[[#All],[Employee ID]],"",0,1)</f>
        <v>12000151</v>
      </c>
    </row>
    <row r="79" spans="1:4">
      <c r="A79" t="str">
        <f>'Care Card Per Employee'!A83</f>
        <v>Nur Izyan Yakup</v>
      </c>
      <c r="B79">
        <f>'Care Card Per Employee'!C83</f>
        <v>6</v>
      </c>
      <c r="C79" t="str" cm="1">
        <f t="array" ref="C79">_xlfn.XLOOKUP(Table7[[#This Row],[Name]],Table1[[#All],[Employee Name]],Table1[[#All],[Status]],"",0,1)</f>
        <v>Active</v>
      </c>
      <c r="D79" cm="1">
        <f t="array" ref="D79">_xlfn.XLOOKUP(Table7[[#This Row],[Name]],Table1[[#All],[Employee Name]],Table1[[#All],[Employee ID]],"",0,1)</f>
        <v>12000090</v>
      </c>
    </row>
    <row r="80" spans="1:4">
      <c r="A80" t="str">
        <f>'Care Card Per Employee'!A84</f>
        <v>Nurul Hafizah binti Hj Abdul Halid</v>
      </c>
      <c r="B80">
        <f>'Care Card Per Employee'!C84</f>
        <v>6</v>
      </c>
      <c r="C80" t="str" cm="1">
        <f t="array" ref="C80">_xlfn.XLOOKUP(Table7[[#This Row],[Name]],Table1[[#All],[Employee Name]],Table1[[#All],[Status]],"",0,1)</f>
        <v>Active</v>
      </c>
      <c r="D80" cm="1">
        <f t="array" ref="D80">_xlfn.XLOOKUP(Table7[[#This Row],[Name]],Table1[[#All],[Employee Name]],Table1[[#All],[Employee ID]],"",0,1)</f>
        <v>12000118</v>
      </c>
    </row>
    <row r="81" spans="1:4">
      <c r="A81" t="str">
        <f>'Care Card Per Employee'!A85</f>
        <v>Low Choon Ping</v>
      </c>
      <c r="B81">
        <f>'Care Card Per Employee'!C85</f>
        <v>6</v>
      </c>
      <c r="C81" t="str" cm="1">
        <f t="array" ref="C81">_xlfn.XLOOKUP(Table7[[#This Row],[Name]],Table1[[#All],[Employee Name]],Table1[[#All],[Status]],"",0,1)</f>
        <v>Active</v>
      </c>
      <c r="D81" cm="1">
        <f t="array" ref="D81">_xlfn.XLOOKUP(Table7[[#This Row],[Name]],Table1[[#All],[Employee Name]],Table1[[#All],[Employee ID]],"",0,1)</f>
        <v>12000108</v>
      </c>
    </row>
    <row r="82" spans="1:4">
      <c r="A82" t="str">
        <f>'Care Card Per Employee'!A86</f>
        <v>Mohamed Yousef Shebl Aly Nassar</v>
      </c>
      <c r="B82">
        <f>'Care Card Per Employee'!C86</f>
        <v>6</v>
      </c>
      <c r="C82" t="str" cm="1">
        <f t="array" ref="C82">_xlfn.XLOOKUP(Table7[[#This Row],[Name]],Table1[[#All],[Employee Name]],Table1[[#All],[Status]],"",0,1)</f>
        <v>Active</v>
      </c>
      <c r="D82" cm="1">
        <f t="array" ref="D82">_xlfn.XLOOKUP(Table7[[#This Row],[Name]],Table1[[#All],[Employee Name]],Table1[[#All],[Employee ID]],"",0,1)</f>
        <v>12000014</v>
      </c>
    </row>
    <row r="83" spans="1:4">
      <c r="A83" t="str">
        <f>'Care Card Per Employee'!A87</f>
        <v>Ahmed Abdelrahman Mohammed Morsy</v>
      </c>
      <c r="B83">
        <f>'Care Card Per Employee'!C87</f>
        <v>6</v>
      </c>
      <c r="C83" t="str" cm="1">
        <f t="array" ref="C83">_xlfn.XLOOKUP(Table7[[#This Row],[Name]],Table1[[#All],[Employee Name]],Table1[[#All],[Status]],"",0,1)</f>
        <v>Active</v>
      </c>
      <c r="D83" cm="1">
        <f t="array" ref="D83">_xlfn.XLOOKUP(Table7[[#This Row],[Name]],Table1[[#All],[Employee Name]],Table1[[#All],[Employee ID]],"",0,1)</f>
        <v>12000009</v>
      </c>
    </row>
    <row r="84" spans="1:4">
      <c r="A84" t="str">
        <f>'Care Card Per Employee'!A88</f>
        <v>Muhammad Rashid bin Harun</v>
      </c>
      <c r="B84">
        <f>'Care Card Per Employee'!C88</f>
        <v>6</v>
      </c>
      <c r="C84" t="str" cm="1">
        <f t="array" ref="C84">_xlfn.XLOOKUP(Table7[[#This Row],[Name]],Table1[[#All],[Employee Name]],Table1[[#All],[Status]],"",0,1)</f>
        <v>Active</v>
      </c>
      <c r="D84" cm="1">
        <f t="array" ref="D84">_xlfn.XLOOKUP(Table7[[#This Row],[Name]],Table1[[#All],[Employee Name]],Table1[[#All],[Employee ID]],"",0,1)</f>
        <v>12000063</v>
      </c>
    </row>
    <row r="85" spans="1:4">
      <c r="A85" t="str">
        <f>'Care Card Per Employee'!A89</f>
        <v>Muhammad Nabil Bin Haji Misli</v>
      </c>
      <c r="B85">
        <f>'Care Card Per Employee'!C89</f>
        <v>6</v>
      </c>
      <c r="C85" t="str" cm="1">
        <f t="array" ref="C85">_xlfn.XLOOKUP(Table7[[#This Row],[Name]],Table1[[#All],[Employee Name]],Table1[[#All],[Status]],"",0,1)</f>
        <v>Active</v>
      </c>
      <c r="D85" cm="1">
        <f t="array" ref="D85">_xlfn.XLOOKUP(Table7[[#This Row],[Name]],Table1[[#All],[Employee Name]],Table1[[#All],[Employee ID]],"",0,1)</f>
        <v>12000028</v>
      </c>
    </row>
    <row r="86" spans="1:4">
      <c r="A86" t="str">
        <f>'Care Card Per Employee'!A90</f>
        <v>Nur Atiqah Aziqah binti Zaini</v>
      </c>
      <c r="B86">
        <f>'Care Card Per Employee'!C90</f>
        <v>6</v>
      </c>
      <c r="C86" t="str" cm="1">
        <f t="array" ref="C86">_xlfn.XLOOKUP(Table7[[#This Row],[Name]],Table1[[#All],[Employee Name]],Table1[[#All],[Status]],"",0,1)</f>
        <v>Active</v>
      </c>
      <c r="D86" cm="1">
        <f t="array" ref="D86">_xlfn.XLOOKUP(Table7[[#This Row],[Name]],Table1[[#All],[Employee Name]],Table1[[#All],[Employee ID]],"",0,1)</f>
        <v>12000110</v>
      </c>
    </row>
    <row r="87" spans="1:4">
      <c r="A87" t="str">
        <f>'Care Card Per Employee'!A91</f>
        <v>Nur Zawani Binti Marrot</v>
      </c>
      <c r="B87">
        <f>'Care Card Per Employee'!C91</f>
        <v>6</v>
      </c>
      <c r="C87" t="str" cm="1">
        <f t="array" ref="C87">_xlfn.XLOOKUP(Table7[[#This Row],[Name]],Table1[[#All],[Employee Name]],Table1[[#All],[Status]],"",0,1)</f>
        <v>Active</v>
      </c>
      <c r="D87" cm="1">
        <f t="array" ref="D87">_xlfn.XLOOKUP(Table7[[#This Row],[Name]],Table1[[#All],[Employee Name]],Table1[[#All],[Employee ID]],"",0,1)</f>
        <v>12000111</v>
      </c>
    </row>
    <row r="88" spans="1:4">
      <c r="A88" t="str">
        <f>'Care Card Per Employee'!A92</f>
        <v>Ahmed Abdelfattah Ahmed Aly Shaaban</v>
      </c>
      <c r="B88">
        <f>'Care Card Per Employee'!C92</f>
        <v>6</v>
      </c>
      <c r="C88" t="str" cm="1">
        <f t="array" ref="C88">_xlfn.XLOOKUP(Table7[[#This Row],[Name]],Table1[[#All],[Employee Name]],Table1[[#All],[Status]],"",0,1)</f>
        <v>Active</v>
      </c>
      <c r="D88" cm="1">
        <f t="array" ref="D88">_xlfn.XLOOKUP(Table7[[#This Row],[Name]],Table1[[#All],[Employee Name]],Table1[[#All],[Employee ID]],"",0,1)</f>
        <v>12000019</v>
      </c>
    </row>
    <row r="89" spans="1:4">
      <c r="A89" t="str">
        <f>'Care Card Per Employee'!A93</f>
        <v xml:space="preserve">Perhatian Piara Ginting </v>
      </c>
      <c r="B89">
        <f>'Care Card Per Employee'!C93</f>
        <v>6</v>
      </c>
      <c r="C89" t="str" cm="1">
        <f t="array" ref="C89">_xlfn.XLOOKUP(Table7[[#This Row],[Name]],Table1[[#All],[Employee Name]],Table1[[#All],[Status]],"",0,1)</f>
        <v>Active</v>
      </c>
      <c r="D89" cm="1">
        <f t="array" ref="D89">_xlfn.XLOOKUP(Table7[[#This Row],[Name]],Table1[[#All],[Employee Name]],Table1[[#All],[Employee ID]],"",0,1)</f>
        <v>12000047</v>
      </c>
    </row>
    <row r="90" spans="1:4">
      <c r="A90" t="str">
        <f>'Care Card Per Employee'!A94</f>
        <v>Mohammad Amir Ridwan Bin Abdullah Mohammad Mas Reza</v>
      </c>
      <c r="B90">
        <f>'Care Card Per Employee'!C94</f>
        <v>6</v>
      </c>
      <c r="C90" t="str" cm="1">
        <f t="array" ref="C90">_xlfn.XLOOKUP(Table7[[#This Row],[Name]],Table1[[#All],[Employee Name]],Table1[[#All],[Status]],"",0,1)</f>
        <v>Active</v>
      </c>
      <c r="D90" cm="1">
        <f t="array" ref="D90">_xlfn.XLOOKUP(Table7[[#This Row],[Name]],Table1[[#All],[Employee Name]],Table1[[#All],[Employee ID]],"",0,1)</f>
        <v>12000177</v>
      </c>
    </row>
    <row r="91" spans="1:4">
      <c r="A91" t="str">
        <f>'Care Card Per Employee'!A95</f>
        <v>Mohammad Raimi bin Mohammad</v>
      </c>
      <c r="B91">
        <f>'Care Card Per Employee'!C95</f>
        <v>6</v>
      </c>
      <c r="C91" t="str" cm="1">
        <f t="array" ref="C91">_xlfn.XLOOKUP(Table7[[#This Row],[Name]],Table1[[#All],[Employee Name]],Table1[[#All],[Status]],"",0,1)</f>
        <v>Active</v>
      </c>
      <c r="D91" cm="1">
        <f t="array" ref="D91">_xlfn.XLOOKUP(Table7[[#This Row],[Name]],Table1[[#All],[Employee Name]],Table1[[#All],[Employee ID]],"",0,1)</f>
        <v>12000070</v>
      </c>
    </row>
    <row r="92" spans="1:4">
      <c r="A92" t="str">
        <f>'Care Card Per Employee'!A96</f>
        <v>Mohd Syafiq Irawan Bin Juwari</v>
      </c>
      <c r="B92">
        <f>'Care Card Per Employee'!C96</f>
        <v>6</v>
      </c>
      <c r="C92" t="str" cm="1">
        <f t="array" ref="C92">_xlfn.XLOOKUP(Table7[[#This Row],[Name]],Table1[[#All],[Employee Name]],Table1[[#All],[Status]],"",0,1)</f>
        <v>Active</v>
      </c>
      <c r="D92" cm="1">
        <f t="array" ref="D92">_xlfn.XLOOKUP(Table7[[#This Row],[Name]],Table1[[#All],[Employee Name]],Table1[[#All],[Employee ID]],"",0,1)</f>
        <v>12000128</v>
      </c>
    </row>
    <row r="93" spans="1:4">
      <c r="A93" t="str">
        <f>'Care Card Per Employee'!A97</f>
        <v>Masdirino Bin Suradi</v>
      </c>
      <c r="B93">
        <f>'Care Card Per Employee'!C97</f>
        <v>6</v>
      </c>
      <c r="C93" t="str" cm="1">
        <f t="array" ref="C93">_xlfn.XLOOKUP(Table7[[#This Row],[Name]],Table1[[#All],[Employee Name]],Table1[[#All],[Status]],"",0,1)</f>
        <v>Active</v>
      </c>
      <c r="D93" cm="1">
        <f t="array" ref="D93">_xlfn.XLOOKUP(Table7[[#This Row],[Name]],Table1[[#All],[Employee Name]],Table1[[#All],[Employee ID]],"",0,1)</f>
        <v>12000160</v>
      </c>
    </row>
    <row r="94" spans="1:4">
      <c r="A94" t="str">
        <f>'Care Card Per Employee'!A98</f>
        <v>Pengiran Yusoff Bin Pengiran Haji Aji</v>
      </c>
      <c r="B94">
        <f>'Care Card Per Employee'!C98</f>
        <v>6</v>
      </c>
      <c r="C94" t="str" cm="1">
        <f t="array" ref="C94">_xlfn.XLOOKUP(Table7[[#This Row],[Name]],Table1[[#All],[Employee Name]],Table1[[#All],[Status]],"",0,1)</f>
        <v>Active</v>
      </c>
      <c r="D94" cm="1">
        <f t="array" ref="D94">_xlfn.XLOOKUP(Table7[[#This Row],[Name]],Table1[[#All],[Employee Name]],Table1[[#All],[Employee ID]],"",0,1)</f>
        <v>12000098</v>
      </c>
    </row>
    <row r="95" spans="1:4">
      <c r="A95" t="str">
        <f>'Care Card Per Employee'!A99</f>
        <v>Mohd Syahmi Bin Jamalluddin</v>
      </c>
      <c r="B95">
        <f>'Care Card Per Employee'!C99</f>
        <v>6</v>
      </c>
      <c r="C95" t="str" cm="1">
        <f t="array" ref="C95">_xlfn.XLOOKUP(Table7[[#This Row],[Name]],Table1[[#All],[Employee Name]],Table1[[#All],[Status]],"",0,1)</f>
        <v>Active</v>
      </c>
      <c r="D95" cm="1">
        <f t="array" ref="D95">_xlfn.XLOOKUP(Table7[[#This Row],[Name]],Table1[[#All],[Employee Name]],Table1[[#All],[Employee ID]],"",0,1)</f>
        <v>12000137</v>
      </c>
    </row>
    <row r="96" spans="1:4">
      <c r="A96" t="str">
        <f>'Care Card Per Employee'!A100</f>
        <v>Yusde Bin Junaidi</v>
      </c>
      <c r="B96">
        <f>'Care Card Per Employee'!C100</f>
        <v>6</v>
      </c>
      <c r="C96" t="str" cm="1">
        <f t="array" ref="C96">_xlfn.XLOOKUP(Table7[[#This Row],[Name]],Table1[[#All],[Employee Name]],Table1[[#All],[Status]],"",0,1)</f>
        <v>Active</v>
      </c>
      <c r="D96" cm="1">
        <f t="array" ref="D96">_xlfn.XLOOKUP(Table7[[#This Row],[Name]],Table1[[#All],[Employee Name]],Table1[[#All],[Employee ID]],"",0,1)</f>
        <v>12000149</v>
      </c>
    </row>
    <row r="97" spans="1:4">
      <c r="A97" t="str">
        <f>'Care Card Per Employee'!A101</f>
        <v>Ahmed Abdelaziz Mohamed Arafat</v>
      </c>
      <c r="B97">
        <f>'Care Card Per Employee'!C101</f>
        <v>6</v>
      </c>
      <c r="C97" t="str" cm="1">
        <f t="array" ref="C97">_xlfn.XLOOKUP(Table7[[#This Row],[Name]],Table1[[#All],[Employee Name]],Table1[[#All],[Status]],"",0,1)</f>
        <v>Active</v>
      </c>
      <c r="D97" cm="1">
        <f t="array" ref="D97">_xlfn.XLOOKUP(Table7[[#This Row],[Name]],Table1[[#All],[Employee Name]],Table1[[#All],[Employee ID]],"",0,1)</f>
        <v>12000018</v>
      </c>
    </row>
    <row r="98" spans="1:4">
      <c r="A98" t="str">
        <f>'Care Card Per Employee'!A102</f>
        <v>Amal Nurul Fawedda Razali</v>
      </c>
      <c r="B98">
        <f>'Care Card Per Employee'!C102</f>
        <v>6</v>
      </c>
      <c r="C98" t="str" cm="1">
        <f t="array" ref="C98">_xlfn.XLOOKUP(Table7[[#This Row],[Name]],Table1[[#All],[Employee Name]],Table1[[#All],[Status]],"",0,1)</f>
        <v>Active</v>
      </c>
      <c r="D98" cm="1">
        <f t="array" ref="D98">_xlfn.XLOOKUP(Table7[[#This Row],[Name]],Table1[[#All],[Employee Name]],Table1[[#All],[Employee ID]],"",0,1)</f>
        <v>12000120</v>
      </c>
    </row>
    <row r="99" spans="1:4">
      <c r="A99" t="str">
        <f>'Care Card Per Employee'!A103</f>
        <v>Abdul Badri Izdihar Bin Hj Abd Lamit</v>
      </c>
      <c r="B99">
        <f>'Care Card Per Employee'!C103</f>
        <v>6</v>
      </c>
      <c r="C99" t="str" cm="1">
        <f t="array" ref="C99">_xlfn.XLOOKUP(Table7[[#This Row],[Name]],Table1[[#All],[Employee Name]],Table1[[#All],[Status]],"",0,1)</f>
        <v>Active</v>
      </c>
      <c r="D99" cm="1">
        <f t="array" ref="D99">_xlfn.XLOOKUP(Table7[[#This Row],[Name]],Table1[[#All],[Employee Name]],Table1[[#All],[Employee ID]],"",0,1)</f>
        <v>12000099</v>
      </c>
    </row>
    <row r="100" spans="1:4">
      <c r="A100" t="str">
        <f>'Care Card Per Employee'!A104</f>
        <v>Mohammad Taufik Bin Hassan</v>
      </c>
      <c r="B100">
        <f>'Care Card Per Employee'!C104</f>
        <v>6</v>
      </c>
      <c r="C100" t="str" cm="1">
        <f t="array" ref="C100">_xlfn.XLOOKUP(Table7[[#This Row],[Name]],Table1[[#All],[Employee Name]],Table1[[#All],[Status]],"",0,1)</f>
        <v>Active</v>
      </c>
      <c r="D100" cm="1">
        <f t="array" ref="D100">_xlfn.XLOOKUP(Table7[[#This Row],[Name]],Table1[[#All],[Employee Name]],Table1[[#All],[Employee ID]],"",0,1)</f>
        <v>12000154</v>
      </c>
    </row>
    <row r="101" spans="1:4">
      <c r="A101" t="str">
        <f>'Care Card Per Employee'!A105</f>
        <v>Jessica Menyie Anak Kabuary</v>
      </c>
      <c r="B101">
        <f>'Care Card Per Employee'!C105</f>
        <v>6</v>
      </c>
      <c r="C101" t="str" cm="1">
        <f t="array" ref="C101">_xlfn.XLOOKUP(Table7[[#This Row],[Name]],Table1[[#All],[Employee Name]],Table1[[#All],[Status]],"",0,1)</f>
        <v>Active</v>
      </c>
      <c r="D101" cm="1">
        <f t="array" ref="D101">_xlfn.XLOOKUP(Table7[[#This Row],[Name]],Table1[[#All],[Employee Name]],Table1[[#All],[Employee ID]],"",0,1)</f>
        <v>12000030</v>
      </c>
    </row>
    <row r="102" spans="1:4">
      <c r="A102" t="str">
        <f>'Care Card Per Employee'!A106</f>
        <v>Hamizah Mahmud</v>
      </c>
      <c r="B102">
        <f>'Care Card Per Employee'!C106</f>
        <v>6</v>
      </c>
      <c r="C102" t="str" cm="1">
        <f t="array" ref="C102">_xlfn.XLOOKUP(Table7[[#This Row],[Name]],Table1[[#All],[Employee Name]],Table1[[#All],[Status]],"",0,1)</f>
        <v>Active</v>
      </c>
      <c r="D102" cm="1">
        <f t="array" ref="D102">_xlfn.XLOOKUP(Table7[[#This Row],[Name]],Table1[[#All],[Employee Name]],Table1[[#All],[Employee ID]],"",0,1)</f>
        <v>12000068</v>
      </c>
    </row>
    <row r="103" spans="1:4">
      <c r="A103" t="str">
        <f>'Care Card Per Employee'!A107</f>
        <v>Muhd Azaim Bin Hj Mohd Jamali</v>
      </c>
      <c r="B103">
        <f>'Care Card Per Employee'!C107</f>
        <v>6</v>
      </c>
      <c r="C103" t="str" cm="1">
        <f t="array" ref="C103">_xlfn.XLOOKUP(Table7[[#This Row],[Name]],Table1[[#All],[Employee Name]],Table1[[#All],[Status]],"",0,1)</f>
        <v>Active</v>
      </c>
      <c r="D103" cm="1">
        <f t="array" ref="D103">_xlfn.XLOOKUP(Table7[[#This Row],[Name]],Table1[[#All],[Employee Name]],Table1[[#All],[Employee ID]],"",0,1)</f>
        <v>12000113</v>
      </c>
    </row>
    <row r="104" spans="1:4">
      <c r="A104" t="str">
        <f>'Care Card Per Employee'!A108</f>
        <v>Hassan Metwally</v>
      </c>
      <c r="B104">
        <f>'Care Card Per Employee'!C108</f>
        <v>5</v>
      </c>
      <c r="C104" t="str" cm="1">
        <f t="array" ref="C104">_xlfn.XLOOKUP(Table7[[#This Row],[Name]],Table1[[#All],[Employee Name]],Table1[[#All],[Status]],"",0,1)</f>
        <v>Active</v>
      </c>
      <c r="D104" cm="1">
        <f t="array" ref="D104">_xlfn.XLOOKUP(Table7[[#This Row],[Name]],Table1[[#All],[Employee Name]],Table1[[#All],[Employee ID]],"",0,1)</f>
        <v>12000022</v>
      </c>
    </row>
    <row r="105" spans="1:4">
      <c r="A105" t="str">
        <f>'Care Card Per Employee'!A109</f>
        <v>Mohamed Aizzudin Bin Awang Haji Tuah</v>
      </c>
      <c r="B105">
        <f>'Care Card Per Employee'!C109</f>
        <v>5</v>
      </c>
      <c r="C105" t="str" cm="1">
        <f t="array" ref="C105">_xlfn.XLOOKUP(Table7[[#This Row],[Name]],Table1[[#All],[Employee Name]],Table1[[#All],[Status]],"",0,1)</f>
        <v>Active</v>
      </c>
      <c r="D105" cm="1">
        <f t="array" ref="D105">_xlfn.XLOOKUP(Table7[[#This Row],[Name]],Table1[[#All],[Employee Name]],Table1[[#All],[Employee ID]],"",0,1)</f>
        <v>12000075</v>
      </c>
    </row>
    <row r="106" spans="1:4">
      <c r="A106" t="str">
        <f>'Care Card Per Employee'!A110</f>
        <v>Liyana Abd Rahim</v>
      </c>
      <c r="B106">
        <f>'Care Card Per Employee'!C110</f>
        <v>5</v>
      </c>
      <c r="C106" t="str" cm="1">
        <f t="array" ref="C106">_xlfn.XLOOKUP(Table7[[#This Row],[Name]],Table1[[#All],[Employee Name]],Table1[[#All],[Status]],"",0,1)</f>
        <v>Active</v>
      </c>
      <c r="D106" cm="1">
        <f t="array" ref="D106">_xlfn.XLOOKUP(Table7[[#This Row],[Name]],Table1[[#All],[Employee Name]],Table1[[#All],[Employee ID]],"",0,1)</f>
        <v>12000035</v>
      </c>
    </row>
    <row r="107" spans="1:4">
      <c r="A107" t="str">
        <f>'Care Card Per Employee'!A111</f>
        <v>Mohammad Kamil Hakimin Mohd Amin</v>
      </c>
      <c r="B107">
        <f>'Care Card Per Employee'!C111</f>
        <v>5</v>
      </c>
      <c r="C107" t="str" cm="1">
        <f t="array" ref="C107">_xlfn.XLOOKUP(Table7[[#This Row],[Name]],Table1[[#All],[Employee Name]],Table1[[#All],[Status]],"",0,1)</f>
        <v>Active</v>
      </c>
      <c r="D107" cm="1">
        <f t="array" ref="D107">_xlfn.XLOOKUP(Table7[[#This Row],[Name]],Table1[[#All],[Employee Name]],Table1[[#All],[Employee ID]],"",0,1)</f>
        <v>12000089</v>
      </c>
    </row>
    <row r="108" spans="1:4">
      <c r="A108" t="str">
        <f>'Care Card Per Employee'!A112</f>
        <v>Muhammad Ridhwan Bin Haji Rahman</v>
      </c>
      <c r="B108">
        <f>'Care Card Per Employee'!C112</f>
        <v>5</v>
      </c>
      <c r="C108" t="str" cm="1">
        <f t="array" ref="C108">_xlfn.XLOOKUP(Table7[[#This Row],[Name]],Table1[[#All],[Employee Name]],Table1[[#All],[Status]],"",0,1)</f>
        <v>Active</v>
      </c>
      <c r="D108" cm="1">
        <f t="array" ref="D108">_xlfn.XLOOKUP(Table7[[#This Row],[Name]],Table1[[#All],[Employee Name]],Table1[[#All],[Employee ID]],"",0,1)</f>
        <v>12000017</v>
      </c>
    </row>
    <row r="109" spans="1:4">
      <c r="A109" t="str">
        <f>'Care Card Per Employee'!A113</f>
        <v>Nurasilah binti Hj Ismail</v>
      </c>
      <c r="B109">
        <f>'Care Card Per Employee'!C113</f>
        <v>5</v>
      </c>
      <c r="C109" t="str" cm="1">
        <f t="array" ref="C109">_xlfn.XLOOKUP(Table7[[#This Row],[Name]],Table1[[#All],[Employee Name]],Table1[[#All],[Status]],"",0,1)</f>
        <v>Active</v>
      </c>
      <c r="D109" cm="1">
        <f t="array" ref="D109">_xlfn.XLOOKUP(Table7[[#This Row],[Name]],Table1[[#All],[Employee Name]],Table1[[#All],[Employee ID]],"",0,1)</f>
        <v>12000084</v>
      </c>
    </row>
    <row r="110" spans="1:4">
      <c r="A110" t="str">
        <f>'Care Card Per Employee'!A114</f>
        <v>Muhammad Nur Faris Bin Haji Buhari</v>
      </c>
      <c r="B110">
        <f>'Care Card Per Employee'!C114</f>
        <v>4</v>
      </c>
      <c r="C110" t="str" cm="1">
        <f t="array" ref="C110">_xlfn.XLOOKUP(Table7[[#This Row],[Name]],Table1[[#All],[Employee Name]],Table1[[#All],[Status]],"",0,1)</f>
        <v>Active</v>
      </c>
      <c r="D110" cm="1">
        <f t="array" ref="D110">_xlfn.XLOOKUP(Table7[[#This Row],[Name]],Table1[[#All],[Employee Name]],Table1[[#All],[Employee ID]],"",0,1)</f>
        <v>12000073</v>
      </c>
    </row>
    <row r="111" spans="1:4">
      <c r="A111" t="str">
        <f>'Care Card Per Employee'!A115</f>
        <v>Romel Samillano Rubido</v>
      </c>
      <c r="B111">
        <f>'Care Card Per Employee'!C115</f>
        <v>4</v>
      </c>
      <c r="C111" t="str" cm="1">
        <f t="array" ref="C111">_xlfn.XLOOKUP(Table7[[#This Row],[Name]],Table1[[#All],[Employee Name]],Table1[[#All],[Status]],"",0,1)</f>
        <v>Active</v>
      </c>
      <c r="D111" cm="1">
        <f t="array" ref="D111">_xlfn.XLOOKUP(Table7[[#This Row],[Name]],Table1[[#All],[Employee Name]],Table1[[#All],[Employee ID]],"",0,1)</f>
        <v>12000145</v>
      </c>
    </row>
    <row r="112" spans="1:4">
      <c r="A112" t="str">
        <f>'Care Card Per Employee'!A116</f>
        <v>Kandaswami subbiah</v>
      </c>
      <c r="B112">
        <f>'Care Card Per Employee'!C116</f>
        <v>4</v>
      </c>
      <c r="C112" t="str" cm="1">
        <f t="array" ref="C112">_xlfn.XLOOKUP(Table7[[#This Row],[Name]],Table1[[#All],[Employee Name]],Table1[[#All],[Status]],"",0,1)</f>
        <v>Active</v>
      </c>
      <c r="D112" cm="1">
        <f t="array" ref="D112">_xlfn.XLOOKUP(Table7[[#This Row],[Name]],Table1[[#All],[Employee Name]],Table1[[#All],[Employee ID]],"",0,1)</f>
        <v>12000196</v>
      </c>
    </row>
    <row r="113" spans="1:4">
      <c r="A113" t="str">
        <f>'Care Card Per Employee'!A117</f>
        <v>Moustafa Elsayed Abdelwahed Ali</v>
      </c>
      <c r="B113">
        <f>'Care Card Per Employee'!C117</f>
        <v>4</v>
      </c>
      <c r="C113" t="str" cm="1">
        <f t="array" ref="C113">_xlfn.XLOOKUP(Table7[[#This Row],[Name]],Table1[[#All],[Employee Name]],Table1[[#All],[Status]],"",0,1)</f>
        <v>Active</v>
      </c>
      <c r="D113" cm="1">
        <f t="array" ref="D113">_xlfn.XLOOKUP(Table7[[#This Row],[Name]],Table1[[#All],[Employee Name]],Table1[[#All],[Employee ID]],"",0,1)</f>
        <v>12000124</v>
      </c>
    </row>
    <row r="114" spans="1:4">
      <c r="A114" t="str">
        <f>'Care Card Per Employee'!A118</f>
        <v>Mohamed Khairun bin Kamaruzaman</v>
      </c>
      <c r="B114">
        <f>'Care Card Per Employee'!C118</f>
        <v>4</v>
      </c>
      <c r="C114" t="str" cm="1">
        <f t="array" ref="C114">_xlfn.XLOOKUP(Table7[[#This Row],[Name]],Table1[[#All],[Employee Name]],Table1[[#All],[Status]],"",0,1)</f>
        <v>Active</v>
      </c>
      <c r="D114" cm="1">
        <f t="array" ref="D114">_xlfn.XLOOKUP(Table7[[#This Row],[Name]],Table1[[#All],[Employee Name]],Table1[[#All],[Employee ID]],"",0,1)</f>
        <v>12000038</v>
      </c>
    </row>
    <row r="115" spans="1:4">
      <c r="A115" t="str">
        <f>'Care Card Per Employee'!A119</f>
        <v>Mohamed Abdelrahman Mohamed Goumaa</v>
      </c>
      <c r="B115">
        <f>'Care Card Per Employee'!C119</f>
        <v>2</v>
      </c>
      <c r="C115" t="str" cm="1">
        <f t="array" ref="C115">_xlfn.XLOOKUP(Table7[[#This Row],[Name]],Table1[[#All],[Employee Name]],Table1[[#All],[Status]],"",0,1)</f>
        <v>Active</v>
      </c>
      <c r="D115" cm="1">
        <f t="array" ref="D115">_xlfn.XLOOKUP(Table7[[#This Row],[Name]],Table1[[#All],[Employee Name]],Table1[[#All],[Employee ID]],"",0,1)</f>
        <v>12000107</v>
      </c>
    </row>
    <row r="116" spans="1:4">
      <c r="A116" t="str">
        <f>'Care Card Per Employee'!A120</f>
        <v>Mahindra patil</v>
      </c>
      <c r="B116">
        <f>'Care Card Per Employee'!C120</f>
        <v>1</v>
      </c>
      <c r="C116" t="str" cm="1">
        <f t="array" ref="C116">_xlfn.XLOOKUP(Table7[[#This Row],[Name]],Table1[[#All],[Employee Name]],Table1[[#All],[Status]],"",0,1)</f>
        <v>Active</v>
      </c>
      <c r="D116" cm="1">
        <f t="array" ref="D116">_xlfn.XLOOKUP(Table7[[#This Row],[Name]],Table1[[#All],[Employee Name]],Table1[[#All],[Employee ID]],"",0,1)</f>
        <v>12000136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BD88-0F05-4650-8B70-96396F79B072}">
  <sheetPr codeName="Sheet6"/>
  <dimension ref="A1:R4429"/>
  <sheetViews>
    <sheetView tabSelected="1" topLeftCell="A1225" workbookViewId="0">
      <selection activeCell="E3" sqref="E3"/>
    </sheetView>
  </sheetViews>
  <sheetFormatPr defaultColWidth="9.140625" defaultRowHeight="15"/>
  <cols>
    <col min="1" max="1" width="7" style="14" bestFit="1" customWidth="1"/>
    <col min="2" max="2" width="13.5703125" style="14" bestFit="1" customWidth="1"/>
    <col min="3" max="3" width="19.42578125" style="14" bestFit="1" customWidth="1"/>
    <col min="4" max="4" width="10.140625" style="14" bestFit="1" customWidth="1"/>
    <col min="5" max="5" width="37.85546875" style="30" customWidth="1"/>
    <col min="6" max="11" width="37.85546875" style="14" customWidth="1"/>
    <col min="12" max="12" width="38" style="14" customWidth="1"/>
    <col min="13" max="13" width="37.85546875" style="14" customWidth="1"/>
    <col min="14" max="14" width="11.5703125" style="14" bestFit="1" customWidth="1"/>
    <col min="15" max="15" width="37.85546875" style="14" customWidth="1"/>
    <col min="16" max="16" width="11.5703125" style="14" bestFit="1" customWidth="1"/>
    <col min="17" max="17" width="37.85546875" style="14" customWidth="1"/>
    <col min="18" max="16384" width="9.140625" style="14"/>
  </cols>
  <sheetData>
    <row r="1" spans="1:18" s="30" customFormat="1" ht="24" customHeight="1">
      <c r="A1" s="30" t="s">
        <v>249</v>
      </c>
      <c r="B1" s="30" t="s">
        <v>250</v>
      </c>
      <c r="C1" s="30" t="s">
        <v>251</v>
      </c>
      <c r="D1" s="30" t="s">
        <v>252</v>
      </c>
      <c r="E1" s="29" t="s">
        <v>253</v>
      </c>
      <c r="F1" s="30" t="s">
        <v>254</v>
      </c>
      <c r="G1" s="30" t="s">
        <v>255</v>
      </c>
      <c r="H1" s="31" t="s">
        <v>238</v>
      </c>
      <c r="I1" s="30" t="s">
        <v>256</v>
      </c>
      <c r="J1" s="29" t="s">
        <v>257</v>
      </c>
      <c r="K1" s="29" t="s">
        <v>258</v>
      </c>
      <c r="L1" s="29" t="s">
        <v>259</v>
      </c>
      <c r="M1" s="29" t="s">
        <v>260</v>
      </c>
      <c r="N1" s="29" t="s">
        <v>261</v>
      </c>
      <c r="O1" s="29" t="s">
        <v>262</v>
      </c>
      <c r="P1" s="42" t="s">
        <v>4</v>
      </c>
      <c r="Q1" s="30" t="s">
        <v>240</v>
      </c>
      <c r="R1" s="42" t="s">
        <v>263</v>
      </c>
    </row>
    <row r="2" spans="1:18">
      <c r="A2" s="16">
        <v>7376</v>
      </c>
      <c r="B2" s="15">
        <v>46203.683020833298</v>
      </c>
      <c r="C2" s="15">
        <v>46203.687893518501</v>
      </c>
      <c r="D2" s="15" t="s">
        <v>264</v>
      </c>
      <c r="E2" s="32">
        <v>46203</v>
      </c>
      <c r="F2" s="56" t="s">
        <v>208</v>
      </c>
      <c r="G2" s="16">
        <v>12000010</v>
      </c>
      <c r="H2" s="53" t="s">
        <v>239</v>
      </c>
      <c r="I2" s="17" t="s">
        <v>265</v>
      </c>
      <c r="J2" s="17" t="s">
        <v>266</v>
      </c>
      <c r="K2" s="17" t="s">
        <v>267</v>
      </c>
      <c r="L2" s="17" t="s">
        <v>268</v>
      </c>
      <c r="M2" s="17" t="s">
        <v>269</v>
      </c>
      <c r="N2" s="17" t="s">
        <v>270</v>
      </c>
      <c r="O2" s="17" t="s">
        <v>271</v>
      </c>
      <c r="P2" s="56" t="s">
        <v>272</v>
      </c>
      <c r="Q2" s="17" t="str" cm="1">
        <f t="array" ref="Q2">_xlfn.XLOOKUP(Table4[[#This Row],[Full Name / Nama Penuh]],Table1[[#All],[Employee Name]],Table1[[#All],[Status]],"",0,1)</f>
        <v>Active</v>
      </c>
      <c r="R2" s="57"/>
    </row>
    <row r="3" spans="1:18">
      <c r="A3" s="16">
        <v>7381</v>
      </c>
      <c r="B3" s="15">
        <v>46203.795416666697</v>
      </c>
      <c r="C3" s="15">
        <v>46203.801701388897</v>
      </c>
      <c r="D3" s="15" t="s">
        <v>264</v>
      </c>
      <c r="E3" s="32">
        <v>46203</v>
      </c>
      <c r="F3" s="56" t="s">
        <v>214</v>
      </c>
      <c r="G3" s="16">
        <v>12000081</v>
      </c>
      <c r="H3" s="53" t="s">
        <v>239</v>
      </c>
      <c r="I3" s="17" t="s">
        <v>273</v>
      </c>
      <c r="J3" s="17" t="s">
        <v>274</v>
      </c>
      <c r="K3" s="17" t="s">
        <v>267</v>
      </c>
      <c r="L3" s="17" t="s">
        <v>275</v>
      </c>
      <c r="M3" s="17" t="s">
        <v>276</v>
      </c>
      <c r="N3" s="17" t="s">
        <v>277</v>
      </c>
      <c r="O3" s="17" t="s">
        <v>271</v>
      </c>
      <c r="P3" s="56" t="s">
        <v>272</v>
      </c>
      <c r="Q3" s="17" t="str" cm="1">
        <f t="array" ref="Q3">_xlfn.XLOOKUP(Table4[[#This Row],[Full Name / Nama Penuh]],Table1[[#All],[Employee Name]],Table1[[#All],[Status]],"",0,1)</f>
        <v>Active</v>
      </c>
      <c r="R3" s="17"/>
    </row>
    <row r="4" spans="1:18">
      <c r="A4" s="16">
        <v>7366</v>
      </c>
      <c r="B4" s="15">
        <v>46203.487037036997</v>
      </c>
      <c r="C4" s="15">
        <v>46203.489930555603</v>
      </c>
      <c r="D4" s="15" t="s">
        <v>264</v>
      </c>
      <c r="E4" s="32">
        <v>46203</v>
      </c>
      <c r="F4" s="56" t="s">
        <v>200</v>
      </c>
      <c r="G4" s="16">
        <v>12000137</v>
      </c>
      <c r="H4" s="53" t="s">
        <v>239</v>
      </c>
      <c r="I4" s="17" t="s">
        <v>278</v>
      </c>
      <c r="J4" s="17" t="s">
        <v>279</v>
      </c>
      <c r="K4" s="17" t="s">
        <v>267</v>
      </c>
      <c r="L4" s="17" t="s">
        <v>280</v>
      </c>
      <c r="M4" s="17" t="s">
        <v>281</v>
      </c>
      <c r="N4" s="17" t="s">
        <v>282</v>
      </c>
      <c r="O4" s="17" t="s">
        <v>283</v>
      </c>
      <c r="P4" s="56" t="s">
        <v>272</v>
      </c>
      <c r="Q4" s="17" t="str" cm="1">
        <f t="array" ref="Q4">_xlfn.XLOOKUP(Table4[[#This Row],[Full Name / Nama Penuh]],Table1[[#All],[Employee Name]],Table1[[#All],[Status]],"",0,1)</f>
        <v>Active</v>
      </c>
      <c r="R4" s="17"/>
    </row>
    <row r="5" spans="1:18">
      <c r="A5" s="16">
        <v>7382</v>
      </c>
      <c r="B5" s="15">
        <v>46203.8019444444</v>
      </c>
      <c r="C5" s="15">
        <v>46203.814340277801</v>
      </c>
      <c r="D5" s="15" t="s">
        <v>264</v>
      </c>
      <c r="E5" s="32">
        <v>46203</v>
      </c>
      <c r="F5" s="56" t="s">
        <v>214</v>
      </c>
      <c r="G5" s="16">
        <v>12000081</v>
      </c>
      <c r="H5" s="53" t="s">
        <v>239</v>
      </c>
      <c r="I5" s="17" t="s">
        <v>284</v>
      </c>
      <c r="J5" s="17" t="s">
        <v>274</v>
      </c>
      <c r="K5" s="17" t="s">
        <v>285</v>
      </c>
      <c r="L5" s="17" t="s">
        <v>286</v>
      </c>
      <c r="M5" s="17" t="s">
        <v>287</v>
      </c>
      <c r="N5" s="17" t="s">
        <v>288</v>
      </c>
      <c r="O5" s="17" t="s">
        <v>289</v>
      </c>
      <c r="P5" s="56" t="s">
        <v>272</v>
      </c>
      <c r="Q5" s="17" t="str" cm="1">
        <f t="array" ref="Q5">_xlfn.XLOOKUP(Table4[[#This Row],[Full Name / Nama Penuh]],Table1[[#All],[Employee Name]],Table1[[#All],[Status]],"",0,1)</f>
        <v>Active</v>
      </c>
      <c r="R5" s="17"/>
    </row>
    <row r="6" spans="1:18">
      <c r="A6" s="16">
        <v>7377</v>
      </c>
      <c r="B6" s="15">
        <v>46203.697615740697</v>
      </c>
      <c r="C6" s="15">
        <v>46203.703587962998</v>
      </c>
      <c r="D6" s="15" t="s">
        <v>264</v>
      </c>
      <c r="E6" s="32">
        <v>46203</v>
      </c>
      <c r="F6" s="56" t="s">
        <v>133</v>
      </c>
      <c r="G6" s="16">
        <v>12000117</v>
      </c>
      <c r="H6" s="53" t="s">
        <v>239</v>
      </c>
      <c r="I6" s="17" t="s">
        <v>290</v>
      </c>
      <c r="J6" s="17" t="s">
        <v>291</v>
      </c>
      <c r="K6" s="17" t="s">
        <v>285</v>
      </c>
      <c r="L6" s="17" t="s">
        <v>292</v>
      </c>
      <c r="M6" s="17" t="s">
        <v>293</v>
      </c>
      <c r="N6" s="17" t="s">
        <v>294</v>
      </c>
      <c r="O6" s="17" t="s">
        <v>295</v>
      </c>
      <c r="P6" s="56" t="s">
        <v>272</v>
      </c>
      <c r="Q6" s="17" t="str" cm="1">
        <f t="array" ref="Q6">_xlfn.XLOOKUP(Table4[[#This Row],[Full Name / Nama Penuh]],Table1[[#All],[Employee Name]],Table1[[#All],[Status]],"",0,1)</f>
        <v>Active</v>
      </c>
      <c r="R6" s="17"/>
    </row>
    <row r="7" spans="1:18">
      <c r="A7" s="16">
        <v>7374</v>
      </c>
      <c r="B7" s="15">
        <v>46203.649236111101</v>
      </c>
      <c r="C7" s="15">
        <v>46203.652013888903</v>
      </c>
      <c r="D7" s="15" t="s">
        <v>264</v>
      </c>
      <c r="E7" s="32">
        <v>46203</v>
      </c>
      <c r="F7" s="56" t="s">
        <v>66</v>
      </c>
      <c r="G7" s="16">
        <v>12000035</v>
      </c>
      <c r="H7" s="53" t="s">
        <v>239</v>
      </c>
      <c r="I7" s="17" t="s">
        <v>56</v>
      </c>
      <c r="J7" s="17" t="s">
        <v>274</v>
      </c>
      <c r="K7" s="17" t="s">
        <v>296</v>
      </c>
      <c r="L7" s="17" t="s">
        <v>297</v>
      </c>
      <c r="M7" s="17" t="s">
        <v>298</v>
      </c>
      <c r="N7" s="17" t="s">
        <v>299</v>
      </c>
      <c r="O7" s="17" t="s">
        <v>271</v>
      </c>
      <c r="P7" s="56" t="s">
        <v>272</v>
      </c>
      <c r="Q7" s="17" t="str" cm="1">
        <f t="array" ref="Q7">_xlfn.XLOOKUP(Table4[[#This Row],[Full Name / Nama Penuh]],Table1[[#All],[Employee Name]],Table1[[#All],[Status]],"",0,1)</f>
        <v>Active</v>
      </c>
      <c r="R7" s="17"/>
    </row>
    <row r="8" spans="1:18">
      <c r="A8" s="16">
        <v>7365</v>
      </c>
      <c r="B8" s="15">
        <v>46203.477488425902</v>
      </c>
      <c r="C8" s="15">
        <v>46203.486886574101</v>
      </c>
      <c r="D8" s="15" t="s">
        <v>264</v>
      </c>
      <c r="E8" s="32">
        <v>46203</v>
      </c>
      <c r="F8" s="56" t="s">
        <v>200</v>
      </c>
      <c r="G8" s="16">
        <v>12000137</v>
      </c>
      <c r="H8" s="53" t="s">
        <v>239</v>
      </c>
      <c r="I8" s="17" t="s">
        <v>278</v>
      </c>
      <c r="J8" s="17" t="s">
        <v>300</v>
      </c>
      <c r="K8" s="17" t="s">
        <v>296</v>
      </c>
      <c r="L8" s="17" t="s">
        <v>301</v>
      </c>
      <c r="M8" s="17" t="s">
        <v>302</v>
      </c>
      <c r="N8" s="17" t="s">
        <v>303</v>
      </c>
      <c r="O8" s="17" t="s">
        <v>283</v>
      </c>
      <c r="P8" s="56" t="s">
        <v>272</v>
      </c>
      <c r="Q8" s="17" t="str" cm="1">
        <f t="array" ref="Q8">_xlfn.XLOOKUP(Table4[[#This Row],[Full Name / Nama Penuh]],Table1[[#All],[Employee Name]],Table1[[#All],[Status]],"",0,1)</f>
        <v>Active</v>
      </c>
      <c r="R8" s="17"/>
    </row>
    <row r="9" spans="1:18">
      <c r="A9" s="16">
        <v>7354</v>
      </c>
      <c r="B9" s="15">
        <v>46203.333124999997</v>
      </c>
      <c r="C9" s="15">
        <v>46203.347465277802</v>
      </c>
      <c r="D9" s="15" t="s">
        <v>264</v>
      </c>
      <c r="E9" s="32">
        <v>46202</v>
      </c>
      <c r="F9" s="56" t="s">
        <v>53</v>
      </c>
      <c r="G9" s="16">
        <v>12000023</v>
      </c>
      <c r="H9" s="53" t="s">
        <v>239</v>
      </c>
      <c r="I9" s="17" t="s">
        <v>304</v>
      </c>
      <c r="J9" s="17" t="s">
        <v>274</v>
      </c>
      <c r="K9" s="17" t="s">
        <v>305</v>
      </c>
      <c r="L9" s="17" t="s">
        <v>306</v>
      </c>
      <c r="M9" s="17" t="s">
        <v>307</v>
      </c>
      <c r="N9" s="17" t="s">
        <v>308</v>
      </c>
      <c r="O9" s="17" t="s">
        <v>295</v>
      </c>
      <c r="P9" s="56" t="s">
        <v>272</v>
      </c>
      <c r="Q9" s="17" t="str" cm="1">
        <f t="array" ref="Q9">_xlfn.XLOOKUP(Table4[[#This Row],[Full Name / Nama Penuh]],Table1[[#All],[Employee Name]],Table1[[#All],[Status]],"",0,1)</f>
        <v>Active</v>
      </c>
      <c r="R9" s="17"/>
    </row>
    <row r="10" spans="1:18">
      <c r="A10" s="16">
        <v>7313</v>
      </c>
      <c r="B10" s="15">
        <v>46202.5796990741</v>
      </c>
      <c r="C10" s="15">
        <v>46202.5844560185</v>
      </c>
      <c r="D10" s="15" t="s">
        <v>264</v>
      </c>
      <c r="E10" s="32">
        <v>46202</v>
      </c>
      <c r="F10" s="56" t="s">
        <v>76</v>
      </c>
      <c r="G10" s="16">
        <v>12000025</v>
      </c>
      <c r="H10" s="21" t="s">
        <v>239</v>
      </c>
      <c r="I10" s="17" t="s">
        <v>309</v>
      </c>
      <c r="J10" s="17" t="s">
        <v>300</v>
      </c>
      <c r="K10" s="17" t="s">
        <v>305</v>
      </c>
      <c r="L10" s="17" t="s">
        <v>310</v>
      </c>
      <c r="M10" s="17" t="s">
        <v>311</v>
      </c>
      <c r="N10" s="17" t="s">
        <v>312</v>
      </c>
      <c r="O10" s="17" t="s">
        <v>295</v>
      </c>
      <c r="P10" s="56" t="s">
        <v>272</v>
      </c>
      <c r="Q10" s="17" t="str" cm="1">
        <f t="array" ref="Q10">_xlfn.XLOOKUP(Table4[[#This Row],[Full Name / Nama Penuh]],Table1[[#All],[Employee Name]],Table1[[#All],[Status]],"",0,1)</f>
        <v>Active</v>
      </c>
      <c r="R10" s="17"/>
    </row>
    <row r="11" spans="1:18">
      <c r="A11" s="16">
        <v>7339</v>
      </c>
      <c r="B11" s="15">
        <v>46203.256990740701</v>
      </c>
      <c r="C11" s="15">
        <v>46203.259143518502</v>
      </c>
      <c r="D11" s="15" t="s">
        <v>264</v>
      </c>
      <c r="E11" s="32">
        <v>46202</v>
      </c>
      <c r="F11" s="56" t="s">
        <v>82</v>
      </c>
      <c r="G11" s="16">
        <v>12000044</v>
      </c>
      <c r="H11" s="53" t="s">
        <v>239</v>
      </c>
      <c r="I11" s="17" t="s">
        <v>313</v>
      </c>
      <c r="J11" s="17" t="s">
        <v>314</v>
      </c>
      <c r="K11" s="17" t="s">
        <v>267</v>
      </c>
      <c r="L11" s="17" t="s">
        <v>315</v>
      </c>
      <c r="M11" s="17" t="s">
        <v>316</v>
      </c>
      <c r="N11" s="17" t="s">
        <v>317</v>
      </c>
      <c r="O11" s="17" t="s">
        <v>318</v>
      </c>
      <c r="P11" s="56" t="s">
        <v>272</v>
      </c>
      <c r="Q11" s="17" t="str" cm="1">
        <f t="array" ref="Q11">_xlfn.XLOOKUP(Table4[[#This Row],[Full Name / Nama Penuh]],Table1[[#All],[Employee Name]],Table1[[#All],[Status]],"",0,1)</f>
        <v>Active</v>
      </c>
      <c r="R11" s="17"/>
    </row>
    <row r="12" spans="1:18">
      <c r="A12" s="16">
        <v>7307</v>
      </c>
      <c r="B12" s="15">
        <v>46202.510891203703</v>
      </c>
      <c r="C12" s="15">
        <v>46202.512916666703</v>
      </c>
      <c r="D12" s="15" t="s">
        <v>264</v>
      </c>
      <c r="E12" s="32">
        <v>46202</v>
      </c>
      <c r="F12" s="56" t="s">
        <v>221</v>
      </c>
      <c r="G12" s="16">
        <v>12000050</v>
      </c>
      <c r="H12" s="21" t="s">
        <v>239</v>
      </c>
      <c r="I12" s="17" t="s">
        <v>319</v>
      </c>
      <c r="J12" s="17" t="s">
        <v>320</v>
      </c>
      <c r="K12" s="17" t="s">
        <v>267</v>
      </c>
      <c r="L12" s="17" t="s">
        <v>321</v>
      </c>
      <c r="M12" s="17" t="s">
        <v>322</v>
      </c>
      <c r="N12" s="17" t="s">
        <v>323</v>
      </c>
      <c r="O12" s="17" t="s">
        <v>318</v>
      </c>
      <c r="P12" s="56" t="s">
        <v>272</v>
      </c>
      <c r="Q12" s="17" t="str" cm="1">
        <f t="array" ref="Q12">_xlfn.XLOOKUP(Table4[[#This Row],[Full Name / Nama Penuh]],Table1[[#All],[Employee Name]],Table1[[#All],[Status]],"",0,1)</f>
        <v>Active</v>
      </c>
      <c r="R12" s="17"/>
    </row>
    <row r="13" spans="1:18">
      <c r="A13" s="16">
        <v>7315</v>
      </c>
      <c r="B13" s="15">
        <v>46202.715127314797</v>
      </c>
      <c r="C13" s="15">
        <v>46202.719814814802</v>
      </c>
      <c r="D13" s="15" t="s">
        <v>264</v>
      </c>
      <c r="E13" s="32">
        <v>46202</v>
      </c>
      <c r="F13" s="56" t="s">
        <v>142</v>
      </c>
      <c r="G13" s="16">
        <v>12000109</v>
      </c>
      <c r="H13" s="21" t="s">
        <v>239</v>
      </c>
      <c r="I13" s="17" t="s">
        <v>324</v>
      </c>
      <c r="J13" s="17" t="s">
        <v>325</v>
      </c>
      <c r="K13" s="17" t="s">
        <v>305</v>
      </c>
      <c r="L13" s="17" t="s">
        <v>326</v>
      </c>
      <c r="M13" s="17" t="s">
        <v>327</v>
      </c>
      <c r="N13" s="17" t="s">
        <v>328</v>
      </c>
      <c r="O13" s="17" t="s">
        <v>295</v>
      </c>
      <c r="P13" s="56" t="s">
        <v>272</v>
      </c>
      <c r="Q13" s="17" t="str" cm="1">
        <f t="array" ref="Q13">_xlfn.XLOOKUP(Table4[[#This Row],[Full Name / Nama Penuh]],Table1[[#All],[Employee Name]],Table1[[#All],[Status]],"",0,1)</f>
        <v>Active</v>
      </c>
      <c r="R13" s="17"/>
    </row>
    <row r="14" spans="1:18">
      <c r="A14" s="16">
        <v>7314</v>
      </c>
      <c r="B14" s="15">
        <v>46202.711354166699</v>
      </c>
      <c r="C14" s="15">
        <v>46202.714710648099</v>
      </c>
      <c r="D14" s="15" t="s">
        <v>264</v>
      </c>
      <c r="E14" s="32">
        <v>46202</v>
      </c>
      <c r="F14" s="56" t="s">
        <v>142</v>
      </c>
      <c r="G14" s="16">
        <v>12000109</v>
      </c>
      <c r="H14" s="21" t="s">
        <v>239</v>
      </c>
      <c r="I14" s="17" t="s">
        <v>324</v>
      </c>
      <c r="J14" s="17" t="s">
        <v>325</v>
      </c>
      <c r="K14" s="17" t="s">
        <v>305</v>
      </c>
      <c r="L14" s="17" t="s">
        <v>329</v>
      </c>
      <c r="M14" s="17" t="s">
        <v>330</v>
      </c>
      <c r="N14" s="17" t="s">
        <v>331</v>
      </c>
      <c r="O14" s="17" t="s">
        <v>295</v>
      </c>
      <c r="P14" s="56" t="s">
        <v>272</v>
      </c>
      <c r="Q14" s="17" t="str" cm="1">
        <f t="array" ref="Q14">_xlfn.XLOOKUP(Table4[[#This Row],[Full Name / Nama Penuh]],Table1[[#All],[Employee Name]],Table1[[#All],[Status]],"",0,1)</f>
        <v>Active</v>
      </c>
      <c r="R14" s="17"/>
    </row>
    <row r="15" spans="1:18">
      <c r="A15" s="16">
        <v>7364</v>
      </c>
      <c r="B15" s="15">
        <v>46203.449050925898</v>
      </c>
      <c r="C15" s="15">
        <v>46203.461111111101</v>
      </c>
      <c r="D15" s="15" t="s">
        <v>264</v>
      </c>
      <c r="E15" s="32">
        <v>46202</v>
      </c>
      <c r="F15" s="56" t="s">
        <v>220</v>
      </c>
      <c r="G15" s="16">
        <v>12000168</v>
      </c>
      <c r="H15" s="53" t="s">
        <v>239</v>
      </c>
      <c r="I15" s="17" t="s">
        <v>36</v>
      </c>
      <c r="J15" s="17" t="s">
        <v>332</v>
      </c>
      <c r="K15" s="17" t="s">
        <v>267</v>
      </c>
      <c r="L15" s="17" t="s">
        <v>333</v>
      </c>
      <c r="M15" s="17" t="s">
        <v>334</v>
      </c>
      <c r="N15" s="17" t="s">
        <v>335</v>
      </c>
      <c r="O15" s="17" t="s">
        <v>283</v>
      </c>
      <c r="P15" s="56" t="s">
        <v>272</v>
      </c>
      <c r="Q15" s="17" t="str" cm="1">
        <f t="array" ref="Q15">_xlfn.XLOOKUP(Table4[[#This Row],[Full Name / Nama Penuh]],Table1[[#All],[Employee Name]],Table1[[#All],[Status]],"",0,1)</f>
        <v>Active</v>
      </c>
      <c r="R15" s="17"/>
    </row>
    <row r="16" spans="1:18">
      <c r="A16" s="16">
        <v>7344</v>
      </c>
      <c r="B16" s="15">
        <v>46203.319513888899</v>
      </c>
      <c r="C16" s="15">
        <v>46203.321701388901</v>
      </c>
      <c r="D16" s="15" t="s">
        <v>264</v>
      </c>
      <c r="E16" s="32">
        <v>46202</v>
      </c>
      <c r="F16" s="56" t="s">
        <v>206</v>
      </c>
      <c r="G16" s="16">
        <v>12000167</v>
      </c>
      <c r="H16" s="53" t="s">
        <v>239</v>
      </c>
      <c r="I16" s="17" t="s">
        <v>336</v>
      </c>
      <c r="J16" s="17" t="s">
        <v>266</v>
      </c>
      <c r="K16" s="17" t="s">
        <v>285</v>
      </c>
      <c r="L16" s="17" t="s">
        <v>337</v>
      </c>
      <c r="M16" s="17" t="s">
        <v>338</v>
      </c>
      <c r="N16" s="17" t="s">
        <v>339</v>
      </c>
      <c r="O16" s="17" t="s">
        <v>340</v>
      </c>
      <c r="P16" s="56" t="s">
        <v>272</v>
      </c>
      <c r="Q16" s="17" t="str" cm="1">
        <f t="array" ref="Q16">_xlfn.XLOOKUP(Table4[[#This Row],[Full Name / Nama Penuh]],Table1[[#All],[Employee Name]],Table1[[#All],[Status]],"",0,1)</f>
        <v>Active</v>
      </c>
      <c r="R16" s="17"/>
    </row>
    <row r="17" spans="1:18">
      <c r="A17" s="16">
        <v>7308</v>
      </c>
      <c r="B17" s="15">
        <v>46202.336412037002</v>
      </c>
      <c r="C17" s="15">
        <v>46202.519236111097</v>
      </c>
      <c r="D17" s="15" t="s">
        <v>264</v>
      </c>
      <c r="E17" s="32">
        <v>46202</v>
      </c>
      <c r="F17" s="56" t="s">
        <v>46</v>
      </c>
      <c r="G17" s="16">
        <v>12000064</v>
      </c>
      <c r="H17" s="21" t="s">
        <v>239</v>
      </c>
      <c r="I17" s="17" t="s">
        <v>341</v>
      </c>
      <c r="J17" s="17" t="s">
        <v>342</v>
      </c>
      <c r="K17" s="17" t="s">
        <v>296</v>
      </c>
      <c r="L17" s="17" t="s">
        <v>343</v>
      </c>
      <c r="M17" s="17" t="s">
        <v>344</v>
      </c>
      <c r="N17" s="17" t="s">
        <v>345</v>
      </c>
      <c r="O17" s="17" t="s">
        <v>346</v>
      </c>
      <c r="P17" s="56" t="s">
        <v>272</v>
      </c>
      <c r="Q17" s="17" t="str" cm="1">
        <f t="array" ref="Q17">_xlfn.XLOOKUP(Table4[[#This Row],[Full Name / Nama Penuh]],Table1[[#All],[Employee Name]],Table1[[#All],[Status]],"",0,1)</f>
        <v>Active</v>
      </c>
      <c r="R17" s="17"/>
    </row>
    <row r="18" spans="1:18">
      <c r="A18" s="16">
        <v>7293</v>
      </c>
      <c r="B18" s="15">
        <v>46200.566331018497</v>
      </c>
      <c r="C18" s="15">
        <v>46200.578750000001</v>
      </c>
      <c r="D18" s="15" t="s">
        <v>264</v>
      </c>
      <c r="E18" s="32">
        <v>46200</v>
      </c>
      <c r="F18" s="56" t="s">
        <v>193</v>
      </c>
      <c r="G18" s="16">
        <v>12000131</v>
      </c>
      <c r="H18" s="21" t="s">
        <v>239</v>
      </c>
      <c r="I18" s="17" t="s">
        <v>347</v>
      </c>
      <c r="J18" s="17" t="s">
        <v>348</v>
      </c>
      <c r="K18" s="17" t="s">
        <v>267</v>
      </c>
      <c r="L18" s="17" t="s">
        <v>349</v>
      </c>
      <c r="M18" s="17" t="s">
        <v>350</v>
      </c>
      <c r="N18" s="17" t="s">
        <v>351</v>
      </c>
      <c r="O18" s="17" t="s">
        <v>283</v>
      </c>
      <c r="P18" s="56" t="s">
        <v>272</v>
      </c>
      <c r="Q18" s="17" t="str" cm="1">
        <f t="array" ref="Q18">_xlfn.XLOOKUP(Table4[[#This Row],[Full Name / Nama Penuh]],Table1[[#All],[Employee Name]],Table1[[#All],[Status]],"",0,1)</f>
        <v>Active</v>
      </c>
      <c r="R18" s="17"/>
    </row>
    <row r="19" spans="1:18">
      <c r="A19" s="16">
        <v>7286</v>
      </c>
      <c r="B19" s="15">
        <v>46199.418078703697</v>
      </c>
      <c r="C19" s="15">
        <v>46199.420451388898</v>
      </c>
      <c r="D19" s="15" t="s">
        <v>264</v>
      </c>
      <c r="E19" s="32">
        <v>46199</v>
      </c>
      <c r="F19" s="56" t="s">
        <v>53</v>
      </c>
      <c r="G19" s="16">
        <v>12000023</v>
      </c>
      <c r="H19" s="21" t="s">
        <v>239</v>
      </c>
      <c r="I19" s="17" t="s">
        <v>304</v>
      </c>
      <c r="J19" s="17" t="s">
        <v>279</v>
      </c>
      <c r="K19" s="17" t="s">
        <v>305</v>
      </c>
      <c r="L19" s="17" t="s">
        <v>352</v>
      </c>
      <c r="M19" s="17" t="s">
        <v>353</v>
      </c>
      <c r="N19" s="17" t="s">
        <v>354</v>
      </c>
      <c r="O19" s="17" t="s">
        <v>295</v>
      </c>
      <c r="P19" s="56" t="s">
        <v>272</v>
      </c>
      <c r="Q19" s="17" t="str" cm="1">
        <f t="array" ref="Q19">_xlfn.XLOOKUP(Table4[[#This Row],[Full Name / Nama Penuh]],Table1[[#All],[Employee Name]],Table1[[#All],[Status]],"",0,1)</f>
        <v>Active</v>
      </c>
      <c r="R19" s="17"/>
    </row>
    <row r="20" spans="1:18">
      <c r="A20" s="16">
        <v>7384</v>
      </c>
      <c r="B20" s="15">
        <v>46203.821909722203</v>
      </c>
      <c r="C20" s="15">
        <v>46203.8256944444</v>
      </c>
      <c r="D20" s="15" t="s">
        <v>264</v>
      </c>
      <c r="E20" s="32">
        <v>46199</v>
      </c>
      <c r="F20" s="56" t="s">
        <v>51</v>
      </c>
      <c r="G20" s="16">
        <v>12000031</v>
      </c>
      <c r="H20" s="53" t="s">
        <v>239</v>
      </c>
      <c r="I20" s="17" t="s">
        <v>304</v>
      </c>
      <c r="J20" s="17" t="s">
        <v>355</v>
      </c>
      <c r="K20" s="17" t="s">
        <v>267</v>
      </c>
      <c r="L20" s="17" t="s">
        <v>356</v>
      </c>
      <c r="M20" s="17" t="s">
        <v>357</v>
      </c>
      <c r="N20" s="17" t="s">
        <v>358</v>
      </c>
      <c r="O20" s="17" t="s">
        <v>283</v>
      </c>
      <c r="P20" s="56" t="s">
        <v>272</v>
      </c>
      <c r="Q20" s="17" t="str" cm="1">
        <f t="array" ref="Q20">_xlfn.XLOOKUP(Table4[[#This Row],[Full Name / Nama Penuh]],Table1[[#All],[Employee Name]],Table1[[#All],[Status]],"",0,1)</f>
        <v>Active</v>
      </c>
      <c r="R20" s="17"/>
    </row>
    <row r="21" spans="1:18">
      <c r="A21" s="16">
        <v>7360</v>
      </c>
      <c r="B21" s="15">
        <v>46203.348958333299</v>
      </c>
      <c r="C21" s="15">
        <v>46203.422557870399</v>
      </c>
      <c r="D21" s="15" t="s">
        <v>264</v>
      </c>
      <c r="E21" s="32">
        <v>46199</v>
      </c>
      <c r="F21" s="56" t="s">
        <v>166</v>
      </c>
      <c r="G21" s="16">
        <v>12000106</v>
      </c>
      <c r="H21" s="53" t="s">
        <v>239</v>
      </c>
      <c r="I21" s="17" t="s">
        <v>359</v>
      </c>
      <c r="J21" s="17" t="s">
        <v>325</v>
      </c>
      <c r="K21" s="17" t="s">
        <v>267</v>
      </c>
      <c r="L21" s="17" t="s">
        <v>360</v>
      </c>
      <c r="M21" s="17" t="s">
        <v>361</v>
      </c>
      <c r="N21" s="17" t="s">
        <v>362</v>
      </c>
      <c r="O21" s="17" t="s">
        <v>283</v>
      </c>
      <c r="P21" s="56" t="s">
        <v>272</v>
      </c>
      <c r="Q21" s="17" t="str" cm="1">
        <f t="array" ref="Q21">_xlfn.XLOOKUP(Table4[[#This Row],[Full Name / Nama Penuh]],Table1[[#All],[Employee Name]],Table1[[#All],[Status]],"",0,1)</f>
        <v>Active</v>
      </c>
      <c r="R21" s="17"/>
    </row>
    <row r="22" spans="1:18">
      <c r="A22" s="16">
        <v>7394</v>
      </c>
      <c r="B22" s="15">
        <v>46204.213043981501</v>
      </c>
      <c r="C22" s="15">
        <v>46204.216886574097</v>
      </c>
      <c r="D22" s="15" t="s">
        <v>264</v>
      </c>
      <c r="E22" s="32">
        <v>46199</v>
      </c>
      <c r="F22" s="56" t="s">
        <v>55</v>
      </c>
      <c r="G22" s="16">
        <v>12000073</v>
      </c>
      <c r="H22" s="53" t="s">
        <v>239</v>
      </c>
      <c r="I22" s="17" t="s">
        <v>363</v>
      </c>
      <c r="J22" s="17" t="s">
        <v>291</v>
      </c>
      <c r="K22" s="17" t="s">
        <v>296</v>
      </c>
      <c r="L22" s="17" t="s">
        <v>364</v>
      </c>
      <c r="M22" s="17" t="s">
        <v>365</v>
      </c>
      <c r="N22" s="17" t="s">
        <v>366</v>
      </c>
      <c r="O22" s="17" t="s">
        <v>367</v>
      </c>
      <c r="P22" s="56" t="s">
        <v>272</v>
      </c>
      <c r="Q22" s="17" t="str" cm="1">
        <f t="array" ref="Q22">_xlfn.XLOOKUP(Table4[[#This Row],[Full Name / Nama Penuh]],Table1[[#All],[Employee Name]],Table1[[#All],[Status]],"",0,1)</f>
        <v>Active</v>
      </c>
      <c r="R22" s="17"/>
    </row>
    <row r="23" spans="1:18">
      <c r="A23" s="16">
        <v>7357</v>
      </c>
      <c r="B23" s="15">
        <v>46203.349305555603</v>
      </c>
      <c r="C23" s="15">
        <v>46203.3580671296</v>
      </c>
      <c r="D23" s="15" t="s">
        <v>264</v>
      </c>
      <c r="E23" s="32">
        <v>46199</v>
      </c>
      <c r="F23" s="56" t="s">
        <v>160</v>
      </c>
      <c r="G23" s="16">
        <v>12000094</v>
      </c>
      <c r="H23" s="53" t="s">
        <v>239</v>
      </c>
      <c r="I23" s="17" t="s">
        <v>359</v>
      </c>
      <c r="J23" s="17" t="s">
        <v>320</v>
      </c>
      <c r="K23" s="17" t="s">
        <v>285</v>
      </c>
      <c r="L23" s="17" t="s">
        <v>368</v>
      </c>
      <c r="M23" s="17" t="s">
        <v>369</v>
      </c>
      <c r="N23" s="17" t="s">
        <v>370</v>
      </c>
      <c r="O23" s="17" t="s">
        <v>289</v>
      </c>
      <c r="P23" s="56" t="s">
        <v>272</v>
      </c>
      <c r="Q23" s="17" t="str" cm="1">
        <f t="array" ref="Q23">_xlfn.XLOOKUP(Table4[[#This Row],[Full Name / Nama Penuh]],Table1[[#All],[Employee Name]],Table1[[#All],[Status]],"",0,1)</f>
        <v>Active</v>
      </c>
      <c r="R23" s="17"/>
    </row>
    <row r="24" spans="1:18">
      <c r="A24" s="16">
        <v>7351</v>
      </c>
      <c r="B24" s="15">
        <v>46203.340393518498</v>
      </c>
      <c r="C24" s="15">
        <v>46203.343784722201</v>
      </c>
      <c r="D24" s="15" t="s">
        <v>264</v>
      </c>
      <c r="E24" s="32">
        <v>46199</v>
      </c>
      <c r="F24" s="56" t="s">
        <v>216</v>
      </c>
      <c r="G24" s="16">
        <v>12000083</v>
      </c>
      <c r="H24" s="53" t="s">
        <v>239</v>
      </c>
      <c r="I24" s="17" t="s">
        <v>371</v>
      </c>
      <c r="J24" s="17" t="s">
        <v>279</v>
      </c>
      <c r="K24" s="17" t="s">
        <v>296</v>
      </c>
      <c r="L24" s="17" t="s">
        <v>372</v>
      </c>
      <c r="M24" s="17" t="s">
        <v>373</v>
      </c>
      <c r="N24" s="17" t="s">
        <v>374</v>
      </c>
      <c r="O24" s="17" t="s">
        <v>375</v>
      </c>
      <c r="P24" s="56" t="s">
        <v>272</v>
      </c>
      <c r="Q24" s="17" t="str" cm="1">
        <f t="array" ref="Q24">_xlfn.XLOOKUP(Table4[[#This Row],[Full Name / Nama Penuh]],Table1[[#All],[Employee Name]],Table1[[#All],[Status]],"",0,1)</f>
        <v>Active</v>
      </c>
      <c r="R24" s="17"/>
    </row>
    <row r="25" spans="1:18">
      <c r="A25" s="16">
        <v>7342</v>
      </c>
      <c r="B25" s="15">
        <v>46203.2790046296</v>
      </c>
      <c r="C25" s="15">
        <v>46203.282025462999</v>
      </c>
      <c r="D25" s="15" t="s">
        <v>264</v>
      </c>
      <c r="E25" s="32">
        <v>46199</v>
      </c>
      <c r="F25" s="56" t="s">
        <v>216</v>
      </c>
      <c r="G25" s="16">
        <v>12000083</v>
      </c>
      <c r="H25" s="53" t="s">
        <v>239</v>
      </c>
      <c r="I25" s="17" t="s">
        <v>371</v>
      </c>
      <c r="J25" s="17" t="s">
        <v>279</v>
      </c>
      <c r="K25" s="17" t="s">
        <v>296</v>
      </c>
      <c r="L25" s="17" t="s">
        <v>376</v>
      </c>
      <c r="M25" s="17" t="s">
        <v>377</v>
      </c>
      <c r="N25" s="17" t="s">
        <v>378</v>
      </c>
      <c r="O25" s="17" t="s">
        <v>346</v>
      </c>
      <c r="P25" s="56" t="s">
        <v>272</v>
      </c>
      <c r="Q25" s="17" t="str" cm="1">
        <f t="array" ref="Q25">_xlfn.XLOOKUP(Table4[[#This Row],[Full Name / Nama Penuh]],Table1[[#All],[Employee Name]],Table1[[#All],[Status]],"",0,1)</f>
        <v>Active</v>
      </c>
      <c r="R25" s="17"/>
    </row>
    <row r="26" spans="1:18">
      <c r="A26" s="16">
        <v>7282</v>
      </c>
      <c r="B26" s="15">
        <v>46199.341585648101</v>
      </c>
      <c r="C26" s="15">
        <v>46199.3905324074</v>
      </c>
      <c r="D26" s="15" t="s">
        <v>264</v>
      </c>
      <c r="E26" s="32">
        <v>46199</v>
      </c>
      <c r="F26" s="56" t="s">
        <v>202</v>
      </c>
      <c r="G26" s="16">
        <v>12000138</v>
      </c>
      <c r="H26" s="21" t="s">
        <v>239</v>
      </c>
      <c r="I26" s="17" t="s">
        <v>379</v>
      </c>
      <c r="J26" s="17" t="s">
        <v>279</v>
      </c>
      <c r="K26" s="17" t="s">
        <v>285</v>
      </c>
      <c r="L26" s="17" t="s">
        <v>380</v>
      </c>
      <c r="M26" s="17" t="s">
        <v>381</v>
      </c>
      <c r="N26" s="17" t="s">
        <v>382</v>
      </c>
      <c r="O26" s="17" t="s">
        <v>383</v>
      </c>
      <c r="P26" s="56" t="s">
        <v>272</v>
      </c>
      <c r="Q26" s="17" t="str" cm="1">
        <f t="array" ref="Q26">_xlfn.XLOOKUP(Table4[[#This Row],[Full Name / Nama Penuh]],Table1[[#All],[Employee Name]],Table1[[#All],[Status]],"",0,1)</f>
        <v>Active</v>
      </c>
      <c r="R26" s="17"/>
    </row>
    <row r="27" spans="1:18">
      <c r="A27" s="16">
        <v>7247</v>
      </c>
      <c r="B27" s="15">
        <v>46198.407673611102</v>
      </c>
      <c r="C27" s="15">
        <v>46198.413877314801</v>
      </c>
      <c r="D27" s="15" t="s">
        <v>264</v>
      </c>
      <c r="E27" s="32">
        <v>46198</v>
      </c>
      <c r="F27" s="56" t="s">
        <v>384</v>
      </c>
      <c r="G27" s="16">
        <v>204156</v>
      </c>
      <c r="H27" s="21" t="s">
        <v>239</v>
      </c>
      <c r="I27" s="17" t="s">
        <v>385</v>
      </c>
      <c r="J27" s="17" t="s">
        <v>386</v>
      </c>
      <c r="K27" s="17" t="s">
        <v>267</v>
      </c>
      <c r="L27" s="17" t="s">
        <v>387</v>
      </c>
      <c r="M27" s="17" t="s">
        <v>388</v>
      </c>
      <c r="N27" s="17" t="s">
        <v>389</v>
      </c>
      <c r="O27" s="17" t="s">
        <v>283</v>
      </c>
      <c r="P27" s="50" t="s">
        <v>390</v>
      </c>
      <c r="Q27" s="17" t="str" cm="1">
        <f t="array" ref="Q27">_xlfn.XLOOKUP(Table4[[#This Row],[Full Name / Nama Penuh]],Table1[[#All],[Employee Name]],Table1[[#All],[Status]],"",0,1)</f>
        <v/>
      </c>
      <c r="R27" s="17"/>
    </row>
    <row r="28" spans="1:18">
      <c r="A28" s="16">
        <v>7251</v>
      </c>
      <c r="B28" s="15">
        <v>46198.570752314801</v>
      </c>
      <c r="C28" s="15">
        <v>46198.579085648104</v>
      </c>
      <c r="D28" s="15" t="s">
        <v>264</v>
      </c>
      <c r="E28" s="32">
        <v>46198</v>
      </c>
      <c r="F28" s="56" t="s">
        <v>218</v>
      </c>
      <c r="G28" s="16">
        <v>12000045</v>
      </c>
      <c r="H28" s="21" t="s">
        <v>239</v>
      </c>
      <c r="I28" s="17" t="s">
        <v>391</v>
      </c>
      <c r="J28" s="17" t="s">
        <v>266</v>
      </c>
      <c r="K28" s="17" t="s">
        <v>305</v>
      </c>
      <c r="L28" s="17" t="s">
        <v>392</v>
      </c>
      <c r="M28" s="17" t="s">
        <v>393</v>
      </c>
      <c r="N28" s="17" t="s">
        <v>394</v>
      </c>
      <c r="O28" s="17" t="s">
        <v>295</v>
      </c>
      <c r="P28" s="56" t="s">
        <v>272</v>
      </c>
      <c r="Q28" s="17" t="str" cm="1">
        <f t="array" ref="Q28">_xlfn.XLOOKUP(Table4[[#This Row],[Full Name / Nama Penuh]],Table1[[#All],[Employee Name]],Table1[[#All],[Status]],"",0,1)</f>
        <v>Active</v>
      </c>
      <c r="R28" s="17"/>
    </row>
    <row r="29" spans="1:18">
      <c r="A29" s="16">
        <v>7249</v>
      </c>
      <c r="B29" s="15">
        <v>46198.569618055597</v>
      </c>
      <c r="C29" s="15">
        <v>46198.570706018501</v>
      </c>
      <c r="D29" s="15" t="s">
        <v>264</v>
      </c>
      <c r="E29" s="32">
        <v>46198</v>
      </c>
      <c r="F29" s="56" t="s">
        <v>218</v>
      </c>
      <c r="G29" s="16">
        <v>12000045</v>
      </c>
      <c r="H29" s="21" t="s">
        <v>239</v>
      </c>
      <c r="I29" s="17" t="s">
        <v>391</v>
      </c>
      <c r="J29" s="17" t="s">
        <v>266</v>
      </c>
      <c r="K29" s="17" t="s">
        <v>305</v>
      </c>
      <c r="L29" s="17" t="s">
        <v>395</v>
      </c>
      <c r="M29" s="17" t="s">
        <v>393</v>
      </c>
      <c r="N29" s="17" t="s">
        <v>396</v>
      </c>
      <c r="O29" s="17" t="s">
        <v>295</v>
      </c>
      <c r="P29" s="56" t="s">
        <v>272</v>
      </c>
      <c r="Q29" s="17" t="str" cm="1">
        <f t="array" ref="Q29">_xlfn.XLOOKUP(Table4[[#This Row],[Full Name / Nama Penuh]],Table1[[#All],[Employee Name]],Table1[[#All],[Status]],"",0,1)</f>
        <v>Active</v>
      </c>
      <c r="R29" s="17"/>
    </row>
    <row r="30" spans="1:18">
      <c r="A30" s="16">
        <v>7253</v>
      </c>
      <c r="B30" s="15">
        <v>46198.579120370399</v>
      </c>
      <c r="C30" s="15">
        <v>46198.581527777802</v>
      </c>
      <c r="D30" s="15" t="s">
        <v>264</v>
      </c>
      <c r="E30" s="32">
        <v>46198</v>
      </c>
      <c r="F30" s="56" t="s">
        <v>228</v>
      </c>
      <c r="G30" s="16">
        <v>12000085</v>
      </c>
      <c r="H30" s="21" t="s">
        <v>239</v>
      </c>
      <c r="I30" s="17" t="s">
        <v>319</v>
      </c>
      <c r="J30" s="17" t="s">
        <v>266</v>
      </c>
      <c r="K30" s="17" t="s">
        <v>267</v>
      </c>
      <c r="L30" s="17" t="s">
        <v>397</v>
      </c>
      <c r="M30" s="17" t="s">
        <v>398</v>
      </c>
      <c r="N30" s="17" t="s">
        <v>399</v>
      </c>
      <c r="O30" s="17" t="s">
        <v>375</v>
      </c>
      <c r="P30" s="56" t="s">
        <v>272</v>
      </c>
      <c r="Q30" s="17" t="str" cm="1">
        <f t="array" ref="Q30">_xlfn.XLOOKUP(Table4[[#This Row],[Full Name / Nama Penuh]],Table1[[#All],[Employee Name]],Table1[[#All],[Status]],"",0,1)</f>
        <v>Active</v>
      </c>
      <c r="R30" s="17"/>
    </row>
    <row r="31" spans="1:18">
      <c r="A31" s="16">
        <v>7277</v>
      </c>
      <c r="B31" s="15">
        <v>46199.343090277798</v>
      </c>
      <c r="C31" s="15">
        <v>46199.344664351898</v>
      </c>
      <c r="D31" s="15" t="s">
        <v>264</v>
      </c>
      <c r="E31" s="32">
        <v>46198</v>
      </c>
      <c r="F31" s="56" t="s">
        <v>230</v>
      </c>
      <c r="G31" s="16">
        <v>12000095</v>
      </c>
      <c r="H31" s="21" t="s">
        <v>239</v>
      </c>
      <c r="I31" s="17" t="s">
        <v>209</v>
      </c>
      <c r="J31" s="17" t="s">
        <v>88</v>
      </c>
      <c r="K31" s="17" t="s">
        <v>305</v>
      </c>
      <c r="L31" s="17" t="s">
        <v>400</v>
      </c>
      <c r="M31" s="17" t="s">
        <v>401</v>
      </c>
      <c r="N31" s="17" t="s">
        <v>402</v>
      </c>
      <c r="O31" s="17" t="s">
        <v>283</v>
      </c>
      <c r="P31" s="56" t="s">
        <v>272</v>
      </c>
      <c r="Q31" s="17" t="str" cm="1">
        <f t="array" ref="Q31">_xlfn.XLOOKUP(Table4[[#This Row],[Full Name / Nama Penuh]],Table1[[#All],[Employee Name]],Table1[[#All],[Status]],"",0,1)</f>
        <v>Active</v>
      </c>
      <c r="R31" s="17"/>
    </row>
    <row r="32" spans="1:18">
      <c r="A32" s="16">
        <v>7264</v>
      </c>
      <c r="B32" s="15">
        <v>46198.708009259302</v>
      </c>
      <c r="C32" s="15">
        <v>46198.718020833301</v>
      </c>
      <c r="D32" s="15" t="s">
        <v>264</v>
      </c>
      <c r="E32" s="32">
        <v>46198</v>
      </c>
      <c r="F32" s="56" t="s">
        <v>131</v>
      </c>
      <c r="G32" s="16">
        <v>12000115</v>
      </c>
      <c r="H32" s="21" t="s">
        <v>239</v>
      </c>
      <c r="I32" s="17" t="s">
        <v>403</v>
      </c>
      <c r="J32" s="17" t="s">
        <v>325</v>
      </c>
      <c r="K32" s="17" t="s">
        <v>267</v>
      </c>
      <c r="L32" s="17" t="s">
        <v>404</v>
      </c>
      <c r="M32" s="17" t="s">
        <v>405</v>
      </c>
      <c r="N32" s="17" t="s">
        <v>406</v>
      </c>
      <c r="O32" s="17" t="s">
        <v>283</v>
      </c>
      <c r="P32" s="56" t="s">
        <v>272</v>
      </c>
      <c r="Q32" s="17" t="str" cm="1">
        <f t="array" ref="Q32">_xlfn.XLOOKUP(Table4[[#This Row],[Full Name / Nama Penuh]],Table1[[#All],[Employee Name]],Table1[[#All],[Status]],"",0,1)</f>
        <v>Active</v>
      </c>
      <c r="R32" s="17"/>
    </row>
    <row r="33" spans="1:18">
      <c r="A33" s="16">
        <v>7263</v>
      </c>
      <c r="B33" s="15">
        <v>46198.703368055598</v>
      </c>
      <c r="C33" s="15">
        <v>46198.707800925898</v>
      </c>
      <c r="D33" s="15" t="s">
        <v>264</v>
      </c>
      <c r="E33" s="32">
        <v>46198</v>
      </c>
      <c r="F33" s="56" t="s">
        <v>131</v>
      </c>
      <c r="G33" s="16">
        <v>12000115</v>
      </c>
      <c r="H33" s="21" t="s">
        <v>239</v>
      </c>
      <c r="I33" s="17" t="s">
        <v>403</v>
      </c>
      <c r="J33" s="17" t="s">
        <v>407</v>
      </c>
      <c r="K33" s="17" t="s">
        <v>305</v>
      </c>
      <c r="L33" s="17" t="s">
        <v>408</v>
      </c>
      <c r="M33" s="17" t="s">
        <v>409</v>
      </c>
      <c r="N33" s="17" t="s">
        <v>410</v>
      </c>
      <c r="O33" s="17" t="s">
        <v>295</v>
      </c>
      <c r="P33" s="56" t="s">
        <v>272</v>
      </c>
      <c r="Q33" s="17" t="str" cm="1">
        <f t="array" ref="Q33">_xlfn.XLOOKUP(Table4[[#This Row],[Full Name / Nama Penuh]],Table1[[#All],[Employee Name]],Table1[[#All],[Status]],"",0,1)</f>
        <v>Active</v>
      </c>
      <c r="R33" s="17"/>
    </row>
    <row r="34" spans="1:18">
      <c r="A34" s="16">
        <v>7353</v>
      </c>
      <c r="B34" s="15">
        <v>46203.344074074099</v>
      </c>
      <c r="C34" s="15">
        <v>46203.3453703704</v>
      </c>
      <c r="D34" s="15" t="s">
        <v>264</v>
      </c>
      <c r="E34" s="32">
        <v>46198</v>
      </c>
      <c r="F34" s="56" t="s">
        <v>185</v>
      </c>
      <c r="G34" s="16">
        <v>12000125</v>
      </c>
      <c r="H34" s="53" t="s">
        <v>239</v>
      </c>
      <c r="I34" s="17" t="s">
        <v>411</v>
      </c>
      <c r="J34" s="17" t="s">
        <v>274</v>
      </c>
      <c r="K34" s="17" t="s">
        <v>267</v>
      </c>
      <c r="L34" s="17" t="s">
        <v>412</v>
      </c>
      <c r="M34" s="17" t="s">
        <v>413</v>
      </c>
      <c r="N34" s="17" t="s">
        <v>414</v>
      </c>
      <c r="O34" s="17" t="s">
        <v>283</v>
      </c>
      <c r="P34" s="56" t="s">
        <v>272</v>
      </c>
      <c r="Q34" s="17" t="str" cm="1">
        <f t="array" ref="Q34">_xlfn.XLOOKUP(Table4[[#This Row],[Full Name / Nama Penuh]],Table1[[#All],[Employee Name]],Table1[[#All],[Status]],"",0,1)</f>
        <v>Active</v>
      </c>
      <c r="R34" s="17"/>
    </row>
    <row r="35" spans="1:18">
      <c r="A35" s="16">
        <v>7352</v>
      </c>
      <c r="B35" s="15">
        <v>46203.342314814799</v>
      </c>
      <c r="C35" s="15">
        <v>46203.344039351898</v>
      </c>
      <c r="D35" s="15" t="s">
        <v>264</v>
      </c>
      <c r="E35" s="32">
        <v>46198</v>
      </c>
      <c r="F35" s="56" t="s">
        <v>185</v>
      </c>
      <c r="G35" s="16">
        <v>12000125</v>
      </c>
      <c r="H35" s="53" t="s">
        <v>239</v>
      </c>
      <c r="I35" s="17" t="s">
        <v>411</v>
      </c>
      <c r="J35" s="17" t="s">
        <v>291</v>
      </c>
      <c r="K35" s="17" t="s">
        <v>267</v>
      </c>
      <c r="L35" s="17" t="s">
        <v>415</v>
      </c>
      <c r="M35" s="17" t="s">
        <v>413</v>
      </c>
      <c r="N35" s="17" t="s">
        <v>416</v>
      </c>
      <c r="O35" s="17" t="s">
        <v>283</v>
      </c>
      <c r="P35" s="56" t="s">
        <v>272</v>
      </c>
      <c r="Q35" s="17" t="str" cm="1">
        <f t="array" ref="Q35">_xlfn.XLOOKUP(Table4[[#This Row],[Full Name / Nama Penuh]],Table1[[#All],[Employee Name]],Table1[[#All],[Status]],"",0,1)</f>
        <v>Active</v>
      </c>
      <c r="R35" s="17"/>
    </row>
    <row r="36" spans="1:18">
      <c r="A36" s="16">
        <v>7331</v>
      </c>
      <c r="B36" s="15">
        <v>46202.880289351902</v>
      </c>
      <c r="C36" s="15">
        <v>46202.883055555598</v>
      </c>
      <c r="D36" s="15" t="s">
        <v>264</v>
      </c>
      <c r="E36" s="32">
        <v>46198</v>
      </c>
      <c r="F36" s="56" t="s">
        <v>205</v>
      </c>
      <c r="G36" s="16">
        <v>12000140</v>
      </c>
      <c r="H36" s="21" t="s">
        <v>239</v>
      </c>
      <c r="I36" s="17" t="s">
        <v>417</v>
      </c>
      <c r="J36" s="17" t="s">
        <v>407</v>
      </c>
      <c r="K36" s="17" t="s">
        <v>267</v>
      </c>
      <c r="L36" s="17" t="s">
        <v>418</v>
      </c>
      <c r="M36" s="17" t="s">
        <v>419</v>
      </c>
      <c r="N36" s="17" t="s">
        <v>420</v>
      </c>
      <c r="O36" s="17" t="s">
        <v>295</v>
      </c>
      <c r="P36" s="56" t="s">
        <v>272</v>
      </c>
      <c r="Q36" s="17" t="str" cm="1">
        <f t="array" ref="Q36">_xlfn.XLOOKUP(Table4[[#This Row],[Full Name / Nama Penuh]],Table1[[#All],[Employee Name]],Table1[[#All],[Status]],"",0,1)</f>
        <v>Active</v>
      </c>
      <c r="R36" s="17"/>
    </row>
    <row r="37" spans="1:18">
      <c r="A37" s="16">
        <v>7350</v>
      </c>
      <c r="B37" s="15">
        <v>46203.338645833297</v>
      </c>
      <c r="C37" s="15">
        <v>46203.342152777797</v>
      </c>
      <c r="D37" s="15" t="s">
        <v>264</v>
      </c>
      <c r="E37" s="32">
        <v>46198</v>
      </c>
      <c r="F37" s="56" t="s">
        <v>174</v>
      </c>
      <c r="G37" s="16">
        <v>12000118</v>
      </c>
      <c r="H37" s="53" t="s">
        <v>239</v>
      </c>
      <c r="I37" s="17" t="s">
        <v>359</v>
      </c>
      <c r="J37" s="17" t="s">
        <v>355</v>
      </c>
      <c r="K37" s="17" t="s">
        <v>285</v>
      </c>
      <c r="L37" s="17" t="s">
        <v>421</v>
      </c>
      <c r="M37" s="17" t="s">
        <v>422</v>
      </c>
      <c r="N37" s="17" t="s">
        <v>423</v>
      </c>
      <c r="O37" s="17" t="s">
        <v>289</v>
      </c>
      <c r="P37" s="56" t="s">
        <v>272</v>
      </c>
      <c r="Q37" s="17" t="str" cm="1">
        <f t="array" ref="Q37">_xlfn.XLOOKUP(Table4[[#This Row],[Full Name / Nama Penuh]],Table1[[#All],[Employee Name]],Table1[[#All],[Status]],"",0,1)</f>
        <v>Active</v>
      </c>
      <c r="R37" s="17"/>
    </row>
    <row r="38" spans="1:18">
      <c r="A38" s="16">
        <v>7340</v>
      </c>
      <c r="B38" s="15">
        <v>46203.259178240703</v>
      </c>
      <c r="C38" s="15">
        <v>46203.261481481502</v>
      </c>
      <c r="D38" s="15" t="s">
        <v>264</v>
      </c>
      <c r="E38" s="32">
        <v>46198</v>
      </c>
      <c r="F38" s="56" t="s">
        <v>82</v>
      </c>
      <c r="G38" s="16">
        <v>12000044</v>
      </c>
      <c r="H38" s="53" t="s">
        <v>239</v>
      </c>
      <c r="I38" s="17" t="s">
        <v>424</v>
      </c>
      <c r="J38" s="17" t="s">
        <v>88</v>
      </c>
      <c r="K38" s="17" t="s">
        <v>285</v>
      </c>
      <c r="L38" s="17" t="s">
        <v>425</v>
      </c>
      <c r="M38" s="17" t="s">
        <v>426</v>
      </c>
      <c r="N38" s="17" t="s">
        <v>427</v>
      </c>
      <c r="O38" s="17" t="s">
        <v>428</v>
      </c>
      <c r="P38" s="56" t="s">
        <v>272</v>
      </c>
      <c r="Q38" s="17" t="str" cm="1">
        <f t="array" ref="Q38">_xlfn.XLOOKUP(Table4[[#This Row],[Full Name / Nama Penuh]],Table1[[#All],[Employee Name]],Table1[[#All],[Status]],"",0,1)</f>
        <v>Active</v>
      </c>
      <c r="R38" s="17"/>
    </row>
    <row r="39" spans="1:18">
      <c r="A39" s="16">
        <v>7287</v>
      </c>
      <c r="B39" s="15">
        <v>46199.4984259259</v>
      </c>
      <c r="C39" s="15">
        <v>46199.501203703701</v>
      </c>
      <c r="D39" s="15" t="s">
        <v>264</v>
      </c>
      <c r="E39" s="32">
        <v>46198</v>
      </c>
      <c r="F39" s="56" t="s">
        <v>48</v>
      </c>
      <c r="G39" s="16">
        <v>12000026</v>
      </c>
      <c r="H39" s="21" t="s">
        <v>239</v>
      </c>
      <c r="I39" s="17" t="s">
        <v>304</v>
      </c>
      <c r="J39" s="17" t="s">
        <v>266</v>
      </c>
      <c r="K39" s="17" t="s">
        <v>285</v>
      </c>
      <c r="L39" s="17" t="s">
        <v>429</v>
      </c>
      <c r="M39" s="17" t="s">
        <v>430</v>
      </c>
      <c r="N39" s="17" t="s">
        <v>431</v>
      </c>
      <c r="O39" s="17" t="s">
        <v>289</v>
      </c>
      <c r="P39" s="56" t="s">
        <v>272</v>
      </c>
      <c r="Q39" s="17" t="str" cm="1">
        <f t="array" ref="Q39">_xlfn.XLOOKUP(Table4[[#This Row],[Full Name / Nama Penuh]],Table1[[#All],[Employee Name]],Table1[[#All],[Status]],"",0,1)</f>
        <v>Active</v>
      </c>
      <c r="R39" s="17"/>
    </row>
    <row r="40" spans="1:18">
      <c r="A40" s="16">
        <v>7272</v>
      </c>
      <c r="B40" s="15">
        <v>46199.314421296302</v>
      </c>
      <c r="C40" s="15">
        <v>46199.320659722202</v>
      </c>
      <c r="D40" s="15" t="s">
        <v>264</v>
      </c>
      <c r="E40" s="32">
        <v>46198</v>
      </c>
      <c r="F40" s="56" t="s">
        <v>148</v>
      </c>
      <c r="G40" s="16">
        <v>12000014</v>
      </c>
      <c r="H40" s="21" t="s">
        <v>239</v>
      </c>
      <c r="I40" s="17" t="s">
        <v>432</v>
      </c>
      <c r="J40" s="17" t="s">
        <v>266</v>
      </c>
      <c r="K40" s="17" t="s">
        <v>285</v>
      </c>
      <c r="L40" s="17" t="s">
        <v>433</v>
      </c>
      <c r="M40" s="17" t="s">
        <v>434</v>
      </c>
      <c r="N40" s="17" t="s">
        <v>435</v>
      </c>
      <c r="O40" s="17" t="s">
        <v>289</v>
      </c>
      <c r="P40" s="56" t="s">
        <v>272</v>
      </c>
      <c r="Q40" s="17" t="str" cm="1">
        <f t="array" ref="Q40">_xlfn.XLOOKUP(Table4[[#This Row],[Full Name / Nama Penuh]],Table1[[#All],[Employee Name]],Table1[[#All],[Status]],"",0,1)</f>
        <v>Active</v>
      </c>
      <c r="R40" s="17"/>
    </row>
    <row r="41" spans="1:18">
      <c r="A41" s="16">
        <v>7269</v>
      </c>
      <c r="B41" s="15">
        <v>46199.304131944402</v>
      </c>
      <c r="C41" s="15">
        <v>46199.307349536997</v>
      </c>
      <c r="D41" s="15" t="s">
        <v>264</v>
      </c>
      <c r="E41" s="32">
        <v>46198</v>
      </c>
      <c r="F41" s="56" t="s">
        <v>46</v>
      </c>
      <c r="G41" s="16">
        <v>12000064</v>
      </c>
      <c r="H41" s="21" t="s">
        <v>239</v>
      </c>
      <c r="I41" s="17" t="s">
        <v>341</v>
      </c>
      <c r="J41" s="17" t="s">
        <v>342</v>
      </c>
      <c r="K41" s="17" t="s">
        <v>296</v>
      </c>
      <c r="L41" s="17" t="s">
        <v>436</v>
      </c>
      <c r="M41" s="17" t="s">
        <v>437</v>
      </c>
      <c r="N41" s="17" t="s">
        <v>438</v>
      </c>
      <c r="O41" s="17" t="s">
        <v>375</v>
      </c>
      <c r="P41" s="56" t="s">
        <v>272</v>
      </c>
      <c r="Q41" s="17" t="str" cm="1">
        <f t="array" ref="Q41">_xlfn.XLOOKUP(Table4[[#This Row],[Full Name / Nama Penuh]],Table1[[#All],[Employee Name]],Table1[[#All],[Status]],"",0,1)</f>
        <v>Active</v>
      </c>
      <c r="R41" s="17"/>
    </row>
    <row r="42" spans="1:18">
      <c r="A42" s="16">
        <v>7252</v>
      </c>
      <c r="B42" s="15">
        <v>46198.577303240701</v>
      </c>
      <c r="C42" s="15">
        <v>46198.579733796301</v>
      </c>
      <c r="D42" s="15" t="s">
        <v>264</v>
      </c>
      <c r="E42" s="32">
        <v>46198</v>
      </c>
      <c r="F42" s="56" t="s">
        <v>80</v>
      </c>
      <c r="G42" s="16">
        <v>12000063</v>
      </c>
      <c r="H42" s="21" t="s">
        <v>239</v>
      </c>
      <c r="I42" s="17" t="s">
        <v>309</v>
      </c>
      <c r="J42" s="17" t="s">
        <v>300</v>
      </c>
      <c r="K42" s="17" t="s">
        <v>285</v>
      </c>
      <c r="L42" s="17" t="s">
        <v>439</v>
      </c>
      <c r="M42" s="17" t="s">
        <v>440</v>
      </c>
      <c r="N42" s="17" t="s">
        <v>441</v>
      </c>
      <c r="O42" s="17" t="s">
        <v>289</v>
      </c>
      <c r="P42" s="56" t="s">
        <v>272</v>
      </c>
      <c r="Q42" s="17" t="str" cm="1">
        <f t="array" ref="Q42">_xlfn.XLOOKUP(Table4[[#This Row],[Full Name / Nama Penuh]],Table1[[#All],[Employee Name]],Table1[[#All],[Status]],"",0,1)</f>
        <v>Active</v>
      </c>
      <c r="R42" s="17"/>
    </row>
    <row r="43" spans="1:18">
      <c r="A43" s="16">
        <v>7250</v>
      </c>
      <c r="B43" s="15">
        <v>46198.575648148202</v>
      </c>
      <c r="C43" s="15">
        <v>46198.5772685185</v>
      </c>
      <c r="D43" s="15" t="s">
        <v>264</v>
      </c>
      <c r="E43" s="32">
        <v>46198</v>
      </c>
      <c r="F43" s="56" t="s">
        <v>80</v>
      </c>
      <c r="G43" s="16">
        <v>12000063</v>
      </c>
      <c r="H43" s="21" t="s">
        <v>239</v>
      </c>
      <c r="I43" s="17" t="s">
        <v>309</v>
      </c>
      <c r="J43" s="17" t="s">
        <v>300</v>
      </c>
      <c r="K43" s="17" t="s">
        <v>285</v>
      </c>
      <c r="L43" s="17" t="s">
        <v>442</v>
      </c>
      <c r="M43" s="17" t="s">
        <v>443</v>
      </c>
      <c r="N43" s="17" t="s">
        <v>444</v>
      </c>
      <c r="O43" s="17" t="s">
        <v>289</v>
      </c>
      <c r="P43" s="56" t="s">
        <v>272</v>
      </c>
      <c r="Q43" s="17" t="str" cm="1">
        <f t="array" ref="Q43">_xlfn.XLOOKUP(Table4[[#This Row],[Full Name / Nama Penuh]],Table1[[#All],[Employee Name]],Table1[[#All],[Status]],"",0,1)</f>
        <v>Active</v>
      </c>
      <c r="R43" s="17"/>
    </row>
    <row r="44" spans="1:18">
      <c r="A44" s="16">
        <v>7283</v>
      </c>
      <c r="B44" s="15">
        <v>46199.397280092599</v>
      </c>
      <c r="C44" s="15">
        <v>46199.404560185198</v>
      </c>
      <c r="D44" s="15" t="s">
        <v>264</v>
      </c>
      <c r="E44" s="32">
        <v>46197</v>
      </c>
      <c r="F44" s="56" t="s">
        <v>90</v>
      </c>
      <c r="G44" s="16">
        <v>12000011</v>
      </c>
      <c r="H44" s="21" t="s">
        <v>239</v>
      </c>
      <c r="I44" s="17" t="s">
        <v>445</v>
      </c>
      <c r="J44" s="17" t="s">
        <v>446</v>
      </c>
      <c r="K44" s="17" t="s">
        <v>305</v>
      </c>
      <c r="L44" s="17" t="s">
        <v>447</v>
      </c>
      <c r="M44" s="17" t="s">
        <v>448</v>
      </c>
      <c r="N44" s="17" t="s">
        <v>449</v>
      </c>
      <c r="O44" s="17" t="s">
        <v>450</v>
      </c>
      <c r="P44" s="56" t="s">
        <v>272</v>
      </c>
      <c r="Q44" s="17" t="str" cm="1">
        <f t="array" ref="Q44">_xlfn.XLOOKUP(Table4[[#This Row],[Full Name / Nama Penuh]],Table1[[#All],[Employee Name]],Table1[[#All],[Status]],"",0,1)</f>
        <v>Active</v>
      </c>
      <c r="R44" s="17"/>
    </row>
    <row r="45" spans="1:18">
      <c r="A45" s="16">
        <v>7355</v>
      </c>
      <c r="B45" s="15">
        <v>46203.347523148099</v>
      </c>
      <c r="C45" s="15">
        <v>46203.349328703698</v>
      </c>
      <c r="D45" s="15" t="s">
        <v>264</v>
      </c>
      <c r="E45" s="32">
        <v>46197</v>
      </c>
      <c r="F45" s="56" t="s">
        <v>53</v>
      </c>
      <c r="G45" s="16">
        <v>12000023</v>
      </c>
      <c r="H45" s="53" t="s">
        <v>239</v>
      </c>
      <c r="I45" s="17" t="s">
        <v>304</v>
      </c>
      <c r="J45" s="17" t="s">
        <v>320</v>
      </c>
      <c r="K45" s="17" t="s">
        <v>267</v>
      </c>
      <c r="L45" s="17" t="s">
        <v>451</v>
      </c>
      <c r="M45" s="17" t="s">
        <v>452</v>
      </c>
      <c r="N45" s="17" t="s">
        <v>453</v>
      </c>
      <c r="O45" s="17" t="s">
        <v>454</v>
      </c>
      <c r="P45" s="56" t="s">
        <v>272</v>
      </c>
      <c r="Q45" s="17" t="str" cm="1">
        <f t="array" ref="Q45">_xlfn.XLOOKUP(Table4[[#This Row],[Full Name / Nama Penuh]],Table1[[#All],[Employee Name]],Table1[[#All],[Status]],"",0,1)</f>
        <v>Active</v>
      </c>
      <c r="R45" s="17"/>
    </row>
    <row r="46" spans="1:18">
      <c r="A46" s="16">
        <v>7227</v>
      </c>
      <c r="B46" s="15">
        <v>46197.470474537004</v>
      </c>
      <c r="C46" s="15">
        <v>46197.471944444398</v>
      </c>
      <c r="D46" s="15" t="s">
        <v>264</v>
      </c>
      <c r="E46" s="32">
        <v>46197</v>
      </c>
      <c r="F46" s="56" t="s">
        <v>93</v>
      </c>
      <c r="G46" s="16">
        <v>12000068</v>
      </c>
      <c r="H46" s="21" t="s">
        <v>239</v>
      </c>
      <c r="I46" s="17" t="s">
        <v>455</v>
      </c>
      <c r="J46" s="17" t="s">
        <v>88</v>
      </c>
      <c r="K46" s="17" t="s">
        <v>267</v>
      </c>
      <c r="L46" s="17" t="s">
        <v>456</v>
      </c>
      <c r="M46" s="17" t="s">
        <v>457</v>
      </c>
      <c r="N46" s="17" t="s">
        <v>458</v>
      </c>
      <c r="O46" s="17" t="s">
        <v>346</v>
      </c>
      <c r="P46" s="56" t="s">
        <v>272</v>
      </c>
      <c r="Q46" s="17" t="str" cm="1">
        <f t="array" ref="Q46">_xlfn.XLOOKUP(Table4[[#This Row],[Full Name / Nama Penuh]],Table1[[#All],[Employee Name]],Table1[[#All],[Status]],"",0,1)</f>
        <v>Active</v>
      </c>
      <c r="R46" s="17"/>
    </row>
    <row r="47" spans="1:18">
      <c r="A47" s="16">
        <v>7226</v>
      </c>
      <c r="B47" s="15">
        <v>46197.465277777803</v>
      </c>
      <c r="C47" s="15">
        <v>46197.468865740702</v>
      </c>
      <c r="D47" s="15" t="s">
        <v>264</v>
      </c>
      <c r="E47" s="32">
        <v>46197</v>
      </c>
      <c r="F47" s="56" t="s">
        <v>93</v>
      </c>
      <c r="G47" s="16">
        <v>12000068</v>
      </c>
      <c r="H47" s="21" t="s">
        <v>239</v>
      </c>
      <c r="I47" s="17" t="s">
        <v>455</v>
      </c>
      <c r="J47" s="17" t="s">
        <v>279</v>
      </c>
      <c r="K47" s="17" t="s">
        <v>267</v>
      </c>
      <c r="L47" s="17" t="s">
        <v>459</v>
      </c>
      <c r="M47" s="17" t="s">
        <v>460</v>
      </c>
      <c r="N47" s="17" t="s">
        <v>461</v>
      </c>
      <c r="O47" s="17" t="s">
        <v>346</v>
      </c>
      <c r="P47" s="56" t="s">
        <v>272</v>
      </c>
      <c r="Q47" s="17" t="str" cm="1">
        <f t="array" ref="Q47">_xlfn.XLOOKUP(Table4[[#This Row],[Full Name / Nama Penuh]],Table1[[#All],[Employee Name]],Table1[[#All],[Status]],"",0,1)</f>
        <v>Active</v>
      </c>
      <c r="R47" s="17"/>
    </row>
    <row r="48" spans="1:18">
      <c r="A48" s="16">
        <v>7275</v>
      </c>
      <c r="B48" s="15">
        <v>46199.341469907398</v>
      </c>
      <c r="C48" s="15">
        <v>46199.343067129601</v>
      </c>
      <c r="D48" s="15" t="s">
        <v>264</v>
      </c>
      <c r="E48" s="32">
        <v>46197</v>
      </c>
      <c r="F48" s="56" t="s">
        <v>230</v>
      </c>
      <c r="G48" s="16">
        <v>12000095</v>
      </c>
      <c r="H48" s="21" t="s">
        <v>239</v>
      </c>
      <c r="I48" s="17" t="s">
        <v>209</v>
      </c>
      <c r="J48" s="17" t="s">
        <v>291</v>
      </c>
      <c r="K48" s="17" t="s">
        <v>305</v>
      </c>
      <c r="L48" s="17" t="s">
        <v>462</v>
      </c>
      <c r="M48" s="17" t="s">
        <v>463</v>
      </c>
      <c r="N48" s="17" t="s">
        <v>464</v>
      </c>
      <c r="O48" s="17" t="s">
        <v>318</v>
      </c>
      <c r="P48" s="56" t="s">
        <v>272</v>
      </c>
      <c r="Q48" s="17" t="str" cm="1">
        <f t="array" ref="Q48">_xlfn.XLOOKUP(Table4[[#This Row],[Full Name / Nama Penuh]],Table1[[#All],[Employee Name]],Table1[[#All],[Status]],"",0,1)</f>
        <v>Active</v>
      </c>
      <c r="R48" s="17"/>
    </row>
    <row r="49" spans="1:18">
      <c r="A49" s="16">
        <v>7222</v>
      </c>
      <c r="B49" s="15">
        <v>46197.305300925902</v>
      </c>
      <c r="C49" s="15">
        <v>46197.314201388901</v>
      </c>
      <c r="D49" s="15" t="s">
        <v>264</v>
      </c>
      <c r="E49" s="32">
        <v>46197</v>
      </c>
      <c r="F49" s="56" t="s">
        <v>173</v>
      </c>
      <c r="G49" s="16">
        <v>12000113</v>
      </c>
      <c r="H49" s="21" t="s">
        <v>239</v>
      </c>
      <c r="I49" s="17" t="s">
        <v>465</v>
      </c>
      <c r="J49" s="17" t="s">
        <v>466</v>
      </c>
      <c r="K49" s="17" t="s">
        <v>305</v>
      </c>
      <c r="L49" s="17" t="s">
        <v>467</v>
      </c>
      <c r="M49" s="17" t="s">
        <v>468</v>
      </c>
      <c r="N49" s="17" t="s">
        <v>469</v>
      </c>
      <c r="O49" s="17" t="s">
        <v>295</v>
      </c>
      <c r="P49" s="56" t="s">
        <v>272</v>
      </c>
      <c r="Q49" s="17" t="str" cm="1">
        <f t="array" ref="Q49">_xlfn.XLOOKUP(Table4[[#This Row],[Full Name / Nama Penuh]],Table1[[#All],[Employee Name]],Table1[[#All],[Status]],"",0,1)</f>
        <v>Active</v>
      </c>
      <c r="R49" s="17"/>
    </row>
    <row r="50" spans="1:18">
      <c r="A50" s="16">
        <v>7243</v>
      </c>
      <c r="B50" s="15">
        <v>46198.3820486111</v>
      </c>
      <c r="C50" s="15">
        <v>46198.384189814802</v>
      </c>
      <c r="D50" s="15" t="s">
        <v>264</v>
      </c>
      <c r="E50" s="32">
        <v>46197</v>
      </c>
      <c r="F50" s="56" t="s">
        <v>133</v>
      </c>
      <c r="G50" s="16">
        <v>12000117</v>
      </c>
      <c r="H50" s="21" t="s">
        <v>239</v>
      </c>
      <c r="I50" s="17" t="s">
        <v>470</v>
      </c>
      <c r="J50" s="17" t="s">
        <v>88</v>
      </c>
      <c r="K50" s="17" t="s">
        <v>267</v>
      </c>
      <c r="L50" s="17" t="s">
        <v>471</v>
      </c>
      <c r="M50" s="17" t="s">
        <v>472</v>
      </c>
      <c r="N50" s="17" t="s">
        <v>473</v>
      </c>
      <c r="O50" s="17" t="s">
        <v>295</v>
      </c>
      <c r="P50" s="56" t="s">
        <v>272</v>
      </c>
      <c r="Q50" s="17" t="str" cm="1">
        <f t="array" ref="Q50">_xlfn.XLOOKUP(Table4[[#This Row],[Full Name / Nama Penuh]],Table1[[#All],[Employee Name]],Table1[[#All],[Status]],"",0,1)</f>
        <v>Active</v>
      </c>
      <c r="R50" s="17"/>
    </row>
    <row r="51" spans="1:18">
      <c r="A51" s="16">
        <v>7256</v>
      </c>
      <c r="B51" s="15">
        <v>46198.591400463003</v>
      </c>
      <c r="C51" s="15">
        <v>46198.595023148097</v>
      </c>
      <c r="D51" s="15" t="s">
        <v>264</v>
      </c>
      <c r="E51" s="32">
        <v>46197</v>
      </c>
      <c r="F51" s="56" t="s">
        <v>137</v>
      </c>
      <c r="G51" s="16">
        <v>12000136</v>
      </c>
      <c r="H51" s="21" t="s">
        <v>239</v>
      </c>
      <c r="I51" s="17" t="s">
        <v>474</v>
      </c>
      <c r="J51" s="17" t="s">
        <v>475</v>
      </c>
      <c r="K51" s="17" t="s">
        <v>267</v>
      </c>
      <c r="L51" s="17" t="s">
        <v>476</v>
      </c>
      <c r="M51" s="17" t="s">
        <v>477</v>
      </c>
      <c r="N51" s="17" t="s">
        <v>478</v>
      </c>
      <c r="O51" s="17" t="s">
        <v>375</v>
      </c>
      <c r="P51" s="56" t="s">
        <v>272</v>
      </c>
      <c r="Q51" s="17" t="str" cm="1">
        <f t="array" ref="Q51">_xlfn.XLOOKUP(Table4[[#This Row],[Full Name / Nama Penuh]],Table1[[#All],[Employee Name]],Table1[[#All],[Status]],"",0,1)</f>
        <v>Active</v>
      </c>
      <c r="R51" s="17"/>
    </row>
    <row r="52" spans="1:18">
      <c r="A52" s="16">
        <v>7330</v>
      </c>
      <c r="B52" s="15">
        <v>46202.875069444402</v>
      </c>
      <c r="C52" s="15">
        <v>46202.880254629599</v>
      </c>
      <c r="D52" s="15" t="s">
        <v>264</v>
      </c>
      <c r="E52" s="32">
        <v>46197</v>
      </c>
      <c r="F52" s="56" t="s">
        <v>205</v>
      </c>
      <c r="G52" s="16">
        <v>12000140</v>
      </c>
      <c r="H52" s="21" t="s">
        <v>239</v>
      </c>
      <c r="I52" s="17" t="s">
        <v>417</v>
      </c>
      <c r="J52" s="17" t="s">
        <v>274</v>
      </c>
      <c r="K52" s="17" t="s">
        <v>267</v>
      </c>
      <c r="L52" s="17" t="s">
        <v>479</v>
      </c>
      <c r="M52" s="17" t="s">
        <v>480</v>
      </c>
      <c r="N52" s="17" t="s">
        <v>481</v>
      </c>
      <c r="O52" s="17" t="s">
        <v>295</v>
      </c>
      <c r="P52" s="56" t="s">
        <v>272</v>
      </c>
      <c r="Q52" s="17" t="str" cm="1">
        <f t="array" ref="Q52">_xlfn.XLOOKUP(Table4[[#This Row],[Full Name / Nama Penuh]],Table1[[#All],[Employee Name]],Table1[[#All],[Status]],"",0,1)</f>
        <v>Active</v>
      </c>
      <c r="R52" s="17"/>
    </row>
    <row r="53" spans="1:18">
      <c r="A53" s="16">
        <v>7281</v>
      </c>
      <c r="B53" s="15">
        <v>46199.377800925897</v>
      </c>
      <c r="C53" s="15">
        <v>46199.379178240699</v>
      </c>
      <c r="D53" s="15" t="s">
        <v>264</v>
      </c>
      <c r="E53" s="32">
        <v>46197</v>
      </c>
      <c r="F53" s="56" t="s">
        <v>86</v>
      </c>
      <c r="G53" s="16">
        <v>12000065</v>
      </c>
      <c r="H53" s="21" t="s">
        <v>239</v>
      </c>
      <c r="I53" s="17" t="s">
        <v>482</v>
      </c>
      <c r="J53" s="17" t="s">
        <v>483</v>
      </c>
      <c r="K53" s="17" t="s">
        <v>285</v>
      </c>
      <c r="L53" s="17" t="s">
        <v>484</v>
      </c>
      <c r="M53" s="17" t="s">
        <v>287</v>
      </c>
      <c r="N53" s="17" t="s">
        <v>485</v>
      </c>
      <c r="O53" s="17" t="s">
        <v>289</v>
      </c>
      <c r="P53" s="56" t="s">
        <v>272</v>
      </c>
      <c r="Q53" s="17" t="str" cm="1">
        <f t="array" ref="Q53">_xlfn.XLOOKUP(Table4[[#This Row],[Full Name / Nama Penuh]],Table1[[#All],[Employee Name]],Table1[[#All],[Status]],"",0,1)</f>
        <v>Active</v>
      </c>
      <c r="R53" s="17"/>
    </row>
    <row r="54" spans="1:18">
      <c r="A54" s="16">
        <v>7262</v>
      </c>
      <c r="B54" s="15">
        <v>46198.311087962997</v>
      </c>
      <c r="C54" s="15">
        <v>46198.670717592599</v>
      </c>
      <c r="D54" s="15" t="s">
        <v>264</v>
      </c>
      <c r="E54" s="32">
        <v>46197</v>
      </c>
      <c r="F54" s="56" t="s">
        <v>76</v>
      </c>
      <c r="G54" s="16">
        <v>12000025</v>
      </c>
      <c r="H54" s="21" t="s">
        <v>239</v>
      </c>
      <c r="I54" s="17" t="s">
        <v>309</v>
      </c>
      <c r="J54" s="17" t="s">
        <v>88</v>
      </c>
      <c r="K54" s="17" t="s">
        <v>296</v>
      </c>
      <c r="L54" s="17" t="s">
        <v>486</v>
      </c>
      <c r="M54" s="17" t="s">
        <v>487</v>
      </c>
      <c r="N54" s="17" t="s">
        <v>488</v>
      </c>
      <c r="O54" s="17" t="s">
        <v>428</v>
      </c>
      <c r="P54" s="56" t="s">
        <v>272</v>
      </c>
      <c r="Q54" s="17" t="str" cm="1">
        <f t="array" ref="Q54">_xlfn.XLOOKUP(Table4[[#This Row],[Full Name / Nama Penuh]],Table1[[#All],[Employee Name]],Table1[[#All],[Status]],"",0,1)</f>
        <v>Active</v>
      </c>
      <c r="R54" s="17"/>
    </row>
    <row r="55" spans="1:18">
      <c r="A55" s="16">
        <v>7261</v>
      </c>
      <c r="B55" s="15">
        <v>46198.642847222203</v>
      </c>
      <c r="C55" s="15">
        <v>46198.646585648203</v>
      </c>
      <c r="D55" s="15" t="s">
        <v>264</v>
      </c>
      <c r="E55" s="32">
        <v>46197</v>
      </c>
      <c r="F55" s="56" t="s">
        <v>98</v>
      </c>
      <c r="G55" s="16">
        <v>12000162</v>
      </c>
      <c r="H55" s="21" t="s">
        <v>239</v>
      </c>
      <c r="I55" s="17" t="s">
        <v>489</v>
      </c>
      <c r="J55" s="17" t="s">
        <v>274</v>
      </c>
      <c r="K55" s="17" t="s">
        <v>285</v>
      </c>
      <c r="L55" s="17" t="s">
        <v>490</v>
      </c>
      <c r="M55" s="17" t="s">
        <v>491</v>
      </c>
      <c r="N55" s="17" t="s">
        <v>339</v>
      </c>
      <c r="O55" s="17" t="s">
        <v>289</v>
      </c>
      <c r="P55" s="56" t="s">
        <v>272</v>
      </c>
      <c r="Q55" s="17" t="str" cm="1">
        <f t="array" ref="Q55">_xlfn.XLOOKUP(Table4[[#This Row],[Full Name / Nama Penuh]],Table1[[#All],[Employee Name]],Table1[[#All],[Status]],"",0,1)</f>
        <v>Active</v>
      </c>
      <c r="R55" s="17"/>
    </row>
    <row r="56" spans="1:18">
      <c r="A56" s="16">
        <v>7337</v>
      </c>
      <c r="B56" s="15">
        <v>46202.946250000001</v>
      </c>
      <c r="C56" s="15">
        <v>46202.959097222199</v>
      </c>
      <c r="D56" s="15" t="s">
        <v>264</v>
      </c>
      <c r="E56" s="32">
        <v>46197</v>
      </c>
      <c r="F56" s="55" t="s">
        <v>492</v>
      </c>
      <c r="G56" s="16">
        <v>0</v>
      </c>
      <c r="H56" s="21" t="s">
        <v>493</v>
      </c>
      <c r="I56" s="17" t="s">
        <v>494</v>
      </c>
      <c r="J56" s="17" t="s">
        <v>291</v>
      </c>
      <c r="K56" s="17" t="s">
        <v>305</v>
      </c>
      <c r="L56" s="17" t="s">
        <v>495</v>
      </c>
      <c r="M56" s="17" t="s">
        <v>496</v>
      </c>
      <c r="N56" s="17" t="s">
        <v>497</v>
      </c>
      <c r="O56" s="17" t="s">
        <v>498</v>
      </c>
      <c r="P56" s="50" t="s">
        <v>272</v>
      </c>
      <c r="Q56" s="17" t="str" cm="1">
        <f t="array" ref="Q56">_xlfn.XLOOKUP(Table4[[#This Row],[Full Name / Nama Penuh]],Table1[[#All],[Employee Name]],Table1[[#All],[Status]],"",0,1)</f>
        <v/>
      </c>
      <c r="R56" s="17"/>
    </row>
    <row r="57" spans="1:18">
      <c r="A57" s="16">
        <v>7244</v>
      </c>
      <c r="B57" s="15">
        <v>46198.376909722203</v>
      </c>
      <c r="C57" s="15">
        <v>46198.385405092602</v>
      </c>
      <c r="D57" s="15" t="s">
        <v>264</v>
      </c>
      <c r="E57" s="32">
        <v>46196</v>
      </c>
      <c r="F57" s="56" t="s">
        <v>226</v>
      </c>
      <c r="G57" s="16">
        <v>12000098</v>
      </c>
      <c r="H57" s="21" t="s">
        <v>239</v>
      </c>
      <c r="I57" s="17" t="s">
        <v>499</v>
      </c>
      <c r="J57" s="17" t="s">
        <v>274</v>
      </c>
      <c r="K57" s="17" t="s">
        <v>305</v>
      </c>
      <c r="L57" s="17" t="s">
        <v>500</v>
      </c>
      <c r="M57" s="17" t="s">
        <v>501</v>
      </c>
      <c r="N57" s="17" t="s">
        <v>502</v>
      </c>
      <c r="O57" s="17" t="s">
        <v>295</v>
      </c>
      <c r="P57" s="56" t="s">
        <v>272</v>
      </c>
      <c r="Q57" s="17" t="str" cm="1">
        <f t="array" ref="Q57">_xlfn.XLOOKUP(Table4[[#This Row],[Full Name / Nama Penuh]],Table1[[#All],[Employee Name]],Table1[[#All],[Status]],"",0,1)</f>
        <v>Active</v>
      </c>
      <c r="R57" s="17"/>
    </row>
    <row r="58" spans="1:18">
      <c r="A58" s="16">
        <v>7211</v>
      </c>
      <c r="B58" s="15">
        <v>46196.606724537</v>
      </c>
      <c r="C58" s="15">
        <v>46196.614432870403</v>
      </c>
      <c r="D58" s="15" t="s">
        <v>264</v>
      </c>
      <c r="E58" s="32">
        <v>46196</v>
      </c>
      <c r="F58" s="56" t="s">
        <v>146</v>
      </c>
      <c r="G58" s="16">
        <v>12000102</v>
      </c>
      <c r="H58" s="21" t="s">
        <v>239</v>
      </c>
      <c r="I58" s="17" t="s">
        <v>503</v>
      </c>
      <c r="J58" s="17" t="s">
        <v>504</v>
      </c>
      <c r="K58" s="17" t="s">
        <v>305</v>
      </c>
      <c r="L58" s="17" t="s">
        <v>505</v>
      </c>
      <c r="M58" s="17" t="s">
        <v>506</v>
      </c>
      <c r="N58" s="17" t="s">
        <v>507</v>
      </c>
      <c r="O58" s="17" t="s">
        <v>295</v>
      </c>
      <c r="P58" s="56" t="s">
        <v>272</v>
      </c>
      <c r="Q58" s="17" t="str" cm="1">
        <f t="array" ref="Q58">_xlfn.XLOOKUP(Table4[[#This Row],[Full Name / Nama Penuh]],Table1[[#All],[Employee Name]],Table1[[#All],[Status]],"",0,1)</f>
        <v>Active</v>
      </c>
      <c r="R58" s="17"/>
    </row>
    <row r="59" spans="1:18">
      <c r="A59" s="16">
        <v>7241</v>
      </c>
      <c r="B59" s="15">
        <v>46198.313206018502</v>
      </c>
      <c r="C59" s="15">
        <v>46198.314710648097</v>
      </c>
      <c r="D59" s="15" t="s">
        <v>264</v>
      </c>
      <c r="E59" s="32">
        <v>46196</v>
      </c>
      <c r="F59" s="56" t="s">
        <v>147</v>
      </c>
      <c r="G59" s="16">
        <v>12000104</v>
      </c>
      <c r="H59" s="21" t="s">
        <v>239</v>
      </c>
      <c r="I59" s="17" t="s">
        <v>508</v>
      </c>
      <c r="J59" s="17" t="s">
        <v>291</v>
      </c>
      <c r="K59" s="17" t="s">
        <v>305</v>
      </c>
      <c r="L59" s="17" t="s">
        <v>509</v>
      </c>
      <c r="M59" s="17" t="s">
        <v>510</v>
      </c>
      <c r="N59" s="17" t="s">
        <v>511</v>
      </c>
      <c r="O59" s="17" t="s">
        <v>428</v>
      </c>
      <c r="P59" s="56" t="s">
        <v>272</v>
      </c>
      <c r="Q59" s="17" t="str" cm="1">
        <f t="array" ref="Q59">_xlfn.XLOOKUP(Table4[[#This Row],[Full Name / Nama Penuh]],Table1[[#All],[Employee Name]],Table1[[#All],[Status]],"",0,1)</f>
        <v>Active</v>
      </c>
      <c r="R59" s="17"/>
    </row>
    <row r="60" spans="1:18">
      <c r="A60" s="16">
        <v>7209</v>
      </c>
      <c r="B60" s="15">
        <v>46196.5562615741</v>
      </c>
      <c r="C60" s="15">
        <v>46196.576712962997</v>
      </c>
      <c r="D60" s="15" t="s">
        <v>264</v>
      </c>
      <c r="E60" s="32">
        <v>46196</v>
      </c>
      <c r="F60" s="56" t="s">
        <v>177</v>
      </c>
      <c r="G60" s="16">
        <v>12000120</v>
      </c>
      <c r="H60" s="21" t="s">
        <v>239</v>
      </c>
      <c r="I60" s="17" t="s">
        <v>512</v>
      </c>
      <c r="J60" s="17" t="s">
        <v>320</v>
      </c>
      <c r="K60" s="17" t="s">
        <v>305</v>
      </c>
      <c r="L60" s="17" t="s">
        <v>513</v>
      </c>
      <c r="M60" s="17" t="s">
        <v>514</v>
      </c>
      <c r="N60" s="17" t="s">
        <v>515</v>
      </c>
      <c r="O60" s="17" t="s">
        <v>295</v>
      </c>
      <c r="P60" s="56" t="s">
        <v>272</v>
      </c>
      <c r="Q60" s="17" t="str" cm="1">
        <f t="array" ref="Q60">_xlfn.XLOOKUP(Table4[[#This Row],[Full Name / Nama Penuh]],Table1[[#All],[Employee Name]],Table1[[#All],[Status]],"",0,1)</f>
        <v>Active</v>
      </c>
      <c r="R60" s="17"/>
    </row>
    <row r="61" spans="1:18">
      <c r="A61" s="16">
        <v>7279</v>
      </c>
      <c r="B61" s="15">
        <v>46199.346898148098</v>
      </c>
      <c r="C61" s="15">
        <v>46199.347071759301</v>
      </c>
      <c r="D61" s="15" t="s">
        <v>264</v>
      </c>
      <c r="E61" s="32">
        <v>46196</v>
      </c>
      <c r="F61" s="56" t="s">
        <v>114</v>
      </c>
      <c r="G61" s="16">
        <v>12000147</v>
      </c>
      <c r="H61" s="21" t="s">
        <v>239</v>
      </c>
      <c r="I61" s="17" t="s">
        <v>516</v>
      </c>
      <c r="J61" s="17" t="s">
        <v>88</v>
      </c>
      <c r="K61" s="17" t="s">
        <v>305</v>
      </c>
      <c r="L61" s="17" t="s">
        <v>517</v>
      </c>
      <c r="M61" s="17" t="s">
        <v>518</v>
      </c>
      <c r="N61" s="17" t="s">
        <v>519</v>
      </c>
      <c r="O61" s="17" t="s">
        <v>428</v>
      </c>
      <c r="P61" s="56" t="s">
        <v>272</v>
      </c>
      <c r="Q61" s="17" t="str" cm="1">
        <f t="array" ref="Q61">_xlfn.XLOOKUP(Table4[[#This Row],[Full Name / Nama Penuh]],Table1[[#All],[Employee Name]],Table1[[#All],[Status]],"",0,1)</f>
        <v>Active</v>
      </c>
      <c r="R61" s="17"/>
    </row>
    <row r="62" spans="1:18">
      <c r="A62" s="16">
        <v>7271</v>
      </c>
      <c r="B62" s="15">
        <v>46199.308136574102</v>
      </c>
      <c r="C62" s="15">
        <v>46199.310405092598</v>
      </c>
      <c r="D62" s="15" t="s">
        <v>264</v>
      </c>
      <c r="E62" s="32">
        <v>46196</v>
      </c>
      <c r="F62" s="56" t="s">
        <v>95</v>
      </c>
      <c r="G62" s="16">
        <v>12000160</v>
      </c>
      <c r="H62" s="21" t="s">
        <v>239</v>
      </c>
      <c r="I62" s="17" t="s">
        <v>520</v>
      </c>
      <c r="J62" s="17" t="s">
        <v>274</v>
      </c>
      <c r="K62" s="17" t="s">
        <v>267</v>
      </c>
      <c r="L62" s="17" t="s">
        <v>521</v>
      </c>
      <c r="M62" s="17" t="s">
        <v>522</v>
      </c>
      <c r="N62" s="17" t="s">
        <v>523</v>
      </c>
      <c r="O62" s="17" t="s">
        <v>295</v>
      </c>
      <c r="P62" s="56" t="s">
        <v>272</v>
      </c>
      <c r="Q62" s="17" t="str" cm="1">
        <f t="array" ref="Q62">_xlfn.XLOOKUP(Table4[[#This Row],[Full Name / Nama Penuh]],Table1[[#All],[Employee Name]],Table1[[#All],[Status]],"",0,1)</f>
        <v>Active</v>
      </c>
      <c r="R62" s="17"/>
    </row>
    <row r="63" spans="1:18">
      <c r="A63" s="16">
        <v>7363</v>
      </c>
      <c r="B63" s="15">
        <v>46203.441770833299</v>
      </c>
      <c r="C63" s="15">
        <v>46203.448981481502</v>
      </c>
      <c r="D63" s="15" t="s">
        <v>264</v>
      </c>
      <c r="E63" s="32">
        <v>46196</v>
      </c>
      <c r="F63" s="56" t="s">
        <v>220</v>
      </c>
      <c r="G63" s="16">
        <v>12000168</v>
      </c>
      <c r="H63" s="53" t="s">
        <v>239</v>
      </c>
      <c r="I63" s="17" t="s">
        <v>36</v>
      </c>
      <c r="J63" s="17" t="s">
        <v>332</v>
      </c>
      <c r="K63" s="17" t="s">
        <v>285</v>
      </c>
      <c r="L63" s="17" t="s">
        <v>524</v>
      </c>
      <c r="M63" s="17" t="s">
        <v>525</v>
      </c>
      <c r="N63" s="17" t="s">
        <v>526</v>
      </c>
      <c r="O63" s="17" t="s">
        <v>527</v>
      </c>
      <c r="P63" s="56" t="s">
        <v>272</v>
      </c>
      <c r="Q63" s="17" t="str" cm="1">
        <f t="array" ref="Q63">_xlfn.XLOOKUP(Table4[[#This Row],[Full Name / Nama Penuh]],Table1[[#All],[Employee Name]],Table1[[#All],[Status]],"",0,1)</f>
        <v>Active</v>
      </c>
      <c r="R63" s="17"/>
    </row>
    <row r="64" spans="1:18">
      <c r="A64" s="16">
        <v>7358</v>
      </c>
      <c r="B64" s="15">
        <v>46203.381122685198</v>
      </c>
      <c r="C64" s="15">
        <v>46203.381203703699</v>
      </c>
      <c r="D64" s="15" t="s">
        <v>264</v>
      </c>
      <c r="E64" s="32">
        <v>46196</v>
      </c>
      <c r="F64" s="56" t="s">
        <v>160</v>
      </c>
      <c r="G64" s="16">
        <v>12000094</v>
      </c>
      <c r="H64" s="53" t="s">
        <v>239</v>
      </c>
      <c r="I64" s="17" t="s">
        <v>359</v>
      </c>
      <c r="J64" s="17" t="s">
        <v>279</v>
      </c>
      <c r="K64" s="17" t="s">
        <v>285</v>
      </c>
      <c r="L64" s="17" t="s">
        <v>528</v>
      </c>
      <c r="M64" s="17" t="s">
        <v>529</v>
      </c>
      <c r="N64" s="17" t="s">
        <v>530</v>
      </c>
      <c r="O64" s="17" t="s">
        <v>289</v>
      </c>
      <c r="P64" s="56" t="s">
        <v>272</v>
      </c>
      <c r="Q64" s="17" t="str" cm="1">
        <f t="array" ref="Q64">_xlfn.XLOOKUP(Table4[[#This Row],[Full Name / Nama Penuh]],Table1[[#All],[Employee Name]],Table1[[#All],[Status]],"",0,1)</f>
        <v>Active</v>
      </c>
      <c r="R64" s="17"/>
    </row>
    <row r="65" spans="1:18">
      <c r="A65" s="16">
        <v>7310</v>
      </c>
      <c r="B65" s="15">
        <v>46202.551643518498</v>
      </c>
      <c r="C65" s="15">
        <v>46202.557928240698</v>
      </c>
      <c r="D65" s="15" t="s">
        <v>264</v>
      </c>
      <c r="E65" s="32">
        <v>46196</v>
      </c>
      <c r="F65" s="56" t="s">
        <v>72</v>
      </c>
      <c r="G65" s="16">
        <v>12000030</v>
      </c>
      <c r="H65" s="21" t="s">
        <v>239</v>
      </c>
      <c r="I65" s="17" t="s">
        <v>531</v>
      </c>
      <c r="J65" s="17" t="s">
        <v>291</v>
      </c>
      <c r="K65" s="17" t="s">
        <v>285</v>
      </c>
      <c r="L65" s="17" t="s">
        <v>532</v>
      </c>
      <c r="M65" s="17" t="s">
        <v>533</v>
      </c>
      <c r="N65" s="17" t="s">
        <v>534</v>
      </c>
      <c r="O65" s="17" t="s">
        <v>289</v>
      </c>
      <c r="P65" s="56" t="s">
        <v>272</v>
      </c>
      <c r="Q65" s="17" t="str" cm="1">
        <f t="array" ref="Q65">_xlfn.XLOOKUP(Table4[[#This Row],[Full Name / Nama Penuh]],Table1[[#All],[Employee Name]],Table1[[#All],[Status]],"",0,1)</f>
        <v>Active</v>
      </c>
      <c r="R65" s="17"/>
    </row>
    <row r="66" spans="1:18">
      <c r="A66" s="16">
        <v>7258</v>
      </c>
      <c r="B66" s="15">
        <v>46198.634675925903</v>
      </c>
      <c r="C66" s="15">
        <v>46198.641006944403</v>
      </c>
      <c r="D66" s="15" t="s">
        <v>264</v>
      </c>
      <c r="E66" s="32">
        <v>46196</v>
      </c>
      <c r="F66" s="56" t="s">
        <v>98</v>
      </c>
      <c r="G66" s="16">
        <v>12000162</v>
      </c>
      <c r="H66" s="21" t="s">
        <v>239</v>
      </c>
      <c r="I66" s="17" t="s">
        <v>489</v>
      </c>
      <c r="J66" s="17" t="s">
        <v>274</v>
      </c>
      <c r="K66" s="17" t="s">
        <v>285</v>
      </c>
      <c r="L66" s="17" t="s">
        <v>535</v>
      </c>
      <c r="M66" s="17" t="s">
        <v>491</v>
      </c>
      <c r="N66" s="17" t="s">
        <v>536</v>
      </c>
      <c r="O66" s="17" t="s">
        <v>289</v>
      </c>
      <c r="P66" s="56" t="s">
        <v>272</v>
      </c>
      <c r="Q66" s="17" t="str" cm="1">
        <f t="array" ref="Q66">_xlfn.XLOOKUP(Table4[[#This Row],[Full Name / Nama Penuh]],Table1[[#All],[Employee Name]],Table1[[#All],[Status]],"",0,1)</f>
        <v>Active</v>
      </c>
      <c r="R66" s="17"/>
    </row>
    <row r="67" spans="1:18">
      <c r="A67" s="16">
        <v>7255</v>
      </c>
      <c r="B67" s="15">
        <v>46198.560902777797</v>
      </c>
      <c r="C67" s="15">
        <v>46198.5930787037</v>
      </c>
      <c r="D67" s="15" t="s">
        <v>264</v>
      </c>
      <c r="E67" s="32">
        <v>46196</v>
      </c>
      <c r="F67" s="56" t="s">
        <v>110</v>
      </c>
      <c r="G67" s="16">
        <v>12000148</v>
      </c>
      <c r="H67" s="21" t="s">
        <v>239</v>
      </c>
      <c r="I67" s="17" t="s">
        <v>537</v>
      </c>
      <c r="J67" s="17" t="s">
        <v>88</v>
      </c>
      <c r="K67" s="17" t="s">
        <v>285</v>
      </c>
      <c r="L67" s="17" t="s">
        <v>538</v>
      </c>
      <c r="M67" s="17" t="s">
        <v>539</v>
      </c>
      <c r="N67" s="17" t="s">
        <v>540</v>
      </c>
      <c r="O67" s="17" t="s">
        <v>541</v>
      </c>
      <c r="P67" s="56" t="s">
        <v>272</v>
      </c>
      <c r="Q67" s="17" t="str" cm="1">
        <f t="array" ref="Q67">_xlfn.XLOOKUP(Table4[[#This Row],[Full Name / Nama Penuh]],Table1[[#All],[Employee Name]],Table1[[#All],[Status]],"",0,1)</f>
        <v>Active</v>
      </c>
      <c r="R67" s="17"/>
    </row>
    <row r="68" spans="1:18">
      <c r="A68" s="16">
        <v>7254</v>
      </c>
      <c r="B68" s="15">
        <v>46198.580960648098</v>
      </c>
      <c r="C68" s="15">
        <v>46198.5913194444</v>
      </c>
      <c r="D68" s="15" t="s">
        <v>264</v>
      </c>
      <c r="E68" s="32">
        <v>46196</v>
      </c>
      <c r="F68" s="56" t="s">
        <v>137</v>
      </c>
      <c r="G68" s="16">
        <v>12000136</v>
      </c>
      <c r="H68" s="21" t="s">
        <v>239</v>
      </c>
      <c r="I68" s="17" t="s">
        <v>542</v>
      </c>
      <c r="J68" s="17" t="s">
        <v>291</v>
      </c>
      <c r="K68" s="17" t="s">
        <v>285</v>
      </c>
      <c r="L68" s="17" t="s">
        <v>543</v>
      </c>
      <c r="M68" s="17" t="s">
        <v>544</v>
      </c>
      <c r="N68" s="17" t="s">
        <v>545</v>
      </c>
      <c r="O68" s="17" t="s">
        <v>340</v>
      </c>
      <c r="P68" s="56" t="s">
        <v>272</v>
      </c>
      <c r="Q68" s="17" t="str" cm="1">
        <f t="array" ref="Q68">_xlfn.XLOOKUP(Table4[[#This Row],[Full Name / Nama Penuh]],Table1[[#All],[Employee Name]],Table1[[#All],[Status]],"",0,1)</f>
        <v>Active</v>
      </c>
      <c r="R68" s="17"/>
    </row>
    <row r="69" spans="1:18">
      <c r="A69" s="16">
        <v>7217</v>
      </c>
      <c r="B69" s="15">
        <v>46196.875601851803</v>
      </c>
      <c r="C69" s="15">
        <v>46196.878206018497</v>
      </c>
      <c r="D69" s="15" t="s">
        <v>264</v>
      </c>
      <c r="E69" s="32">
        <v>46196</v>
      </c>
      <c r="F69" s="56" t="s">
        <v>108</v>
      </c>
      <c r="G69" s="16">
        <v>12000080</v>
      </c>
      <c r="H69" s="21" t="s">
        <v>239</v>
      </c>
      <c r="I69" s="17" t="s">
        <v>546</v>
      </c>
      <c r="J69" s="17" t="s">
        <v>88</v>
      </c>
      <c r="K69" s="17" t="s">
        <v>285</v>
      </c>
      <c r="L69" s="17" t="s">
        <v>547</v>
      </c>
      <c r="M69" s="17" t="s">
        <v>362</v>
      </c>
      <c r="N69" s="17" t="s">
        <v>548</v>
      </c>
      <c r="O69" s="17" t="s">
        <v>295</v>
      </c>
      <c r="P69" s="56" t="s">
        <v>272</v>
      </c>
      <c r="Q69" s="17" t="str" cm="1">
        <f t="array" ref="Q69">_xlfn.XLOOKUP(Table4[[#This Row],[Full Name / Nama Penuh]],Table1[[#All],[Employee Name]],Table1[[#All],[Status]],"",0,1)</f>
        <v>Active</v>
      </c>
      <c r="R69" s="17"/>
    </row>
    <row r="70" spans="1:18">
      <c r="A70" s="16">
        <v>7212</v>
      </c>
      <c r="B70" s="15">
        <v>46196.652800925898</v>
      </c>
      <c r="C70" s="15">
        <v>46196.6567476852</v>
      </c>
      <c r="D70" s="15" t="s">
        <v>264</v>
      </c>
      <c r="E70" s="32">
        <v>46196</v>
      </c>
      <c r="F70" s="56" t="s">
        <v>207</v>
      </c>
      <c r="G70" s="16">
        <v>12000195</v>
      </c>
      <c r="H70" s="21" t="s">
        <v>239</v>
      </c>
      <c r="I70" s="17" t="s">
        <v>549</v>
      </c>
      <c r="J70" s="17" t="s">
        <v>266</v>
      </c>
      <c r="K70" s="17" t="s">
        <v>296</v>
      </c>
      <c r="L70" s="17" t="s">
        <v>550</v>
      </c>
      <c r="M70" s="17" t="s">
        <v>551</v>
      </c>
      <c r="N70" s="17" t="s">
        <v>552</v>
      </c>
      <c r="O70" s="17" t="s">
        <v>553</v>
      </c>
      <c r="P70" s="56" t="s">
        <v>272</v>
      </c>
      <c r="Q70" s="17" t="str" cm="1">
        <f t="array" ref="Q70">_xlfn.XLOOKUP(Table4[[#This Row],[Full Name / Nama Penuh]],Table1[[#All],[Employee Name]],Table1[[#All],[Status]],"",0,1)</f>
        <v>Active</v>
      </c>
      <c r="R70" s="17"/>
    </row>
    <row r="71" spans="1:18">
      <c r="A71" s="16">
        <v>7210</v>
      </c>
      <c r="B71" s="15">
        <v>46196.596550925897</v>
      </c>
      <c r="C71" s="15">
        <v>46196.600810185198</v>
      </c>
      <c r="D71" s="15" t="s">
        <v>264</v>
      </c>
      <c r="E71" s="32">
        <v>46196</v>
      </c>
      <c r="F71" s="56" t="s">
        <v>208</v>
      </c>
      <c r="G71" s="16">
        <v>12000010</v>
      </c>
      <c r="H71" s="21" t="s">
        <v>239</v>
      </c>
      <c r="I71" s="17" t="s">
        <v>554</v>
      </c>
      <c r="J71" s="17" t="s">
        <v>279</v>
      </c>
      <c r="K71" s="17" t="s">
        <v>296</v>
      </c>
      <c r="L71" s="17" t="s">
        <v>555</v>
      </c>
      <c r="M71" s="17" t="s">
        <v>556</v>
      </c>
      <c r="N71" s="17" t="s">
        <v>557</v>
      </c>
      <c r="O71" s="17" t="s">
        <v>283</v>
      </c>
      <c r="P71" s="56" t="s">
        <v>272</v>
      </c>
      <c r="Q71" s="17" t="str" cm="1">
        <f t="array" ref="Q71">_xlfn.XLOOKUP(Table4[[#This Row],[Full Name / Nama Penuh]],Table1[[#All],[Employee Name]],Table1[[#All],[Status]],"",0,1)</f>
        <v>Active</v>
      </c>
      <c r="R71" s="17"/>
    </row>
    <row r="72" spans="1:18">
      <c r="A72" s="16">
        <v>7206</v>
      </c>
      <c r="B72" s="15">
        <v>46196.413912037002</v>
      </c>
      <c r="C72" s="15">
        <v>46196.416956018496</v>
      </c>
      <c r="D72" s="15" t="s">
        <v>264</v>
      </c>
      <c r="E72" s="32">
        <v>46196</v>
      </c>
      <c r="F72" s="56" t="s">
        <v>135</v>
      </c>
      <c r="G72" s="16">
        <v>12000108</v>
      </c>
      <c r="H72" s="21" t="s">
        <v>239</v>
      </c>
      <c r="I72" s="17" t="s">
        <v>324</v>
      </c>
      <c r="J72" s="17" t="s">
        <v>475</v>
      </c>
      <c r="K72" s="17" t="s">
        <v>296</v>
      </c>
      <c r="L72" s="17" t="s">
        <v>558</v>
      </c>
      <c r="M72" s="17" t="s">
        <v>559</v>
      </c>
      <c r="N72" s="17" t="s">
        <v>560</v>
      </c>
      <c r="O72" s="17" t="s">
        <v>283</v>
      </c>
      <c r="P72" s="56" t="s">
        <v>272</v>
      </c>
      <c r="Q72" s="17" t="str" cm="1">
        <f t="array" ref="Q72">_xlfn.XLOOKUP(Table4[[#This Row],[Full Name / Nama Penuh]],Table1[[#All],[Employee Name]],Table1[[#All],[Status]],"",0,1)</f>
        <v>Active</v>
      </c>
      <c r="R72" s="17"/>
    </row>
    <row r="73" spans="1:18">
      <c r="A73" s="16">
        <v>7205</v>
      </c>
      <c r="B73" s="15">
        <v>46196.409513888902</v>
      </c>
      <c r="C73" s="15">
        <v>46196.412141203698</v>
      </c>
      <c r="D73" s="15" t="s">
        <v>264</v>
      </c>
      <c r="E73" s="32">
        <v>46195</v>
      </c>
      <c r="F73" s="56" t="s">
        <v>135</v>
      </c>
      <c r="G73" s="16">
        <v>12000108</v>
      </c>
      <c r="H73" s="21" t="s">
        <v>239</v>
      </c>
      <c r="I73" s="17" t="s">
        <v>324</v>
      </c>
      <c r="J73" s="17" t="s">
        <v>325</v>
      </c>
      <c r="K73" s="17" t="s">
        <v>305</v>
      </c>
      <c r="L73" s="17" t="s">
        <v>561</v>
      </c>
      <c r="M73" s="17" t="s">
        <v>562</v>
      </c>
      <c r="N73" s="17" t="s">
        <v>563</v>
      </c>
      <c r="O73" s="17" t="s">
        <v>295</v>
      </c>
      <c r="P73" s="56" t="s">
        <v>272</v>
      </c>
      <c r="Q73" s="17" t="str" cm="1">
        <f t="array" ref="Q73">_xlfn.XLOOKUP(Table4[[#This Row],[Full Name / Nama Penuh]],Table1[[#All],[Employee Name]],Table1[[#All],[Status]],"",0,1)</f>
        <v>Active</v>
      </c>
      <c r="R73" s="17"/>
    </row>
    <row r="74" spans="1:18">
      <c r="A74" s="16">
        <v>7208</v>
      </c>
      <c r="B74" s="15">
        <v>46195.298217592601</v>
      </c>
      <c r="C74" s="15">
        <v>46196.556226851899</v>
      </c>
      <c r="D74" s="15" t="s">
        <v>264</v>
      </c>
      <c r="E74" s="32">
        <v>46195</v>
      </c>
      <c r="F74" s="56" t="s">
        <v>177</v>
      </c>
      <c r="G74" s="16">
        <v>12000120</v>
      </c>
      <c r="H74" s="21" t="s">
        <v>239</v>
      </c>
      <c r="I74" s="17" t="s">
        <v>512</v>
      </c>
      <c r="J74" s="17" t="s">
        <v>279</v>
      </c>
      <c r="K74" s="17" t="s">
        <v>267</v>
      </c>
      <c r="L74" s="17" t="s">
        <v>564</v>
      </c>
      <c r="M74" s="17" t="s">
        <v>565</v>
      </c>
      <c r="N74" s="17" t="s">
        <v>566</v>
      </c>
      <c r="O74" s="17" t="s">
        <v>283</v>
      </c>
      <c r="P74" s="56" t="s">
        <v>272</v>
      </c>
      <c r="Q74" s="17" t="str" cm="1">
        <f t="array" ref="Q74">_xlfn.XLOOKUP(Table4[[#This Row],[Full Name / Nama Penuh]],Table1[[#All],[Employee Name]],Table1[[#All],[Status]],"",0,1)</f>
        <v>Active</v>
      </c>
      <c r="R74" s="17"/>
    </row>
    <row r="75" spans="1:18">
      <c r="A75" s="16">
        <v>7236</v>
      </c>
      <c r="B75" s="15">
        <v>46197.658101851797</v>
      </c>
      <c r="C75" s="15">
        <v>46197.661863425899</v>
      </c>
      <c r="D75" s="15" t="s">
        <v>264</v>
      </c>
      <c r="E75" s="32">
        <v>46195</v>
      </c>
      <c r="F75" s="56" t="s">
        <v>94</v>
      </c>
      <c r="G75" s="16">
        <v>12000141</v>
      </c>
      <c r="H75" s="21" t="s">
        <v>239</v>
      </c>
      <c r="I75" s="17" t="s">
        <v>567</v>
      </c>
      <c r="J75" s="17" t="s">
        <v>291</v>
      </c>
      <c r="K75" s="17" t="s">
        <v>267</v>
      </c>
      <c r="L75" s="17" t="s">
        <v>568</v>
      </c>
      <c r="M75" s="17" t="s">
        <v>569</v>
      </c>
      <c r="N75" s="17" t="s">
        <v>570</v>
      </c>
      <c r="O75" s="17" t="s">
        <v>289</v>
      </c>
      <c r="P75" s="56" t="s">
        <v>272</v>
      </c>
      <c r="Q75" s="17" t="str" cm="1">
        <f t="array" ref="Q75">_xlfn.XLOOKUP(Table4[[#This Row],[Full Name / Nama Penuh]],Table1[[#All],[Employee Name]],Table1[[#All],[Status]],"",0,1)</f>
        <v>Active</v>
      </c>
      <c r="R75" s="17"/>
    </row>
    <row r="76" spans="1:18">
      <c r="A76" s="16">
        <v>7274</v>
      </c>
      <c r="B76" s="15">
        <v>46199.331909722197</v>
      </c>
      <c r="C76" s="15">
        <v>46199.338067129604</v>
      </c>
      <c r="D76" s="15" t="s">
        <v>264</v>
      </c>
      <c r="E76" s="32">
        <v>46195</v>
      </c>
      <c r="F76" s="56" t="s">
        <v>114</v>
      </c>
      <c r="G76" s="16">
        <v>12000147</v>
      </c>
      <c r="H76" s="21" t="s">
        <v>239</v>
      </c>
      <c r="I76" s="17" t="s">
        <v>516</v>
      </c>
      <c r="J76" s="17" t="s">
        <v>88</v>
      </c>
      <c r="K76" s="17" t="s">
        <v>267</v>
      </c>
      <c r="L76" s="17" t="s">
        <v>571</v>
      </c>
      <c r="M76" s="17" t="s">
        <v>572</v>
      </c>
      <c r="N76" s="17" t="s">
        <v>573</v>
      </c>
      <c r="O76" s="17" t="s">
        <v>340</v>
      </c>
      <c r="P76" s="56" t="s">
        <v>272</v>
      </c>
      <c r="Q76" s="17" t="str" cm="1">
        <f t="array" ref="Q76">_xlfn.XLOOKUP(Table4[[#This Row],[Full Name / Nama Penuh]],Table1[[#All],[Employee Name]],Table1[[#All],[Status]],"",0,1)</f>
        <v>Active</v>
      </c>
      <c r="R76" s="17"/>
    </row>
    <row r="77" spans="1:18">
      <c r="A77" s="16">
        <v>7260</v>
      </c>
      <c r="B77" s="15">
        <v>46198.6397222222</v>
      </c>
      <c r="C77" s="15">
        <v>46198.6434143519</v>
      </c>
      <c r="D77" s="15" t="s">
        <v>264</v>
      </c>
      <c r="E77" s="32">
        <v>46195</v>
      </c>
      <c r="F77" s="56" t="s">
        <v>97</v>
      </c>
      <c r="G77" s="16">
        <v>12000153</v>
      </c>
      <c r="H77" s="21" t="s">
        <v>239</v>
      </c>
      <c r="I77" s="17" t="s">
        <v>574</v>
      </c>
      <c r="J77" s="17" t="s">
        <v>266</v>
      </c>
      <c r="K77" s="17" t="s">
        <v>305</v>
      </c>
      <c r="L77" s="17" t="s">
        <v>575</v>
      </c>
      <c r="M77" s="17" t="s">
        <v>576</v>
      </c>
      <c r="N77" s="17" t="s">
        <v>577</v>
      </c>
      <c r="O77" s="17" t="s">
        <v>295</v>
      </c>
      <c r="P77" s="56" t="s">
        <v>272</v>
      </c>
      <c r="Q77" s="17" t="str" cm="1">
        <f t="array" ref="Q77">_xlfn.XLOOKUP(Table4[[#This Row],[Full Name / Nama Penuh]],Table1[[#All],[Employee Name]],Table1[[#All],[Status]],"",0,1)</f>
        <v>Active</v>
      </c>
      <c r="R77" s="17"/>
    </row>
    <row r="78" spans="1:18">
      <c r="A78" s="16">
        <v>7270</v>
      </c>
      <c r="B78" s="15">
        <v>46199.3058564815</v>
      </c>
      <c r="C78" s="15">
        <v>46199.307719907403</v>
      </c>
      <c r="D78" s="15" t="s">
        <v>264</v>
      </c>
      <c r="E78" s="32">
        <v>46195</v>
      </c>
      <c r="F78" s="56" t="s">
        <v>95</v>
      </c>
      <c r="G78" s="16">
        <v>12000160</v>
      </c>
      <c r="H78" s="21" t="s">
        <v>239</v>
      </c>
      <c r="I78" s="17" t="s">
        <v>578</v>
      </c>
      <c r="J78" s="17" t="s">
        <v>579</v>
      </c>
      <c r="K78" s="17" t="s">
        <v>267</v>
      </c>
      <c r="L78" s="17" t="s">
        <v>580</v>
      </c>
      <c r="M78" s="17" t="s">
        <v>581</v>
      </c>
      <c r="N78" s="17" t="s">
        <v>582</v>
      </c>
      <c r="O78" s="17" t="s">
        <v>346</v>
      </c>
      <c r="P78" s="56" t="s">
        <v>272</v>
      </c>
      <c r="Q78" s="17" t="str" cm="1">
        <f t="array" ref="Q78">_xlfn.XLOOKUP(Table4[[#This Row],[Full Name / Nama Penuh]],Table1[[#All],[Employee Name]],Table1[[#All],[Status]],"",0,1)</f>
        <v>Active</v>
      </c>
      <c r="R78" s="17"/>
    </row>
    <row r="79" spans="1:18">
      <c r="A79" s="16">
        <v>7362</v>
      </c>
      <c r="B79" s="15">
        <v>46203.441180555601</v>
      </c>
      <c r="C79" s="15">
        <v>46203.441689814797</v>
      </c>
      <c r="D79" s="15" t="s">
        <v>264</v>
      </c>
      <c r="E79" s="32">
        <v>46195</v>
      </c>
      <c r="F79" s="56" t="s">
        <v>220</v>
      </c>
      <c r="G79" s="16">
        <v>12000168</v>
      </c>
      <c r="H79" s="53" t="s">
        <v>239</v>
      </c>
      <c r="I79" s="17" t="s">
        <v>36</v>
      </c>
      <c r="J79" s="17" t="s">
        <v>504</v>
      </c>
      <c r="K79" s="17" t="s">
        <v>285</v>
      </c>
      <c r="L79" s="17" t="s">
        <v>583</v>
      </c>
      <c r="M79" s="17" t="s">
        <v>584</v>
      </c>
      <c r="N79" s="17" t="s">
        <v>585</v>
      </c>
      <c r="O79" s="17" t="s">
        <v>375</v>
      </c>
      <c r="P79" s="56" t="s">
        <v>272</v>
      </c>
      <c r="Q79" s="17" t="str" cm="1">
        <f t="array" ref="Q79">_xlfn.XLOOKUP(Table4[[#This Row],[Full Name / Nama Penuh]],Table1[[#All],[Employee Name]],Table1[[#All],[Status]],"",0,1)</f>
        <v>Active</v>
      </c>
      <c r="R79" s="17"/>
    </row>
    <row r="80" spans="1:18">
      <c r="A80" s="16">
        <v>7361</v>
      </c>
      <c r="B80" s="15">
        <v>46203.427488425899</v>
      </c>
      <c r="C80" s="15">
        <v>46203.436168981498</v>
      </c>
      <c r="D80" s="15" t="s">
        <v>264</v>
      </c>
      <c r="E80" s="32">
        <v>46195</v>
      </c>
      <c r="F80" s="56" t="s">
        <v>220</v>
      </c>
      <c r="G80" s="16">
        <v>12000168</v>
      </c>
      <c r="H80" s="53" t="s">
        <v>239</v>
      </c>
      <c r="I80" s="17" t="s">
        <v>36</v>
      </c>
      <c r="J80" s="17" t="s">
        <v>504</v>
      </c>
      <c r="K80" s="17" t="s">
        <v>285</v>
      </c>
      <c r="L80" s="17" t="s">
        <v>583</v>
      </c>
      <c r="M80" s="17" t="s">
        <v>584</v>
      </c>
      <c r="N80" s="17" t="s">
        <v>585</v>
      </c>
      <c r="O80" s="17" t="s">
        <v>375</v>
      </c>
      <c r="P80" s="56" t="s">
        <v>272</v>
      </c>
      <c r="Q80" s="17" t="str" cm="1">
        <f t="array" ref="Q80">_xlfn.XLOOKUP(Table4[[#This Row],[Full Name / Nama Penuh]],Table1[[#All],[Employee Name]],Table1[[#All],[Status]],"",0,1)</f>
        <v>Active</v>
      </c>
      <c r="R80" s="17"/>
    </row>
    <row r="81" spans="1:18">
      <c r="A81" s="16">
        <v>7348</v>
      </c>
      <c r="B81" s="15">
        <v>46203.335763888899</v>
      </c>
      <c r="C81" s="15">
        <v>46203.338564814803</v>
      </c>
      <c r="D81" s="15" t="s">
        <v>264</v>
      </c>
      <c r="E81" s="32">
        <v>46195</v>
      </c>
      <c r="F81" s="56" t="s">
        <v>174</v>
      </c>
      <c r="G81" s="16">
        <v>12000118</v>
      </c>
      <c r="H81" s="53" t="s">
        <v>239</v>
      </c>
      <c r="I81" s="17" t="s">
        <v>359</v>
      </c>
      <c r="J81" s="17" t="s">
        <v>291</v>
      </c>
      <c r="K81" s="17" t="s">
        <v>296</v>
      </c>
      <c r="L81" s="17" t="s">
        <v>586</v>
      </c>
      <c r="M81" s="17" t="s">
        <v>587</v>
      </c>
      <c r="N81" s="17" t="s">
        <v>588</v>
      </c>
      <c r="O81" s="17" t="s">
        <v>589</v>
      </c>
      <c r="P81" s="56" t="s">
        <v>272</v>
      </c>
      <c r="Q81" s="17" t="str" cm="1">
        <f t="array" ref="Q81">_xlfn.XLOOKUP(Table4[[#This Row],[Full Name / Nama Penuh]],Table1[[#All],[Employee Name]],Table1[[#All],[Status]],"",0,1)</f>
        <v>Active</v>
      </c>
      <c r="R81" s="17"/>
    </row>
    <row r="82" spans="1:18">
      <c r="A82" s="16">
        <v>7343</v>
      </c>
      <c r="B82" s="15">
        <v>46203.315497685202</v>
      </c>
      <c r="C82" s="15">
        <v>46203.319432870398</v>
      </c>
      <c r="D82" s="15" t="s">
        <v>264</v>
      </c>
      <c r="E82" s="32">
        <v>46195</v>
      </c>
      <c r="F82" s="56" t="s">
        <v>206</v>
      </c>
      <c r="G82" s="16">
        <v>12000167</v>
      </c>
      <c r="H82" s="53" t="s">
        <v>239</v>
      </c>
      <c r="I82" s="17" t="s">
        <v>336</v>
      </c>
      <c r="J82" s="17" t="s">
        <v>266</v>
      </c>
      <c r="K82" s="17" t="s">
        <v>285</v>
      </c>
      <c r="L82" s="17" t="s">
        <v>590</v>
      </c>
      <c r="M82" s="17" t="s">
        <v>591</v>
      </c>
      <c r="N82" s="17" t="s">
        <v>592</v>
      </c>
      <c r="O82" s="17" t="s">
        <v>593</v>
      </c>
      <c r="P82" s="56" t="s">
        <v>272</v>
      </c>
      <c r="Q82" s="17" t="str" cm="1">
        <f t="array" ref="Q82">_xlfn.XLOOKUP(Table4[[#This Row],[Full Name / Nama Penuh]],Table1[[#All],[Employee Name]],Table1[[#All],[Status]],"",0,1)</f>
        <v>Active</v>
      </c>
      <c r="R82" s="17"/>
    </row>
    <row r="83" spans="1:18">
      <c r="A83" s="16">
        <v>7257</v>
      </c>
      <c r="B83" s="15">
        <v>46198.633587962999</v>
      </c>
      <c r="C83" s="15">
        <v>46198.639699074098</v>
      </c>
      <c r="D83" s="15" t="s">
        <v>264</v>
      </c>
      <c r="E83" s="32">
        <v>46195</v>
      </c>
      <c r="F83" s="56" t="s">
        <v>97</v>
      </c>
      <c r="G83" s="16">
        <v>12000153</v>
      </c>
      <c r="H83" s="21" t="s">
        <v>239</v>
      </c>
      <c r="I83" s="17" t="s">
        <v>574</v>
      </c>
      <c r="J83" s="17" t="s">
        <v>266</v>
      </c>
      <c r="K83" s="17" t="s">
        <v>285</v>
      </c>
      <c r="L83" s="17" t="s">
        <v>594</v>
      </c>
      <c r="M83" s="17" t="s">
        <v>595</v>
      </c>
      <c r="N83" s="17" t="s">
        <v>596</v>
      </c>
      <c r="O83" s="17" t="s">
        <v>375</v>
      </c>
      <c r="P83" s="56" t="s">
        <v>272</v>
      </c>
      <c r="Q83" s="17" t="str" cm="1">
        <f t="array" ref="Q83">_xlfn.XLOOKUP(Table4[[#This Row],[Full Name / Nama Penuh]],Table1[[#All],[Employee Name]],Table1[[#All],[Status]],"",0,1)</f>
        <v>Active</v>
      </c>
      <c r="R83" s="17"/>
    </row>
    <row r="84" spans="1:18">
      <c r="A84" s="16">
        <v>7216</v>
      </c>
      <c r="B84" s="15">
        <v>46196.872002314798</v>
      </c>
      <c r="C84" s="15">
        <v>46196.874826388899</v>
      </c>
      <c r="D84" s="15" t="s">
        <v>264</v>
      </c>
      <c r="E84" s="32">
        <v>46195</v>
      </c>
      <c r="F84" s="56" t="s">
        <v>108</v>
      </c>
      <c r="G84" s="16">
        <v>12000080</v>
      </c>
      <c r="H84" s="21" t="s">
        <v>239</v>
      </c>
      <c r="I84" s="17" t="s">
        <v>546</v>
      </c>
      <c r="J84" s="17" t="s">
        <v>88</v>
      </c>
      <c r="K84" s="17" t="s">
        <v>285</v>
      </c>
      <c r="L84" s="17" t="s">
        <v>597</v>
      </c>
      <c r="M84" s="17" t="s">
        <v>362</v>
      </c>
      <c r="N84" s="17" t="s">
        <v>598</v>
      </c>
      <c r="O84" s="17" t="s">
        <v>295</v>
      </c>
      <c r="P84" s="56" t="s">
        <v>272</v>
      </c>
      <c r="Q84" s="17" t="str" cm="1">
        <f t="array" ref="Q84">_xlfn.XLOOKUP(Table4[[#This Row],[Full Name / Nama Penuh]],Table1[[#All],[Employee Name]],Table1[[#All],[Status]],"",0,1)</f>
        <v>Active</v>
      </c>
      <c r="R84" s="17"/>
    </row>
    <row r="85" spans="1:18">
      <c r="A85" s="16">
        <v>7193</v>
      </c>
      <c r="B85" s="15">
        <v>46195.587835648097</v>
      </c>
      <c r="C85" s="15">
        <v>46195.5924421296</v>
      </c>
      <c r="D85" s="15" t="s">
        <v>264</v>
      </c>
      <c r="E85" s="32">
        <v>46195</v>
      </c>
      <c r="F85" s="56" t="s">
        <v>213</v>
      </c>
      <c r="G85" s="16">
        <v>12000038</v>
      </c>
      <c r="H85" s="21" t="s">
        <v>239</v>
      </c>
      <c r="I85" s="17" t="s">
        <v>599</v>
      </c>
      <c r="J85" s="17" t="s">
        <v>266</v>
      </c>
      <c r="K85" s="17" t="s">
        <v>285</v>
      </c>
      <c r="L85" s="17" t="s">
        <v>600</v>
      </c>
      <c r="M85" s="17" t="s">
        <v>601</v>
      </c>
      <c r="N85" s="17" t="s">
        <v>602</v>
      </c>
      <c r="O85" s="17" t="s">
        <v>289</v>
      </c>
      <c r="P85" s="56" t="s">
        <v>272</v>
      </c>
      <c r="Q85" s="17" t="str" cm="1">
        <f t="array" ref="Q85">_xlfn.XLOOKUP(Table4[[#This Row],[Full Name / Nama Penuh]],Table1[[#All],[Employee Name]],Table1[[#All],[Status]],"",0,1)</f>
        <v>Active</v>
      </c>
      <c r="R85" s="17"/>
    </row>
    <row r="86" spans="1:18">
      <c r="A86" s="16">
        <v>7189</v>
      </c>
      <c r="B86" s="15">
        <v>46195.359097222201</v>
      </c>
      <c r="C86" s="15">
        <v>46195.373414351903</v>
      </c>
      <c r="D86" s="15" t="s">
        <v>264</v>
      </c>
      <c r="E86" s="32">
        <v>46195</v>
      </c>
      <c r="F86" s="56" t="s">
        <v>38</v>
      </c>
      <c r="G86" s="16">
        <v>12000027</v>
      </c>
      <c r="H86" s="21" t="s">
        <v>239</v>
      </c>
      <c r="I86" s="17" t="s">
        <v>603</v>
      </c>
      <c r="J86" s="17" t="s">
        <v>604</v>
      </c>
      <c r="K86" s="17" t="s">
        <v>285</v>
      </c>
      <c r="L86" s="17" t="s">
        <v>605</v>
      </c>
      <c r="M86" s="17" t="s">
        <v>606</v>
      </c>
      <c r="N86" s="17" t="s">
        <v>607</v>
      </c>
      <c r="O86" s="17" t="s">
        <v>375</v>
      </c>
      <c r="P86" s="56" t="s">
        <v>272</v>
      </c>
      <c r="Q86" s="17" t="str" cm="1">
        <f t="array" ref="Q86">_xlfn.XLOOKUP(Table4[[#This Row],[Full Name / Nama Penuh]],Table1[[#All],[Employee Name]],Table1[[#All],[Status]],"",0,1)</f>
        <v>Active</v>
      </c>
      <c r="R86" s="17"/>
    </row>
    <row r="87" spans="1:18">
      <c r="A87" s="16">
        <v>7268</v>
      </c>
      <c r="B87" s="15">
        <v>46199.288900462998</v>
      </c>
      <c r="C87" s="15">
        <v>46199.291099536997</v>
      </c>
      <c r="D87" s="15" t="s">
        <v>264</v>
      </c>
      <c r="E87" s="32">
        <v>46194</v>
      </c>
      <c r="F87" s="56" t="s">
        <v>95</v>
      </c>
      <c r="G87" s="16">
        <v>12000160</v>
      </c>
      <c r="H87" s="21" t="s">
        <v>239</v>
      </c>
      <c r="I87" s="17" t="s">
        <v>578</v>
      </c>
      <c r="J87" s="17" t="s">
        <v>608</v>
      </c>
      <c r="K87" s="17" t="s">
        <v>305</v>
      </c>
      <c r="L87" s="17" t="s">
        <v>609</v>
      </c>
      <c r="M87" s="17" t="s">
        <v>581</v>
      </c>
      <c r="N87" s="17" t="s">
        <v>610</v>
      </c>
      <c r="O87" s="17" t="s">
        <v>295</v>
      </c>
      <c r="P87" s="56" t="s">
        <v>272</v>
      </c>
      <c r="Q87" s="17" t="str" cm="1">
        <f t="array" ref="Q87">_xlfn.XLOOKUP(Table4[[#This Row],[Full Name / Nama Penuh]],Table1[[#All],[Employee Name]],Table1[[#All],[Status]],"",0,1)</f>
        <v>Active</v>
      </c>
      <c r="R87" s="17"/>
    </row>
    <row r="88" spans="1:18">
      <c r="A88" s="16">
        <v>7267</v>
      </c>
      <c r="B88" s="15">
        <v>46199.287118055603</v>
      </c>
      <c r="C88" s="15">
        <v>46199.288668981499</v>
      </c>
      <c r="D88" s="15" t="s">
        <v>264</v>
      </c>
      <c r="E88" s="32">
        <v>46194</v>
      </c>
      <c r="F88" s="56" t="s">
        <v>95</v>
      </c>
      <c r="G88" s="16">
        <v>12000160</v>
      </c>
      <c r="H88" s="21" t="s">
        <v>239</v>
      </c>
      <c r="I88" s="17" t="s">
        <v>611</v>
      </c>
      <c r="J88" s="17" t="s">
        <v>274</v>
      </c>
      <c r="K88" s="17" t="s">
        <v>305</v>
      </c>
      <c r="L88" s="17" t="s">
        <v>612</v>
      </c>
      <c r="M88" s="17" t="s">
        <v>613</v>
      </c>
      <c r="N88" s="17" t="s">
        <v>614</v>
      </c>
      <c r="O88" s="17" t="s">
        <v>295</v>
      </c>
      <c r="P88" s="56" t="s">
        <v>272</v>
      </c>
      <c r="Q88" s="17" t="str" cm="1">
        <f t="array" ref="Q88">_xlfn.XLOOKUP(Table4[[#This Row],[Full Name / Nama Penuh]],Table1[[#All],[Employee Name]],Table1[[#All],[Status]],"",0,1)</f>
        <v>Active</v>
      </c>
      <c r="R88" s="17"/>
    </row>
    <row r="89" spans="1:18">
      <c r="A89" s="16">
        <v>7266</v>
      </c>
      <c r="B89" s="15">
        <v>46198.879131944399</v>
      </c>
      <c r="C89" s="15">
        <v>46198.879490740699</v>
      </c>
      <c r="D89" s="15" t="s">
        <v>264</v>
      </c>
      <c r="E89" s="32">
        <v>46192</v>
      </c>
      <c r="F89" s="56" t="s">
        <v>103</v>
      </c>
      <c r="G89" s="16">
        <v>12000164</v>
      </c>
      <c r="H89" s="21" t="s">
        <v>239</v>
      </c>
      <c r="I89" s="17" t="s">
        <v>615</v>
      </c>
      <c r="J89" s="17" t="s">
        <v>504</v>
      </c>
      <c r="K89" s="17" t="s">
        <v>285</v>
      </c>
      <c r="L89" s="17" t="s">
        <v>616</v>
      </c>
      <c r="M89" s="17" t="s">
        <v>617</v>
      </c>
      <c r="N89" s="17" t="s">
        <v>618</v>
      </c>
      <c r="O89" s="17" t="s">
        <v>375</v>
      </c>
      <c r="P89" s="56" t="s">
        <v>272</v>
      </c>
      <c r="Q89" s="17" t="str" cm="1">
        <f t="array" ref="Q89">_xlfn.XLOOKUP(Table4[[#This Row],[Full Name / Nama Penuh]],Table1[[#All],[Employee Name]],Table1[[#All],[Status]],"",0,1)</f>
        <v>Active</v>
      </c>
      <c r="R89" s="17"/>
    </row>
    <row r="90" spans="1:18">
      <c r="A90" s="16">
        <v>7177</v>
      </c>
      <c r="B90" s="15">
        <v>46192.886701388903</v>
      </c>
      <c r="C90" s="15">
        <v>46192.888749999998</v>
      </c>
      <c r="D90" s="15" t="s">
        <v>264</v>
      </c>
      <c r="E90" s="32">
        <v>46192</v>
      </c>
      <c r="F90" s="56" t="s">
        <v>619</v>
      </c>
      <c r="G90" s="16">
        <v>12000234</v>
      </c>
      <c r="H90" s="21" t="s">
        <v>493</v>
      </c>
      <c r="I90" s="17" t="s">
        <v>546</v>
      </c>
      <c r="J90" s="17" t="s">
        <v>620</v>
      </c>
      <c r="K90" s="17" t="s">
        <v>267</v>
      </c>
      <c r="L90" s="17" t="s">
        <v>621</v>
      </c>
      <c r="M90" s="17" t="s">
        <v>622</v>
      </c>
      <c r="N90" s="17" t="s">
        <v>623</v>
      </c>
      <c r="O90" s="17" t="s">
        <v>340</v>
      </c>
      <c r="P90" s="50" t="s">
        <v>390</v>
      </c>
      <c r="Q90" s="17" t="str" cm="1">
        <f t="array" ref="Q90">_xlfn.XLOOKUP(Table4[[#This Row],[Full Name / Nama Penuh]],Table1[[#All],[Employee Name]],Table1[[#All],[Status]],"",0,1)</f>
        <v/>
      </c>
      <c r="R90" s="17"/>
    </row>
    <row r="91" spans="1:18">
      <c r="A91" s="16">
        <v>7383</v>
      </c>
      <c r="B91" s="15">
        <v>46203.8187384259</v>
      </c>
      <c r="C91" s="15">
        <v>46203.821689814802</v>
      </c>
      <c r="D91" s="15" t="s">
        <v>264</v>
      </c>
      <c r="E91" s="32">
        <v>46191</v>
      </c>
      <c r="F91" s="56" t="s">
        <v>51</v>
      </c>
      <c r="G91" s="16">
        <v>12000031</v>
      </c>
      <c r="H91" s="53" t="s">
        <v>239</v>
      </c>
      <c r="I91" s="17" t="s">
        <v>304</v>
      </c>
      <c r="J91" s="17" t="s">
        <v>355</v>
      </c>
      <c r="K91" s="17" t="s">
        <v>267</v>
      </c>
      <c r="L91" s="17" t="s">
        <v>624</v>
      </c>
      <c r="M91" s="17" t="s">
        <v>625</v>
      </c>
      <c r="N91" s="17" t="s">
        <v>626</v>
      </c>
      <c r="O91" s="17" t="s">
        <v>283</v>
      </c>
      <c r="P91" s="56" t="s">
        <v>272</v>
      </c>
      <c r="Q91" s="17" t="str" cm="1">
        <f t="array" ref="Q91">_xlfn.XLOOKUP(Table4[[#This Row],[Full Name / Nama Penuh]],Table1[[#All],[Employee Name]],Table1[[#All],[Status]],"",0,1)</f>
        <v>Active</v>
      </c>
      <c r="R91" s="17"/>
    </row>
    <row r="92" spans="1:18">
      <c r="A92" s="16">
        <v>7158</v>
      </c>
      <c r="B92" s="15">
        <v>46191.616597222201</v>
      </c>
      <c r="C92" s="15">
        <v>46191.621724536999</v>
      </c>
      <c r="D92" s="15" t="s">
        <v>264</v>
      </c>
      <c r="E92" s="32">
        <v>46191</v>
      </c>
      <c r="F92" s="56" t="s">
        <v>219</v>
      </c>
      <c r="G92" s="16">
        <v>12000048</v>
      </c>
      <c r="H92" s="21" t="s">
        <v>239</v>
      </c>
      <c r="I92" s="17" t="s">
        <v>627</v>
      </c>
      <c r="J92" s="17" t="s">
        <v>628</v>
      </c>
      <c r="K92" s="17" t="s">
        <v>267</v>
      </c>
      <c r="L92" s="17" t="s">
        <v>629</v>
      </c>
      <c r="M92" s="17" t="s">
        <v>630</v>
      </c>
      <c r="N92" s="17" t="s">
        <v>631</v>
      </c>
      <c r="O92" s="17" t="s">
        <v>271</v>
      </c>
      <c r="P92" s="56" t="s">
        <v>272</v>
      </c>
      <c r="Q92" s="17" t="str" cm="1">
        <f t="array" ref="Q92">_xlfn.XLOOKUP(Table4[[#This Row],[Full Name / Nama Penuh]],Table1[[#All],[Employee Name]],Table1[[#All],[Status]],"",0,1)</f>
        <v>Active</v>
      </c>
      <c r="R92" s="17"/>
    </row>
    <row r="93" spans="1:18">
      <c r="A93" s="16">
        <v>7390</v>
      </c>
      <c r="B93" s="15">
        <v>46203.918472222198</v>
      </c>
      <c r="C93" s="15">
        <v>46203.9207523148</v>
      </c>
      <c r="D93" s="15" t="s">
        <v>264</v>
      </c>
      <c r="E93" s="32">
        <v>46191</v>
      </c>
      <c r="F93" s="56" t="s">
        <v>62</v>
      </c>
      <c r="G93" s="16">
        <v>12000066</v>
      </c>
      <c r="H93" s="53" t="s">
        <v>239</v>
      </c>
      <c r="I93" s="17" t="s">
        <v>632</v>
      </c>
      <c r="J93" s="17" t="s">
        <v>300</v>
      </c>
      <c r="K93" s="17" t="s">
        <v>267</v>
      </c>
      <c r="L93" s="17" t="s">
        <v>633</v>
      </c>
      <c r="M93" s="17" t="s">
        <v>634</v>
      </c>
      <c r="N93" s="17" t="s">
        <v>635</v>
      </c>
      <c r="O93" s="17" t="s">
        <v>283</v>
      </c>
      <c r="P93" s="56" t="s">
        <v>272</v>
      </c>
      <c r="Q93" s="17" t="str" cm="1">
        <f t="array" ref="Q93">_xlfn.XLOOKUP(Table4[[#This Row],[Full Name / Nama Penuh]],Table1[[#All],[Employee Name]],Table1[[#All],[Status]],"",0,1)</f>
        <v>Active</v>
      </c>
      <c r="R93" s="17"/>
    </row>
    <row r="94" spans="1:18">
      <c r="A94" s="16">
        <v>7347</v>
      </c>
      <c r="B94" s="15">
        <v>46203.314085648097</v>
      </c>
      <c r="C94" s="15">
        <v>46203.335717592599</v>
      </c>
      <c r="D94" s="15" t="s">
        <v>264</v>
      </c>
      <c r="E94" s="32">
        <v>46191</v>
      </c>
      <c r="F94" s="56" t="s">
        <v>174</v>
      </c>
      <c r="G94" s="16">
        <v>12000118</v>
      </c>
      <c r="H94" s="53" t="s">
        <v>239</v>
      </c>
      <c r="I94" s="17" t="s">
        <v>359</v>
      </c>
      <c r="J94" s="17" t="s">
        <v>266</v>
      </c>
      <c r="K94" s="17" t="s">
        <v>305</v>
      </c>
      <c r="L94" s="17" t="s">
        <v>636</v>
      </c>
      <c r="M94" s="17" t="s">
        <v>637</v>
      </c>
      <c r="N94" s="17" t="s">
        <v>638</v>
      </c>
      <c r="O94" s="17" t="s">
        <v>295</v>
      </c>
      <c r="P94" s="56" t="s">
        <v>272</v>
      </c>
      <c r="Q94" s="17" t="str" cm="1">
        <f t="array" ref="Q94">_xlfn.XLOOKUP(Table4[[#This Row],[Full Name / Nama Penuh]],Table1[[#All],[Employee Name]],Table1[[#All],[Status]],"",0,1)</f>
        <v>Active</v>
      </c>
      <c r="R94" s="17"/>
    </row>
    <row r="95" spans="1:18">
      <c r="A95" s="16">
        <v>7146</v>
      </c>
      <c r="B95" s="15">
        <v>46191.409652777802</v>
      </c>
      <c r="C95" s="15">
        <v>46191.417280092603</v>
      </c>
      <c r="D95" s="15" t="s">
        <v>264</v>
      </c>
      <c r="E95" s="32">
        <v>46191</v>
      </c>
      <c r="F95" s="56" t="s">
        <v>191</v>
      </c>
      <c r="G95" s="16">
        <v>12000130</v>
      </c>
      <c r="H95" s="21" t="s">
        <v>239</v>
      </c>
      <c r="I95" s="17" t="s">
        <v>639</v>
      </c>
      <c r="J95" s="17" t="s">
        <v>274</v>
      </c>
      <c r="K95" s="17" t="s">
        <v>305</v>
      </c>
      <c r="L95" s="17" t="s">
        <v>640</v>
      </c>
      <c r="M95" s="17" t="s">
        <v>641</v>
      </c>
      <c r="N95" s="17" t="s">
        <v>642</v>
      </c>
      <c r="O95" s="17" t="s">
        <v>283</v>
      </c>
      <c r="P95" s="56" t="s">
        <v>272</v>
      </c>
      <c r="Q95" s="17" t="str" cm="1">
        <f t="array" ref="Q95">_xlfn.XLOOKUP(Table4[[#This Row],[Full Name / Nama Penuh]],Table1[[#All],[Employee Name]],Table1[[#All],[Status]],"",0,1)</f>
        <v>Active</v>
      </c>
      <c r="R95" s="17"/>
    </row>
    <row r="96" spans="1:18">
      <c r="A96" s="16">
        <v>7144</v>
      </c>
      <c r="B96" s="15">
        <v>46191.393900463001</v>
      </c>
      <c r="C96" s="15">
        <v>46191.397418981498</v>
      </c>
      <c r="D96" s="15" t="s">
        <v>264</v>
      </c>
      <c r="E96" s="32">
        <v>46191</v>
      </c>
      <c r="F96" s="56" t="s">
        <v>118</v>
      </c>
      <c r="G96" s="16">
        <v>12000145</v>
      </c>
      <c r="H96" s="21" t="s">
        <v>239</v>
      </c>
      <c r="I96" s="17" t="s">
        <v>643</v>
      </c>
      <c r="J96" s="17" t="s">
        <v>644</v>
      </c>
      <c r="K96" s="17" t="s">
        <v>267</v>
      </c>
      <c r="L96" s="17" t="s">
        <v>645</v>
      </c>
      <c r="M96" s="17" t="s">
        <v>646</v>
      </c>
      <c r="N96" s="17" t="s">
        <v>647</v>
      </c>
      <c r="O96" s="17" t="s">
        <v>271</v>
      </c>
      <c r="P96" s="56" t="s">
        <v>272</v>
      </c>
      <c r="Q96" s="17" t="str" cm="1">
        <f t="array" ref="Q96">_xlfn.XLOOKUP(Table4[[#This Row],[Full Name / Nama Penuh]],Table1[[#All],[Employee Name]],Table1[[#All],[Status]],"",0,1)</f>
        <v>Active</v>
      </c>
      <c r="R96" s="17"/>
    </row>
    <row r="97" spans="1:18">
      <c r="A97" s="16">
        <v>7213</v>
      </c>
      <c r="B97" s="15">
        <v>46196.656805555598</v>
      </c>
      <c r="C97" s="15">
        <v>46196.663576388899</v>
      </c>
      <c r="D97" s="15" t="s">
        <v>264</v>
      </c>
      <c r="E97" s="32">
        <v>46191</v>
      </c>
      <c r="F97" s="56" t="s">
        <v>207</v>
      </c>
      <c r="G97" s="16">
        <v>12000195</v>
      </c>
      <c r="H97" s="21" t="s">
        <v>239</v>
      </c>
      <c r="I97" s="17" t="s">
        <v>549</v>
      </c>
      <c r="J97" s="17" t="s">
        <v>279</v>
      </c>
      <c r="K97" s="17" t="s">
        <v>305</v>
      </c>
      <c r="L97" s="17" t="s">
        <v>648</v>
      </c>
      <c r="M97" s="17" t="s">
        <v>649</v>
      </c>
      <c r="N97" s="17" t="s">
        <v>650</v>
      </c>
      <c r="O97" s="17" t="s">
        <v>318</v>
      </c>
      <c r="P97" s="56" t="s">
        <v>272</v>
      </c>
      <c r="Q97" s="17" t="str" cm="1">
        <f t="array" ref="Q97">_xlfn.XLOOKUP(Table4[[#This Row],[Full Name / Nama Penuh]],Table1[[#All],[Employee Name]],Table1[[#All],[Status]],"",0,1)</f>
        <v>Active</v>
      </c>
      <c r="R97" s="17"/>
    </row>
    <row r="98" spans="1:18">
      <c r="A98" s="16">
        <v>7369</v>
      </c>
      <c r="B98" s="15">
        <v>46203.568703703699</v>
      </c>
      <c r="C98" s="15">
        <v>46203.570416666698</v>
      </c>
      <c r="D98" s="15" t="s">
        <v>264</v>
      </c>
      <c r="E98" s="32">
        <v>46191</v>
      </c>
      <c r="F98" s="56" t="s">
        <v>165</v>
      </c>
      <c r="G98" s="16">
        <v>12000103</v>
      </c>
      <c r="H98" s="53" t="s">
        <v>239</v>
      </c>
      <c r="I98" s="17" t="s">
        <v>651</v>
      </c>
      <c r="J98" s="17" t="s">
        <v>266</v>
      </c>
      <c r="K98" s="17" t="s">
        <v>285</v>
      </c>
      <c r="L98" s="17" t="s">
        <v>652</v>
      </c>
      <c r="M98" s="17" t="s">
        <v>653</v>
      </c>
      <c r="N98" s="17" t="s">
        <v>654</v>
      </c>
      <c r="O98" s="17" t="s">
        <v>428</v>
      </c>
      <c r="P98" s="56" t="s">
        <v>272</v>
      </c>
      <c r="Q98" s="17" t="str" cm="1">
        <f t="array" ref="Q98">_xlfn.XLOOKUP(Table4[[#This Row],[Full Name / Nama Penuh]],Table1[[#All],[Employee Name]],Table1[[#All],[Status]],"",0,1)</f>
        <v>Active</v>
      </c>
      <c r="R98" s="17"/>
    </row>
    <row r="99" spans="1:18">
      <c r="A99" s="16">
        <v>7309</v>
      </c>
      <c r="B99" s="15">
        <v>46202.545034722199</v>
      </c>
      <c r="C99" s="15">
        <v>46202.551076388903</v>
      </c>
      <c r="D99" s="15" t="s">
        <v>264</v>
      </c>
      <c r="E99" s="32">
        <v>46191</v>
      </c>
      <c r="F99" s="56" t="s">
        <v>72</v>
      </c>
      <c r="G99" s="16">
        <v>12000030</v>
      </c>
      <c r="H99" s="21" t="s">
        <v>239</v>
      </c>
      <c r="I99" s="17" t="s">
        <v>309</v>
      </c>
      <c r="J99" s="17" t="s">
        <v>475</v>
      </c>
      <c r="K99" s="17" t="s">
        <v>285</v>
      </c>
      <c r="L99" s="17" t="s">
        <v>655</v>
      </c>
      <c r="M99" s="17" t="s">
        <v>656</v>
      </c>
      <c r="N99" s="17" t="s">
        <v>657</v>
      </c>
      <c r="O99" s="17" t="s">
        <v>289</v>
      </c>
      <c r="P99" s="56" t="s">
        <v>272</v>
      </c>
      <c r="Q99" s="17" t="str" cm="1">
        <f t="array" ref="Q99">_xlfn.XLOOKUP(Table4[[#This Row],[Full Name / Nama Penuh]],Table1[[#All],[Employee Name]],Table1[[#All],[Status]],"",0,1)</f>
        <v>Active</v>
      </c>
      <c r="R99" s="17"/>
    </row>
    <row r="100" spans="1:18">
      <c r="A100" s="16">
        <v>7170</v>
      </c>
      <c r="B100" s="15">
        <v>46192.3292476852</v>
      </c>
      <c r="C100" s="15">
        <v>46192.332650463002</v>
      </c>
      <c r="D100" s="15" t="s">
        <v>264</v>
      </c>
      <c r="E100" s="32">
        <v>46191</v>
      </c>
      <c r="F100" s="56" t="s">
        <v>140</v>
      </c>
      <c r="G100" s="16">
        <v>12000112</v>
      </c>
      <c r="H100" s="21" t="s">
        <v>239</v>
      </c>
      <c r="I100" s="17" t="s">
        <v>403</v>
      </c>
      <c r="J100" s="17" t="s">
        <v>644</v>
      </c>
      <c r="K100" s="17" t="s">
        <v>285</v>
      </c>
      <c r="L100" s="17" t="s">
        <v>658</v>
      </c>
      <c r="M100" s="17" t="s">
        <v>659</v>
      </c>
      <c r="N100" s="17" t="s">
        <v>660</v>
      </c>
      <c r="O100" s="17" t="s">
        <v>289</v>
      </c>
      <c r="P100" s="56" t="s">
        <v>272</v>
      </c>
      <c r="Q100" s="17" t="str" cm="1">
        <f t="array" ref="Q100">_xlfn.XLOOKUP(Table4[[#This Row],[Full Name / Nama Penuh]],Table1[[#All],[Employee Name]],Table1[[#All],[Status]],"",0,1)</f>
        <v>Active</v>
      </c>
      <c r="R100" s="17"/>
    </row>
    <row r="101" spans="1:18">
      <c r="A101" s="16">
        <v>7163</v>
      </c>
      <c r="B101" s="15">
        <v>46191.637557870403</v>
      </c>
      <c r="C101" s="15">
        <v>46191.637847222199</v>
      </c>
      <c r="D101" s="15" t="s">
        <v>264</v>
      </c>
      <c r="E101" s="32">
        <v>46191</v>
      </c>
      <c r="F101" s="56" t="s">
        <v>210</v>
      </c>
      <c r="G101" s="16">
        <v>12000018</v>
      </c>
      <c r="H101" s="21" t="s">
        <v>239</v>
      </c>
      <c r="I101" s="17" t="s">
        <v>661</v>
      </c>
      <c r="J101" s="17" t="s">
        <v>644</v>
      </c>
      <c r="K101" s="17" t="s">
        <v>296</v>
      </c>
      <c r="L101" s="17" t="s">
        <v>662</v>
      </c>
      <c r="M101" s="17" t="s">
        <v>663</v>
      </c>
      <c r="N101" s="17" t="s">
        <v>664</v>
      </c>
      <c r="O101" s="17" t="s">
        <v>367</v>
      </c>
      <c r="P101" s="56" t="s">
        <v>272</v>
      </c>
      <c r="Q101" s="17" t="str" cm="1">
        <f t="array" ref="Q101">_xlfn.XLOOKUP(Table4[[#This Row],[Full Name / Nama Penuh]],Table1[[#All],[Employee Name]],Table1[[#All],[Status]],"",0,1)</f>
        <v>Active</v>
      </c>
      <c r="R101" s="17"/>
    </row>
    <row r="102" spans="1:18">
      <c r="A102" s="16">
        <v>7162</v>
      </c>
      <c r="B102" s="15">
        <v>46191.6320486111</v>
      </c>
      <c r="C102" s="15">
        <v>46191.635011574101</v>
      </c>
      <c r="D102" s="15" t="s">
        <v>264</v>
      </c>
      <c r="E102" s="32">
        <v>46191</v>
      </c>
      <c r="F102" s="56" t="s">
        <v>210</v>
      </c>
      <c r="G102" s="16">
        <v>12000018</v>
      </c>
      <c r="H102" s="21" t="s">
        <v>239</v>
      </c>
      <c r="I102" s="17" t="s">
        <v>661</v>
      </c>
      <c r="J102" s="17" t="s">
        <v>644</v>
      </c>
      <c r="K102" s="17" t="s">
        <v>296</v>
      </c>
      <c r="L102" s="17" t="s">
        <v>665</v>
      </c>
      <c r="M102" s="17" t="s">
        <v>666</v>
      </c>
      <c r="N102" s="17" t="s">
        <v>667</v>
      </c>
      <c r="O102" s="17" t="s">
        <v>367</v>
      </c>
      <c r="P102" s="56" t="s">
        <v>272</v>
      </c>
      <c r="Q102" s="17" t="str" cm="1">
        <f t="array" ref="Q102">_xlfn.XLOOKUP(Table4[[#This Row],[Full Name / Nama Penuh]],Table1[[#All],[Employee Name]],Table1[[#All],[Status]],"",0,1)</f>
        <v>Active</v>
      </c>
      <c r="R102" s="17"/>
    </row>
    <row r="103" spans="1:18">
      <c r="A103" s="16">
        <v>7161</v>
      </c>
      <c r="B103" s="15">
        <v>46191.6322685185</v>
      </c>
      <c r="C103" s="15">
        <v>46191.634918981501</v>
      </c>
      <c r="D103" s="15" t="s">
        <v>264</v>
      </c>
      <c r="E103" s="32">
        <v>46191</v>
      </c>
      <c r="F103" s="56" t="s">
        <v>146</v>
      </c>
      <c r="G103" s="16">
        <v>12000102</v>
      </c>
      <c r="H103" s="21" t="s">
        <v>239</v>
      </c>
      <c r="I103" s="17" t="s">
        <v>503</v>
      </c>
      <c r="J103" s="17" t="s">
        <v>274</v>
      </c>
      <c r="K103" s="17" t="s">
        <v>285</v>
      </c>
      <c r="L103" s="17" t="s">
        <v>668</v>
      </c>
      <c r="M103" s="17" t="s">
        <v>669</v>
      </c>
      <c r="N103" s="17" t="s">
        <v>670</v>
      </c>
      <c r="O103" s="17" t="s">
        <v>428</v>
      </c>
      <c r="P103" s="56" t="s">
        <v>272</v>
      </c>
      <c r="Q103" s="17" t="str" cm="1">
        <f t="array" ref="Q103">_xlfn.XLOOKUP(Table4[[#This Row],[Full Name / Nama Penuh]],Table1[[#All],[Employee Name]],Table1[[#All],[Status]],"",0,1)</f>
        <v>Active</v>
      </c>
      <c r="R103" s="17"/>
    </row>
    <row r="104" spans="1:18">
      <c r="A104" s="16">
        <v>7160</v>
      </c>
      <c r="B104" s="15">
        <v>46191.626724537004</v>
      </c>
      <c r="C104" s="15">
        <v>46191.628414351901</v>
      </c>
      <c r="D104" s="15" t="s">
        <v>264</v>
      </c>
      <c r="E104" s="32">
        <v>46191</v>
      </c>
      <c r="F104" s="56" t="s">
        <v>219</v>
      </c>
      <c r="G104" s="16">
        <v>12000048</v>
      </c>
      <c r="H104" s="21" t="s">
        <v>239</v>
      </c>
      <c r="I104" s="17" t="s">
        <v>627</v>
      </c>
      <c r="J104" s="17" t="s">
        <v>88</v>
      </c>
      <c r="K104" s="17" t="s">
        <v>296</v>
      </c>
      <c r="L104" s="17" t="s">
        <v>671</v>
      </c>
      <c r="M104" s="17" t="s">
        <v>672</v>
      </c>
      <c r="N104" s="17" t="s">
        <v>673</v>
      </c>
      <c r="O104" s="17" t="s">
        <v>295</v>
      </c>
      <c r="P104" s="56" t="s">
        <v>272</v>
      </c>
      <c r="Q104" s="17" t="str" cm="1">
        <f t="array" ref="Q104">_xlfn.XLOOKUP(Table4[[#This Row],[Full Name / Nama Penuh]],Table1[[#All],[Employee Name]],Table1[[#All],[Status]],"",0,1)</f>
        <v>Active</v>
      </c>
      <c r="R104" s="17"/>
    </row>
    <row r="105" spans="1:18">
      <c r="A105" s="16">
        <v>7159</v>
      </c>
      <c r="B105" s="15">
        <v>46191.621770833299</v>
      </c>
      <c r="C105" s="15">
        <v>46191.626689814802</v>
      </c>
      <c r="D105" s="15" t="s">
        <v>264</v>
      </c>
      <c r="E105" s="32">
        <v>46191</v>
      </c>
      <c r="F105" s="56" t="s">
        <v>219</v>
      </c>
      <c r="G105" s="16">
        <v>12000048</v>
      </c>
      <c r="H105" s="21" t="s">
        <v>239</v>
      </c>
      <c r="I105" s="17" t="s">
        <v>627</v>
      </c>
      <c r="J105" s="17" t="s">
        <v>628</v>
      </c>
      <c r="K105" s="17" t="s">
        <v>296</v>
      </c>
      <c r="L105" s="17" t="s">
        <v>674</v>
      </c>
      <c r="M105" s="17" t="s">
        <v>675</v>
      </c>
      <c r="N105" s="17" t="s">
        <v>676</v>
      </c>
      <c r="O105" s="17" t="s">
        <v>346</v>
      </c>
      <c r="P105" s="56" t="s">
        <v>272</v>
      </c>
      <c r="Q105" s="17" t="str" cm="1">
        <f t="array" ref="Q105">_xlfn.XLOOKUP(Table4[[#This Row],[Full Name / Nama Penuh]],Table1[[#All],[Employee Name]],Table1[[#All],[Status]],"",0,1)</f>
        <v>Active</v>
      </c>
      <c r="R105" s="17"/>
    </row>
    <row r="106" spans="1:18">
      <c r="A106" s="16">
        <v>7156</v>
      </c>
      <c r="B106" s="15">
        <v>46191.560057870403</v>
      </c>
      <c r="C106" s="15">
        <v>46191.5613310185</v>
      </c>
      <c r="D106" s="15" t="s">
        <v>264</v>
      </c>
      <c r="E106" s="32">
        <v>46191</v>
      </c>
      <c r="F106" s="56" t="s">
        <v>117</v>
      </c>
      <c r="G106" s="16">
        <v>12000151</v>
      </c>
      <c r="H106" s="21" t="s">
        <v>239</v>
      </c>
      <c r="I106" s="17" t="s">
        <v>677</v>
      </c>
      <c r="J106" s="17" t="s">
        <v>320</v>
      </c>
      <c r="K106" s="17" t="s">
        <v>296</v>
      </c>
      <c r="L106" s="17" t="s">
        <v>678</v>
      </c>
      <c r="M106" s="17" t="s">
        <v>679</v>
      </c>
      <c r="N106" s="17" t="s">
        <v>678</v>
      </c>
      <c r="O106" s="17" t="s">
        <v>383</v>
      </c>
      <c r="P106" s="56" t="s">
        <v>272</v>
      </c>
      <c r="Q106" s="17" t="str" cm="1">
        <f t="array" ref="Q106">_xlfn.XLOOKUP(Table4[[#This Row],[Full Name / Nama Penuh]],Table1[[#All],[Employee Name]],Table1[[#All],[Status]],"",0,1)</f>
        <v>Active</v>
      </c>
      <c r="R106" s="17"/>
    </row>
    <row r="107" spans="1:18">
      <c r="A107" s="16">
        <v>7155</v>
      </c>
      <c r="B107" s="15">
        <v>46191.558425925898</v>
      </c>
      <c r="C107" s="15">
        <v>46191.559988425899</v>
      </c>
      <c r="D107" s="15" t="s">
        <v>264</v>
      </c>
      <c r="E107" s="32">
        <v>46191</v>
      </c>
      <c r="F107" s="56" t="s">
        <v>117</v>
      </c>
      <c r="G107" s="16">
        <v>12000151</v>
      </c>
      <c r="H107" s="21" t="s">
        <v>239</v>
      </c>
      <c r="I107" s="17" t="s">
        <v>677</v>
      </c>
      <c r="J107" s="17" t="s">
        <v>88</v>
      </c>
      <c r="K107" s="17" t="s">
        <v>296</v>
      </c>
      <c r="L107" s="17" t="s">
        <v>680</v>
      </c>
      <c r="M107" s="17" t="s">
        <v>681</v>
      </c>
      <c r="N107" s="17" t="s">
        <v>682</v>
      </c>
      <c r="O107" s="17" t="s">
        <v>346</v>
      </c>
      <c r="P107" s="56" t="s">
        <v>272</v>
      </c>
      <c r="Q107" s="17" t="str" cm="1">
        <f t="array" ref="Q107">_xlfn.XLOOKUP(Table4[[#This Row],[Full Name / Nama Penuh]],Table1[[#All],[Employee Name]],Table1[[#All],[Status]],"",0,1)</f>
        <v>Active</v>
      </c>
      <c r="R107" s="17"/>
    </row>
    <row r="108" spans="1:18">
      <c r="A108" s="16">
        <v>7147</v>
      </c>
      <c r="B108" s="15">
        <v>46191.417800925898</v>
      </c>
      <c r="C108" s="15">
        <v>46191.420787037001</v>
      </c>
      <c r="D108" s="15" t="s">
        <v>264</v>
      </c>
      <c r="E108" s="32">
        <v>46191</v>
      </c>
      <c r="F108" s="56" t="s">
        <v>191</v>
      </c>
      <c r="G108" s="16">
        <v>12000130</v>
      </c>
      <c r="H108" s="21" t="s">
        <v>239</v>
      </c>
      <c r="I108" s="17" t="s">
        <v>639</v>
      </c>
      <c r="J108" s="17" t="s">
        <v>683</v>
      </c>
      <c r="K108" s="17" t="s">
        <v>296</v>
      </c>
      <c r="L108" s="17" t="s">
        <v>684</v>
      </c>
      <c r="M108" s="17" t="s">
        <v>685</v>
      </c>
      <c r="N108" s="17" t="s">
        <v>686</v>
      </c>
      <c r="O108" s="17" t="s">
        <v>289</v>
      </c>
      <c r="P108" s="56" t="s">
        <v>272</v>
      </c>
      <c r="Q108" s="17" t="str" cm="1">
        <f t="array" ref="Q108">_xlfn.XLOOKUP(Table4[[#This Row],[Full Name / Nama Penuh]],Table1[[#All],[Employee Name]],Table1[[#All],[Status]],"",0,1)</f>
        <v>Active</v>
      </c>
      <c r="R108" s="17"/>
    </row>
    <row r="109" spans="1:18">
      <c r="A109" s="16">
        <v>7145</v>
      </c>
      <c r="B109" s="15">
        <v>46191.398159722201</v>
      </c>
      <c r="C109" s="15">
        <v>46191.398414351803</v>
      </c>
      <c r="D109" s="15" t="s">
        <v>264</v>
      </c>
      <c r="E109" s="32">
        <v>46191</v>
      </c>
      <c r="F109" s="56" t="s">
        <v>119</v>
      </c>
      <c r="G109" s="16">
        <v>12000149</v>
      </c>
      <c r="H109" s="21" t="s">
        <v>239</v>
      </c>
      <c r="I109" s="17" t="s">
        <v>687</v>
      </c>
      <c r="J109" s="17" t="s">
        <v>88</v>
      </c>
      <c r="K109" s="17" t="s">
        <v>296</v>
      </c>
      <c r="L109" s="17" t="s">
        <v>688</v>
      </c>
      <c r="M109" s="17" t="s">
        <v>689</v>
      </c>
      <c r="N109" s="17" t="s">
        <v>690</v>
      </c>
      <c r="O109" s="17" t="s">
        <v>375</v>
      </c>
      <c r="P109" s="56" t="s">
        <v>272</v>
      </c>
      <c r="Q109" s="17" t="str" cm="1">
        <f t="array" ref="Q109">_xlfn.XLOOKUP(Table4[[#This Row],[Full Name / Nama Penuh]],Table1[[#All],[Employee Name]],Table1[[#All],[Status]],"",0,1)</f>
        <v>Active</v>
      </c>
      <c r="R109" s="17"/>
    </row>
    <row r="110" spans="1:18">
      <c r="A110" s="16">
        <v>7143</v>
      </c>
      <c r="B110" s="15">
        <v>46191.392175925903</v>
      </c>
      <c r="C110" s="15">
        <v>46191.394814814797</v>
      </c>
      <c r="D110" s="15" t="s">
        <v>264</v>
      </c>
      <c r="E110" s="32">
        <v>46191</v>
      </c>
      <c r="F110" s="56" t="s">
        <v>119</v>
      </c>
      <c r="G110" s="16">
        <v>12000149</v>
      </c>
      <c r="H110" s="21" t="s">
        <v>239</v>
      </c>
      <c r="I110" s="17" t="s">
        <v>687</v>
      </c>
      <c r="J110" s="17" t="s">
        <v>88</v>
      </c>
      <c r="K110" s="17" t="s">
        <v>296</v>
      </c>
      <c r="L110" s="17" t="s">
        <v>691</v>
      </c>
      <c r="M110" s="17" t="s">
        <v>692</v>
      </c>
      <c r="N110" s="17" t="s">
        <v>693</v>
      </c>
      <c r="O110" s="17" t="s">
        <v>383</v>
      </c>
      <c r="P110" s="56" t="s">
        <v>272</v>
      </c>
      <c r="Q110" s="17" t="str" cm="1">
        <f t="array" ref="Q110">_xlfn.XLOOKUP(Table4[[#This Row],[Full Name / Nama Penuh]],Table1[[#All],[Employee Name]],Table1[[#All],[Status]],"",0,1)</f>
        <v>Active</v>
      </c>
      <c r="R110" s="17"/>
    </row>
    <row r="111" spans="1:18">
      <c r="A111" s="16">
        <v>7273</v>
      </c>
      <c r="B111" s="15">
        <v>46199.321666666699</v>
      </c>
      <c r="C111" s="15">
        <v>46199.329259259299</v>
      </c>
      <c r="D111" s="15" t="s">
        <v>264</v>
      </c>
      <c r="E111" s="32">
        <v>46190</v>
      </c>
      <c r="F111" s="56" t="s">
        <v>148</v>
      </c>
      <c r="G111" s="16">
        <v>12000014</v>
      </c>
      <c r="H111" s="21" t="s">
        <v>239</v>
      </c>
      <c r="I111" s="17" t="s">
        <v>432</v>
      </c>
      <c r="J111" s="17" t="s">
        <v>504</v>
      </c>
      <c r="K111" s="17" t="s">
        <v>267</v>
      </c>
      <c r="L111" s="17" t="s">
        <v>694</v>
      </c>
      <c r="M111" s="17" t="s">
        <v>695</v>
      </c>
      <c r="N111" s="17" t="s">
        <v>696</v>
      </c>
      <c r="O111" s="17" t="s">
        <v>283</v>
      </c>
      <c r="P111" s="56" t="s">
        <v>272</v>
      </c>
      <c r="Q111" s="17" t="str" cm="1">
        <f t="array" ref="Q111">_xlfn.XLOOKUP(Table4[[#This Row],[Full Name / Nama Penuh]],Table1[[#All],[Employee Name]],Table1[[#All],[Status]],"",0,1)</f>
        <v>Active</v>
      </c>
      <c r="R111" s="17"/>
    </row>
    <row r="112" spans="1:18">
      <c r="A112" s="16">
        <v>7139</v>
      </c>
      <c r="B112" s="15">
        <v>46191.256990740701</v>
      </c>
      <c r="C112" s="15">
        <v>46191.263530092598</v>
      </c>
      <c r="D112" s="15" t="s">
        <v>264</v>
      </c>
      <c r="E112" s="32">
        <v>46190</v>
      </c>
      <c r="F112" s="56" t="s">
        <v>156</v>
      </c>
      <c r="G112" s="16">
        <v>12000088</v>
      </c>
      <c r="H112" s="21" t="s">
        <v>239</v>
      </c>
      <c r="I112" s="17" t="s">
        <v>697</v>
      </c>
      <c r="J112" s="17" t="s">
        <v>683</v>
      </c>
      <c r="K112" s="17" t="s">
        <v>267</v>
      </c>
      <c r="L112" s="17" t="s">
        <v>698</v>
      </c>
      <c r="M112" s="17" t="s">
        <v>699</v>
      </c>
      <c r="N112" s="17" t="s">
        <v>700</v>
      </c>
      <c r="O112" s="17" t="s">
        <v>346</v>
      </c>
      <c r="P112" s="56" t="s">
        <v>272</v>
      </c>
      <c r="Q112" s="17" t="str" cm="1">
        <f t="array" ref="Q112">_xlfn.XLOOKUP(Table4[[#This Row],[Full Name / Nama Penuh]],Table1[[#All],[Employee Name]],Table1[[#All],[Status]],"",0,1)</f>
        <v>Active</v>
      </c>
      <c r="R112" s="17"/>
    </row>
    <row r="113" spans="1:18">
      <c r="A113" s="16">
        <v>7368</v>
      </c>
      <c r="B113" s="15">
        <v>46203.565601851798</v>
      </c>
      <c r="C113" s="15">
        <v>46203.568668981497</v>
      </c>
      <c r="D113" s="15" t="s">
        <v>264</v>
      </c>
      <c r="E113" s="32">
        <v>46190</v>
      </c>
      <c r="F113" s="56" t="s">
        <v>165</v>
      </c>
      <c r="G113" s="16">
        <v>12000103</v>
      </c>
      <c r="H113" s="53" t="s">
        <v>239</v>
      </c>
      <c r="I113" s="17" t="s">
        <v>701</v>
      </c>
      <c r="J113" s="17" t="s">
        <v>266</v>
      </c>
      <c r="K113" s="17" t="s">
        <v>285</v>
      </c>
      <c r="L113" s="17" t="s">
        <v>702</v>
      </c>
      <c r="M113" s="17" t="s">
        <v>362</v>
      </c>
      <c r="N113" s="17" t="s">
        <v>703</v>
      </c>
      <c r="O113" s="17" t="s">
        <v>289</v>
      </c>
      <c r="P113" s="56" t="s">
        <v>272</v>
      </c>
      <c r="Q113" s="17" t="str" cm="1">
        <f t="array" ref="Q113">_xlfn.XLOOKUP(Table4[[#This Row],[Full Name / Nama Penuh]],Table1[[#All],[Employee Name]],Table1[[#All],[Status]],"",0,1)</f>
        <v>Active</v>
      </c>
      <c r="R113" s="17"/>
    </row>
    <row r="114" spans="1:18">
      <c r="A114" s="16">
        <v>7126</v>
      </c>
      <c r="B114" s="15">
        <v>46189.495219907403</v>
      </c>
      <c r="C114" s="15">
        <v>46189.501030092601</v>
      </c>
      <c r="D114" s="15" t="s">
        <v>264</v>
      </c>
      <c r="E114" s="32">
        <v>46189</v>
      </c>
      <c r="F114" s="56" t="s">
        <v>11</v>
      </c>
      <c r="G114" s="16">
        <v>12000013</v>
      </c>
      <c r="H114" s="21" t="s">
        <v>239</v>
      </c>
      <c r="I114" s="17" t="s">
        <v>704</v>
      </c>
      <c r="J114" s="17" t="s">
        <v>325</v>
      </c>
      <c r="K114" s="17" t="s">
        <v>267</v>
      </c>
      <c r="L114" s="17" t="s">
        <v>705</v>
      </c>
      <c r="M114" s="17" t="s">
        <v>706</v>
      </c>
      <c r="N114" s="17" t="s">
        <v>707</v>
      </c>
      <c r="O114" s="17" t="s">
        <v>553</v>
      </c>
      <c r="P114" s="56" t="s">
        <v>272</v>
      </c>
      <c r="Q114" s="17" t="str" cm="1">
        <f t="array" ref="Q114">_xlfn.XLOOKUP(Table4[[#This Row],[Full Name / Nama Penuh]],Table1[[#All],[Employee Name]],Table1[[#All],[Status]],"",0,1)</f>
        <v>Active</v>
      </c>
      <c r="R114" s="17"/>
    </row>
    <row r="115" spans="1:18">
      <c r="A115" s="16">
        <v>7124</v>
      </c>
      <c r="B115" s="15">
        <v>46189.2979976852</v>
      </c>
      <c r="C115" s="15">
        <v>46189.310277777797</v>
      </c>
      <c r="D115" s="15" t="s">
        <v>264</v>
      </c>
      <c r="E115" s="32">
        <v>46189</v>
      </c>
      <c r="F115" s="56" t="s">
        <v>38</v>
      </c>
      <c r="G115" s="16">
        <v>12000027</v>
      </c>
      <c r="H115" s="21" t="s">
        <v>239</v>
      </c>
      <c r="I115" s="17" t="s">
        <v>603</v>
      </c>
      <c r="J115" s="17" t="s">
        <v>88</v>
      </c>
      <c r="K115" s="17" t="s">
        <v>267</v>
      </c>
      <c r="L115" s="17" t="s">
        <v>708</v>
      </c>
      <c r="M115" s="17" t="s">
        <v>709</v>
      </c>
      <c r="N115" s="17" t="s">
        <v>710</v>
      </c>
      <c r="O115" s="17" t="s">
        <v>375</v>
      </c>
      <c r="P115" s="56" t="s">
        <v>272</v>
      </c>
      <c r="Q115" s="17" t="str" cm="1">
        <f t="array" ref="Q115">_xlfn.XLOOKUP(Table4[[#This Row],[Full Name / Nama Penuh]],Table1[[#All],[Employee Name]],Table1[[#All],[Status]],"",0,1)</f>
        <v>Active</v>
      </c>
      <c r="R115" s="17"/>
    </row>
    <row r="116" spans="1:18">
      <c r="A116" s="16">
        <v>7396</v>
      </c>
      <c r="B116" s="15">
        <v>46204.221678240698</v>
      </c>
      <c r="C116" s="15">
        <v>46204.230324074102</v>
      </c>
      <c r="D116" s="15" t="s">
        <v>264</v>
      </c>
      <c r="E116" s="32">
        <v>46189</v>
      </c>
      <c r="F116" s="56" t="s">
        <v>55</v>
      </c>
      <c r="G116" s="16">
        <v>12000073</v>
      </c>
      <c r="H116" s="53" t="s">
        <v>239</v>
      </c>
      <c r="I116" s="17" t="s">
        <v>363</v>
      </c>
      <c r="J116" s="17" t="s">
        <v>407</v>
      </c>
      <c r="K116" s="17" t="s">
        <v>267</v>
      </c>
      <c r="L116" s="17" t="s">
        <v>711</v>
      </c>
      <c r="M116" s="17" t="s">
        <v>712</v>
      </c>
      <c r="N116" s="17" t="s">
        <v>713</v>
      </c>
      <c r="O116" s="17" t="s">
        <v>383</v>
      </c>
      <c r="P116" s="50" t="s">
        <v>272</v>
      </c>
      <c r="Q116" s="17" t="str" cm="1">
        <f t="array" ref="Q116">_xlfn.XLOOKUP(Table4[[#This Row],[Full Name / Nama Penuh]],Table1[[#All],[Employee Name]],Table1[[#All],[Status]],"",0,1)</f>
        <v>Active</v>
      </c>
      <c r="R116" s="17"/>
    </row>
    <row r="117" spans="1:18">
      <c r="A117" s="16">
        <v>7169</v>
      </c>
      <c r="B117" s="15">
        <v>46192.326874999999</v>
      </c>
      <c r="C117" s="15">
        <v>46192.3292013889</v>
      </c>
      <c r="D117" s="15" t="s">
        <v>264</v>
      </c>
      <c r="E117" s="32">
        <v>46189</v>
      </c>
      <c r="F117" s="56" t="s">
        <v>140</v>
      </c>
      <c r="G117" s="16">
        <v>12000112</v>
      </c>
      <c r="H117" s="21" t="s">
        <v>239</v>
      </c>
      <c r="I117" s="17" t="s">
        <v>714</v>
      </c>
      <c r="J117" s="17" t="s">
        <v>715</v>
      </c>
      <c r="K117" s="17" t="s">
        <v>267</v>
      </c>
      <c r="L117" s="17" t="s">
        <v>716</v>
      </c>
      <c r="M117" s="17" t="s">
        <v>717</v>
      </c>
      <c r="N117" s="17" t="s">
        <v>718</v>
      </c>
      <c r="O117" s="17" t="s">
        <v>283</v>
      </c>
      <c r="P117" s="56" t="s">
        <v>272</v>
      </c>
      <c r="Q117" s="17" t="str" cm="1">
        <f t="array" ref="Q117">_xlfn.XLOOKUP(Table4[[#This Row],[Full Name / Nama Penuh]],Table1[[#All],[Employee Name]],Table1[[#All],[Status]],"",0,1)</f>
        <v>Active</v>
      </c>
      <c r="R117" s="17"/>
    </row>
    <row r="118" spans="1:18">
      <c r="A118" s="16">
        <v>7278</v>
      </c>
      <c r="B118" s="15">
        <v>46199.339085648098</v>
      </c>
      <c r="C118" s="15">
        <v>46199.344849537003</v>
      </c>
      <c r="D118" s="15" t="s">
        <v>264</v>
      </c>
      <c r="E118" s="32">
        <v>46189</v>
      </c>
      <c r="F118" s="56" t="s">
        <v>115</v>
      </c>
      <c r="G118" s="16">
        <v>12000075</v>
      </c>
      <c r="H118" s="21" t="s">
        <v>239</v>
      </c>
      <c r="I118" s="17" t="s">
        <v>56</v>
      </c>
      <c r="J118" s="17" t="s">
        <v>320</v>
      </c>
      <c r="K118" s="17" t="s">
        <v>296</v>
      </c>
      <c r="L118" s="17" t="s">
        <v>719</v>
      </c>
      <c r="M118" s="17" t="s">
        <v>720</v>
      </c>
      <c r="N118" s="17" t="s">
        <v>721</v>
      </c>
      <c r="O118" s="17" t="s">
        <v>271</v>
      </c>
      <c r="P118" s="56" t="s">
        <v>272</v>
      </c>
      <c r="Q118" s="17" t="str" cm="1">
        <f t="array" ref="Q118">_xlfn.XLOOKUP(Table4[[#This Row],[Full Name / Nama Penuh]],Table1[[#All],[Employee Name]],Table1[[#All],[Status]],"",0,1)</f>
        <v>Active</v>
      </c>
      <c r="R118" s="17"/>
    </row>
    <row r="119" spans="1:18">
      <c r="A119" s="16">
        <v>7151</v>
      </c>
      <c r="B119" s="15">
        <v>46191.445509259298</v>
      </c>
      <c r="C119" s="15">
        <v>46191.453587962998</v>
      </c>
      <c r="D119" s="15" t="s">
        <v>264</v>
      </c>
      <c r="E119" s="32">
        <v>46189</v>
      </c>
      <c r="F119" s="56" t="s">
        <v>70</v>
      </c>
      <c r="G119" s="16">
        <v>12000029</v>
      </c>
      <c r="H119" s="21" t="s">
        <v>239</v>
      </c>
      <c r="I119" s="17" t="s">
        <v>722</v>
      </c>
      <c r="J119" s="17" t="s">
        <v>483</v>
      </c>
      <c r="K119" s="17" t="s">
        <v>285</v>
      </c>
      <c r="L119" s="17" t="s">
        <v>723</v>
      </c>
      <c r="M119" s="17" t="s">
        <v>287</v>
      </c>
      <c r="N119" s="17" t="s">
        <v>724</v>
      </c>
      <c r="O119" s="17" t="s">
        <v>289</v>
      </c>
      <c r="P119" s="56" t="s">
        <v>272</v>
      </c>
      <c r="Q119" s="17" t="str" cm="1">
        <f t="array" ref="Q119">_xlfn.XLOOKUP(Table4[[#This Row],[Full Name / Nama Penuh]],Table1[[#All],[Employee Name]],Table1[[#All],[Status]],"",0,1)</f>
        <v>Active</v>
      </c>
      <c r="R119" s="17"/>
    </row>
    <row r="120" spans="1:18">
      <c r="A120" s="16">
        <v>7150</v>
      </c>
      <c r="B120" s="15">
        <v>46191.442893518499</v>
      </c>
      <c r="C120" s="15">
        <v>46191.445381944402</v>
      </c>
      <c r="D120" s="15" t="s">
        <v>264</v>
      </c>
      <c r="E120" s="32">
        <v>46189</v>
      </c>
      <c r="F120" s="56" t="s">
        <v>70</v>
      </c>
      <c r="G120" s="16">
        <v>12000029</v>
      </c>
      <c r="H120" s="21" t="s">
        <v>239</v>
      </c>
      <c r="I120" s="17" t="s">
        <v>722</v>
      </c>
      <c r="J120" s="17" t="s">
        <v>332</v>
      </c>
      <c r="K120" s="17" t="s">
        <v>285</v>
      </c>
      <c r="L120" s="17" t="s">
        <v>725</v>
      </c>
      <c r="M120" s="17" t="s">
        <v>287</v>
      </c>
      <c r="N120" s="17" t="s">
        <v>726</v>
      </c>
      <c r="O120" s="17" t="s">
        <v>289</v>
      </c>
      <c r="P120" s="56" t="s">
        <v>272</v>
      </c>
      <c r="Q120" s="17" t="str" cm="1">
        <f t="array" ref="Q120">_xlfn.XLOOKUP(Table4[[#This Row],[Full Name / Nama Penuh]],Table1[[#All],[Employee Name]],Table1[[#All],[Status]],"",0,1)</f>
        <v>Active</v>
      </c>
      <c r="R120" s="17"/>
    </row>
    <row r="121" spans="1:18">
      <c r="A121" s="16">
        <v>7276</v>
      </c>
      <c r="B121" s="15">
        <v>46199.340532407397</v>
      </c>
      <c r="C121" s="15">
        <v>46199.344097222202</v>
      </c>
      <c r="D121" s="15" t="s">
        <v>264</v>
      </c>
      <c r="E121" s="32">
        <v>46188</v>
      </c>
      <c r="F121" s="56" t="s">
        <v>90</v>
      </c>
      <c r="G121" s="16">
        <v>12000011</v>
      </c>
      <c r="H121" s="21" t="s">
        <v>239</v>
      </c>
      <c r="I121" s="17" t="s">
        <v>445</v>
      </c>
      <c r="J121" s="17" t="s">
        <v>446</v>
      </c>
      <c r="K121" s="17" t="s">
        <v>305</v>
      </c>
      <c r="L121" s="17" t="s">
        <v>727</v>
      </c>
      <c r="M121" s="17" t="s">
        <v>728</v>
      </c>
      <c r="N121" s="17" t="s">
        <v>729</v>
      </c>
      <c r="O121" s="17" t="s">
        <v>295</v>
      </c>
      <c r="P121" s="56" t="s">
        <v>272</v>
      </c>
      <c r="Q121" s="17" t="str" cm="1">
        <f t="array" ref="Q121">_xlfn.XLOOKUP(Table4[[#This Row],[Full Name / Nama Penuh]],Table1[[#All],[Employee Name]],Table1[[#All],[Status]],"",0,1)</f>
        <v>Active</v>
      </c>
      <c r="R121" s="17"/>
    </row>
    <row r="122" spans="1:18">
      <c r="A122" s="16">
        <v>7127</v>
      </c>
      <c r="B122" s="15">
        <v>46189.657025462999</v>
      </c>
      <c r="C122" s="15">
        <v>46189.660138888903</v>
      </c>
      <c r="D122" s="15" t="s">
        <v>264</v>
      </c>
      <c r="E122" s="32">
        <v>46188</v>
      </c>
      <c r="F122" s="56" t="s">
        <v>145</v>
      </c>
      <c r="G122" s="16">
        <v>12000060</v>
      </c>
      <c r="H122" s="21" t="s">
        <v>239</v>
      </c>
      <c r="I122" s="17" t="s">
        <v>730</v>
      </c>
      <c r="J122" s="17" t="s">
        <v>266</v>
      </c>
      <c r="K122" s="17" t="s">
        <v>305</v>
      </c>
      <c r="L122" s="17" t="s">
        <v>731</v>
      </c>
      <c r="M122" s="17" t="s">
        <v>732</v>
      </c>
      <c r="N122" s="17" t="s">
        <v>733</v>
      </c>
      <c r="O122" s="17" t="s">
        <v>295</v>
      </c>
      <c r="P122" s="56" t="s">
        <v>272</v>
      </c>
      <c r="Q122" s="17" t="str" cm="1">
        <f t="array" ref="Q122">_xlfn.XLOOKUP(Table4[[#This Row],[Full Name / Nama Penuh]],Table1[[#All],[Employee Name]],Table1[[#All],[Status]],"",0,1)</f>
        <v>Active</v>
      </c>
      <c r="R122" s="17"/>
    </row>
    <row r="123" spans="1:18">
      <c r="A123" s="16">
        <v>7395</v>
      </c>
      <c r="B123" s="15">
        <v>46204.216932870397</v>
      </c>
      <c r="C123" s="15">
        <v>46204.219236111101</v>
      </c>
      <c r="D123" s="15" t="s">
        <v>264</v>
      </c>
      <c r="E123" s="32">
        <v>46188</v>
      </c>
      <c r="F123" s="56" t="s">
        <v>55</v>
      </c>
      <c r="G123" s="16">
        <v>12000073</v>
      </c>
      <c r="H123" s="53" t="s">
        <v>239</v>
      </c>
      <c r="I123" s="17" t="s">
        <v>363</v>
      </c>
      <c r="J123" s="17" t="s">
        <v>604</v>
      </c>
      <c r="K123" s="17" t="s">
        <v>267</v>
      </c>
      <c r="L123" s="17" t="s">
        <v>734</v>
      </c>
      <c r="M123" s="17" t="s">
        <v>735</v>
      </c>
      <c r="N123" s="17" t="s">
        <v>736</v>
      </c>
      <c r="O123" s="17" t="s">
        <v>383</v>
      </c>
      <c r="P123" s="50" t="s">
        <v>272</v>
      </c>
      <c r="Q123" s="17" t="str" cm="1">
        <f t="array" ref="Q123">_xlfn.XLOOKUP(Table4[[#This Row],[Full Name / Nama Penuh]],Table1[[#All],[Employee Name]],Table1[[#All],[Status]],"",0,1)</f>
        <v>Active</v>
      </c>
      <c r="R123" s="17"/>
    </row>
    <row r="124" spans="1:18">
      <c r="A124" s="16">
        <v>7122</v>
      </c>
      <c r="B124" s="15">
        <v>46188.465219907397</v>
      </c>
      <c r="C124" s="15">
        <v>46188.474560185197</v>
      </c>
      <c r="D124" s="15" t="s">
        <v>264</v>
      </c>
      <c r="E124" s="32">
        <v>46188</v>
      </c>
      <c r="F124" s="56" t="s">
        <v>231</v>
      </c>
      <c r="G124" s="16">
        <v>12000097</v>
      </c>
      <c r="H124" s="21" t="s">
        <v>239</v>
      </c>
      <c r="I124" s="17" t="s">
        <v>56</v>
      </c>
      <c r="J124" s="17" t="s">
        <v>266</v>
      </c>
      <c r="K124" s="17" t="s">
        <v>305</v>
      </c>
      <c r="L124" s="17" t="s">
        <v>737</v>
      </c>
      <c r="M124" s="17" t="s">
        <v>738</v>
      </c>
      <c r="N124" s="17" t="s">
        <v>739</v>
      </c>
      <c r="O124" s="17" t="s">
        <v>295</v>
      </c>
      <c r="P124" s="56" t="s">
        <v>272</v>
      </c>
      <c r="Q124" s="17" t="str" cm="1">
        <f t="array" ref="Q124">_xlfn.XLOOKUP(Table4[[#This Row],[Full Name / Nama Penuh]],Table1[[#All],[Employee Name]],Table1[[#All],[Status]],"",0,1)</f>
        <v>Inactive</v>
      </c>
      <c r="R124" s="17"/>
    </row>
    <row r="125" spans="1:18">
      <c r="A125" s="16">
        <v>7265</v>
      </c>
      <c r="B125" s="15">
        <v>46198.857696759304</v>
      </c>
      <c r="C125" s="15">
        <v>46198.8692592593</v>
      </c>
      <c r="D125" s="15" t="s">
        <v>264</v>
      </c>
      <c r="E125" s="32">
        <v>46188</v>
      </c>
      <c r="F125" s="56" t="s">
        <v>103</v>
      </c>
      <c r="G125" s="16">
        <v>12000164</v>
      </c>
      <c r="H125" s="21" t="s">
        <v>239</v>
      </c>
      <c r="I125" s="17" t="s">
        <v>615</v>
      </c>
      <c r="J125" s="17" t="s">
        <v>279</v>
      </c>
      <c r="K125" s="17" t="s">
        <v>285</v>
      </c>
      <c r="L125" s="17" t="s">
        <v>740</v>
      </c>
      <c r="M125" s="17" t="s">
        <v>362</v>
      </c>
      <c r="N125" s="17" t="s">
        <v>741</v>
      </c>
      <c r="O125" s="17" t="s">
        <v>340</v>
      </c>
      <c r="P125" s="56" t="s">
        <v>272</v>
      </c>
      <c r="Q125" s="17" t="str" cm="1">
        <f t="array" ref="Q125">_xlfn.XLOOKUP(Table4[[#This Row],[Full Name / Nama Penuh]],Table1[[#All],[Employee Name]],Table1[[#All],[Status]],"",0,1)</f>
        <v>Active</v>
      </c>
      <c r="R125" s="17"/>
    </row>
    <row r="126" spans="1:18">
      <c r="A126" s="16">
        <v>7125</v>
      </c>
      <c r="B126" s="15">
        <v>46189.488576388903</v>
      </c>
      <c r="C126" s="15">
        <v>46189.495138888902</v>
      </c>
      <c r="D126" s="15" t="s">
        <v>264</v>
      </c>
      <c r="E126" s="32">
        <v>46188</v>
      </c>
      <c r="F126" s="56" t="s">
        <v>11</v>
      </c>
      <c r="G126" s="16">
        <v>12000013</v>
      </c>
      <c r="H126" s="21" t="s">
        <v>239</v>
      </c>
      <c r="I126" s="17" t="s">
        <v>742</v>
      </c>
      <c r="J126" s="17" t="s">
        <v>386</v>
      </c>
      <c r="K126" s="17" t="s">
        <v>296</v>
      </c>
      <c r="L126" s="17" t="s">
        <v>743</v>
      </c>
      <c r="M126" s="17" t="s">
        <v>744</v>
      </c>
      <c r="N126" s="17" t="s">
        <v>745</v>
      </c>
      <c r="O126" s="17" t="s">
        <v>340</v>
      </c>
      <c r="P126" s="56" t="s">
        <v>272</v>
      </c>
      <c r="Q126" s="17" t="str" cm="1">
        <f t="array" ref="Q126">_xlfn.XLOOKUP(Table4[[#This Row],[Full Name / Nama Penuh]],Table1[[#All],[Employee Name]],Table1[[#All],[Status]],"",0,1)</f>
        <v>Active</v>
      </c>
      <c r="R126" s="17"/>
    </row>
    <row r="127" spans="1:18">
      <c r="A127" s="16">
        <v>7142</v>
      </c>
      <c r="B127" s="15">
        <v>46191.379560185203</v>
      </c>
      <c r="C127" s="15">
        <v>46191.382557870398</v>
      </c>
      <c r="D127" s="15" t="s">
        <v>264</v>
      </c>
      <c r="E127" s="32">
        <v>46186</v>
      </c>
      <c r="F127" s="56" t="s">
        <v>181</v>
      </c>
      <c r="G127" s="16">
        <v>12000122</v>
      </c>
      <c r="H127" s="21" t="s">
        <v>239</v>
      </c>
      <c r="I127" s="17" t="s">
        <v>465</v>
      </c>
      <c r="J127" s="17" t="s">
        <v>300</v>
      </c>
      <c r="K127" s="17" t="s">
        <v>267</v>
      </c>
      <c r="L127" s="17" t="s">
        <v>746</v>
      </c>
      <c r="M127" s="17" t="s">
        <v>747</v>
      </c>
      <c r="N127" s="17" t="s">
        <v>748</v>
      </c>
      <c r="O127" s="17" t="s">
        <v>283</v>
      </c>
      <c r="P127" s="56" t="s">
        <v>272</v>
      </c>
      <c r="Q127" s="17" t="str" cm="1">
        <f t="array" ref="Q127">_xlfn.XLOOKUP(Table4[[#This Row],[Full Name / Nama Penuh]],Table1[[#All],[Employee Name]],Table1[[#All],[Status]],"",0,1)</f>
        <v>Active</v>
      </c>
      <c r="R127" s="17"/>
    </row>
    <row r="128" spans="1:18">
      <c r="A128" s="16">
        <v>7141</v>
      </c>
      <c r="B128" s="15">
        <v>46191.375439814801</v>
      </c>
      <c r="C128" s="15">
        <v>46191.379537036999</v>
      </c>
      <c r="D128" s="15" t="s">
        <v>264</v>
      </c>
      <c r="E128" s="32">
        <v>46185</v>
      </c>
      <c r="F128" s="56" t="s">
        <v>181</v>
      </c>
      <c r="G128" s="16">
        <v>12000122</v>
      </c>
      <c r="H128" s="21" t="s">
        <v>239</v>
      </c>
      <c r="I128" s="17" t="s">
        <v>465</v>
      </c>
      <c r="J128" s="17" t="s">
        <v>608</v>
      </c>
      <c r="K128" s="17" t="s">
        <v>267</v>
      </c>
      <c r="L128" s="17" t="s">
        <v>749</v>
      </c>
      <c r="M128" s="17" t="s">
        <v>750</v>
      </c>
      <c r="N128" s="17" t="s">
        <v>751</v>
      </c>
      <c r="O128" s="17" t="s">
        <v>283</v>
      </c>
      <c r="P128" s="56" t="s">
        <v>272</v>
      </c>
      <c r="Q128" s="17" t="str" cm="1">
        <f t="array" ref="Q128">_xlfn.XLOOKUP(Table4[[#This Row],[Full Name / Nama Penuh]],Table1[[#All],[Employee Name]],Table1[[#All],[Status]],"",0,1)</f>
        <v>Active</v>
      </c>
      <c r="R128" s="17"/>
    </row>
    <row r="129" spans="1:18">
      <c r="A129" s="16">
        <v>7180</v>
      </c>
      <c r="B129" s="15">
        <v>46193.563391203701</v>
      </c>
      <c r="C129" s="15">
        <v>46193.565370370401</v>
      </c>
      <c r="D129" s="15" t="s">
        <v>264</v>
      </c>
      <c r="E129" s="32">
        <v>46185</v>
      </c>
      <c r="F129" s="56" t="s">
        <v>197</v>
      </c>
      <c r="G129" s="16">
        <v>12000134</v>
      </c>
      <c r="H129" s="21" t="s">
        <v>239</v>
      </c>
      <c r="I129" s="17" t="s">
        <v>752</v>
      </c>
      <c r="J129" s="17" t="s">
        <v>753</v>
      </c>
      <c r="K129" s="17" t="s">
        <v>305</v>
      </c>
      <c r="L129" s="17" t="s">
        <v>754</v>
      </c>
      <c r="M129" s="17" t="s">
        <v>755</v>
      </c>
      <c r="N129" s="17" t="s">
        <v>756</v>
      </c>
      <c r="O129" s="17" t="s">
        <v>289</v>
      </c>
      <c r="P129" s="56" t="s">
        <v>272</v>
      </c>
      <c r="Q129" s="17" t="str" cm="1">
        <f t="array" ref="Q129">_xlfn.XLOOKUP(Table4[[#This Row],[Full Name / Nama Penuh]],Table1[[#All],[Employee Name]],Table1[[#All],[Status]],"",0,1)</f>
        <v>Active</v>
      </c>
      <c r="R129" s="17"/>
    </row>
    <row r="130" spans="1:18">
      <c r="A130" s="16">
        <v>7179</v>
      </c>
      <c r="B130" s="15">
        <v>46193.5606134259</v>
      </c>
      <c r="C130" s="15">
        <v>46193.563298611101</v>
      </c>
      <c r="D130" s="15" t="s">
        <v>264</v>
      </c>
      <c r="E130" s="32">
        <v>46185</v>
      </c>
      <c r="F130" s="56" t="s">
        <v>197</v>
      </c>
      <c r="G130" s="16">
        <v>12000134</v>
      </c>
      <c r="H130" s="21" t="s">
        <v>239</v>
      </c>
      <c r="I130" s="17" t="s">
        <v>752</v>
      </c>
      <c r="J130" s="17" t="s">
        <v>348</v>
      </c>
      <c r="K130" s="17" t="s">
        <v>267</v>
      </c>
      <c r="L130" s="17" t="s">
        <v>757</v>
      </c>
      <c r="M130" s="17" t="s">
        <v>758</v>
      </c>
      <c r="N130" s="17" t="s">
        <v>759</v>
      </c>
      <c r="O130" s="17" t="s">
        <v>346</v>
      </c>
      <c r="P130" s="56" t="s">
        <v>272</v>
      </c>
      <c r="Q130" s="17" t="str" cm="1">
        <f t="array" ref="Q130">_xlfn.XLOOKUP(Table4[[#This Row],[Full Name / Nama Penuh]],Table1[[#All],[Employee Name]],Table1[[#All],[Status]],"",0,1)</f>
        <v>Active</v>
      </c>
      <c r="R130" s="17"/>
    </row>
    <row r="131" spans="1:18">
      <c r="A131" s="16">
        <v>7108</v>
      </c>
      <c r="B131" s="15">
        <v>46185.300358796303</v>
      </c>
      <c r="C131" s="15">
        <v>46185.303900462997</v>
      </c>
      <c r="D131" s="15" t="s">
        <v>264</v>
      </c>
      <c r="E131" s="32">
        <v>46185</v>
      </c>
      <c r="F131" s="56" t="s">
        <v>60</v>
      </c>
      <c r="G131" s="16">
        <v>12000036</v>
      </c>
      <c r="H131" s="21" t="s">
        <v>239</v>
      </c>
      <c r="I131" s="17" t="s">
        <v>309</v>
      </c>
      <c r="J131" s="17" t="s">
        <v>325</v>
      </c>
      <c r="K131" s="17" t="s">
        <v>296</v>
      </c>
      <c r="L131" s="17" t="s">
        <v>760</v>
      </c>
      <c r="M131" s="17" t="s">
        <v>761</v>
      </c>
      <c r="N131" s="17" t="s">
        <v>762</v>
      </c>
      <c r="O131" s="17" t="s">
        <v>450</v>
      </c>
      <c r="P131" s="56" t="s">
        <v>272</v>
      </c>
      <c r="Q131" s="17" t="str" cm="1">
        <f t="array" ref="Q131">_xlfn.XLOOKUP(Table4[[#This Row],[Full Name / Nama Penuh]],Table1[[#All],[Employee Name]],Table1[[#All],[Status]],"",0,1)</f>
        <v>Active</v>
      </c>
      <c r="R131" s="17"/>
    </row>
    <row r="132" spans="1:18">
      <c r="A132" s="16">
        <v>7106</v>
      </c>
      <c r="B132" s="15">
        <v>46185.299652777801</v>
      </c>
      <c r="C132" s="15">
        <v>46185.302881944401</v>
      </c>
      <c r="D132" s="15" t="s">
        <v>264</v>
      </c>
      <c r="E132" s="32">
        <v>46185</v>
      </c>
      <c r="F132" s="56" t="s">
        <v>78</v>
      </c>
      <c r="G132" s="16">
        <v>12000028</v>
      </c>
      <c r="H132" s="21" t="s">
        <v>239</v>
      </c>
      <c r="I132" s="17" t="s">
        <v>309</v>
      </c>
      <c r="J132" s="17" t="s">
        <v>325</v>
      </c>
      <c r="K132" s="17" t="s">
        <v>296</v>
      </c>
      <c r="L132" s="17" t="s">
        <v>763</v>
      </c>
      <c r="M132" s="17" t="s">
        <v>764</v>
      </c>
      <c r="N132" s="17" t="s">
        <v>765</v>
      </c>
      <c r="O132" s="17" t="s">
        <v>450</v>
      </c>
      <c r="P132" s="56" t="s">
        <v>272</v>
      </c>
      <c r="Q132" s="17" t="str" cm="1">
        <f t="array" ref="Q132">_xlfn.XLOOKUP(Table4[[#This Row],[Full Name / Nama Penuh]],Table1[[#All],[Employee Name]],Table1[[#All],[Status]],"",0,1)</f>
        <v>Active</v>
      </c>
      <c r="R132" s="17"/>
    </row>
    <row r="133" spans="1:18">
      <c r="A133" s="16">
        <v>7336</v>
      </c>
      <c r="B133" s="15">
        <v>46202.906168981499</v>
      </c>
      <c r="C133" s="15">
        <v>46202.929386574098</v>
      </c>
      <c r="D133" s="15" t="s">
        <v>264</v>
      </c>
      <c r="E133" s="32">
        <v>46185</v>
      </c>
      <c r="F133" s="55" t="s">
        <v>492</v>
      </c>
      <c r="G133" s="16">
        <v>0</v>
      </c>
      <c r="H133" s="21" t="s">
        <v>493</v>
      </c>
      <c r="I133" s="17" t="s">
        <v>494</v>
      </c>
      <c r="J133" s="17" t="s">
        <v>291</v>
      </c>
      <c r="K133" s="17" t="s">
        <v>267</v>
      </c>
      <c r="L133" s="17" t="s">
        <v>766</v>
      </c>
      <c r="M133" s="17" t="s">
        <v>767</v>
      </c>
      <c r="N133" s="17" t="s">
        <v>768</v>
      </c>
      <c r="O133" s="17" t="s">
        <v>289</v>
      </c>
      <c r="P133" s="50" t="s">
        <v>272</v>
      </c>
      <c r="Q133" s="17" t="str" cm="1">
        <f t="array" ref="Q133">_xlfn.XLOOKUP(Table4[[#This Row],[Full Name / Nama Penuh]],Table1[[#All],[Employee Name]],Table1[[#All],[Status]],"",0,1)</f>
        <v/>
      </c>
      <c r="R133" s="17"/>
    </row>
    <row r="134" spans="1:18">
      <c r="A134" s="16">
        <v>7103</v>
      </c>
      <c r="B134" s="15">
        <v>46184.646203703698</v>
      </c>
      <c r="C134" s="15">
        <v>46184.647569444402</v>
      </c>
      <c r="D134" s="15" t="s">
        <v>264</v>
      </c>
      <c r="E134" s="32">
        <v>46184</v>
      </c>
      <c r="F134" s="56" t="s">
        <v>139</v>
      </c>
      <c r="G134" s="16">
        <v>12000114</v>
      </c>
      <c r="H134" s="21" t="s">
        <v>239</v>
      </c>
      <c r="I134" s="17" t="s">
        <v>769</v>
      </c>
      <c r="J134" s="17" t="s">
        <v>325</v>
      </c>
      <c r="K134" s="17" t="s">
        <v>267</v>
      </c>
      <c r="L134" s="17" t="s">
        <v>770</v>
      </c>
      <c r="M134" s="17" t="s">
        <v>771</v>
      </c>
      <c r="N134" s="17" t="s">
        <v>772</v>
      </c>
      <c r="O134" s="17" t="s">
        <v>346</v>
      </c>
      <c r="P134" s="56" t="s">
        <v>272</v>
      </c>
      <c r="Q134" s="17" t="str" cm="1">
        <f t="array" ref="Q134">_xlfn.XLOOKUP(Table4[[#This Row],[Full Name / Nama Penuh]],Table1[[#All],[Employee Name]],Table1[[#All],[Status]],"",0,1)</f>
        <v>Active</v>
      </c>
      <c r="R134" s="17"/>
    </row>
    <row r="135" spans="1:18">
      <c r="A135" s="16">
        <v>7098</v>
      </c>
      <c r="B135" s="15">
        <v>46184.390995370399</v>
      </c>
      <c r="C135" s="15">
        <v>46184.391134259298</v>
      </c>
      <c r="D135" s="15" t="s">
        <v>264</v>
      </c>
      <c r="E135" s="32">
        <v>46184</v>
      </c>
      <c r="F135" s="56" t="s">
        <v>182</v>
      </c>
      <c r="G135" s="16">
        <v>12000123</v>
      </c>
      <c r="H135" s="21" t="s">
        <v>239</v>
      </c>
      <c r="I135" s="17" t="s">
        <v>359</v>
      </c>
      <c r="J135" s="17" t="s">
        <v>325</v>
      </c>
      <c r="K135" s="17" t="s">
        <v>267</v>
      </c>
      <c r="L135" s="17" t="s">
        <v>773</v>
      </c>
      <c r="M135" s="17" t="s">
        <v>774</v>
      </c>
      <c r="N135" s="17" t="s">
        <v>775</v>
      </c>
      <c r="O135" s="17" t="s">
        <v>346</v>
      </c>
      <c r="P135" s="56" t="s">
        <v>272</v>
      </c>
      <c r="Q135" s="17" t="str" cm="1">
        <f t="array" ref="Q135">_xlfn.XLOOKUP(Table4[[#This Row],[Full Name / Nama Penuh]],Table1[[#All],[Employee Name]],Table1[[#All],[Status]],"",0,1)</f>
        <v>Active</v>
      </c>
      <c r="R135" s="17"/>
    </row>
    <row r="136" spans="1:18">
      <c r="A136" s="16">
        <v>7373</v>
      </c>
      <c r="B136" s="15">
        <v>46203.575312499997</v>
      </c>
      <c r="C136" s="15">
        <v>46203.576805555596</v>
      </c>
      <c r="D136" s="15" t="s">
        <v>264</v>
      </c>
      <c r="E136" s="32">
        <v>46184</v>
      </c>
      <c r="F136" s="56" t="s">
        <v>187</v>
      </c>
      <c r="G136" s="16">
        <v>12000126</v>
      </c>
      <c r="H136" s="53" t="s">
        <v>239</v>
      </c>
      <c r="I136" s="17" t="s">
        <v>752</v>
      </c>
      <c r="J136" s="17" t="s">
        <v>291</v>
      </c>
      <c r="K136" s="17" t="s">
        <v>267</v>
      </c>
      <c r="L136" s="17" t="s">
        <v>776</v>
      </c>
      <c r="M136" s="17" t="s">
        <v>777</v>
      </c>
      <c r="N136" s="17" t="s">
        <v>778</v>
      </c>
      <c r="O136" s="17" t="s">
        <v>340</v>
      </c>
      <c r="P136" s="56" t="s">
        <v>272</v>
      </c>
      <c r="Q136" s="17" t="str" cm="1">
        <f t="array" ref="Q136">_xlfn.XLOOKUP(Table4[[#This Row],[Full Name / Nama Penuh]],Table1[[#All],[Employee Name]],Table1[[#All],[Status]],"",0,1)</f>
        <v>Active</v>
      </c>
      <c r="R136" s="17"/>
    </row>
    <row r="137" spans="1:18">
      <c r="A137" s="16">
        <v>7149</v>
      </c>
      <c r="B137" s="15">
        <v>46191.405868055597</v>
      </c>
      <c r="C137" s="15">
        <v>46191.422245370399</v>
      </c>
      <c r="D137" s="15" t="s">
        <v>264</v>
      </c>
      <c r="E137" s="32">
        <v>46184</v>
      </c>
      <c r="F137" s="56" t="s">
        <v>110</v>
      </c>
      <c r="G137" s="16">
        <v>12000148</v>
      </c>
      <c r="H137" s="21" t="s">
        <v>239</v>
      </c>
      <c r="I137" s="17" t="s">
        <v>537</v>
      </c>
      <c r="J137" s="17" t="s">
        <v>88</v>
      </c>
      <c r="K137" s="17" t="s">
        <v>285</v>
      </c>
      <c r="L137" s="17" t="s">
        <v>779</v>
      </c>
      <c r="M137" s="17" t="s">
        <v>780</v>
      </c>
      <c r="N137" s="17" t="s">
        <v>781</v>
      </c>
      <c r="O137" s="17" t="s">
        <v>289</v>
      </c>
      <c r="P137" s="56" t="s">
        <v>272</v>
      </c>
      <c r="Q137" s="17" t="str" cm="1">
        <f t="array" ref="Q137">_xlfn.XLOOKUP(Table4[[#This Row],[Full Name / Nama Penuh]],Table1[[#All],[Employee Name]],Table1[[#All],[Status]],"",0,1)</f>
        <v>Active</v>
      </c>
      <c r="R137" s="17"/>
    </row>
    <row r="138" spans="1:18">
      <c r="A138" s="16">
        <v>7102</v>
      </c>
      <c r="B138" s="15">
        <v>46184.626550925903</v>
      </c>
      <c r="C138" s="15">
        <v>46184.630844907399</v>
      </c>
      <c r="D138" s="15" t="s">
        <v>264</v>
      </c>
      <c r="E138" s="32">
        <v>46184</v>
      </c>
      <c r="F138" s="56" t="s">
        <v>229</v>
      </c>
      <c r="G138" s="16">
        <v>12000089</v>
      </c>
      <c r="H138" s="21" t="s">
        <v>239</v>
      </c>
      <c r="I138" s="17" t="s">
        <v>782</v>
      </c>
      <c r="J138" s="17" t="s">
        <v>644</v>
      </c>
      <c r="K138" s="17" t="s">
        <v>296</v>
      </c>
      <c r="L138" s="17" t="s">
        <v>783</v>
      </c>
      <c r="M138" s="17" t="s">
        <v>784</v>
      </c>
      <c r="N138" s="17" t="s">
        <v>785</v>
      </c>
      <c r="O138" s="17" t="s">
        <v>271</v>
      </c>
      <c r="P138" s="56" t="s">
        <v>272</v>
      </c>
      <c r="Q138" s="17" t="str" cm="1">
        <f t="array" ref="Q138">_xlfn.XLOOKUP(Table4[[#This Row],[Full Name / Nama Penuh]],Table1[[#All],[Employee Name]],Table1[[#All],[Status]],"",0,1)</f>
        <v>Active</v>
      </c>
      <c r="R138" s="17"/>
    </row>
    <row r="139" spans="1:18">
      <c r="A139" s="16">
        <v>7285</v>
      </c>
      <c r="B139" s="15">
        <v>46199.384108796301</v>
      </c>
      <c r="C139" s="15">
        <v>46199.418043981503</v>
      </c>
      <c r="D139" s="15" t="s">
        <v>264</v>
      </c>
      <c r="E139" s="32">
        <v>46183</v>
      </c>
      <c r="F139" s="56" t="s">
        <v>53</v>
      </c>
      <c r="G139" s="16">
        <v>12000023</v>
      </c>
      <c r="H139" s="21" t="s">
        <v>239</v>
      </c>
      <c r="I139" s="17" t="s">
        <v>304</v>
      </c>
      <c r="J139" s="17" t="s">
        <v>279</v>
      </c>
      <c r="K139" s="17" t="s">
        <v>267</v>
      </c>
      <c r="L139" s="17" t="s">
        <v>786</v>
      </c>
      <c r="M139" s="17" t="s">
        <v>787</v>
      </c>
      <c r="N139" s="17" t="s">
        <v>788</v>
      </c>
      <c r="O139" s="17" t="s">
        <v>346</v>
      </c>
      <c r="P139" s="56" t="s">
        <v>272</v>
      </c>
      <c r="Q139" s="17" t="str" cm="1">
        <f t="array" ref="Q139">_xlfn.XLOOKUP(Table4[[#This Row],[Full Name / Nama Penuh]],Table1[[#All],[Employee Name]],Table1[[#All],[Status]],"",0,1)</f>
        <v>Active</v>
      </c>
      <c r="R139" s="17"/>
    </row>
    <row r="140" spans="1:18">
      <c r="A140" s="16">
        <v>7305</v>
      </c>
      <c r="B140" s="15">
        <v>46202.471631944398</v>
      </c>
      <c r="C140" s="15">
        <v>46202.475115740701</v>
      </c>
      <c r="D140" s="15" t="s">
        <v>264</v>
      </c>
      <c r="E140" s="32">
        <v>46183</v>
      </c>
      <c r="F140" s="56" t="s">
        <v>222</v>
      </c>
      <c r="G140" s="16">
        <v>12000049</v>
      </c>
      <c r="H140" s="21" t="s">
        <v>239</v>
      </c>
      <c r="I140" s="17" t="s">
        <v>789</v>
      </c>
      <c r="J140" s="17" t="s">
        <v>291</v>
      </c>
      <c r="K140" s="17" t="s">
        <v>305</v>
      </c>
      <c r="L140" s="17" t="s">
        <v>790</v>
      </c>
      <c r="M140" s="17" t="s">
        <v>791</v>
      </c>
      <c r="N140" s="17" t="s">
        <v>792</v>
      </c>
      <c r="O140" s="17" t="s">
        <v>318</v>
      </c>
      <c r="P140" s="56" t="s">
        <v>272</v>
      </c>
      <c r="Q140" s="17" t="str" cm="1">
        <f t="array" ref="Q140">_xlfn.XLOOKUP(Table4[[#This Row],[Full Name / Nama Penuh]],Table1[[#All],[Employee Name]],Table1[[#All],[Status]],"",0,1)</f>
        <v>Active</v>
      </c>
      <c r="R140" s="17"/>
    </row>
    <row r="141" spans="1:18">
      <c r="A141" s="16">
        <v>7242</v>
      </c>
      <c r="B141" s="15">
        <v>46198.3147453704</v>
      </c>
      <c r="C141" s="15">
        <v>46198.317592592597</v>
      </c>
      <c r="D141" s="15" t="s">
        <v>264</v>
      </c>
      <c r="E141" s="32">
        <v>46183</v>
      </c>
      <c r="F141" s="56" t="s">
        <v>147</v>
      </c>
      <c r="G141" s="16">
        <v>12000104</v>
      </c>
      <c r="H141" s="21" t="s">
        <v>239</v>
      </c>
      <c r="I141" s="17" t="s">
        <v>508</v>
      </c>
      <c r="J141" s="17" t="s">
        <v>266</v>
      </c>
      <c r="K141" s="17" t="s">
        <v>267</v>
      </c>
      <c r="L141" s="17" t="s">
        <v>793</v>
      </c>
      <c r="M141" s="17" t="s">
        <v>794</v>
      </c>
      <c r="N141" s="17" t="s">
        <v>795</v>
      </c>
      <c r="O141" s="17" t="s">
        <v>541</v>
      </c>
      <c r="P141" s="56" t="s">
        <v>272</v>
      </c>
      <c r="Q141" s="17" t="str" cm="1">
        <f t="array" ref="Q141">_xlfn.XLOOKUP(Table4[[#This Row],[Full Name / Nama Penuh]],Table1[[#All],[Employee Name]],Table1[[#All],[Status]],"",0,1)</f>
        <v>Active</v>
      </c>
      <c r="R141" s="17"/>
    </row>
    <row r="142" spans="1:18">
      <c r="A142" s="16">
        <v>7091</v>
      </c>
      <c r="B142" s="15">
        <v>46183.851006944402</v>
      </c>
      <c r="C142" s="15">
        <v>46183.866678240702</v>
      </c>
      <c r="D142" s="15" t="s">
        <v>264</v>
      </c>
      <c r="E142" s="32">
        <v>46183</v>
      </c>
      <c r="F142" s="56" t="s">
        <v>173</v>
      </c>
      <c r="G142" s="16">
        <v>12000113</v>
      </c>
      <c r="H142" s="21" t="s">
        <v>239</v>
      </c>
      <c r="I142" s="17" t="s">
        <v>465</v>
      </c>
      <c r="J142" s="17" t="s">
        <v>300</v>
      </c>
      <c r="K142" s="17" t="s">
        <v>267</v>
      </c>
      <c r="L142" s="17" t="s">
        <v>796</v>
      </c>
      <c r="M142" s="17" t="s">
        <v>797</v>
      </c>
      <c r="N142" s="17" t="s">
        <v>798</v>
      </c>
      <c r="O142" s="17" t="s">
        <v>283</v>
      </c>
      <c r="P142" s="56" t="s">
        <v>272</v>
      </c>
      <c r="Q142" s="17" t="str" cm="1">
        <f t="array" ref="Q142">_xlfn.XLOOKUP(Table4[[#This Row],[Full Name / Nama Penuh]],Table1[[#All],[Employee Name]],Table1[[#All],[Status]],"",0,1)</f>
        <v>Active</v>
      </c>
      <c r="R142" s="17"/>
    </row>
    <row r="143" spans="1:18">
      <c r="A143" s="16">
        <v>7101</v>
      </c>
      <c r="B143" s="15">
        <v>46184.592013888898</v>
      </c>
      <c r="C143" s="15">
        <v>46184.594444444403</v>
      </c>
      <c r="D143" s="15" t="s">
        <v>264</v>
      </c>
      <c r="E143" s="32">
        <v>46183</v>
      </c>
      <c r="F143" s="56" t="s">
        <v>181</v>
      </c>
      <c r="G143" s="16">
        <v>12000122</v>
      </c>
      <c r="H143" s="21" t="s">
        <v>239</v>
      </c>
      <c r="I143" s="17" t="s">
        <v>799</v>
      </c>
      <c r="J143" s="17" t="s">
        <v>608</v>
      </c>
      <c r="K143" s="17" t="s">
        <v>305</v>
      </c>
      <c r="L143" s="17" t="s">
        <v>800</v>
      </c>
      <c r="M143" s="17" t="s">
        <v>801</v>
      </c>
      <c r="N143" s="17" t="s">
        <v>802</v>
      </c>
      <c r="O143" s="17" t="s">
        <v>428</v>
      </c>
      <c r="P143" s="56" t="s">
        <v>272</v>
      </c>
      <c r="Q143" s="17" t="str" cm="1">
        <f t="array" ref="Q143">_xlfn.XLOOKUP(Table4[[#This Row],[Full Name / Nama Penuh]],Table1[[#All],[Employee Name]],Table1[[#All],[Status]],"",0,1)</f>
        <v>Active</v>
      </c>
      <c r="R143" s="17"/>
    </row>
    <row r="144" spans="1:18">
      <c r="A144" s="16">
        <v>7372</v>
      </c>
      <c r="B144" s="15">
        <v>46203.574421296304</v>
      </c>
      <c r="C144" s="15">
        <v>46203.575254629599</v>
      </c>
      <c r="D144" s="15" t="s">
        <v>264</v>
      </c>
      <c r="E144" s="32">
        <v>46183</v>
      </c>
      <c r="F144" s="56" t="s">
        <v>187</v>
      </c>
      <c r="G144" s="16">
        <v>12000126</v>
      </c>
      <c r="H144" s="53" t="s">
        <v>239</v>
      </c>
      <c r="I144" s="17" t="s">
        <v>752</v>
      </c>
      <c r="J144" s="17" t="s">
        <v>291</v>
      </c>
      <c r="K144" s="17" t="s">
        <v>267</v>
      </c>
      <c r="L144" s="17" t="s">
        <v>803</v>
      </c>
      <c r="M144" s="17" t="s">
        <v>804</v>
      </c>
      <c r="N144" s="17" t="s">
        <v>778</v>
      </c>
      <c r="O144" s="17" t="s">
        <v>340</v>
      </c>
      <c r="P144" s="56" t="s">
        <v>272</v>
      </c>
      <c r="Q144" s="17" t="str" cm="1">
        <f t="array" ref="Q144">_xlfn.XLOOKUP(Table4[[#This Row],[Full Name / Nama Penuh]],Table1[[#All],[Employee Name]],Table1[[#All],[Status]],"",0,1)</f>
        <v>Active</v>
      </c>
      <c r="R144" s="17"/>
    </row>
    <row r="145" spans="1:18">
      <c r="A145" s="16">
        <v>7089</v>
      </c>
      <c r="B145" s="15">
        <v>46183.559872685197</v>
      </c>
      <c r="C145" s="15">
        <v>46183.565023148098</v>
      </c>
      <c r="D145" s="15" t="s">
        <v>264</v>
      </c>
      <c r="E145" s="32">
        <v>46183</v>
      </c>
      <c r="F145" s="56" t="s">
        <v>118</v>
      </c>
      <c r="G145" s="16">
        <v>12000145</v>
      </c>
      <c r="H145" s="21" t="s">
        <v>239</v>
      </c>
      <c r="I145" s="17" t="s">
        <v>643</v>
      </c>
      <c r="J145" s="17" t="s">
        <v>644</v>
      </c>
      <c r="K145" s="17" t="s">
        <v>267</v>
      </c>
      <c r="L145" s="17" t="s">
        <v>805</v>
      </c>
      <c r="M145" s="17" t="s">
        <v>806</v>
      </c>
      <c r="N145" s="17" t="s">
        <v>807</v>
      </c>
      <c r="O145" s="17" t="s">
        <v>346</v>
      </c>
      <c r="P145" s="56" t="s">
        <v>272</v>
      </c>
      <c r="Q145" s="17" t="str" cm="1">
        <f t="array" ref="Q145">_xlfn.XLOOKUP(Table4[[#This Row],[Full Name / Nama Penuh]],Table1[[#All],[Employee Name]],Table1[[#All],[Status]],"",0,1)</f>
        <v>Active</v>
      </c>
      <c r="R145" s="17"/>
    </row>
    <row r="146" spans="1:18">
      <c r="A146" s="16">
        <v>7166</v>
      </c>
      <c r="B146" s="15">
        <v>46191.677557870396</v>
      </c>
      <c r="C146" s="15">
        <v>46191.682719907403</v>
      </c>
      <c r="D146" s="15" t="s">
        <v>264</v>
      </c>
      <c r="E146" s="32">
        <v>46183</v>
      </c>
      <c r="F146" s="56" t="s">
        <v>193</v>
      </c>
      <c r="G146" s="16">
        <v>12000131</v>
      </c>
      <c r="H146" s="21" t="s">
        <v>239</v>
      </c>
      <c r="I146" s="17" t="s">
        <v>347</v>
      </c>
      <c r="J146" s="17" t="s">
        <v>628</v>
      </c>
      <c r="K146" s="17" t="s">
        <v>285</v>
      </c>
      <c r="L146" s="17" t="s">
        <v>808</v>
      </c>
      <c r="M146" s="17" t="s">
        <v>809</v>
      </c>
      <c r="N146" s="17" t="s">
        <v>810</v>
      </c>
      <c r="O146" s="17" t="s">
        <v>289</v>
      </c>
      <c r="P146" s="56" t="s">
        <v>272</v>
      </c>
      <c r="Q146" s="17" t="str" cm="1">
        <f t="array" ref="Q146">_xlfn.XLOOKUP(Table4[[#This Row],[Full Name / Nama Penuh]],Table1[[#All],[Employee Name]],Table1[[#All],[Status]],"",0,1)</f>
        <v>Active</v>
      </c>
      <c r="R146" s="17"/>
    </row>
    <row r="147" spans="1:18">
      <c r="A147" s="16">
        <v>7088</v>
      </c>
      <c r="B147" s="15">
        <v>46183.433252314797</v>
      </c>
      <c r="C147" s="15">
        <v>46183.4378587963</v>
      </c>
      <c r="D147" s="15" t="s">
        <v>264</v>
      </c>
      <c r="E147" s="32">
        <v>46183</v>
      </c>
      <c r="F147" s="56" t="s">
        <v>208</v>
      </c>
      <c r="G147" s="16">
        <v>12000010</v>
      </c>
      <c r="H147" s="21" t="s">
        <v>239</v>
      </c>
      <c r="I147" s="17" t="s">
        <v>554</v>
      </c>
      <c r="J147" s="17" t="s">
        <v>291</v>
      </c>
      <c r="K147" s="17" t="s">
        <v>296</v>
      </c>
      <c r="L147" s="17" t="s">
        <v>811</v>
      </c>
      <c r="M147" s="17" t="s">
        <v>812</v>
      </c>
      <c r="N147" s="17" t="s">
        <v>813</v>
      </c>
      <c r="O147" s="17" t="s">
        <v>289</v>
      </c>
      <c r="P147" s="56" t="s">
        <v>272</v>
      </c>
      <c r="Q147" s="17" t="str" cm="1">
        <f t="array" ref="Q147">_xlfn.XLOOKUP(Table4[[#This Row],[Full Name / Nama Penuh]],Table1[[#All],[Employee Name]],Table1[[#All],[Status]],"",0,1)</f>
        <v>Active</v>
      </c>
      <c r="R147" s="17"/>
    </row>
    <row r="148" spans="1:18">
      <c r="A148" s="16">
        <v>7083</v>
      </c>
      <c r="B148" s="15">
        <v>46182.585381944402</v>
      </c>
      <c r="C148" s="15">
        <v>46182.586886574099</v>
      </c>
      <c r="D148" s="15" t="s">
        <v>264</v>
      </c>
      <c r="E148" s="32">
        <v>46182</v>
      </c>
      <c r="F148" s="56" t="s">
        <v>228</v>
      </c>
      <c r="G148" s="16">
        <v>12000085</v>
      </c>
      <c r="H148" s="21" t="s">
        <v>239</v>
      </c>
      <c r="I148" s="17" t="s">
        <v>814</v>
      </c>
      <c r="J148" s="17" t="s">
        <v>266</v>
      </c>
      <c r="K148" s="17" t="s">
        <v>305</v>
      </c>
      <c r="L148" s="17" t="s">
        <v>815</v>
      </c>
      <c r="M148" s="17" t="s">
        <v>816</v>
      </c>
      <c r="N148" s="17" t="s">
        <v>817</v>
      </c>
      <c r="O148" s="17" t="s">
        <v>295</v>
      </c>
      <c r="P148" s="56" t="s">
        <v>272</v>
      </c>
      <c r="Q148" s="17" t="str" cm="1">
        <f t="array" ref="Q148">_xlfn.XLOOKUP(Table4[[#This Row],[Full Name / Nama Penuh]],Table1[[#All],[Employee Name]],Table1[[#All],[Status]],"",0,1)</f>
        <v>Active</v>
      </c>
      <c r="R148" s="17"/>
    </row>
    <row r="149" spans="1:18">
      <c r="A149" s="16">
        <v>7082</v>
      </c>
      <c r="B149" s="15">
        <v>46182.583657407398</v>
      </c>
      <c r="C149" s="15">
        <v>46182.585335648197</v>
      </c>
      <c r="D149" s="15" t="s">
        <v>264</v>
      </c>
      <c r="E149" s="32">
        <v>46182</v>
      </c>
      <c r="F149" s="56" t="s">
        <v>228</v>
      </c>
      <c r="G149" s="16">
        <v>12000085</v>
      </c>
      <c r="H149" s="21" t="s">
        <v>239</v>
      </c>
      <c r="I149" s="17" t="s">
        <v>319</v>
      </c>
      <c r="J149" s="17" t="s">
        <v>266</v>
      </c>
      <c r="K149" s="17" t="s">
        <v>267</v>
      </c>
      <c r="L149" s="17" t="s">
        <v>818</v>
      </c>
      <c r="M149" s="17" t="s">
        <v>581</v>
      </c>
      <c r="N149" s="17" t="s">
        <v>819</v>
      </c>
      <c r="O149" s="17" t="s">
        <v>454</v>
      </c>
      <c r="P149" s="56" t="s">
        <v>272</v>
      </c>
      <c r="Q149" s="17" t="str" cm="1">
        <f t="array" ref="Q149">_xlfn.XLOOKUP(Table4[[#This Row],[Full Name / Nama Penuh]],Table1[[#All],[Employee Name]],Table1[[#All],[Status]],"",0,1)</f>
        <v>Active</v>
      </c>
      <c r="R149" s="17"/>
    </row>
    <row r="150" spans="1:18">
      <c r="A150" s="16">
        <v>7371</v>
      </c>
      <c r="B150" s="15">
        <v>46203.573067129597</v>
      </c>
      <c r="C150" s="15">
        <v>46203.574293981503</v>
      </c>
      <c r="D150" s="15" t="s">
        <v>264</v>
      </c>
      <c r="E150" s="32">
        <v>46182</v>
      </c>
      <c r="F150" s="56" t="s">
        <v>187</v>
      </c>
      <c r="G150" s="16">
        <v>12000126</v>
      </c>
      <c r="H150" s="53" t="s">
        <v>239</v>
      </c>
      <c r="I150" s="17" t="s">
        <v>752</v>
      </c>
      <c r="J150" s="17" t="s">
        <v>291</v>
      </c>
      <c r="K150" s="17" t="s">
        <v>267</v>
      </c>
      <c r="L150" s="17" t="s">
        <v>803</v>
      </c>
      <c r="M150" s="17" t="s">
        <v>804</v>
      </c>
      <c r="N150" s="17" t="s">
        <v>820</v>
      </c>
      <c r="O150" s="17" t="s">
        <v>340</v>
      </c>
      <c r="P150" s="56" t="s">
        <v>272</v>
      </c>
      <c r="Q150" s="17" t="str" cm="1">
        <f t="array" ref="Q150">_xlfn.XLOOKUP(Table4[[#This Row],[Full Name / Nama Penuh]],Table1[[#All],[Employee Name]],Table1[[#All],[Status]],"",0,1)</f>
        <v>Active</v>
      </c>
      <c r="R150" s="17"/>
    </row>
    <row r="151" spans="1:18">
      <c r="A151" s="16">
        <v>7280</v>
      </c>
      <c r="B151" s="15">
        <v>46199.350046296298</v>
      </c>
      <c r="C151" s="15">
        <v>46199.366851851897</v>
      </c>
      <c r="D151" s="15" t="s">
        <v>264</v>
      </c>
      <c r="E151" s="32">
        <v>46182</v>
      </c>
      <c r="F151" s="56" t="s">
        <v>86</v>
      </c>
      <c r="G151" s="16">
        <v>12000065</v>
      </c>
      <c r="H151" s="21" t="s">
        <v>239</v>
      </c>
      <c r="I151" s="17" t="s">
        <v>424</v>
      </c>
      <c r="J151" s="17" t="s">
        <v>483</v>
      </c>
      <c r="K151" s="17" t="s">
        <v>285</v>
      </c>
      <c r="L151" s="17" t="s">
        <v>821</v>
      </c>
      <c r="M151" s="17" t="s">
        <v>287</v>
      </c>
      <c r="N151" s="17" t="s">
        <v>822</v>
      </c>
      <c r="O151" s="17" t="s">
        <v>289</v>
      </c>
      <c r="P151" s="56" t="s">
        <v>272</v>
      </c>
      <c r="Q151" s="17" t="str" cm="1">
        <f t="array" ref="Q151">_xlfn.XLOOKUP(Table4[[#This Row],[Full Name / Nama Penuh]],Table1[[#All],[Employee Name]],Table1[[#All],[Status]],"",0,1)</f>
        <v>Active</v>
      </c>
      <c r="R151" s="17"/>
    </row>
    <row r="152" spans="1:18">
      <c r="A152" s="16">
        <v>7079</v>
      </c>
      <c r="B152" s="15">
        <v>46182.373275462996</v>
      </c>
      <c r="C152" s="15">
        <v>46182.380960648203</v>
      </c>
      <c r="D152" s="15" t="s">
        <v>264</v>
      </c>
      <c r="E152" s="32">
        <v>46182</v>
      </c>
      <c r="F152" s="55" t="s">
        <v>823</v>
      </c>
      <c r="G152" s="16">
        <v>0</v>
      </c>
      <c r="H152" s="21" t="s">
        <v>824</v>
      </c>
      <c r="I152" s="17" t="s">
        <v>825</v>
      </c>
      <c r="J152" s="17" t="s">
        <v>320</v>
      </c>
      <c r="K152" s="17" t="s">
        <v>267</v>
      </c>
      <c r="L152" s="17" t="s">
        <v>826</v>
      </c>
      <c r="M152" s="17" t="s">
        <v>827</v>
      </c>
      <c r="N152" s="17" t="s">
        <v>828</v>
      </c>
      <c r="O152" s="17" t="s">
        <v>346</v>
      </c>
      <c r="P152" s="50" t="s">
        <v>272</v>
      </c>
      <c r="Q152" s="17" t="str" cm="1">
        <f t="array" ref="Q152">_xlfn.XLOOKUP(Table4[[#This Row],[Full Name / Nama Penuh]],Table1[[#All],[Employee Name]],Table1[[#All],[Status]],"",0,1)</f>
        <v/>
      </c>
      <c r="R152" s="17"/>
    </row>
    <row r="153" spans="1:18">
      <c r="A153" s="16">
        <v>7128</v>
      </c>
      <c r="B153" s="15">
        <v>46189.677222222199</v>
      </c>
      <c r="C153" s="15">
        <v>46189.678842592599</v>
      </c>
      <c r="D153" s="15" t="s">
        <v>264</v>
      </c>
      <c r="E153" s="32">
        <v>46181</v>
      </c>
      <c r="F153" s="56" t="s">
        <v>48</v>
      </c>
      <c r="G153" s="16">
        <v>12000026</v>
      </c>
      <c r="H153" s="21" t="s">
        <v>239</v>
      </c>
      <c r="I153" s="17" t="s">
        <v>304</v>
      </c>
      <c r="J153" s="17" t="s">
        <v>483</v>
      </c>
      <c r="K153" s="17" t="s">
        <v>305</v>
      </c>
      <c r="L153" s="17" t="s">
        <v>829</v>
      </c>
      <c r="M153" s="17" t="s">
        <v>830</v>
      </c>
      <c r="N153" s="17" t="s">
        <v>831</v>
      </c>
      <c r="O153" s="17" t="s">
        <v>295</v>
      </c>
      <c r="P153" s="56" t="s">
        <v>272</v>
      </c>
      <c r="Q153" s="17" t="str" cm="1">
        <f t="array" ref="Q153">_xlfn.XLOOKUP(Table4[[#This Row],[Full Name / Nama Penuh]],Table1[[#All],[Employee Name]],Table1[[#All],[Status]],"",0,1)</f>
        <v>Active</v>
      </c>
      <c r="R153" s="17"/>
    </row>
    <row r="154" spans="1:18">
      <c r="A154" s="16">
        <v>7303</v>
      </c>
      <c r="B154" s="15">
        <v>46202.468541666698</v>
      </c>
      <c r="C154" s="15">
        <v>46202.471585648098</v>
      </c>
      <c r="D154" s="15" t="s">
        <v>264</v>
      </c>
      <c r="E154" s="32">
        <v>46181</v>
      </c>
      <c r="F154" s="56" t="s">
        <v>222</v>
      </c>
      <c r="G154" s="16">
        <v>12000049</v>
      </c>
      <c r="H154" s="21" t="s">
        <v>239</v>
      </c>
      <c r="I154" s="17" t="s">
        <v>789</v>
      </c>
      <c r="J154" s="17" t="s">
        <v>291</v>
      </c>
      <c r="K154" s="17" t="s">
        <v>267</v>
      </c>
      <c r="L154" s="17" t="s">
        <v>832</v>
      </c>
      <c r="M154" s="17" t="s">
        <v>833</v>
      </c>
      <c r="N154" s="17" t="s">
        <v>834</v>
      </c>
      <c r="O154" s="17" t="s">
        <v>283</v>
      </c>
      <c r="P154" s="56" t="s">
        <v>272</v>
      </c>
      <c r="Q154" s="17" t="str" cm="1">
        <f t="array" ref="Q154">_xlfn.XLOOKUP(Table4[[#This Row],[Full Name / Nama Penuh]],Table1[[#All],[Employee Name]],Table1[[#All],[Status]],"",0,1)</f>
        <v>Active</v>
      </c>
      <c r="R154" s="17"/>
    </row>
    <row r="155" spans="1:18">
      <c r="A155" s="16">
        <v>7060</v>
      </c>
      <c r="B155" s="15">
        <v>46181.340451388904</v>
      </c>
      <c r="C155" s="15">
        <v>46181.347071759301</v>
      </c>
      <c r="D155" s="15" t="s">
        <v>264</v>
      </c>
      <c r="E155" s="32">
        <v>46181</v>
      </c>
      <c r="F155" s="56" t="s">
        <v>128</v>
      </c>
      <c r="G155" s="16">
        <v>12000062</v>
      </c>
      <c r="H155" s="21" t="s">
        <v>239</v>
      </c>
      <c r="I155" s="17" t="s">
        <v>835</v>
      </c>
      <c r="J155" s="17" t="s">
        <v>279</v>
      </c>
      <c r="K155" s="17" t="s">
        <v>267</v>
      </c>
      <c r="L155" s="17" t="s">
        <v>836</v>
      </c>
      <c r="M155" s="17" t="s">
        <v>837</v>
      </c>
      <c r="N155" s="17" t="s">
        <v>838</v>
      </c>
      <c r="O155" s="17" t="s">
        <v>346</v>
      </c>
      <c r="P155" s="56" t="s">
        <v>272</v>
      </c>
      <c r="Q155" s="17" t="str" cm="1">
        <f t="array" ref="Q155">_xlfn.XLOOKUP(Table4[[#This Row],[Full Name / Nama Penuh]],Table1[[#All],[Employee Name]],Table1[[#All],[Status]],"",0,1)</f>
        <v>Inactive</v>
      </c>
      <c r="R155" s="17"/>
    </row>
    <row r="156" spans="1:18">
      <c r="A156" s="16">
        <v>7077</v>
      </c>
      <c r="B156" s="15">
        <v>46182.333981481497</v>
      </c>
      <c r="C156" s="15">
        <v>46182.337534722203</v>
      </c>
      <c r="D156" s="15" t="s">
        <v>264</v>
      </c>
      <c r="E156" s="32">
        <v>46181</v>
      </c>
      <c r="F156" s="56" t="s">
        <v>226</v>
      </c>
      <c r="G156" s="16">
        <v>12000098</v>
      </c>
      <c r="H156" s="21" t="s">
        <v>239</v>
      </c>
      <c r="I156" s="17" t="s">
        <v>499</v>
      </c>
      <c r="J156" s="17" t="s">
        <v>274</v>
      </c>
      <c r="K156" s="17" t="s">
        <v>305</v>
      </c>
      <c r="L156" s="17" t="s">
        <v>839</v>
      </c>
      <c r="M156" s="17" t="s">
        <v>840</v>
      </c>
      <c r="N156" s="17" t="s">
        <v>841</v>
      </c>
      <c r="O156" s="17" t="s">
        <v>295</v>
      </c>
      <c r="P156" s="56" t="s">
        <v>272</v>
      </c>
      <c r="Q156" s="17" t="str" cm="1">
        <f t="array" ref="Q156">_xlfn.XLOOKUP(Table4[[#This Row],[Full Name / Nama Penuh]],Table1[[#All],[Employee Name]],Table1[[#All],[Status]],"",0,1)</f>
        <v>Active</v>
      </c>
      <c r="R156" s="17"/>
    </row>
    <row r="157" spans="1:18">
      <c r="A157" s="16">
        <v>7073</v>
      </c>
      <c r="B157" s="15">
        <v>46181.543912036999</v>
      </c>
      <c r="C157" s="15">
        <v>46181.545057870397</v>
      </c>
      <c r="D157" s="15" t="s">
        <v>264</v>
      </c>
      <c r="E157" s="32">
        <v>46181</v>
      </c>
      <c r="F157" s="56" t="s">
        <v>166</v>
      </c>
      <c r="G157" s="16">
        <v>12000106</v>
      </c>
      <c r="H157" s="21" t="s">
        <v>239</v>
      </c>
      <c r="I157" s="17" t="s">
        <v>359</v>
      </c>
      <c r="J157" s="17" t="s">
        <v>279</v>
      </c>
      <c r="K157" s="17" t="s">
        <v>267</v>
      </c>
      <c r="L157" s="17" t="s">
        <v>842</v>
      </c>
      <c r="M157" s="17" t="s">
        <v>843</v>
      </c>
      <c r="N157" s="17" t="s">
        <v>844</v>
      </c>
      <c r="O157" s="17" t="s">
        <v>346</v>
      </c>
      <c r="P157" s="56" t="s">
        <v>272</v>
      </c>
      <c r="Q157" s="17" t="str" cm="1">
        <f t="array" ref="Q157">_xlfn.XLOOKUP(Table4[[#This Row],[Full Name / Nama Penuh]],Table1[[#All],[Employee Name]],Table1[[#All],[Status]],"",0,1)</f>
        <v>Active</v>
      </c>
      <c r="R157" s="17"/>
    </row>
    <row r="158" spans="1:18">
      <c r="A158" s="16">
        <v>7074</v>
      </c>
      <c r="B158" s="15">
        <v>46181.652916666702</v>
      </c>
      <c r="C158" s="15">
        <v>46181.655763888899</v>
      </c>
      <c r="D158" s="15" t="s">
        <v>264</v>
      </c>
      <c r="E158" s="32">
        <v>46181</v>
      </c>
      <c r="F158" s="56" t="s">
        <v>131</v>
      </c>
      <c r="G158" s="16">
        <v>12000115</v>
      </c>
      <c r="H158" s="21" t="s">
        <v>239</v>
      </c>
      <c r="I158" s="17" t="s">
        <v>403</v>
      </c>
      <c r="J158" s="17" t="s">
        <v>320</v>
      </c>
      <c r="K158" s="17" t="s">
        <v>305</v>
      </c>
      <c r="L158" s="17" t="s">
        <v>845</v>
      </c>
      <c r="M158" s="17" t="s">
        <v>846</v>
      </c>
      <c r="N158" s="17" t="s">
        <v>847</v>
      </c>
      <c r="O158" s="17" t="s">
        <v>428</v>
      </c>
      <c r="P158" s="56" t="s">
        <v>272</v>
      </c>
      <c r="Q158" s="17" t="str" cm="1">
        <f t="array" ref="Q158">_xlfn.XLOOKUP(Table4[[#This Row],[Full Name / Nama Penuh]],Table1[[#All],[Employee Name]],Table1[[#All],[Status]],"",0,1)</f>
        <v>Active</v>
      </c>
      <c r="R158" s="17"/>
    </row>
    <row r="159" spans="1:18">
      <c r="A159" s="16">
        <v>7097</v>
      </c>
      <c r="B159" s="15">
        <v>46184.385162036997</v>
      </c>
      <c r="C159" s="15">
        <v>46184.387557870403</v>
      </c>
      <c r="D159" s="15" t="s">
        <v>264</v>
      </c>
      <c r="E159" s="32">
        <v>46181</v>
      </c>
      <c r="F159" s="56" t="s">
        <v>182</v>
      </c>
      <c r="G159" s="16">
        <v>12000123</v>
      </c>
      <c r="H159" s="21" t="s">
        <v>239</v>
      </c>
      <c r="I159" s="17" t="s">
        <v>359</v>
      </c>
      <c r="J159" s="17" t="s">
        <v>848</v>
      </c>
      <c r="K159" s="17" t="s">
        <v>305</v>
      </c>
      <c r="L159" s="17" t="s">
        <v>849</v>
      </c>
      <c r="M159" s="17" t="s">
        <v>850</v>
      </c>
      <c r="N159" s="17" t="s">
        <v>851</v>
      </c>
      <c r="O159" s="17" t="s">
        <v>450</v>
      </c>
      <c r="P159" s="56" t="s">
        <v>272</v>
      </c>
      <c r="Q159" s="17" t="str" cm="1">
        <f t="array" ref="Q159">_xlfn.XLOOKUP(Table4[[#This Row],[Full Name / Nama Penuh]],Table1[[#All],[Employee Name]],Table1[[#All],[Status]],"",0,1)</f>
        <v>Active</v>
      </c>
      <c r="R159" s="17"/>
    </row>
    <row r="160" spans="1:18">
      <c r="A160" s="16">
        <v>7370</v>
      </c>
      <c r="B160" s="15">
        <v>46203.571064814802</v>
      </c>
      <c r="C160" s="15">
        <v>46203.572847222204</v>
      </c>
      <c r="D160" s="15" t="s">
        <v>264</v>
      </c>
      <c r="E160" s="32">
        <v>46181</v>
      </c>
      <c r="F160" s="56" t="s">
        <v>187</v>
      </c>
      <c r="G160" s="16">
        <v>12000126</v>
      </c>
      <c r="H160" s="53" t="s">
        <v>239</v>
      </c>
      <c r="I160" s="17" t="s">
        <v>752</v>
      </c>
      <c r="J160" s="17" t="s">
        <v>266</v>
      </c>
      <c r="K160" s="17" t="s">
        <v>267</v>
      </c>
      <c r="L160" s="17" t="s">
        <v>852</v>
      </c>
      <c r="M160" s="17" t="s">
        <v>804</v>
      </c>
      <c r="N160" s="17" t="s">
        <v>853</v>
      </c>
      <c r="O160" s="17" t="s">
        <v>340</v>
      </c>
      <c r="P160" s="56" t="s">
        <v>272</v>
      </c>
      <c r="Q160" s="17" t="str" cm="1">
        <f t="array" ref="Q160">_xlfn.XLOOKUP(Table4[[#This Row],[Full Name / Nama Penuh]],Table1[[#All],[Employee Name]],Table1[[#All],[Status]],"",0,1)</f>
        <v>Active</v>
      </c>
      <c r="R160" s="17"/>
    </row>
    <row r="161" spans="1:18">
      <c r="A161" s="16">
        <v>7059</v>
      </c>
      <c r="B161" s="15">
        <v>46181.308449074102</v>
      </c>
      <c r="C161" s="15">
        <v>46181.309548611098</v>
      </c>
      <c r="D161" s="15" t="s">
        <v>264</v>
      </c>
      <c r="E161" s="32">
        <v>46181</v>
      </c>
      <c r="F161" s="56" t="s">
        <v>195</v>
      </c>
      <c r="G161" s="16">
        <v>12000133</v>
      </c>
      <c r="H161" s="21" t="s">
        <v>239</v>
      </c>
      <c r="I161" s="17" t="s">
        <v>854</v>
      </c>
      <c r="J161" s="17" t="s">
        <v>266</v>
      </c>
      <c r="K161" s="17" t="s">
        <v>305</v>
      </c>
      <c r="L161" s="17" t="s">
        <v>855</v>
      </c>
      <c r="M161" s="17" t="s">
        <v>856</v>
      </c>
      <c r="N161" s="17" t="s">
        <v>857</v>
      </c>
      <c r="O161" s="17" t="s">
        <v>593</v>
      </c>
      <c r="P161" s="56" t="s">
        <v>272</v>
      </c>
      <c r="Q161" s="17" t="str" cm="1">
        <f t="array" ref="Q161">_xlfn.XLOOKUP(Table4[[#This Row],[Full Name / Nama Penuh]],Table1[[#All],[Employee Name]],Table1[[#All],[Status]],"",0,1)</f>
        <v>Active</v>
      </c>
      <c r="R161" s="17"/>
    </row>
    <row r="162" spans="1:18">
      <c r="A162" s="16">
        <v>7075</v>
      </c>
      <c r="B162" s="15">
        <v>46181.682002314803</v>
      </c>
      <c r="C162" s="15">
        <v>46181.685034722199</v>
      </c>
      <c r="D162" s="15" t="s">
        <v>264</v>
      </c>
      <c r="E162" s="32">
        <v>46181</v>
      </c>
      <c r="F162" s="56" t="s">
        <v>202</v>
      </c>
      <c r="G162" s="16">
        <v>12000138</v>
      </c>
      <c r="H162" s="21" t="s">
        <v>239</v>
      </c>
      <c r="I162" s="17" t="s">
        <v>359</v>
      </c>
      <c r="J162" s="17" t="s">
        <v>848</v>
      </c>
      <c r="K162" s="17" t="s">
        <v>305</v>
      </c>
      <c r="L162" s="17" t="s">
        <v>858</v>
      </c>
      <c r="M162" s="17" t="s">
        <v>859</v>
      </c>
      <c r="N162" s="17" t="s">
        <v>860</v>
      </c>
      <c r="O162" s="17" t="s">
        <v>450</v>
      </c>
      <c r="P162" s="56" t="s">
        <v>272</v>
      </c>
      <c r="Q162" s="17" t="str" cm="1">
        <f t="array" ref="Q162">_xlfn.XLOOKUP(Table4[[#This Row],[Full Name / Nama Penuh]],Table1[[#All],[Employee Name]],Table1[[#All],[Status]],"",0,1)</f>
        <v>Active</v>
      </c>
      <c r="R162" s="17"/>
    </row>
    <row r="163" spans="1:18">
      <c r="A163" s="16">
        <v>7071</v>
      </c>
      <c r="B163" s="15">
        <v>46181.530289351896</v>
      </c>
      <c r="C163" s="15">
        <v>46181.536782407398</v>
      </c>
      <c r="D163" s="15" t="s">
        <v>264</v>
      </c>
      <c r="E163" s="32">
        <v>46181</v>
      </c>
      <c r="F163" s="56" t="s">
        <v>116</v>
      </c>
      <c r="G163" s="16">
        <v>12000156</v>
      </c>
      <c r="H163" s="21" t="s">
        <v>239</v>
      </c>
      <c r="I163" s="17" t="s">
        <v>861</v>
      </c>
      <c r="J163" s="17" t="s">
        <v>88</v>
      </c>
      <c r="K163" s="17" t="s">
        <v>267</v>
      </c>
      <c r="L163" s="17" t="s">
        <v>862</v>
      </c>
      <c r="M163" s="17" t="s">
        <v>863</v>
      </c>
      <c r="N163" s="17" t="s">
        <v>864</v>
      </c>
      <c r="O163" s="17" t="s">
        <v>346</v>
      </c>
      <c r="P163" s="56" t="s">
        <v>272</v>
      </c>
      <c r="Q163" s="17" t="str" cm="1">
        <f t="array" ref="Q163">_xlfn.XLOOKUP(Table4[[#This Row],[Full Name / Nama Penuh]],Table1[[#All],[Employee Name]],Table1[[#All],[Status]],"",0,1)</f>
        <v>Active</v>
      </c>
      <c r="R163" s="17"/>
    </row>
    <row r="164" spans="1:18">
      <c r="A164" s="16">
        <v>7062</v>
      </c>
      <c r="B164" s="15">
        <v>46181.438680555599</v>
      </c>
      <c r="C164" s="15">
        <v>46181.440578703703</v>
      </c>
      <c r="D164" s="15" t="s">
        <v>264</v>
      </c>
      <c r="E164" s="32">
        <v>46181</v>
      </c>
      <c r="F164" s="56" t="s">
        <v>95</v>
      </c>
      <c r="G164" s="16">
        <v>12000160</v>
      </c>
      <c r="H164" s="21" t="s">
        <v>239</v>
      </c>
      <c r="I164" s="17" t="s">
        <v>865</v>
      </c>
      <c r="J164" s="17" t="s">
        <v>88</v>
      </c>
      <c r="K164" s="17" t="s">
        <v>267</v>
      </c>
      <c r="L164" s="17" t="s">
        <v>866</v>
      </c>
      <c r="M164" s="17" t="s">
        <v>867</v>
      </c>
      <c r="N164" s="17" t="s">
        <v>868</v>
      </c>
      <c r="O164" s="17" t="s">
        <v>375</v>
      </c>
      <c r="P164" s="56" t="s">
        <v>272</v>
      </c>
      <c r="Q164" s="17" t="str" cm="1">
        <f t="array" ref="Q164">_xlfn.XLOOKUP(Table4[[#This Row],[Full Name / Nama Penuh]],Table1[[#All],[Employee Name]],Table1[[#All],[Status]],"",0,1)</f>
        <v>Active</v>
      </c>
      <c r="R164" s="17"/>
    </row>
    <row r="165" spans="1:18">
      <c r="A165" s="16">
        <v>7061</v>
      </c>
      <c r="B165" s="15">
        <v>46181.433425925898</v>
      </c>
      <c r="C165" s="15">
        <v>46181.437685185199</v>
      </c>
      <c r="D165" s="15" t="s">
        <v>264</v>
      </c>
      <c r="E165" s="32">
        <v>46181</v>
      </c>
      <c r="F165" s="56" t="s">
        <v>95</v>
      </c>
      <c r="G165" s="16">
        <v>12000160</v>
      </c>
      <c r="H165" s="21" t="s">
        <v>239</v>
      </c>
      <c r="I165" s="17" t="s">
        <v>865</v>
      </c>
      <c r="J165" s="17" t="s">
        <v>88</v>
      </c>
      <c r="K165" s="17" t="s">
        <v>267</v>
      </c>
      <c r="L165" s="17" t="s">
        <v>869</v>
      </c>
      <c r="M165" s="17" t="s">
        <v>870</v>
      </c>
      <c r="N165" s="17" t="s">
        <v>871</v>
      </c>
      <c r="O165" s="17" t="s">
        <v>541</v>
      </c>
      <c r="P165" s="56" t="s">
        <v>272</v>
      </c>
      <c r="Q165" s="17" t="str" cm="1">
        <f t="array" ref="Q165">_xlfn.XLOOKUP(Table4[[#This Row],[Full Name / Nama Penuh]],Table1[[#All],[Employee Name]],Table1[[#All],[Status]],"",0,1)</f>
        <v>Active</v>
      </c>
      <c r="R165" s="17"/>
    </row>
    <row r="166" spans="1:18">
      <c r="A166" s="17">
        <v>5889</v>
      </c>
      <c r="B166" s="15">
        <v>46120.551979166703</v>
      </c>
      <c r="C166" s="15">
        <v>46120.5539699074</v>
      </c>
      <c r="D166" s="15" t="s">
        <v>264</v>
      </c>
      <c r="E166" s="32">
        <v>46181</v>
      </c>
      <c r="F166" s="17" t="s">
        <v>147</v>
      </c>
      <c r="G166" s="15"/>
      <c r="H166" s="21" t="s">
        <v>239</v>
      </c>
      <c r="I166" s="17" t="s">
        <v>508</v>
      </c>
      <c r="J166" s="17" t="s">
        <v>266</v>
      </c>
      <c r="K166" s="17" t="s">
        <v>285</v>
      </c>
      <c r="L166" s="17" t="s">
        <v>872</v>
      </c>
      <c r="M166" s="17" t="s">
        <v>362</v>
      </c>
      <c r="N166" s="17" t="s">
        <v>873</v>
      </c>
      <c r="O166" s="17" t="s">
        <v>289</v>
      </c>
      <c r="P166" s="43" t="s">
        <v>272</v>
      </c>
      <c r="Q166" s="17" t="str" cm="1">
        <f t="array" ref="Q166">_xlfn.XLOOKUP(Table4[[#This Row],[Full Name / Nama Penuh]],Table1[[#All],[Employee Name]],Table1[[#All],[Status]],"",0,1)</f>
        <v>Active</v>
      </c>
      <c r="R166" s="37"/>
    </row>
    <row r="167" spans="1:18">
      <c r="A167" s="16">
        <v>7196</v>
      </c>
      <c r="B167" s="15">
        <v>46195.629097222198</v>
      </c>
      <c r="C167" s="15">
        <v>46195.629328703697</v>
      </c>
      <c r="D167" s="15" t="s">
        <v>264</v>
      </c>
      <c r="E167" s="32">
        <v>46181</v>
      </c>
      <c r="F167" s="56" t="s">
        <v>144</v>
      </c>
      <c r="G167" s="16">
        <v>12000056</v>
      </c>
      <c r="H167" s="21" t="s">
        <v>239</v>
      </c>
      <c r="I167" s="17" t="s">
        <v>874</v>
      </c>
      <c r="J167" s="17" t="s">
        <v>266</v>
      </c>
      <c r="K167" s="17" t="s">
        <v>285</v>
      </c>
      <c r="L167" s="17" t="s">
        <v>875</v>
      </c>
      <c r="M167" s="17" t="s">
        <v>876</v>
      </c>
      <c r="N167" s="17" t="s">
        <v>544</v>
      </c>
      <c r="O167" s="17" t="s">
        <v>295</v>
      </c>
      <c r="P167" s="56" t="s">
        <v>272</v>
      </c>
      <c r="Q167" s="17" t="str" cm="1">
        <f t="array" ref="Q167">_xlfn.XLOOKUP(Table4[[#This Row],[Full Name / Nama Penuh]],Table1[[#All],[Employee Name]],Table1[[#All],[Status]],"",0,1)</f>
        <v>Active</v>
      </c>
      <c r="R167" s="17"/>
    </row>
    <row r="168" spans="1:18">
      <c r="A168" s="16">
        <v>7100</v>
      </c>
      <c r="B168" s="15">
        <v>46184.483935185199</v>
      </c>
      <c r="C168" s="15">
        <v>46184.486979166701</v>
      </c>
      <c r="D168" s="15" t="s">
        <v>264</v>
      </c>
      <c r="E168" s="32">
        <v>46181</v>
      </c>
      <c r="F168" s="56" t="s">
        <v>140</v>
      </c>
      <c r="G168" s="16">
        <v>12000112</v>
      </c>
      <c r="H168" s="21" t="s">
        <v>239</v>
      </c>
      <c r="I168" s="17" t="s">
        <v>403</v>
      </c>
      <c r="J168" s="17" t="s">
        <v>848</v>
      </c>
      <c r="K168" s="17" t="s">
        <v>285</v>
      </c>
      <c r="L168" s="17" t="s">
        <v>877</v>
      </c>
      <c r="M168" s="17" t="s">
        <v>878</v>
      </c>
      <c r="N168" s="17" t="s">
        <v>879</v>
      </c>
      <c r="O168" s="17" t="s">
        <v>289</v>
      </c>
      <c r="P168" s="56" t="s">
        <v>272</v>
      </c>
      <c r="Q168" s="17" t="str" cm="1">
        <f t="array" ref="Q168">_xlfn.XLOOKUP(Table4[[#This Row],[Full Name / Nama Penuh]],Table1[[#All],[Employee Name]],Table1[[#All],[Status]],"",0,1)</f>
        <v>Active</v>
      </c>
      <c r="R168" s="17"/>
    </row>
    <row r="169" spans="1:18">
      <c r="A169" s="16">
        <v>7072</v>
      </c>
      <c r="B169" s="15">
        <v>46181.539305555598</v>
      </c>
      <c r="C169" s="15">
        <v>46181.543136574102</v>
      </c>
      <c r="D169" s="15" t="s">
        <v>264</v>
      </c>
      <c r="E169" s="32">
        <v>46181</v>
      </c>
      <c r="F169" s="56" t="s">
        <v>84</v>
      </c>
      <c r="G169" s="16">
        <v>12000024</v>
      </c>
      <c r="H169" s="21" t="s">
        <v>239</v>
      </c>
      <c r="I169" s="17" t="s">
        <v>309</v>
      </c>
      <c r="J169" s="17" t="s">
        <v>483</v>
      </c>
      <c r="K169" s="17" t="s">
        <v>285</v>
      </c>
      <c r="L169" s="17" t="s">
        <v>880</v>
      </c>
      <c r="M169" s="17" t="s">
        <v>287</v>
      </c>
      <c r="N169" s="17" t="s">
        <v>287</v>
      </c>
      <c r="O169" s="17" t="s">
        <v>289</v>
      </c>
      <c r="P169" s="56" t="s">
        <v>272</v>
      </c>
      <c r="Q169" s="17" t="str" cm="1">
        <f t="array" ref="Q169">_xlfn.XLOOKUP(Table4[[#This Row],[Full Name / Nama Penuh]],Table1[[#All],[Employee Name]],Table1[[#All],[Status]],"",0,1)</f>
        <v>Active</v>
      </c>
      <c r="R169" s="17"/>
    </row>
    <row r="170" spans="1:18">
      <c r="A170" s="16">
        <v>7070</v>
      </c>
      <c r="B170" s="15">
        <v>46181.5222222222</v>
      </c>
      <c r="C170" s="15">
        <v>46181.5300347222</v>
      </c>
      <c r="D170" s="15" t="s">
        <v>264</v>
      </c>
      <c r="E170" s="32">
        <v>46181</v>
      </c>
      <c r="F170" s="56" t="s">
        <v>116</v>
      </c>
      <c r="G170" s="16">
        <v>12000156</v>
      </c>
      <c r="H170" s="21" t="s">
        <v>239</v>
      </c>
      <c r="I170" s="17" t="s">
        <v>881</v>
      </c>
      <c r="J170" s="17" t="s">
        <v>88</v>
      </c>
      <c r="K170" s="17" t="s">
        <v>296</v>
      </c>
      <c r="L170" s="17" t="s">
        <v>882</v>
      </c>
      <c r="M170" s="17" t="s">
        <v>883</v>
      </c>
      <c r="N170" s="17" t="s">
        <v>884</v>
      </c>
      <c r="O170" s="17" t="s">
        <v>346</v>
      </c>
      <c r="P170" s="56" t="s">
        <v>272</v>
      </c>
      <c r="Q170" s="17" t="str" cm="1">
        <f t="array" ref="Q170">_xlfn.XLOOKUP(Table4[[#This Row],[Full Name / Nama Penuh]],Table1[[#All],[Employee Name]],Table1[[#All],[Status]],"",0,1)</f>
        <v>Active</v>
      </c>
      <c r="R170" s="17"/>
    </row>
    <row r="171" spans="1:18">
      <c r="A171" s="16">
        <v>5889</v>
      </c>
      <c r="B171" s="15">
        <v>46120.551979166703</v>
      </c>
      <c r="C171" s="15">
        <v>46120.5539699074</v>
      </c>
      <c r="D171" s="15" t="s">
        <v>264</v>
      </c>
      <c r="E171" s="32">
        <v>46181</v>
      </c>
      <c r="F171" s="56" t="s">
        <v>147</v>
      </c>
      <c r="G171" s="16">
        <v>12000104</v>
      </c>
      <c r="H171" s="21" t="s">
        <v>239</v>
      </c>
      <c r="I171" s="17" t="s">
        <v>508</v>
      </c>
      <c r="J171" s="17" t="s">
        <v>266</v>
      </c>
      <c r="K171" s="17" t="s">
        <v>285</v>
      </c>
      <c r="L171" s="17" t="s">
        <v>872</v>
      </c>
      <c r="M171" s="17" t="s">
        <v>362</v>
      </c>
      <c r="N171" s="17" t="s">
        <v>873</v>
      </c>
      <c r="O171" s="17" t="s">
        <v>289</v>
      </c>
      <c r="P171" s="56" t="s">
        <v>272</v>
      </c>
      <c r="Q171" s="17" t="str" cm="1">
        <f t="array" ref="Q171">_xlfn.XLOOKUP(Table4[[#This Row],[Full Name / Nama Penuh]],Table1[[#All],[Employee Name]],Table1[[#All],[Status]],"",0,1)</f>
        <v>Active</v>
      </c>
      <c r="R171" s="17"/>
    </row>
    <row r="172" spans="1:18">
      <c r="A172" s="16">
        <v>7056</v>
      </c>
      <c r="B172" s="15">
        <v>46180.667326388902</v>
      </c>
      <c r="C172" s="15">
        <v>46180.670266203699</v>
      </c>
      <c r="D172" s="15" t="s">
        <v>264</v>
      </c>
      <c r="E172" s="32">
        <v>46180</v>
      </c>
      <c r="F172" s="56" t="s">
        <v>68</v>
      </c>
      <c r="G172" s="16">
        <v>12000069</v>
      </c>
      <c r="H172" s="21" t="s">
        <v>239</v>
      </c>
      <c r="I172" s="17" t="s">
        <v>885</v>
      </c>
      <c r="J172" s="17" t="s">
        <v>300</v>
      </c>
      <c r="K172" s="17" t="s">
        <v>285</v>
      </c>
      <c r="L172" s="17" t="s">
        <v>886</v>
      </c>
      <c r="M172" s="17" t="s">
        <v>887</v>
      </c>
      <c r="N172" s="17" t="s">
        <v>888</v>
      </c>
      <c r="O172" s="17" t="s">
        <v>289</v>
      </c>
      <c r="P172" s="56" t="s">
        <v>272</v>
      </c>
      <c r="Q172" s="17" t="str" cm="1">
        <f t="array" ref="Q172">_xlfn.XLOOKUP(Table4[[#This Row],[Full Name / Nama Penuh]],Table1[[#All],[Employee Name]],Table1[[#All],[Status]],"",0,1)</f>
        <v>Active</v>
      </c>
      <c r="R172" s="17"/>
    </row>
    <row r="173" spans="1:18">
      <c r="A173" s="16">
        <v>7140</v>
      </c>
      <c r="B173" s="15">
        <v>46191.265254629601</v>
      </c>
      <c r="C173" s="15">
        <v>46191.271724537</v>
      </c>
      <c r="D173" s="15" t="s">
        <v>264</v>
      </c>
      <c r="E173" s="32">
        <v>46179</v>
      </c>
      <c r="F173" s="56" t="s">
        <v>156</v>
      </c>
      <c r="G173" s="16">
        <v>12000088</v>
      </c>
      <c r="H173" s="21" t="s">
        <v>239</v>
      </c>
      <c r="I173" s="17" t="s">
        <v>697</v>
      </c>
      <c r="J173" s="17" t="s">
        <v>683</v>
      </c>
      <c r="K173" s="17" t="s">
        <v>305</v>
      </c>
      <c r="L173" s="17" t="s">
        <v>889</v>
      </c>
      <c r="M173" s="17" t="s">
        <v>890</v>
      </c>
      <c r="N173" s="17" t="s">
        <v>891</v>
      </c>
      <c r="O173" s="17" t="s">
        <v>295</v>
      </c>
      <c r="P173" s="56" t="s">
        <v>272</v>
      </c>
      <c r="Q173" s="17" t="str" cm="1">
        <f t="array" ref="Q173">_xlfn.XLOOKUP(Table4[[#This Row],[Full Name / Nama Penuh]],Table1[[#All],[Employee Name]],Table1[[#All],[Status]],"",0,1)</f>
        <v>Active</v>
      </c>
      <c r="R173" s="17"/>
    </row>
    <row r="174" spans="1:18">
      <c r="A174" s="16">
        <v>7050</v>
      </c>
      <c r="B174" s="15">
        <v>46178.459918981498</v>
      </c>
      <c r="C174" s="15">
        <v>46178.465810185196</v>
      </c>
      <c r="D174" s="15" t="s">
        <v>264</v>
      </c>
      <c r="E174" s="32">
        <v>46178</v>
      </c>
      <c r="F174" s="56" t="s">
        <v>211</v>
      </c>
      <c r="G174" s="16">
        <v>12000019</v>
      </c>
      <c r="H174" s="21" t="s">
        <v>239</v>
      </c>
      <c r="I174" s="17" t="s">
        <v>892</v>
      </c>
      <c r="J174" s="17" t="s">
        <v>291</v>
      </c>
      <c r="K174" s="17" t="s">
        <v>267</v>
      </c>
      <c r="L174" s="17" t="s">
        <v>893</v>
      </c>
      <c r="M174" s="17" t="s">
        <v>894</v>
      </c>
      <c r="N174" s="17" t="s">
        <v>895</v>
      </c>
      <c r="O174" s="17" t="s">
        <v>318</v>
      </c>
      <c r="P174" s="56" t="s">
        <v>272</v>
      </c>
      <c r="Q174" s="17" t="str" cm="1">
        <f t="array" ref="Q174">_xlfn.XLOOKUP(Table4[[#This Row],[Full Name / Nama Penuh]],Table1[[#All],[Employee Name]],Table1[[#All],[Status]],"",0,1)</f>
        <v>Active</v>
      </c>
      <c r="R174" s="17"/>
    </row>
    <row r="175" spans="1:18">
      <c r="A175" s="16">
        <v>7054</v>
      </c>
      <c r="B175" s="15">
        <v>46179.310196759303</v>
      </c>
      <c r="C175" s="15">
        <v>46179.313599537003</v>
      </c>
      <c r="D175" s="15" t="s">
        <v>264</v>
      </c>
      <c r="E175" s="32">
        <v>46178</v>
      </c>
      <c r="F175" s="56" t="s">
        <v>619</v>
      </c>
      <c r="G175" s="16">
        <v>12000234</v>
      </c>
      <c r="H175" s="21" t="s">
        <v>239</v>
      </c>
      <c r="I175" s="17" t="s">
        <v>546</v>
      </c>
      <c r="J175" s="17" t="s">
        <v>291</v>
      </c>
      <c r="K175" s="17" t="s">
        <v>267</v>
      </c>
      <c r="L175" s="17" t="s">
        <v>896</v>
      </c>
      <c r="M175" s="17" t="s">
        <v>897</v>
      </c>
      <c r="N175" s="17" t="s">
        <v>898</v>
      </c>
      <c r="O175" s="17" t="s">
        <v>283</v>
      </c>
      <c r="P175" s="50" t="s">
        <v>390</v>
      </c>
      <c r="Q175" s="17" t="str" cm="1">
        <f t="array" ref="Q175">_xlfn.XLOOKUP(Table4[[#This Row],[Full Name / Nama Penuh]],Table1[[#All],[Employee Name]],Table1[[#All],[Status]],"",0,1)</f>
        <v/>
      </c>
      <c r="R175" s="17"/>
    </row>
    <row r="176" spans="1:18">
      <c r="A176" s="16">
        <v>7053</v>
      </c>
      <c r="B176" s="15">
        <v>46179.297291666699</v>
      </c>
      <c r="C176" s="15">
        <v>46179.302037037</v>
      </c>
      <c r="D176" s="15" t="s">
        <v>264</v>
      </c>
      <c r="E176" s="32">
        <v>46178</v>
      </c>
      <c r="F176" s="56" t="s">
        <v>619</v>
      </c>
      <c r="G176" s="16">
        <v>12000234</v>
      </c>
      <c r="H176" s="21" t="s">
        <v>239</v>
      </c>
      <c r="I176" s="17" t="s">
        <v>546</v>
      </c>
      <c r="J176" s="17" t="s">
        <v>88</v>
      </c>
      <c r="K176" s="17" t="s">
        <v>305</v>
      </c>
      <c r="L176" s="17" t="s">
        <v>899</v>
      </c>
      <c r="M176" s="17" t="s">
        <v>900</v>
      </c>
      <c r="N176" s="17" t="s">
        <v>901</v>
      </c>
      <c r="O176" s="17" t="s">
        <v>340</v>
      </c>
      <c r="P176" s="50" t="s">
        <v>390</v>
      </c>
      <c r="Q176" s="17" t="str" cm="1">
        <f t="array" ref="Q176">_xlfn.XLOOKUP(Table4[[#This Row],[Full Name / Nama Penuh]],Table1[[#All],[Employee Name]],Table1[[#All],[Status]],"",0,1)</f>
        <v/>
      </c>
      <c r="R176" s="17"/>
    </row>
    <row r="177" spans="1:18">
      <c r="A177" s="16">
        <v>7051</v>
      </c>
      <c r="B177" s="15">
        <v>46178.467152777797</v>
      </c>
      <c r="C177" s="15">
        <v>46178.472465277802</v>
      </c>
      <c r="D177" s="15" t="s">
        <v>264</v>
      </c>
      <c r="E177" s="32">
        <v>46178</v>
      </c>
      <c r="F177" s="56" t="s">
        <v>211</v>
      </c>
      <c r="G177" s="16">
        <v>12000019</v>
      </c>
      <c r="H177" s="21" t="s">
        <v>239</v>
      </c>
      <c r="I177" s="17" t="s">
        <v>892</v>
      </c>
      <c r="J177" s="17" t="s">
        <v>291</v>
      </c>
      <c r="K177" s="17" t="s">
        <v>285</v>
      </c>
      <c r="L177" s="17" t="s">
        <v>902</v>
      </c>
      <c r="M177" s="17" t="s">
        <v>903</v>
      </c>
      <c r="N177" s="17" t="s">
        <v>904</v>
      </c>
      <c r="O177" s="17" t="s">
        <v>318</v>
      </c>
      <c r="P177" s="56" t="s">
        <v>272</v>
      </c>
      <c r="Q177" s="17" t="str" cm="1">
        <f t="array" ref="Q177">_xlfn.XLOOKUP(Table4[[#This Row],[Full Name / Nama Penuh]],Table1[[#All],[Employee Name]],Table1[[#All],[Status]],"",0,1)</f>
        <v>Active</v>
      </c>
      <c r="R177" s="17"/>
    </row>
    <row r="178" spans="1:18">
      <c r="A178" s="16">
        <v>7049</v>
      </c>
      <c r="B178" s="15">
        <v>46178.455879629597</v>
      </c>
      <c r="C178" s="15">
        <v>46178.459224537</v>
      </c>
      <c r="D178" s="15" t="s">
        <v>264</v>
      </c>
      <c r="E178" s="32">
        <v>46178</v>
      </c>
      <c r="F178" s="56" t="s">
        <v>110</v>
      </c>
      <c r="G178" s="16">
        <v>12000148</v>
      </c>
      <c r="H178" s="21" t="s">
        <v>239</v>
      </c>
      <c r="I178" s="17" t="s">
        <v>537</v>
      </c>
      <c r="J178" s="17" t="s">
        <v>88</v>
      </c>
      <c r="K178" s="17" t="s">
        <v>285</v>
      </c>
      <c r="L178" s="17" t="s">
        <v>905</v>
      </c>
      <c r="M178" s="17" t="s">
        <v>906</v>
      </c>
      <c r="N178" s="17" t="s">
        <v>907</v>
      </c>
      <c r="O178" s="17" t="s">
        <v>289</v>
      </c>
      <c r="P178" s="56" t="s">
        <v>272</v>
      </c>
      <c r="Q178" s="17" t="str" cm="1">
        <f t="array" ref="Q178">_xlfn.XLOOKUP(Table4[[#This Row],[Full Name / Nama Penuh]],Table1[[#All],[Employee Name]],Table1[[#All],[Status]],"",0,1)</f>
        <v>Active</v>
      </c>
      <c r="R178" s="17"/>
    </row>
    <row r="179" spans="1:18">
      <c r="A179" s="16">
        <v>7048</v>
      </c>
      <c r="B179" s="15">
        <v>46178.441168981502</v>
      </c>
      <c r="C179" s="15">
        <v>46178.444571759297</v>
      </c>
      <c r="D179" s="15" t="s">
        <v>264</v>
      </c>
      <c r="E179" s="32">
        <v>46178</v>
      </c>
      <c r="F179" s="56" t="s">
        <v>94</v>
      </c>
      <c r="G179" s="16">
        <v>12000141</v>
      </c>
      <c r="H179" s="21" t="s">
        <v>239</v>
      </c>
      <c r="I179" s="17" t="s">
        <v>908</v>
      </c>
      <c r="J179" s="17" t="s">
        <v>88</v>
      </c>
      <c r="K179" s="17" t="s">
        <v>285</v>
      </c>
      <c r="L179" s="17" t="s">
        <v>909</v>
      </c>
      <c r="M179" s="17" t="s">
        <v>910</v>
      </c>
      <c r="N179" s="17" t="s">
        <v>911</v>
      </c>
      <c r="O179" s="17" t="s">
        <v>318</v>
      </c>
      <c r="P179" s="56" t="s">
        <v>272</v>
      </c>
      <c r="Q179" s="17" t="str" cm="1">
        <f t="array" ref="Q179">_xlfn.XLOOKUP(Table4[[#This Row],[Full Name / Nama Penuh]],Table1[[#All],[Employee Name]],Table1[[#All],[Status]],"",0,1)</f>
        <v>Active</v>
      </c>
      <c r="R179" s="17"/>
    </row>
    <row r="180" spans="1:18">
      <c r="A180" s="16">
        <v>7046</v>
      </c>
      <c r="B180" s="15">
        <v>46178.383761574099</v>
      </c>
      <c r="C180" s="15">
        <v>46178.396354166704</v>
      </c>
      <c r="D180" s="15" t="s">
        <v>264</v>
      </c>
      <c r="E180" s="32">
        <v>46178</v>
      </c>
      <c r="F180" s="56" t="s">
        <v>110</v>
      </c>
      <c r="G180" s="16">
        <v>12000148</v>
      </c>
      <c r="H180" s="21" t="s">
        <v>239</v>
      </c>
      <c r="I180" s="17" t="s">
        <v>537</v>
      </c>
      <c r="J180" s="17" t="s">
        <v>88</v>
      </c>
      <c r="K180" s="17" t="s">
        <v>285</v>
      </c>
      <c r="L180" s="17" t="s">
        <v>912</v>
      </c>
      <c r="M180" s="17" t="s">
        <v>913</v>
      </c>
      <c r="N180" s="17" t="s">
        <v>914</v>
      </c>
      <c r="O180" s="17" t="s">
        <v>289</v>
      </c>
      <c r="P180" s="56" t="s">
        <v>272</v>
      </c>
      <c r="Q180" s="17" t="str" cm="1">
        <f t="array" ref="Q180">_xlfn.XLOOKUP(Table4[[#This Row],[Full Name / Nama Penuh]],Table1[[#All],[Employee Name]],Table1[[#All],[Status]],"",0,1)</f>
        <v>Active</v>
      </c>
      <c r="R180" s="17"/>
    </row>
    <row r="181" spans="1:18">
      <c r="A181" s="16">
        <v>7067</v>
      </c>
      <c r="B181" s="15">
        <v>46181.495543981502</v>
      </c>
      <c r="C181" s="15">
        <v>46181.4992824074</v>
      </c>
      <c r="D181" s="15" t="s">
        <v>264</v>
      </c>
      <c r="E181" s="32">
        <v>46177</v>
      </c>
      <c r="F181" s="56" t="s">
        <v>58</v>
      </c>
      <c r="G181" s="16">
        <v>12000034</v>
      </c>
      <c r="H181" s="21" t="s">
        <v>239</v>
      </c>
      <c r="I181" s="17" t="s">
        <v>56</v>
      </c>
      <c r="J181" s="17" t="s">
        <v>291</v>
      </c>
      <c r="K181" s="17" t="s">
        <v>267</v>
      </c>
      <c r="L181" s="17" t="s">
        <v>915</v>
      </c>
      <c r="M181" s="17" t="s">
        <v>916</v>
      </c>
      <c r="N181" s="17" t="s">
        <v>917</v>
      </c>
      <c r="O181" s="17" t="s">
        <v>593</v>
      </c>
      <c r="P181" s="56" t="s">
        <v>272</v>
      </c>
      <c r="Q181" s="17" t="str" cm="1">
        <f t="array" ref="Q181">_xlfn.XLOOKUP(Table4[[#This Row],[Full Name / Nama Penuh]],Table1[[#All],[Employee Name]],Table1[[#All],[Status]],"",0,1)</f>
        <v>Active</v>
      </c>
      <c r="R181" s="17"/>
    </row>
    <row r="182" spans="1:18">
      <c r="A182" s="16">
        <v>7099</v>
      </c>
      <c r="B182" s="15">
        <v>46184.462708333303</v>
      </c>
      <c r="C182" s="15">
        <v>46184.468854166698</v>
      </c>
      <c r="D182" s="15" t="s">
        <v>264</v>
      </c>
      <c r="E182" s="32">
        <v>46177</v>
      </c>
      <c r="F182" s="56" t="s">
        <v>96</v>
      </c>
      <c r="G182" s="17">
        <v>12000161</v>
      </c>
      <c r="H182" s="21" t="s">
        <v>239</v>
      </c>
      <c r="I182" s="17" t="s">
        <v>918</v>
      </c>
      <c r="J182" s="17" t="s">
        <v>919</v>
      </c>
      <c r="K182" s="17" t="s">
        <v>267</v>
      </c>
      <c r="L182" s="17" t="s">
        <v>920</v>
      </c>
      <c r="M182" s="17" t="s">
        <v>921</v>
      </c>
      <c r="N182" s="17" t="s">
        <v>922</v>
      </c>
      <c r="O182" s="17" t="s">
        <v>375</v>
      </c>
      <c r="P182" s="56" t="s">
        <v>272</v>
      </c>
      <c r="Q182" s="17" t="str" cm="1">
        <f t="array" ref="Q182">_xlfn.XLOOKUP(Table4[[#This Row],[Full Name / Nama Penuh]],Table1[[#All],[Employee Name]],Table1[[#All],[Status]],"",0,1)</f>
        <v>Active</v>
      </c>
      <c r="R182" s="17"/>
    </row>
    <row r="183" spans="1:18">
      <c r="A183" s="16">
        <v>7165</v>
      </c>
      <c r="B183" s="15">
        <v>46191.665972222203</v>
      </c>
      <c r="C183" s="15">
        <v>46191.676724536999</v>
      </c>
      <c r="D183" s="15" t="s">
        <v>264</v>
      </c>
      <c r="E183" s="32">
        <v>46177</v>
      </c>
      <c r="F183" s="56" t="s">
        <v>193</v>
      </c>
      <c r="G183" s="16">
        <v>12000131</v>
      </c>
      <c r="H183" s="21" t="s">
        <v>239</v>
      </c>
      <c r="I183" s="17" t="s">
        <v>347</v>
      </c>
      <c r="J183" s="17" t="s">
        <v>266</v>
      </c>
      <c r="K183" s="17" t="s">
        <v>285</v>
      </c>
      <c r="L183" s="17" t="s">
        <v>923</v>
      </c>
      <c r="M183" s="17" t="s">
        <v>924</v>
      </c>
      <c r="N183" s="17" t="s">
        <v>925</v>
      </c>
      <c r="O183" s="17" t="s">
        <v>318</v>
      </c>
      <c r="P183" s="56" t="s">
        <v>272</v>
      </c>
      <c r="Q183" s="17" t="str" cm="1">
        <f t="array" ref="Q183">_xlfn.XLOOKUP(Table4[[#This Row],[Full Name / Nama Penuh]],Table1[[#All],[Employee Name]],Table1[[#All],[Status]],"",0,1)</f>
        <v>Active</v>
      </c>
      <c r="R183" s="17"/>
    </row>
    <row r="184" spans="1:18">
      <c r="A184" s="16">
        <v>7164</v>
      </c>
      <c r="B184" s="15">
        <v>46191.642708333296</v>
      </c>
      <c r="C184" s="15">
        <v>46191.642812500002</v>
      </c>
      <c r="D184" s="15" t="s">
        <v>264</v>
      </c>
      <c r="E184" s="32">
        <v>46177</v>
      </c>
      <c r="F184" s="56" t="s">
        <v>146</v>
      </c>
      <c r="G184" s="16">
        <v>12000102</v>
      </c>
      <c r="H184" s="21" t="s">
        <v>239</v>
      </c>
      <c r="I184" s="17" t="s">
        <v>503</v>
      </c>
      <c r="J184" s="17" t="s">
        <v>355</v>
      </c>
      <c r="K184" s="17" t="s">
        <v>296</v>
      </c>
      <c r="L184" s="17" t="s">
        <v>926</v>
      </c>
      <c r="M184" s="17" t="s">
        <v>927</v>
      </c>
      <c r="N184" s="17" t="s">
        <v>928</v>
      </c>
      <c r="O184" s="17" t="s">
        <v>271</v>
      </c>
      <c r="P184" s="56" t="s">
        <v>272</v>
      </c>
      <c r="Q184" s="17" t="str" cm="1">
        <f t="array" ref="Q184">_xlfn.XLOOKUP(Table4[[#This Row],[Full Name / Nama Penuh]],Table1[[#All],[Employee Name]],Table1[[#All],[Status]],"",0,1)</f>
        <v>Active</v>
      </c>
      <c r="R184" s="17"/>
    </row>
    <row r="185" spans="1:18">
      <c r="A185" s="16">
        <v>7045</v>
      </c>
      <c r="B185" s="15">
        <v>46177.648854166699</v>
      </c>
      <c r="C185" s="15">
        <v>46177.661874999998</v>
      </c>
      <c r="D185" s="15" t="s">
        <v>264</v>
      </c>
      <c r="E185" s="32">
        <v>46177</v>
      </c>
      <c r="F185" s="56" t="s">
        <v>110</v>
      </c>
      <c r="G185" s="16">
        <v>12000148</v>
      </c>
      <c r="H185" s="21" t="s">
        <v>239</v>
      </c>
      <c r="I185" s="17" t="s">
        <v>537</v>
      </c>
      <c r="J185" s="17" t="s">
        <v>88</v>
      </c>
      <c r="K185" s="17" t="s">
        <v>285</v>
      </c>
      <c r="L185" s="17" t="s">
        <v>929</v>
      </c>
      <c r="M185" s="17" t="s">
        <v>930</v>
      </c>
      <c r="N185" s="17" t="s">
        <v>931</v>
      </c>
      <c r="O185" s="17" t="s">
        <v>289</v>
      </c>
      <c r="P185" s="56" t="s">
        <v>272</v>
      </c>
      <c r="Q185" s="17" t="str" cm="1">
        <f t="array" ref="Q185">_xlfn.XLOOKUP(Table4[[#This Row],[Full Name / Nama Penuh]],Table1[[#All],[Employee Name]],Table1[[#All],[Status]],"",0,1)</f>
        <v>Active</v>
      </c>
      <c r="R185" s="17"/>
    </row>
    <row r="186" spans="1:18">
      <c r="A186" s="16">
        <v>7085</v>
      </c>
      <c r="B186" s="15">
        <v>46182.692453703698</v>
      </c>
      <c r="C186" s="15">
        <v>46182.695787037002</v>
      </c>
      <c r="D186" s="15" t="s">
        <v>264</v>
      </c>
      <c r="E186" s="32">
        <v>46176</v>
      </c>
      <c r="F186" s="56" t="s">
        <v>169</v>
      </c>
      <c r="G186" s="16">
        <v>12000110</v>
      </c>
      <c r="H186" s="21" t="s">
        <v>239</v>
      </c>
      <c r="I186" s="17" t="s">
        <v>932</v>
      </c>
      <c r="J186" s="17" t="s">
        <v>279</v>
      </c>
      <c r="K186" s="17" t="s">
        <v>267</v>
      </c>
      <c r="L186" s="17" t="s">
        <v>933</v>
      </c>
      <c r="M186" s="17" t="s">
        <v>934</v>
      </c>
      <c r="N186" s="17" t="s">
        <v>935</v>
      </c>
      <c r="O186" s="17" t="s">
        <v>283</v>
      </c>
      <c r="P186" s="56" t="s">
        <v>272</v>
      </c>
      <c r="Q186" s="17" t="str" cm="1">
        <f t="array" ref="Q186">_xlfn.XLOOKUP(Table4[[#This Row],[Full Name / Nama Penuh]],Table1[[#All],[Employee Name]],Table1[[#All],[Status]],"",0,1)</f>
        <v>Active</v>
      </c>
      <c r="R186" s="17"/>
    </row>
    <row r="187" spans="1:18">
      <c r="A187" s="16">
        <v>7095</v>
      </c>
      <c r="B187" s="15">
        <v>46184.3146180556</v>
      </c>
      <c r="C187" s="15">
        <v>46184.317002314798</v>
      </c>
      <c r="D187" s="15" t="s">
        <v>264</v>
      </c>
      <c r="E187" s="32">
        <v>46176</v>
      </c>
      <c r="F187" s="56" t="s">
        <v>171</v>
      </c>
      <c r="G187" s="16">
        <v>12000111</v>
      </c>
      <c r="H187" s="21" t="s">
        <v>239</v>
      </c>
      <c r="I187" s="17" t="s">
        <v>465</v>
      </c>
      <c r="J187" s="17" t="s">
        <v>291</v>
      </c>
      <c r="K187" s="17" t="s">
        <v>267</v>
      </c>
      <c r="L187" s="17" t="s">
        <v>936</v>
      </c>
      <c r="M187" s="17" t="s">
        <v>937</v>
      </c>
      <c r="N187" s="17" t="s">
        <v>938</v>
      </c>
      <c r="O187" s="17" t="s">
        <v>553</v>
      </c>
      <c r="P187" s="56" t="s">
        <v>272</v>
      </c>
      <c r="Q187" s="17" t="str" cm="1">
        <f t="array" ref="Q187">_xlfn.XLOOKUP(Table4[[#This Row],[Full Name / Nama Penuh]],Table1[[#All],[Employee Name]],Table1[[#All],[Status]],"",0,1)</f>
        <v>Active</v>
      </c>
      <c r="R187" s="17"/>
    </row>
    <row r="188" spans="1:18">
      <c r="A188" s="16">
        <v>7047</v>
      </c>
      <c r="B188" s="15">
        <v>46178.4373611111</v>
      </c>
      <c r="C188" s="15">
        <v>46178.440868055601</v>
      </c>
      <c r="D188" s="15" t="s">
        <v>264</v>
      </c>
      <c r="E188" s="32">
        <v>46176</v>
      </c>
      <c r="F188" s="56" t="s">
        <v>94</v>
      </c>
      <c r="G188" s="16">
        <v>12000141</v>
      </c>
      <c r="H188" s="21" t="s">
        <v>239</v>
      </c>
      <c r="I188" s="17" t="s">
        <v>908</v>
      </c>
      <c r="J188" s="17" t="s">
        <v>355</v>
      </c>
      <c r="K188" s="17" t="s">
        <v>305</v>
      </c>
      <c r="L188" s="17" t="s">
        <v>939</v>
      </c>
      <c r="M188" s="17" t="s">
        <v>940</v>
      </c>
      <c r="N188" s="17" t="s">
        <v>941</v>
      </c>
      <c r="O188" s="17" t="s">
        <v>450</v>
      </c>
      <c r="P188" s="56" t="s">
        <v>272</v>
      </c>
      <c r="Q188" s="17" t="str" cm="1">
        <f t="array" ref="Q188">_xlfn.XLOOKUP(Table4[[#This Row],[Full Name / Nama Penuh]],Table1[[#All],[Employee Name]],Table1[[#All],[Status]],"",0,1)</f>
        <v>Active</v>
      </c>
      <c r="R188" s="17"/>
    </row>
    <row r="189" spans="1:18">
      <c r="A189" s="16">
        <v>7195</v>
      </c>
      <c r="B189" s="15">
        <v>46195.620046296302</v>
      </c>
      <c r="C189" s="15">
        <v>46195.623310185198</v>
      </c>
      <c r="D189" s="15" t="s">
        <v>264</v>
      </c>
      <c r="E189" s="32">
        <v>46176</v>
      </c>
      <c r="F189" s="56" t="s">
        <v>144</v>
      </c>
      <c r="G189" s="16">
        <v>12000056</v>
      </c>
      <c r="H189" s="21" t="s">
        <v>239</v>
      </c>
      <c r="I189" s="17" t="s">
        <v>874</v>
      </c>
      <c r="J189" s="17" t="s">
        <v>266</v>
      </c>
      <c r="K189" s="17" t="s">
        <v>285</v>
      </c>
      <c r="L189" s="17" t="s">
        <v>942</v>
      </c>
      <c r="M189" s="17" t="s">
        <v>943</v>
      </c>
      <c r="N189" s="17" t="s">
        <v>944</v>
      </c>
      <c r="O189" s="17" t="s">
        <v>295</v>
      </c>
      <c r="P189" s="56" t="s">
        <v>272</v>
      </c>
      <c r="Q189" s="17" t="str" cm="1">
        <f t="array" ref="Q189">_xlfn.XLOOKUP(Table4[[#This Row],[Full Name / Nama Penuh]],Table1[[#All],[Employee Name]],Table1[[#All],[Status]],"",0,1)</f>
        <v>Active</v>
      </c>
      <c r="R189" s="17"/>
    </row>
    <row r="190" spans="1:18">
      <c r="A190" s="16">
        <v>7110</v>
      </c>
      <c r="B190" s="15">
        <v>46185.4684375</v>
      </c>
      <c r="C190" s="15">
        <v>46185.473402777803</v>
      </c>
      <c r="D190" s="15" t="s">
        <v>264</v>
      </c>
      <c r="E190" s="32">
        <v>46176</v>
      </c>
      <c r="F190" s="56" t="s">
        <v>145</v>
      </c>
      <c r="G190" s="16">
        <v>12000060</v>
      </c>
      <c r="H190" s="21" t="s">
        <v>239</v>
      </c>
      <c r="I190" s="17" t="s">
        <v>730</v>
      </c>
      <c r="J190" s="17" t="s">
        <v>266</v>
      </c>
      <c r="K190" s="17" t="s">
        <v>285</v>
      </c>
      <c r="L190" s="17" t="s">
        <v>945</v>
      </c>
      <c r="M190" s="17" t="s">
        <v>946</v>
      </c>
      <c r="N190" s="17" t="s">
        <v>947</v>
      </c>
      <c r="O190" s="17" t="s">
        <v>948</v>
      </c>
      <c r="P190" s="56" t="s">
        <v>272</v>
      </c>
      <c r="Q190" s="17" t="str" cm="1">
        <f t="array" ref="Q190">_xlfn.XLOOKUP(Table4[[#This Row],[Full Name / Nama Penuh]],Table1[[#All],[Employee Name]],Table1[[#All],[Status]],"",0,1)</f>
        <v>Active</v>
      </c>
      <c r="R190" s="17"/>
    </row>
    <row r="191" spans="1:18">
      <c r="A191" s="16">
        <v>7009</v>
      </c>
      <c r="B191" s="15">
        <v>46175.663078703699</v>
      </c>
      <c r="C191" s="15">
        <v>46175.666689814803</v>
      </c>
      <c r="D191" s="15" t="s">
        <v>264</v>
      </c>
      <c r="E191" s="32">
        <v>46175</v>
      </c>
      <c r="F191" s="56" t="s">
        <v>87</v>
      </c>
      <c r="G191" s="16">
        <v>12000009</v>
      </c>
      <c r="H191" s="21" t="s">
        <v>239</v>
      </c>
      <c r="I191" s="17" t="s">
        <v>949</v>
      </c>
      <c r="J191" s="17" t="s">
        <v>266</v>
      </c>
      <c r="K191" s="17" t="s">
        <v>267</v>
      </c>
      <c r="L191" s="17" t="s">
        <v>950</v>
      </c>
      <c r="M191" s="17" t="s">
        <v>951</v>
      </c>
      <c r="N191" s="17" t="s">
        <v>952</v>
      </c>
      <c r="O191" s="17" t="s">
        <v>375</v>
      </c>
      <c r="P191" s="56" t="s">
        <v>272</v>
      </c>
      <c r="Q191" s="17" t="str" cm="1">
        <f t="array" ref="Q191">_xlfn.XLOOKUP(Table4[[#This Row],[Full Name / Nama Penuh]],Table1[[#All],[Employee Name]],Table1[[#All],[Status]],"",0,1)</f>
        <v>Active</v>
      </c>
      <c r="R191" s="17"/>
    </row>
    <row r="192" spans="1:18">
      <c r="A192" s="16">
        <v>6990</v>
      </c>
      <c r="B192" s="15">
        <v>46175.329710648097</v>
      </c>
      <c r="C192" s="15">
        <v>46175.333055555602</v>
      </c>
      <c r="D192" s="15" t="s">
        <v>264</v>
      </c>
      <c r="E192" s="32">
        <v>46175</v>
      </c>
      <c r="F192" s="56" t="s">
        <v>84</v>
      </c>
      <c r="G192" s="16">
        <v>12000024</v>
      </c>
      <c r="H192" s="21" t="s">
        <v>239</v>
      </c>
      <c r="I192" s="17" t="s">
        <v>309</v>
      </c>
      <c r="J192" s="17" t="s">
        <v>274</v>
      </c>
      <c r="K192" s="17" t="s">
        <v>267</v>
      </c>
      <c r="L192" s="17" t="s">
        <v>953</v>
      </c>
      <c r="M192" s="17" t="s">
        <v>954</v>
      </c>
      <c r="N192" s="17" t="s">
        <v>955</v>
      </c>
      <c r="O192" s="17" t="s">
        <v>283</v>
      </c>
      <c r="P192" s="56" t="s">
        <v>272</v>
      </c>
      <c r="Q192" s="17" t="str" cm="1">
        <f t="array" ref="Q192">_xlfn.XLOOKUP(Table4[[#This Row],[Full Name / Nama Penuh]],Table1[[#All],[Employee Name]],Table1[[#All],[Status]],"",0,1)</f>
        <v>Active</v>
      </c>
      <c r="R192" s="17"/>
    </row>
    <row r="193" spans="1:18">
      <c r="A193" s="16">
        <v>7017</v>
      </c>
      <c r="B193" s="15">
        <v>46175.771620370397</v>
      </c>
      <c r="C193" s="15">
        <v>46175.774224537003</v>
      </c>
      <c r="D193" s="15" t="s">
        <v>264</v>
      </c>
      <c r="E193" s="32">
        <v>46175</v>
      </c>
      <c r="F193" s="56" t="s">
        <v>138</v>
      </c>
      <c r="G193" s="16">
        <v>12000059</v>
      </c>
      <c r="H193" s="21" t="s">
        <v>239</v>
      </c>
      <c r="I193" s="17" t="s">
        <v>769</v>
      </c>
      <c r="J193" s="17" t="s">
        <v>715</v>
      </c>
      <c r="K193" s="17" t="s">
        <v>267</v>
      </c>
      <c r="L193" s="17" t="s">
        <v>956</v>
      </c>
      <c r="M193" s="17" t="s">
        <v>957</v>
      </c>
      <c r="N193" s="17" t="s">
        <v>958</v>
      </c>
      <c r="O193" s="17" t="s">
        <v>271</v>
      </c>
      <c r="P193" s="56" t="s">
        <v>272</v>
      </c>
      <c r="Q193" s="17" t="str" cm="1">
        <f t="array" ref="Q193">_xlfn.XLOOKUP(Table4[[#This Row],[Full Name / Nama Penuh]],Table1[[#All],[Employee Name]],Table1[[#All],[Status]],"",0,1)</f>
        <v>Active</v>
      </c>
      <c r="R193" s="17"/>
    </row>
    <row r="194" spans="1:18">
      <c r="A194" s="16">
        <v>7016</v>
      </c>
      <c r="B194" s="15">
        <v>46175.768715277802</v>
      </c>
      <c r="C194" s="15">
        <v>46175.771574074097</v>
      </c>
      <c r="D194" s="15" t="s">
        <v>264</v>
      </c>
      <c r="E194" s="32">
        <v>46175</v>
      </c>
      <c r="F194" s="56" t="s">
        <v>138</v>
      </c>
      <c r="G194" s="16">
        <v>12000059</v>
      </c>
      <c r="H194" s="21" t="s">
        <v>239</v>
      </c>
      <c r="I194" s="17" t="s">
        <v>769</v>
      </c>
      <c r="J194" s="17" t="s">
        <v>919</v>
      </c>
      <c r="K194" s="17" t="s">
        <v>267</v>
      </c>
      <c r="L194" s="17" t="s">
        <v>959</v>
      </c>
      <c r="M194" s="17" t="s">
        <v>960</v>
      </c>
      <c r="N194" s="17" t="s">
        <v>961</v>
      </c>
      <c r="O194" s="17" t="s">
        <v>271</v>
      </c>
      <c r="P194" s="56" t="s">
        <v>272</v>
      </c>
      <c r="Q194" s="17" t="str" cm="1">
        <f t="array" ref="Q194">_xlfn.XLOOKUP(Table4[[#This Row],[Full Name / Nama Penuh]],Table1[[#All],[Employee Name]],Table1[[#All],[Status]],"",0,1)</f>
        <v>Active</v>
      </c>
      <c r="R194" s="17"/>
    </row>
    <row r="195" spans="1:18">
      <c r="A195" s="16">
        <v>7008</v>
      </c>
      <c r="B195" s="15">
        <v>46175.650520833296</v>
      </c>
      <c r="C195" s="15">
        <v>46175.653344907398</v>
      </c>
      <c r="D195" s="15" t="s">
        <v>264</v>
      </c>
      <c r="E195" s="32">
        <v>46175</v>
      </c>
      <c r="F195" s="56" t="s">
        <v>159</v>
      </c>
      <c r="G195" s="16">
        <v>12000093</v>
      </c>
      <c r="H195" s="21" t="s">
        <v>239</v>
      </c>
      <c r="I195" s="17" t="s">
        <v>962</v>
      </c>
      <c r="J195" s="17" t="s">
        <v>279</v>
      </c>
      <c r="K195" s="17" t="s">
        <v>305</v>
      </c>
      <c r="L195" s="17" t="s">
        <v>963</v>
      </c>
      <c r="M195" s="17" t="s">
        <v>964</v>
      </c>
      <c r="N195" s="17" t="s">
        <v>965</v>
      </c>
      <c r="O195" s="17" t="s">
        <v>295</v>
      </c>
      <c r="P195" s="56" t="s">
        <v>272</v>
      </c>
      <c r="Q195" s="17" t="str" cm="1">
        <f t="array" ref="Q195">_xlfn.XLOOKUP(Table4[[#This Row],[Full Name / Nama Penuh]],Table1[[#All],[Employee Name]],Table1[[#All],[Status]],"",0,1)</f>
        <v>Active</v>
      </c>
      <c r="R195" s="17"/>
    </row>
    <row r="196" spans="1:18">
      <c r="A196" s="16">
        <v>7007</v>
      </c>
      <c r="B196" s="15">
        <v>46175.589224536998</v>
      </c>
      <c r="C196" s="15">
        <v>46175.650335648097</v>
      </c>
      <c r="D196" s="15" t="s">
        <v>264</v>
      </c>
      <c r="E196" s="32">
        <v>46175</v>
      </c>
      <c r="F196" s="56" t="s">
        <v>159</v>
      </c>
      <c r="G196" s="16">
        <v>12000093</v>
      </c>
      <c r="H196" s="21" t="s">
        <v>239</v>
      </c>
      <c r="I196" s="17" t="s">
        <v>962</v>
      </c>
      <c r="J196" s="17" t="s">
        <v>966</v>
      </c>
      <c r="K196" s="17" t="s">
        <v>305</v>
      </c>
      <c r="L196" s="17" t="s">
        <v>967</v>
      </c>
      <c r="M196" s="17" t="s">
        <v>968</v>
      </c>
      <c r="N196" s="17" t="s">
        <v>969</v>
      </c>
      <c r="O196" s="17" t="s">
        <v>553</v>
      </c>
      <c r="P196" s="56" t="s">
        <v>272</v>
      </c>
      <c r="Q196" s="17" t="str" cm="1">
        <f t="array" ref="Q196">_xlfn.XLOOKUP(Table4[[#This Row],[Full Name / Nama Penuh]],Table1[[#All],[Employee Name]],Table1[[#All],[Status]],"",0,1)</f>
        <v>Active</v>
      </c>
      <c r="R196" s="17"/>
    </row>
    <row r="197" spans="1:18">
      <c r="A197" s="16">
        <v>7001</v>
      </c>
      <c r="B197" s="15">
        <v>46175.587326388901</v>
      </c>
      <c r="C197" s="15">
        <v>46175.589131944398</v>
      </c>
      <c r="D197" s="15" t="s">
        <v>264</v>
      </c>
      <c r="E197" s="32">
        <v>46175</v>
      </c>
      <c r="F197" s="56" t="s">
        <v>159</v>
      </c>
      <c r="G197" s="16">
        <v>12000093</v>
      </c>
      <c r="H197" s="21" t="s">
        <v>239</v>
      </c>
      <c r="I197" s="17" t="s">
        <v>962</v>
      </c>
      <c r="J197" s="17" t="s">
        <v>325</v>
      </c>
      <c r="K197" s="17" t="s">
        <v>267</v>
      </c>
      <c r="L197" s="17" t="s">
        <v>970</v>
      </c>
      <c r="M197" s="17" t="s">
        <v>971</v>
      </c>
      <c r="N197" s="17" t="s">
        <v>972</v>
      </c>
      <c r="O197" s="17" t="s">
        <v>450</v>
      </c>
      <c r="P197" s="56" t="s">
        <v>272</v>
      </c>
      <c r="Q197" s="17" t="str" cm="1">
        <f t="array" ref="Q197">_xlfn.XLOOKUP(Table4[[#This Row],[Full Name / Nama Penuh]],Table1[[#All],[Employee Name]],Table1[[#All],[Status]],"",0,1)</f>
        <v>Active</v>
      </c>
      <c r="R197" s="17"/>
    </row>
    <row r="198" spans="1:18">
      <c r="A198" s="16">
        <v>7084</v>
      </c>
      <c r="B198" s="15">
        <v>46182.6865972222</v>
      </c>
      <c r="C198" s="15">
        <v>46182.692407407398</v>
      </c>
      <c r="D198" s="15" t="s">
        <v>264</v>
      </c>
      <c r="E198" s="32">
        <v>46175</v>
      </c>
      <c r="F198" s="56" t="s">
        <v>169</v>
      </c>
      <c r="G198" s="16">
        <v>12000110</v>
      </c>
      <c r="H198" s="21" t="s">
        <v>239</v>
      </c>
      <c r="I198" s="17" t="s">
        <v>932</v>
      </c>
      <c r="J198" s="17" t="s">
        <v>291</v>
      </c>
      <c r="K198" s="17" t="s">
        <v>267</v>
      </c>
      <c r="L198" s="17" t="s">
        <v>973</v>
      </c>
      <c r="M198" s="17" t="s">
        <v>974</v>
      </c>
      <c r="N198" s="17" t="s">
        <v>975</v>
      </c>
      <c r="O198" s="17" t="s">
        <v>283</v>
      </c>
      <c r="P198" s="56" t="s">
        <v>272</v>
      </c>
      <c r="Q198" s="17" t="str" cm="1">
        <f t="array" ref="Q198">_xlfn.XLOOKUP(Table4[[#This Row],[Full Name / Nama Penuh]],Table1[[#All],[Employee Name]],Table1[[#All],[Status]],"",0,1)</f>
        <v>Active</v>
      </c>
      <c r="R198" s="17"/>
    </row>
    <row r="199" spans="1:18">
      <c r="A199" s="16">
        <v>7107</v>
      </c>
      <c r="B199" s="15">
        <v>46185.299270833297</v>
      </c>
      <c r="C199" s="15">
        <v>46185.303287037001</v>
      </c>
      <c r="D199" s="15" t="s">
        <v>264</v>
      </c>
      <c r="E199" s="32">
        <v>46175</v>
      </c>
      <c r="F199" s="56" t="s">
        <v>171</v>
      </c>
      <c r="G199" s="16">
        <v>12000111</v>
      </c>
      <c r="H199" s="21" t="s">
        <v>239</v>
      </c>
      <c r="I199" s="17" t="s">
        <v>465</v>
      </c>
      <c r="J199" s="17" t="s">
        <v>291</v>
      </c>
      <c r="K199" s="17" t="s">
        <v>267</v>
      </c>
      <c r="L199" s="17" t="s">
        <v>976</v>
      </c>
      <c r="M199" s="17" t="s">
        <v>977</v>
      </c>
      <c r="N199" s="17" t="s">
        <v>978</v>
      </c>
      <c r="O199" s="17" t="s">
        <v>283</v>
      </c>
      <c r="P199" s="56" t="s">
        <v>272</v>
      </c>
      <c r="Q199" s="17" t="str" cm="1">
        <f t="array" ref="Q199">_xlfn.XLOOKUP(Table4[[#This Row],[Full Name / Nama Penuh]],Table1[[#All],[Employee Name]],Table1[[#All],[Status]],"",0,1)</f>
        <v>Active</v>
      </c>
      <c r="R199" s="17"/>
    </row>
    <row r="200" spans="1:18">
      <c r="A200" s="16">
        <v>7044</v>
      </c>
      <c r="B200" s="15">
        <v>46177.606342592597</v>
      </c>
      <c r="C200" s="15">
        <v>46177.606874999998</v>
      </c>
      <c r="D200" s="15" t="s">
        <v>264</v>
      </c>
      <c r="E200" s="32">
        <v>46175</v>
      </c>
      <c r="F200" s="56" t="s">
        <v>195</v>
      </c>
      <c r="G200" s="16">
        <v>12000133</v>
      </c>
      <c r="H200" s="21" t="s">
        <v>239</v>
      </c>
      <c r="I200" s="17" t="s">
        <v>854</v>
      </c>
      <c r="J200" s="17" t="s">
        <v>266</v>
      </c>
      <c r="K200" s="17" t="s">
        <v>305</v>
      </c>
      <c r="L200" s="17" t="s">
        <v>855</v>
      </c>
      <c r="M200" s="17" t="s">
        <v>856</v>
      </c>
      <c r="N200" s="17" t="s">
        <v>857</v>
      </c>
      <c r="O200" s="17" t="s">
        <v>593</v>
      </c>
      <c r="P200" s="56" t="s">
        <v>272</v>
      </c>
      <c r="Q200" s="17" t="str" cm="1">
        <f t="array" ref="Q200">_xlfn.XLOOKUP(Table4[[#This Row],[Full Name / Nama Penuh]],Table1[[#All],[Employee Name]],Table1[[#All],[Status]],"",0,1)</f>
        <v>Active</v>
      </c>
      <c r="R200" s="17"/>
    </row>
    <row r="201" spans="1:18">
      <c r="A201" s="16">
        <v>7233</v>
      </c>
      <c r="B201" s="15">
        <v>46197.635046296302</v>
      </c>
      <c r="C201" s="15">
        <v>46197.637523148202</v>
      </c>
      <c r="D201" s="15" t="s">
        <v>264</v>
      </c>
      <c r="E201" s="32">
        <v>46175</v>
      </c>
      <c r="F201" s="56" t="s">
        <v>235</v>
      </c>
      <c r="G201" s="16">
        <v>12000202</v>
      </c>
      <c r="H201" s="21" t="s">
        <v>239</v>
      </c>
      <c r="I201" s="17" t="s">
        <v>209</v>
      </c>
      <c r="J201" s="17" t="s">
        <v>386</v>
      </c>
      <c r="K201" s="17" t="s">
        <v>267</v>
      </c>
      <c r="L201" s="17" t="s">
        <v>979</v>
      </c>
      <c r="M201" s="17" t="s">
        <v>980</v>
      </c>
      <c r="N201" s="17" t="s">
        <v>981</v>
      </c>
      <c r="O201" s="17" t="s">
        <v>289</v>
      </c>
      <c r="P201" s="56" t="s">
        <v>272</v>
      </c>
      <c r="Q201" s="17" t="str" cm="1">
        <f t="array" ref="Q201">_xlfn.XLOOKUP(Table4[[#This Row],[Full Name / Nama Penuh]],Table1[[#All],[Employee Name]],Table1[[#All],[Status]],"",0,1)</f>
        <v>Active</v>
      </c>
      <c r="R201" s="17"/>
    </row>
    <row r="202" spans="1:18">
      <c r="A202" s="16">
        <v>7235</v>
      </c>
      <c r="B202" s="15">
        <v>46197.640231481499</v>
      </c>
      <c r="C202" s="15">
        <v>46197.643090277801</v>
      </c>
      <c r="D202" s="15" t="s">
        <v>264</v>
      </c>
      <c r="E202" s="32">
        <v>46175</v>
      </c>
      <c r="F202" s="56" t="s">
        <v>235</v>
      </c>
      <c r="G202" s="16">
        <v>12000202</v>
      </c>
      <c r="H202" s="21" t="s">
        <v>239</v>
      </c>
      <c r="I202" s="17" t="s">
        <v>209</v>
      </c>
      <c r="J202" s="17" t="s">
        <v>386</v>
      </c>
      <c r="K202" s="17" t="s">
        <v>285</v>
      </c>
      <c r="L202" s="17" t="s">
        <v>982</v>
      </c>
      <c r="M202" s="17" t="s">
        <v>362</v>
      </c>
      <c r="N202" s="17" t="s">
        <v>362</v>
      </c>
      <c r="O202" s="17" t="s">
        <v>289</v>
      </c>
      <c r="P202" s="56" t="s">
        <v>272</v>
      </c>
      <c r="Q202" s="17" t="str" cm="1">
        <f t="array" ref="Q202">_xlfn.XLOOKUP(Table4[[#This Row],[Full Name / Nama Penuh]],Table1[[#All],[Employee Name]],Table1[[#All],[Status]],"",0,1)</f>
        <v>Active</v>
      </c>
      <c r="R202" s="17"/>
    </row>
    <row r="203" spans="1:18">
      <c r="A203" s="16">
        <v>7234</v>
      </c>
      <c r="B203" s="15">
        <v>46197.637581018498</v>
      </c>
      <c r="C203" s="15">
        <v>46197.640185185199</v>
      </c>
      <c r="D203" s="15" t="s">
        <v>264</v>
      </c>
      <c r="E203" s="32">
        <v>46175</v>
      </c>
      <c r="F203" s="56" t="s">
        <v>235</v>
      </c>
      <c r="G203" s="16">
        <v>12000202</v>
      </c>
      <c r="H203" s="21" t="s">
        <v>239</v>
      </c>
      <c r="I203" s="17" t="s">
        <v>209</v>
      </c>
      <c r="J203" s="17" t="s">
        <v>386</v>
      </c>
      <c r="K203" s="17" t="s">
        <v>285</v>
      </c>
      <c r="L203" s="17" t="s">
        <v>983</v>
      </c>
      <c r="M203" s="17" t="s">
        <v>984</v>
      </c>
      <c r="N203" s="17" t="s">
        <v>985</v>
      </c>
      <c r="O203" s="17" t="s">
        <v>593</v>
      </c>
      <c r="P203" s="56" t="s">
        <v>272</v>
      </c>
      <c r="Q203" s="17" t="str" cm="1">
        <f t="array" ref="Q203">_xlfn.XLOOKUP(Table4[[#This Row],[Full Name / Nama Penuh]],Table1[[#All],[Employee Name]],Table1[[#All],[Status]],"",0,1)</f>
        <v>Active</v>
      </c>
      <c r="R203" s="17"/>
    </row>
    <row r="204" spans="1:18">
      <c r="A204" s="16">
        <v>7194</v>
      </c>
      <c r="B204" s="15">
        <v>46195.612997685203</v>
      </c>
      <c r="C204" s="15">
        <v>46195.617523148103</v>
      </c>
      <c r="D204" s="15" t="s">
        <v>264</v>
      </c>
      <c r="E204" s="32">
        <v>46175</v>
      </c>
      <c r="F204" s="56" t="s">
        <v>144</v>
      </c>
      <c r="G204" s="16">
        <v>12000056</v>
      </c>
      <c r="H204" s="21" t="s">
        <v>239</v>
      </c>
      <c r="I204" s="17" t="s">
        <v>874</v>
      </c>
      <c r="J204" s="17" t="s">
        <v>266</v>
      </c>
      <c r="K204" s="17" t="s">
        <v>285</v>
      </c>
      <c r="L204" s="17" t="s">
        <v>986</v>
      </c>
      <c r="M204" s="17" t="s">
        <v>987</v>
      </c>
      <c r="N204" s="17" t="s">
        <v>988</v>
      </c>
      <c r="O204" s="17" t="s">
        <v>295</v>
      </c>
      <c r="P204" s="56" t="s">
        <v>272</v>
      </c>
      <c r="Q204" s="17" t="str" cm="1">
        <f t="array" ref="Q204">_xlfn.XLOOKUP(Table4[[#This Row],[Full Name / Nama Penuh]],Table1[[#All],[Employee Name]],Table1[[#All],[Status]],"",0,1)</f>
        <v>Active</v>
      </c>
      <c r="R204" s="17"/>
    </row>
    <row r="205" spans="1:18">
      <c r="A205" s="16">
        <v>7043</v>
      </c>
      <c r="B205" s="15">
        <v>46177.588194444397</v>
      </c>
      <c r="C205" s="15">
        <v>46177.594756944403</v>
      </c>
      <c r="D205" s="15" t="s">
        <v>264</v>
      </c>
      <c r="E205" s="32">
        <v>46175</v>
      </c>
      <c r="F205" s="56" t="s">
        <v>195</v>
      </c>
      <c r="G205" s="16">
        <v>12000133</v>
      </c>
      <c r="H205" s="21" t="s">
        <v>239</v>
      </c>
      <c r="I205" s="17" t="s">
        <v>989</v>
      </c>
      <c r="J205" s="17" t="s">
        <v>483</v>
      </c>
      <c r="K205" s="17" t="s">
        <v>296</v>
      </c>
      <c r="L205" s="17" t="s">
        <v>990</v>
      </c>
      <c r="M205" s="17" t="s">
        <v>991</v>
      </c>
      <c r="N205" s="17" t="s">
        <v>992</v>
      </c>
      <c r="O205" s="17" t="s">
        <v>593</v>
      </c>
      <c r="P205" s="56" t="s">
        <v>272</v>
      </c>
      <c r="Q205" s="17" t="str" cm="1">
        <f t="array" ref="Q205">_xlfn.XLOOKUP(Table4[[#This Row],[Full Name / Nama Penuh]],Table1[[#All],[Employee Name]],Table1[[#All],[Status]],"",0,1)</f>
        <v>Active</v>
      </c>
      <c r="R205" s="17"/>
    </row>
    <row r="206" spans="1:18">
      <c r="A206" s="16">
        <v>7018</v>
      </c>
      <c r="B206" s="15">
        <v>46175.774456018502</v>
      </c>
      <c r="C206" s="15">
        <v>46175.776701388902</v>
      </c>
      <c r="D206" s="15" t="s">
        <v>264</v>
      </c>
      <c r="E206" s="32">
        <v>46175</v>
      </c>
      <c r="F206" s="56" t="s">
        <v>138</v>
      </c>
      <c r="G206" s="16">
        <v>12000059</v>
      </c>
      <c r="H206" s="21" t="s">
        <v>239</v>
      </c>
      <c r="I206" s="17" t="s">
        <v>769</v>
      </c>
      <c r="J206" s="17" t="s">
        <v>291</v>
      </c>
      <c r="K206" s="17" t="s">
        <v>296</v>
      </c>
      <c r="L206" s="17" t="s">
        <v>993</v>
      </c>
      <c r="M206" s="17" t="s">
        <v>994</v>
      </c>
      <c r="N206" s="17" t="s">
        <v>995</v>
      </c>
      <c r="O206" s="17" t="s">
        <v>271</v>
      </c>
      <c r="P206" s="56" t="s">
        <v>272</v>
      </c>
      <c r="Q206" s="17" t="str" cm="1">
        <f t="array" ref="Q206">_xlfn.XLOOKUP(Table4[[#This Row],[Full Name / Nama Penuh]],Table1[[#All],[Employee Name]],Table1[[#All],[Status]],"",0,1)</f>
        <v>Active</v>
      </c>
      <c r="R206" s="17"/>
    </row>
    <row r="207" spans="1:18">
      <c r="A207" s="16">
        <v>6995</v>
      </c>
      <c r="B207" s="15">
        <v>46175.413275462997</v>
      </c>
      <c r="C207" s="15">
        <v>46175.415104166699</v>
      </c>
      <c r="D207" s="15" t="s">
        <v>264</v>
      </c>
      <c r="E207" s="32">
        <v>46175</v>
      </c>
      <c r="F207" s="55" t="s">
        <v>996</v>
      </c>
      <c r="G207" s="16">
        <v>0</v>
      </c>
      <c r="H207" s="21" t="s">
        <v>493</v>
      </c>
      <c r="I207" s="17" t="s">
        <v>997</v>
      </c>
      <c r="J207" s="17" t="s">
        <v>291</v>
      </c>
      <c r="K207" s="17" t="s">
        <v>305</v>
      </c>
      <c r="L207" s="17" t="s">
        <v>998</v>
      </c>
      <c r="M207" s="17" t="s">
        <v>999</v>
      </c>
      <c r="N207" s="17" t="s">
        <v>1000</v>
      </c>
      <c r="O207" s="17" t="s">
        <v>498</v>
      </c>
      <c r="P207" s="50" t="s">
        <v>272</v>
      </c>
      <c r="Q207" s="17" t="str" cm="1">
        <f t="array" ref="Q207">_xlfn.XLOOKUP(Table4[[#This Row],[Full Name / Nama Penuh]],Table1[[#All],[Employee Name]],Table1[[#All],[Status]],"",0,1)</f>
        <v/>
      </c>
      <c r="R207" s="17"/>
    </row>
    <row r="208" spans="1:18">
      <c r="A208" s="16">
        <v>6994</v>
      </c>
      <c r="B208" s="15">
        <v>46175.402928240699</v>
      </c>
      <c r="C208" s="15">
        <v>46175.404097222199</v>
      </c>
      <c r="D208" s="15" t="s">
        <v>264</v>
      </c>
      <c r="E208" s="32">
        <v>46175</v>
      </c>
      <c r="F208" s="55" t="s">
        <v>1001</v>
      </c>
      <c r="G208" s="16">
        <v>0</v>
      </c>
      <c r="H208" s="21" t="s">
        <v>493</v>
      </c>
      <c r="I208" s="17" t="s">
        <v>1002</v>
      </c>
      <c r="J208" s="17" t="s">
        <v>291</v>
      </c>
      <c r="K208" s="17" t="s">
        <v>267</v>
      </c>
      <c r="L208" s="17" t="s">
        <v>1003</v>
      </c>
      <c r="M208" s="17" t="s">
        <v>1004</v>
      </c>
      <c r="N208" s="17" t="s">
        <v>1005</v>
      </c>
      <c r="O208" s="17" t="s">
        <v>295</v>
      </c>
      <c r="P208" s="50" t="s">
        <v>272</v>
      </c>
      <c r="Q208" s="17" t="str" cm="1">
        <f t="array" ref="Q208">_xlfn.XLOOKUP(Table4[[#This Row],[Full Name / Nama Penuh]],Table1[[#All],[Employee Name]],Table1[[#All],[Status]],"",0,1)</f>
        <v/>
      </c>
      <c r="R208" s="17"/>
    </row>
    <row r="209" spans="1:18">
      <c r="A209" s="16">
        <v>6993</v>
      </c>
      <c r="B209" s="15">
        <v>46175.400798611103</v>
      </c>
      <c r="C209" s="15">
        <v>46175.402893518498</v>
      </c>
      <c r="D209" s="15" t="s">
        <v>264</v>
      </c>
      <c r="E209" s="32">
        <v>46175</v>
      </c>
      <c r="F209" s="55" t="s">
        <v>1006</v>
      </c>
      <c r="G209" s="16">
        <v>0</v>
      </c>
      <c r="H209" s="21" t="s">
        <v>493</v>
      </c>
      <c r="I209" s="17" t="s">
        <v>997</v>
      </c>
      <c r="J209" s="17" t="s">
        <v>291</v>
      </c>
      <c r="K209" s="17" t="s">
        <v>305</v>
      </c>
      <c r="L209" s="17" t="s">
        <v>1007</v>
      </c>
      <c r="M209" s="17" t="s">
        <v>1008</v>
      </c>
      <c r="N209" s="17" t="s">
        <v>1009</v>
      </c>
      <c r="O209" s="17" t="s">
        <v>367</v>
      </c>
      <c r="P209" s="50" t="s">
        <v>272</v>
      </c>
      <c r="Q209" s="17" t="str" cm="1">
        <f t="array" ref="Q209">_xlfn.XLOOKUP(Table4[[#This Row],[Full Name / Nama Penuh]],Table1[[#All],[Employee Name]],Table1[[#All],[Status]],"",0,1)</f>
        <v/>
      </c>
      <c r="R209" s="17"/>
    </row>
    <row r="210" spans="1:18">
      <c r="A210" s="16">
        <v>7391</v>
      </c>
      <c r="B210" s="15">
        <v>46203.921597222201</v>
      </c>
      <c r="C210" s="15">
        <v>46203.9241203704</v>
      </c>
      <c r="D210" s="15" t="s">
        <v>264</v>
      </c>
      <c r="E210" s="32">
        <v>46174</v>
      </c>
      <c r="F210" s="56" t="s">
        <v>62</v>
      </c>
      <c r="G210" s="16">
        <v>12000066</v>
      </c>
      <c r="H210" s="53" t="s">
        <v>239</v>
      </c>
      <c r="I210" s="17" t="s">
        <v>632</v>
      </c>
      <c r="J210" s="17" t="s">
        <v>483</v>
      </c>
      <c r="K210" s="17" t="s">
        <v>267</v>
      </c>
      <c r="L210" s="17" t="s">
        <v>1010</v>
      </c>
      <c r="M210" s="17" t="s">
        <v>1011</v>
      </c>
      <c r="N210" s="17" t="s">
        <v>1012</v>
      </c>
      <c r="O210" s="17" t="s">
        <v>283</v>
      </c>
      <c r="P210" s="56" t="s">
        <v>272</v>
      </c>
      <c r="Q210" s="17" t="str" cm="1">
        <f t="array" ref="Q210">_xlfn.XLOOKUP(Table4[[#This Row],[Full Name / Nama Penuh]],Table1[[#All],[Employee Name]],Table1[[#All],[Status]],"",0,1)</f>
        <v>Active</v>
      </c>
      <c r="R210" s="17"/>
    </row>
    <row r="211" spans="1:18">
      <c r="A211" s="16">
        <v>6991</v>
      </c>
      <c r="B211" s="15">
        <v>46175.330277777801</v>
      </c>
      <c r="C211" s="15">
        <v>46175.339803240699</v>
      </c>
      <c r="D211" s="15" t="s">
        <v>264</v>
      </c>
      <c r="E211" s="32">
        <v>46174</v>
      </c>
      <c r="F211" s="56" t="s">
        <v>110</v>
      </c>
      <c r="G211" s="16">
        <v>12000148</v>
      </c>
      <c r="H211" s="21" t="s">
        <v>239</v>
      </c>
      <c r="I211" s="17" t="s">
        <v>537</v>
      </c>
      <c r="J211" s="17" t="s">
        <v>320</v>
      </c>
      <c r="K211" s="17" t="s">
        <v>285</v>
      </c>
      <c r="L211" s="17" t="s">
        <v>1013</v>
      </c>
      <c r="M211" s="17" t="s">
        <v>1014</v>
      </c>
      <c r="N211" s="17" t="s">
        <v>1015</v>
      </c>
      <c r="O211" s="17" t="s">
        <v>289</v>
      </c>
      <c r="P211" s="56" t="s">
        <v>272</v>
      </c>
      <c r="Q211" s="17" t="str" cm="1">
        <f t="array" ref="Q211">_xlfn.XLOOKUP(Table4[[#This Row],[Full Name / Nama Penuh]],Table1[[#All],[Employee Name]],Table1[[#All],[Status]],"",0,1)</f>
        <v>Active</v>
      </c>
      <c r="R211" s="17"/>
    </row>
    <row r="212" spans="1:18">
      <c r="A212" s="37">
        <v>6942</v>
      </c>
      <c r="B212" s="51">
        <v>46171.298738425925</v>
      </c>
      <c r="C212" s="51">
        <v>46171.301388888889</v>
      </c>
      <c r="D212" s="51" t="s">
        <v>264</v>
      </c>
      <c r="E212" s="52">
        <v>46171</v>
      </c>
      <c r="F212" s="37" t="s">
        <v>231</v>
      </c>
      <c r="G212" s="37">
        <v>12000097</v>
      </c>
      <c r="H212" s="53" t="s">
        <v>239</v>
      </c>
      <c r="I212" s="37" t="s">
        <v>1016</v>
      </c>
      <c r="J212" s="37" t="s">
        <v>274</v>
      </c>
      <c r="K212" s="37" t="s">
        <v>267</v>
      </c>
      <c r="L212" s="37" t="s">
        <v>1017</v>
      </c>
      <c r="M212" s="37" t="s">
        <v>1018</v>
      </c>
      <c r="N212" s="37" t="s">
        <v>1019</v>
      </c>
      <c r="O212" s="37" t="s">
        <v>553</v>
      </c>
      <c r="P212" s="50" t="s">
        <v>272</v>
      </c>
      <c r="Q212" s="37" t="str" cm="1">
        <f t="array" ref="Q212">_xlfn.XLOOKUP(Table4[[#This Row],[Full Name / Nama Penuh]],Table1[[#All],[Employee Name]],Table1[[#All],[Status]],"",0,1)</f>
        <v>Inactive</v>
      </c>
      <c r="R212" s="51"/>
    </row>
    <row r="213" spans="1:18">
      <c r="A213" s="37">
        <v>6946</v>
      </c>
      <c r="B213" s="51">
        <v>46171.352789351855</v>
      </c>
      <c r="C213" s="51">
        <v>46171.355150462965</v>
      </c>
      <c r="D213" s="51" t="s">
        <v>264</v>
      </c>
      <c r="E213" s="52">
        <v>46171</v>
      </c>
      <c r="F213" s="37" t="s">
        <v>237</v>
      </c>
      <c r="G213" s="37"/>
      <c r="H213" s="53" t="s">
        <v>239</v>
      </c>
      <c r="I213" s="37" t="s">
        <v>769</v>
      </c>
      <c r="J213" s="37" t="s">
        <v>919</v>
      </c>
      <c r="K213" s="37" t="s">
        <v>267</v>
      </c>
      <c r="L213" s="37" t="s">
        <v>1020</v>
      </c>
      <c r="M213" s="37" t="s">
        <v>957</v>
      </c>
      <c r="N213" s="37" t="s">
        <v>1021</v>
      </c>
      <c r="O213" s="37" t="s">
        <v>271</v>
      </c>
      <c r="P213" s="50" t="s">
        <v>272</v>
      </c>
      <c r="Q213" s="37" t="str" cm="1">
        <f t="array" ref="Q213">_xlfn.XLOOKUP(Table4[[#This Row],[Full Name / Nama Penuh]],Table1[[#All],[Employee Name]],Table1[[#All],[Status]],"",0,1)</f>
        <v>Active</v>
      </c>
      <c r="R213" s="51"/>
    </row>
    <row r="214" spans="1:18">
      <c r="A214" s="37">
        <v>6952</v>
      </c>
      <c r="B214" s="51">
        <v>46171.393541666665</v>
      </c>
      <c r="C214" s="51">
        <v>46171.396516203706</v>
      </c>
      <c r="D214" s="51" t="s">
        <v>264</v>
      </c>
      <c r="E214" s="52">
        <v>46171</v>
      </c>
      <c r="F214" s="37" t="s">
        <v>200</v>
      </c>
      <c r="G214" s="37">
        <v>12000137</v>
      </c>
      <c r="H214" s="53" t="s">
        <v>239</v>
      </c>
      <c r="I214" s="37" t="s">
        <v>278</v>
      </c>
      <c r="J214" s="37" t="s">
        <v>266</v>
      </c>
      <c r="K214" s="37" t="s">
        <v>305</v>
      </c>
      <c r="L214" s="37" t="s">
        <v>1022</v>
      </c>
      <c r="M214" s="37" t="s">
        <v>1023</v>
      </c>
      <c r="N214" s="37" t="s">
        <v>1024</v>
      </c>
      <c r="O214" s="37" t="s">
        <v>295</v>
      </c>
      <c r="P214" s="50" t="s">
        <v>272</v>
      </c>
      <c r="Q214" s="37" t="str" cm="1">
        <f t="array" ref="Q214">_xlfn.XLOOKUP(Table4[[#This Row],[Full Name / Nama Penuh]],Table1[[#All],[Employee Name]],Table1[[#All],[Status]],"",0,1)</f>
        <v>Active</v>
      </c>
      <c r="R214" s="51"/>
    </row>
    <row r="215" spans="1:18">
      <c r="A215" s="37">
        <v>6964</v>
      </c>
      <c r="B215" s="51">
        <v>46171.446562500001</v>
      </c>
      <c r="C215" s="51">
        <v>46171.449548611112</v>
      </c>
      <c r="D215" s="51" t="s">
        <v>264</v>
      </c>
      <c r="E215" s="52">
        <v>46171</v>
      </c>
      <c r="F215" s="37" t="s">
        <v>74</v>
      </c>
      <c r="G215" s="37">
        <v>12000070</v>
      </c>
      <c r="H215" s="53" t="s">
        <v>239</v>
      </c>
      <c r="I215" s="37" t="s">
        <v>1025</v>
      </c>
      <c r="J215" s="37" t="s">
        <v>1026</v>
      </c>
      <c r="K215" s="37" t="s">
        <v>305</v>
      </c>
      <c r="L215" s="37" t="s">
        <v>1027</v>
      </c>
      <c r="M215" s="37" t="s">
        <v>859</v>
      </c>
      <c r="N215" s="37" t="s">
        <v>1028</v>
      </c>
      <c r="O215" s="37" t="s">
        <v>295</v>
      </c>
      <c r="P215" s="50" t="s">
        <v>272</v>
      </c>
      <c r="Q215" s="37" t="str" cm="1">
        <f t="array" ref="Q215">_xlfn.XLOOKUP(Table4[[#This Row],[Full Name / Nama Penuh]],Table1[[#All],[Employee Name]],Table1[[#All],[Status]],"",0,1)</f>
        <v>Active</v>
      </c>
      <c r="R215" s="51"/>
    </row>
    <row r="216" spans="1:18">
      <c r="A216" s="37">
        <v>6974</v>
      </c>
      <c r="B216" s="51">
        <v>46171.710775462961</v>
      </c>
      <c r="C216" s="51">
        <v>46171.711689814816</v>
      </c>
      <c r="D216" s="51" t="s">
        <v>264</v>
      </c>
      <c r="E216" s="52">
        <v>46171</v>
      </c>
      <c r="F216" s="37" t="s">
        <v>185</v>
      </c>
      <c r="G216" s="37">
        <v>12000125</v>
      </c>
      <c r="H216" s="53" t="s">
        <v>239</v>
      </c>
      <c r="I216" s="37" t="s">
        <v>411</v>
      </c>
      <c r="J216" s="37" t="s">
        <v>644</v>
      </c>
      <c r="K216" s="37" t="s">
        <v>305</v>
      </c>
      <c r="L216" s="37" t="s">
        <v>1029</v>
      </c>
      <c r="M216" s="37" t="s">
        <v>1030</v>
      </c>
      <c r="N216" s="37" t="s">
        <v>1031</v>
      </c>
      <c r="O216" s="37" t="s">
        <v>295</v>
      </c>
      <c r="P216" s="50" t="s">
        <v>272</v>
      </c>
      <c r="Q216" s="37" t="str" cm="1">
        <f t="array" ref="Q216">_xlfn.XLOOKUP(Table4[[#This Row],[Full Name / Nama Penuh]],Table1[[#All],[Employee Name]],Table1[[#All],[Status]],"",0,1)</f>
        <v>Active</v>
      </c>
      <c r="R216" s="51"/>
    </row>
    <row r="217" spans="1:18">
      <c r="A217" s="37">
        <v>6976</v>
      </c>
      <c r="B217" s="51">
        <v>46172.082812499997</v>
      </c>
      <c r="C217" s="51">
        <v>46172.093055555553</v>
      </c>
      <c r="D217" s="51" t="s">
        <v>264</v>
      </c>
      <c r="E217" s="52">
        <v>46171</v>
      </c>
      <c r="F217" s="18" t="s">
        <v>619</v>
      </c>
      <c r="G217" s="37">
        <v>12000234</v>
      </c>
      <c r="H217" s="53" t="s">
        <v>239</v>
      </c>
      <c r="I217" s="37" t="s">
        <v>546</v>
      </c>
      <c r="J217" s="37" t="s">
        <v>504</v>
      </c>
      <c r="K217" s="37" t="s">
        <v>267</v>
      </c>
      <c r="L217" s="37" t="s">
        <v>1032</v>
      </c>
      <c r="M217" s="37" t="s">
        <v>1033</v>
      </c>
      <c r="N217" s="37" t="s">
        <v>1034</v>
      </c>
      <c r="O217" s="37" t="s">
        <v>340</v>
      </c>
      <c r="P217" s="50" t="s">
        <v>390</v>
      </c>
      <c r="Q217" s="37" t="str" cm="1">
        <f t="array" ref="Q217">_xlfn.XLOOKUP(Table4[[#This Row],[Full Name / Nama Penuh]],Table1[[#All],[Employee Name]],Table1[[#All],[Status]],"",0,1)</f>
        <v/>
      </c>
      <c r="R217" s="51"/>
    </row>
    <row r="218" spans="1:18">
      <c r="A218" s="37">
        <v>6987</v>
      </c>
      <c r="B218" s="51">
        <v>46173.557824074072</v>
      </c>
      <c r="C218" s="51">
        <v>46173.560069444444</v>
      </c>
      <c r="D218" s="51" t="s">
        <v>264</v>
      </c>
      <c r="E218" s="52">
        <v>46171</v>
      </c>
      <c r="F218" s="37" t="s">
        <v>66</v>
      </c>
      <c r="G218" s="37">
        <v>12000035</v>
      </c>
      <c r="H218" s="53" t="s">
        <v>239</v>
      </c>
      <c r="I218" s="37" t="s">
        <v>309</v>
      </c>
      <c r="J218" s="37" t="s">
        <v>291</v>
      </c>
      <c r="K218" s="37" t="s">
        <v>267</v>
      </c>
      <c r="L218" s="37" t="s">
        <v>1035</v>
      </c>
      <c r="M218" s="37" t="s">
        <v>1036</v>
      </c>
      <c r="N218" s="37" t="s">
        <v>1037</v>
      </c>
      <c r="O218" s="37" t="s">
        <v>283</v>
      </c>
      <c r="P218" s="50" t="s">
        <v>272</v>
      </c>
      <c r="Q218" s="37" t="str" cm="1">
        <f t="array" ref="Q218">_xlfn.XLOOKUP(Table4[[#This Row],[Full Name / Nama Penuh]],Table1[[#All],[Employee Name]],Table1[[#All],[Status]],"",0,1)</f>
        <v>Active</v>
      </c>
      <c r="R218" s="51"/>
    </row>
    <row r="219" spans="1:18">
      <c r="A219" s="37">
        <v>6943</v>
      </c>
      <c r="B219" s="51">
        <v>46171.334930555553</v>
      </c>
      <c r="C219" s="51">
        <v>46171.337141203701</v>
      </c>
      <c r="D219" s="51" t="s">
        <v>264</v>
      </c>
      <c r="E219" s="52">
        <v>46171</v>
      </c>
      <c r="F219" s="37" t="s">
        <v>115</v>
      </c>
      <c r="G219" s="37">
        <v>12000075</v>
      </c>
      <c r="H219" s="53" t="s">
        <v>239</v>
      </c>
      <c r="I219" s="37" t="s">
        <v>574</v>
      </c>
      <c r="J219" s="37" t="s">
        <v>1038</v>
      </c>
      <c r="K219" s="37" t="s">
        <v>285</v>
      </c>
      <c r="L219" s="37" t="s">
        <v>1039</v>
      </c>
      <c r="M219" s="37" t="s">
        <v>491</v>
      </c>
      <c r="N219" s="37" t="s">
        <v>1040</v>
      </c>
      <c r="O219" s="37" t="s">
        <v>367</v>
      </c>
      <c r="P219" s="50" t="s">
        <v>272</v>
      </c>
      <c r="Q219" s="37" t="str" cm="1">
        <f t="array" ref="Q219">_xlfn.XLOOKUP(Table4[[#This Row],[Full Name / Nama Penuh]],Table1[[#All],[Employee Name]],Table1[[#All],[Status]],"",0,1)</f>
        <v>Active</v>
      </c>
      <c r="R219" s="51"/>
    </row>
    <row r="220" spans="1:18">
      <c r="A220" s="37">
        <v>6962</v>
      </c>
      <c r="B220" s="51">
        <v>46171.442175925928</v>
      </c>
      <c r="C220" s="51">
        <v>46171.445462962962</v>
      </c>
      <c r="D220" s="51" t="s">
        <v>264</v>
      </c>
      <c r="E220" s="52">
        <v>46171</v>
      </c>
      <c r="F220" s="37" t="s">
        <v>144</v>
      </c>
      <c r="G220" s="37">
        <v>12000056</v>
      </c>
      <c r="H220" s="53" t="s">
        <v>239</v>
      </c>
      <c r="I220" s="37" t="s">
        <v>874</v>
      </c>
      <c r="J220" s="37" t="s">
        <v>266</v>
      </c>
      <c r="K220" s="37" t="s">
        <v>285</v>
      </c>
      <c r="L220" s="37" t="s">
        <v>1041</v>
      </c>
      <c r="M220" s="37" t="s">
        <v>1042</v>
      </c>
      <c r="N220" s="37" t="s">
        <v>1043</v>
      </c>
      <c r="O220" s="37" t="s">
        <v>289</v>
      </c>
      <c r="P220" s="50" t="s">
        <v>272</v>
      </c>
      <c r="Q220" s="37" t="str" cm="1">
        <f t="array" ref="Q220">_xlfn.XLOOKUP(Table4[[#This Row],[Full Name / Nama Penuh]],Table1[[#All],[Employee Name]],Table1[[#All],[Status]],"",0,1)</f>
        <v>Active</v>
      </c>
      <c r="R220" s="51"/>
    </row>
    <row r="221" spans="1:18">
      <c r="A221" s="37">
        <v>6967</v>
      </c>
      <c r="B221" s="51">
        <v>46171.395243055558</v>
      </c>
      <c r="C221" s="51">
        <v>46171.474803240744</v>
      </c>
      <c r="D221" s="51" t="s">
        <v>264</v>
      </c>
      <c r="E221" s="52">
        <v>46171</v>
      </c>
      <c r="F221" s="37" t="s">
        <v>220</v>
      </c>
      <c r="G221" s="37">
        <v>12000168</v>
      </c>
      <c r="H221" s="53" t="s">
        <v>239</v>
      </c>
      <c r="I221" s="37" t="s">
        <v>1044</v>
      </c>
      <c r="J221" s="37" t="s">
        <v>274</v>
      </c>
      <c r="K221" s="37" t="s">
        <v>285</v>
      </c>
      <c r="L221" s="37" t="s">
        <v>1045</v>
      </c>
      <c r="M221" s="37" t="s">
        <v>1046</v>
      </c>
      <c r="N221" s="37" t="s">
        <v>1047</v>
      </c>
      <c r="O221" s="37" t="s">
        <v>375</v>
      </c>
      <c r="P221" s="50" t="s">
        <v>272</v>
      </c>
      <c r="Q221" s="37" t="str" cm="1">
        <f t="array" ref="Q221">_xlfn.XLOOKUP(Table4[[#This Row],[Full Name / Nama Penuh]],Table1[[#All],[Employee Name]],Table1[[#All],[Status]],"",0,1)</f>
        <v>Active</v>
      </c>
      <c r="R221" s="51"/>
    </row>
    <row r="222" spans="1:18">
      <c r="A222" s="37">
        <v>6968</v>
      </c>
      <c r="B222" s="51">
        <v>46171.479016203702</v>
      </c>
      <c r="C222" s="51">
        <v>46171.479166666664</v>
      </c>
      <c r="D222" s="51" t="s">
        <v>264</v>
      </c>
      <c r="E222" s="52">
        <v>46171</v>
      </c>
      <c r="F222" s="37" t="s">
        <v>146</v>
      </c>
      <c r="G222" s="37">
        <v>12000102</v>
      </c>
      <c r="H222" s="53" t="s">
        <v>239</v>
      </c>
      <c r="I222" s="37" t="s">
        <v>503</v>
      </c>
      <c r="J222" s="37" t="s">
        <v>274</v>
      </c>
      <c r="K222" s="37" t="s">
        <v>285</v>
      </c>
      <c r="L222" s="37" t="s">
        <v>1048</v>
      </c>
      <c r="M222" s="37" t="s">
        <v>1049</v>
      </c>
      <c r="N222" s="37" t="s">
        <v>1050</v>
      </c>
      <c r="O222" s="37" t="s">
        <v>375</v>
      </c>
      <c r="P222" s="50" t="s">
        <v>272</v>
      </c>
      <c r="Q222" s="37" t="str" cm="1">
        <f t="array" ref="Q222">_xlfn.XLOOKUP(Table4[[#This Row],[Full Name / Nama Penuh]],Table1[[#All],[Employee Name]],Table1[[#All],[Status]],"",0,1)</f>
        <v>Active</v>
      </c>
      <c r="R222" s="51"/>
    </row>
    <row r="223" spans="1:18">
      <c r="A223" s="37">
        <v>6933</v>
      </c>
      <c r="B223" s="51">
        <v>46170.832557870373</v>
      </c>
      <c r="C223" s="51">
        <v>46170.834594907406</v>
      </c>
      <c r="D223" s="51" t="s">
        <v>264</v>
      </c>
      <c r="E223" s="52">
        <v>46170</v>
      </c>
      <c r="F223" s="37" t="s">
        <v>80</v>
      </c>
      <c r="G223" s="37">
        <v>12000063</v>
      </c>
      <c r="H223" s="53" t="s">
        <v>239</v>
      </c>
      <c r="I223" s="37" t="s">
        <v>309</v>
      </c>
      <c r="J223" s="37" t="s">
        <v>1026</v>
      </c>
      <c r="K223" s="37" t="s">
        <v>305</v>
      </c>
      <c r="L223" s="37" t="s">
        <v>1051</v>
      </c>
      <c r="M223" s="37" t="s">
        <v>1052</v>
      </c>
      <c r="N223" s="37" t="s">
        <v>1053</v>
      </c>
      <c r="O223" s="37" t="s">
        <v>428</v>
      </c>
      <c r="P223" s="50" t="s">
        <v>272</v>
      </c>
      <c r="Q223" s="37" t="str" cm="1">
        <f t="array" ref="Q223">_xlfn.XLOOKUP(Table4[[#This Row],[Full Name / Nama Penuh]],Table1[[#All],[Employee Name]],Table1[[#All],[Status]],"",0,1)</f>
        <v>Active</v>
      </c>
      <c r="R223" s="51"/>
    </row>
    <row r="224" spans="1:18">
      <c r="A224" s="37">
        <v>6975</v>
      </c>
      <c r="B224" s="51">
        <v>46171.711712962962</v>
      </c>
      <c r="C224" s="51">
        <v>46171.712731481479</v>
      </c>
      <c r="D224" s="51" t="s">
        <v>264</v>
      </c>
      <c r="E224" s="52">
        <v>46170</v>
      </c>
      <c r="F224" s="37" t="s">
        <v>185</v>
      </c>
      <c r="G224" s="37">
        <v>12000125</v>
      </c>
      <c r="H224" s="53" t="s">
        <v>239</v>
      </c>
      <c r="I224" s="37" t="s">
        <v>411</v>
      </c>
      <c r="J224" s="37" t="s">
        <v>644</v>
      </c>
      <c r="K224" s="37" t="s">
        <v>305</v>
      </c>
      <c r="L224" s="37" t="s">
        <v>1029</v>
      </c>
      <c r="M224" s="37" t="s">
        <v>1030</v>
      </c>
      <c r="N224" s="37" t="s">
        <v>1054</v>
      </c>
      <c r="O224" s="37" t="s">
        <v>295</v>
      </c>
      <c r="P224" s="50" t="s">
        <v>272</v>
      </c>
      <c r="Q224" s="37" t="str" cm="1">
        <f t="array" ref="Q224">_xlfn.XLOOKUP(Table4[[#This Row],[Full Name / Nama Penuh]],Table1[[#All],[Employee Name]],Table1[[#All],[Status]],"",0,1)</f>
        <v>Active</v>
      </c>
      <c r="R224" s="51"/>
    </row>
    <row r="225" spans="1:18">
      <c r="A225" s="37">
        <v>6932</v>
      </c>
      <c r="B225" s="51">
        <v>46170.828912037039</v>
      </c>
      <c r="C225" s="51">
        <v>46170.831030092595</v>
      </c>
      <c r="D225" s="51" t="s">
        <v>264</v>
      </c>
      <c r="E225" s="52">
        <v>46170</v>
      </c>
      <c r="F225" s="37" t="s">
        <v>80</v>
      </c>
      <c r="G225" s="37">
        <v>12000063</v>
      </c>
      <c r="H225" s="53" t="s">
        <v>239</v>
      </c>
      <c r="I225" s="37" t="s">
        <v>309</v>
      </c>
      <c r="J225" s="37" t="s">
        <v>300</v>
      </c>
      <c r="K225" s="37" t="s">
        <v>285</v>
      </c>
      <c r="L225" s="37" t="s">
        <v>1055</v>
      </c>
      <c r="M225" s="37" t="s">
        <v>1056</v>
      </c>
      <c r="N225" s="37" t="s">
        <v>1057</v>
      </c>
      <c r="O225" s="37" t="s">
        <v>289</v>
      </c>
      <c r="P225" s="50" t="s">
        <v>272</v>
      </c>
      <c r="Q225" s="37" t="str" cm="1">
        <f t="array" ref="Q225">_xlfn.XLOOKUP(Table4[[#This Row],[Full Name / Nama Penuh]],Table1[[#All],[Employee Name]],Table1[[#All],[Status]],"",0,1)</f>
        <v>Active</v>
      </c>
      <c r="R225" s="51"/>
    </row>
    <row r="226" spans="1:18">
      <c r="A226" s="37">
        <v>6921</v>
      </c>
      <c r="B226" s="51">
        <v>46169.359259259261</v>
      </c>
      <c r="C226" s="51">
        <v>46169.362013888887</v>
      </c>
      <c r="D226" s="51" t="s">
        <v>264</v>
      </c>
      <c r="E226" s="52">
        <v>46169</v>
      </c>
      <c r="F226" s="37" t="s">
        <v>138</v>
      </c>
      <c r="G226" s="37">
        <v>12000059</v>
      </c>
      <c r="H226" s="53" t="s">
        <v>239</v>
      </c>
      <c r="I226" s="37" t="s">
        <v>769</v>
      </c>
      <c r="J226" s="37" t="s">
        <v>919</v>
      </c>
      <c r="K226" s="37" t="s">
        <v>267</v>
      </c>
      <c r="L226" s="37" t="s">
        <v>1058</v>
      </c>
      <c r="M226" s="37" t="s">
        <v>957</v>
      </c>
      <c r="N226" s="37" t="s">
        <v>1059</v>
      </c>
      <c r="O226" s="37" t="s">
        <v>271</v>
      </c>
      <c r="P226" s="50" t="s">
        <v>272</v>
      </c>
      <c r="Q226" s="37" t="str" cm="1">
        <f t="array" ref="Q226">_xlfn.XLOOKUP(Table4[[#This Row],[Full Name / Nama Penuh]],Table1[[#All],[Employee Name]],Table1[[#All],[Status]],"",0,1)</f>
        <v>Active</v>
      </c>
      <c r="R226" s="51"/>
    </row>
    <row r="227" spans="1:18">
      <c r="A227" s="37">
        <v>6928</v>
      </c>
      <c r="B227" s="51">
        <v>46169.673182870371</v>
      </c>
      <c r="C227" s="51">
        <v>46169.674814814818</v>
      </c>
      <c r="D227" s="51" t="s">
        <v>264</v>
      </c>
      <c r="E227" s="52">
        <v>46169</v>
      </c>
      <c r="F227" s="37" t="s">
        <v>218</v>
      </c>
      <c r="G227" s="37">
        <v>12000045</v>
      </c>
      <c r="H227" s="53" t="s">
        <v>239</v>
      </c>
      <c r="I227" s="37" t="s">
        <v>1060</v>
      </c>
      <c r="J227" s="37" t="s">
        <v>604</v>
      </c>
      <c r="K227" s="37" t="s">
        <v>267</v>
      </c>
      <c r="L227" s="37" t="s">
        <v>1061</v>
      </c>
      <c r="M227" s="37" t="s">
        <v>1062</v>
      </c>
      <c r="N227" s="37" t="s">
        <v>1063</v>
      </c>
      <c r="O227" s="37" t="s">
        <v>450</v>
      </c>
      <c r="P227" s="50" t="s">
        <v>272</v>
      </c>
      <c r="Q227" s="37" t="str" cm="1">
        <f t="array" ref="Q227">_xlfn.XLOOKUP(Table4[[#This Row],[Full Name / Nama Penuh]],Table1[[#All],[Employee Name]],Table1[[#All],[Status]],"",0,1)</f>
        <v>Active</v>
      </c>
      <c r="R227" s="51"/>
    </row>
    <row r="228" spans="1:18">
      <c r="A228" s="37">
        <v>6929</v>
      </c>
      <c r="B228" s="51">
        <v>46169.674849537034</v>
      </c>
      <c r="C228" s="51">
        <v>46169.675810185188</v>
      </c>
      <c r="D228" s="51" t="s">
        <v>264</v>
      </c>
      <c r="E228" s="52">
        <v>46169</v>
      </c>
      <c r="F228" s="37" t="s">
        <v>228</v>
      </c>
      <c r="G228" s="37">
        <v>12000085</v>
      </c>
      <c r="H228" s="53" t="s">
        <v>239</v>
      </c>
      <c r="I228" s="37" t="s">
        <v>814</v>
      </c>
      <c r="J228" s="37" t="s">
        <v>266</v>
      </c>
      <c r="K228" s="37" t="s">
        <v>305</v>
      </c>
      <c r="L228" s="37" t="s">
        <v>1064</v>
      </c>
      <c r="M228" s="37" t="s">
        <v>1065</v>
      </c>
      <c r="N228" s="37" t="s">
        <v>1066</v>
      </c>
      <c r="O228" s="37" t="s">
        <v>454</v>
      </c>
      <c r="P228" s="50" t="s">
        <v>272</v>
      </c>
      <c r="Q228" s="37" t="str" cm="1">
        <f t="array" ref="Q228">_xlfn.XLOOKUP(Table4[[#This Row],[Full Name / Nama Penuh]],Table1[[#All],[Employee Name]],Table1[[#All],[Status]],"",0,1)</f>
        <v>Active</v>
      </c>
      <c r="R228" s="51"/>
    </row>
    <row r="229" spans="1:18">
      <c r="A229" s="37">
        <v>6965</v>
      </c>
      <c r="B229" s="51">
        <v>46171.460092592592</v>
      </c>
      <c r="C229" s="51">
        <v>46171.462708333333</v>
      </c>
      <c r="D229" s="51" t="s">
        <v>264</v>
      </c>
      <c r="E229" s="52">
        <v>46169</v>
      </c>
      <c r="F229" s="37" t="s">
        <v>221</v>
      </c>
      <c r="G229" s="37">
        <v>12000050</v>
      </c>
      <c r="H229" s="53" t="s">
        <v>239</v>
      </c>
      <c r="I229" s="37" t="s">
        <v>1067</v>
      </c>
      <c r="J229" s="37" t="s">
        <v>266</v>
      </c>
      <c r="K229" s="37" t="s">
        <v>267</v>
      </c>
      <c r="L229" s="37" t="s">
        <v>1068</v>
      </c>
      <c r="M229" s="37" t="s">
        <v>1069</v>
      </c>
      <c r="N229" s="37" t="s">
        <v>1070</v>
      </c>
      <c r="O229" s="37" t="s">
        <v>283</v>
      </c>
      <c r="P229" s="50" t="s">
        <v>272</v>
      </c>
      <c r="Q229" s="37" t="str" cm="1">
        <f t="array" ref="Q229">_xlfn.XLOOKUP(Table4[[#This Row],[Full Name / Nama Penuh]],Table1[[#All],[Employee Name]],Table1[[#All],[Status]],"",0,1)</f>
        <v>Active</v>
      </c>
      <c r="R229" s="51"/>
    </row>
    <row r="230" spans="1:18">
      <c r="A230" s="37">
        <v>6972</v>
      </c>
      <c r="B230" s="51">
        <v>46171.490787037037</v>
      </c>
      <c r="C230" s="51">
        <v>46171.500416666669</v>
      </c>
      <c r="D230" s="51" t="s">
        <v>264</v>
      </c>
      <c r="E230" s="52">
        <v>46169</v>
      </c>
      <c r="F230" s="37" t="s">
        <v>133</v>
      </c>
      <c r="G230" s="37">
        <v>12000117</v>
      </c>
      <c r="H230" s="53" t="s">
        <v>239</v>
      </c>
      <c r="I230" s="37" t="s">
        <v>290</v>
      </c>
      <c r="J230" s="37" t="s">
        <v>475</v>
      </c>
      <c r="K230" s="37" t="s">
        <v>267</v>
      </c>
      <c r="L230" s="37" t="s">
        <v>1071</v>
      </c>
      <c r="M230" s="37" t="s">
        <v>1072</v>
      </c>
      <c r="N230" s="37" t="s">
        <v>1073</v>
      </c>
      <c r="O230" s="37" t="s">
        <v>295</v>
      </c>
      <c r="P230" s="50" t="s">
        <v>272</v>
      </c>
      <c r="Q230" s="37" t="str" cm="1">
        <f t="array" ref="Q230">_xlfn.XLOOKUP(Table4[[#This Row],[Full Name / Nama Penuh]],Table1[[#All],[Employee Name]],Table1[[#All],[Status]],"",0,1)</f>
        <v>Active</v>
      </c>
      <c r="R230" s="51"/>
    </row>
    <row r="231" spans="1:18">
      <c r="A231" s="37">
        <v>6922</v>
      </c>
      <c r="B231" s="51">
        <v>46169.358298611114</v>
      </c>
      <c r="C231" s="51">
        <v>46169.362291666665</v>
      </c>
      <c r="D231" s="51" t="s">
        <v>264</v>
      </c>
      <c r="E231" s="52">
        <v>46169</v>
      </c>
      <c r="F231" s="37" t="s">
        <v>216</v>
      </c>
      <c r="G231" s="37">
        <v>12000083</v>
      </c>
      <c r="H231" s="53" t="s">
        <v>239</v>
      </c>
      <c r="I231" s="37" t="s">
        <v>371</v>
      </c>
      <c r="J231" s="37" t="s">
        <v>407</v>
      </c>
      <c r="K231" s="37" t="s">
        <v>296</v>
      </c>
      <c r="L231" s="37" t="s">
        <v>1074</v>
      </c>
      <c r="M231" s="37" t="s">
        <v>1075</v>
      </c>
      <c r="N231" s="37" t="s">
        <v>1076</v>
      </c>
      <c r="O231" s="37" t="s">
        <v>271</v>
      </c>
      <c r="P231" s="50" t="s">
        <v>272</v>
      </c>
      <c r="Q231" s="37" t="str" cm="1">
        <f t="array" ref="Q231">_xlfn.XLOOKUP(Table4[[#This Row],[Full Name / Nama Penuh]],Table1[[#All],[Employee Name]],Table1[[#All],[Status]],"",0,1)</f>
        <v>Active</v>
      </c>
      <c r="R231" s="51"/>
    </row>
    <row r="232" spans="1:18">
      <c r="A232" s="37">
        <v>6923</v>
      </c>
      <c r="B232" s="51">
        <v>46169.384664351855</v>
      </c>
      <c r="C232" s="51">
        <v>46169.384699074071</v>
      </c>
      <c r="D232" s="51" t="s">
        <v>264</v>
      </c>
      <c r="E232" s="52">
        <v>46169</v>
      </c>
      <c r="F232" s="37" t="s">
        <v>110</v>
      </c>
      <c r="G232" s="37">
        <v>12000148</v>
      </c>
      <c r="H232" s="53" t="s">
        <v>239</v>
      </c>
      <c r="I232" s="37" t="s">
        <v>537</v>
      </c>
      <c r="J232" s="37" t="s">
        <v>88</v>
      </c>
      <c r="K232" s="37" t="s">
        <v>285</v>
      </c>
      <c r="L232" s="37" t="s">
        <v>1077</v>
      </c>
      <c r="M232" s="37" t="s">
        <v>1078</v>
      </c>
      <c r="N232" s="37" t="s">
        <v>1079</v>
      </c>
      <c r="O232" s="37" t="s">
        <v>289</v>
      </c>
      <c r="P232" s="50" t="s">
        <v>272</v>
      </c>
      <c r="Q232" s="37" t="str" cm="1">
        <f t="array" ref="Q232">_xlfn.XLOOKUP(Table4[[#This Row],[Full Name / Nama Penuh]],Table1[[#All],[Employee Name]],Table1[[#All],[Status]],"",0,1)</f>
        <v>Active</v>
      </c>
      <c r="R232" s="51"/>
    </row>
    <row r="233" spans="1:18">
      <c r="A233" s="37">
        <v>6936</v>
      </c>
      <c r="B233" s="51">
        <v>46171.018842592595</v>
      </c>
      <c r="C233" s="51">
        <v>46171.020960648151</v>
      </c>
      <c r="D233" s="51" t="s">
        <v>264</v>
      </c>
      <c r="E233" s="52">
        <v>46169</v>
      </c>
      <c r="F233" s="37" t="s">
        <v>102</v>
      </c>
      <c r="G233" s="37">
        <v>12000163</v>
      </c>
      <c r="H233" s="53" t="s">
        <v>239</v>
      </c>
      <c r="I233" s="37" t="s">
        <v>1080</v>
      </c>
      <c r="J233" s="37" t="s">
        <v>475</v>
      </c>
      <c r="K233" s="37" t="s">
        <v>285</v>
      </c>
      <c r="L233" s="37" t="s">
        <v>1081</v>
      </c>
      <c r="M233" s="37" t="s">
        <v>287</v>
      </c>
      <c r="N233" s="37" t="s">
        <v>1082</v>
      </c>
      <c r="O233" s="37" t="s">
        <v>367</v>
      </c>
      <c r="P233" s="50" t="s">
        <v>272</v>
      </c>
      <c r="Q233" s="37" t="str" cm="1">
        <f t="array" ref="Q233">_xlfn.XLOOKUP(Table4[[#This Row],[Full Name / Nama Penuh]],Table1[[#All],[Employee Name]],Table1[[#All],[Status]],"",0,1)</f>
        <v>Active</v>
      </c>
      <c r="R233" s="51"/>
    </row>
    <row r="234" spans="1:18">
      <c r="A234" s="37">
        <v>6948</v>
      </c>
      <c r="B234" s="51">
        <v>46171.356724537036</v>
      </c>
      <c r="C234" s="51">
        <v>46171.360532407409</v>
      </c>
      <c r="D234" s="51" t="s">
        <v>264</v>
      </c>
      <c r="E234" s="52">
        <v>46169</v>
      </c>
      <c r="F234" s="37" t="s">
        <v>138</v>
      </c>
      <c r="G234" s="37">
        <v>12000059</v>
      </c>
      <c r="H234" s="53" t="s">
        <v>239</v>
      </c>
      <c r="I234" s="37" t="s">
        <v>769</v>
      </c>
      <c r="J234" s="37" t="s">
        <v>291</v>
      </c>
      <c r="K234" s="37" t="s">
        <v>296</v>
      </c>
      <c r="L234" s="37" t="s">
        <v>1083</v>
      </c>
      <c r="M234" s="37" t="s">
        <v>1084</v>
      </c>
      <c r="N234" s="37" t="s">
        <v>1085</v>
      </c>
      <c r="O234" s="37" t="s">
        <v>593</v>
      </c>
      <c r="P234" s="50" t="s">
        <v>272</v>
      </c>
      <c r="Q234" s="37" t="str" cm="1">
        <f t="array" ref="Q234">_xlfn.XLOOKUP(Table4[[#This Row],[Full Name / Nama Penuh]],Table1[[#All],[Employee Name]],Table1[[#All],[Status]],"",0,1)</f>
        <v>Active</v>
      </c>
      <c r="R234" s="51"/>
    </row>
    <row r="235" spans="1:18">
      <c r="A235" s="37">
        <v>6894</v>
      </c>
      <c r="B235" s="51">
        <v>46168.30840277778</v>
      </c>
      <c r="C235" s="51">
        <v>46168.310196759259</v>
      </c>
      <c r="D235" s="51" t="s">
        <v>264</v>
      </c>
      <c r="E235" s="52">
        <v>46168</v>
      </c>
      <c r="F235" s="37" t="s">
        <v>18</v>
      </c>
      <c r="G235" s="37">
        <v>12000022</v>
      </c>
      <c r="H235" s="53" t="s">
        <v>239</v>
      </c>
      <c r="I235" s="37" t="s">
        <v>1086</v>
      </c>
      <c r="J235" s="37" t="s">
        <v>919</v>
      </c>
      <c r="K235" s="37" t="s">
        <v>267</v>
      </c>
      <c r="L235" s="37" t="s">
        <v>1087</v>
      </c>
      <c r="M235" s="37" t="s">
        <v>1088</v>
      </c>
      <c r="N235" s="37" t="s">
        <v>1089</v>
      </c>
      <c r="O235" s="37" t="s">
        <v>271</v>
      </c>
      <c r="P235" s="50" t="s">
        <v>272</v>
      </c>
      <c r="Q235" s="37" t="str" cm="1">
        <f t="array" ref="Q235">_xlfn.XLOOKUP(Table4[[#This Row],[Full Name / Nama Penuh]],Table1[[#All],[Employee Name]],Table1[[#All],[Status]],"",0,1)</f>
        <v>Active</v>
      </c>
      <c r="R235" s="51"/>
    </row>
    <row r="236" spans="1:18">
      <c r="A236" s="37">
        <v>6895</v>
      </c>
      <c r="B236" s="51">
        <v>46168.310393518521</v>
      </c>
      <c r="C236" s="51">
        <v>46168.311990740738</v>
      </c>
      <c r="D236" s="51" t="s">
        <v>264</v>
      </c>
      <c r="E236" s="52">
        <v>46168</v>
      </c>
      <c r="F236" s="37" t="s">
        <v>18</v>
      </c>
      <c r="G236" s="37">
        <v>12000022</v>
      </c>
      <c r="H236" s="53" t="s">
        <v>239</v>
      </c>
      <c r="I236" s="37" t="s">
        <v>1086</v>
      </c>
      <c r="J236" s="37" t="s">
        <v>919</v>
      </c>
      <c r="K236" s="37" t="s">
        <v>267</v>
      </c>
      <c r="L236" s="37" t="s">
        <v>1090</v>
      </c>
      <c r="M236" s="37" t="s">
        <v>1091</v>
      </c>
      <c r="N236" s="37" t="s">
        <v>1092</v>
      </c>
      <c r="O236" s="37" t="s">
        <v>346</v>
      </c>
      <c r="P236" s="50" t="s">
        <v>272</v>
      </c>
      <c r="Q236" s="37" t="str" cm="1">
        <f t="array" ref="Q236">_xlfn.XLOOKUP(Table4[[#This Row],[Full Name / Nama Penuh]],Table1[[#All],[Employee Name]],Table1[[#All],[Status]],"",0,1)</f>
        <v>Active</v>
      </c>
      <c r="R236" s="51"/>
    </row>
    <row r="237" spans="1:18">
      <c r="A237" s="37">
        <v>6896</v>
      </c>
      <c r="B237" s="51">
        <v>46168.410983796297</v>
      </c>
      <c r="C237" s="51">
        <v>46168.416643518518</v>
      </c>
      <c r="D237" s="51" t="s">
        <v>264</v>
      </c>
      <c r="E237" s="52">
        <v>46168</v>
      </c>
      <c r="F237" s="37" t="s">
        <v>208</v>
      </c>
      <c r="G237" s="37">
        <v>12000010</v>
      </c>
      <c r="H237" s="53" t="s">
        <v>239</v>
      </c>
      <c r="I237" s="37" t="s">
        <v>1093</v>
      </c>
      <c r="J237" s="37" t="s">
        <v>266</v>
      </c>
      <c r="K237" s="37" t="s">
        <v>267</v>
      </c>
      <c r="L237" s="37" t="s">
        <v>1094</v>
      </c>
      <c r="M237" s="37" t="s">
        <v>1095</v>
      </c>
      <c r="N237" s="37" t="s">
        <v>1096</v>
      </c>
      <c r="O237" s="37" t="s">
        <v>553</v>
      </c>
      <c r="P237" s="50" t="s">
        <v>272</v>
      </c>
      <c r="Q237" s="37" t="str" cm="1">
        <f t="array" ref="Q237">_xlfn.XLOOKUP(Table4[[#This Row],[Full Name / Nama Penuh]],Table1[[#All],[Employee Name]],Table1[[#All],[Status]],"",0,1)</f>
        <v>Active</v>
      </c>
      <c r="R237" s="51"/>
    </row>
    <row r="238" spans="1:18">
      <c r="A238" s="37">
        <v>6901</v>
      </c>
      <c r="B238" s="51">
        <v>46168.476226851853</v>
      </c>
      <c r="C238" s="51">
        <v>46168.47761574074</v>
      </c>
      <c r="D238" s="51" t="s">
        <v>264</v>
      </c>
      <c r="E238" s="52">
        <v>46168</v>
      </c>
      <c r="F238" s="37" t="s">
        <v>76</v>
      </c>
      <c r="G238" s="37">
        <v>12000025</v>
      </c>
      <c r="H238" s="53" t="s">
        <v>239</v>
      </c>
      <c r="I238" s="37" t="s">
        <v>309</v>
      </c>
      <c r="J238" s="37" t="s">
        <v>715</v>
      </c>
      <c r="K238" s="37" t="s">
        <v>267</v>
      </c>
      <c r="L238" s="37" t="s">
        <v>1097</v>
      </c>
      <c r="M238" s="37" t="s">
        <v>1098</v>
      </c>
      <c r="N238" s="37" t="s">
        <v>1099</v>
      </c>
      <c r="O238" s="37" t="s">
        <v>346</v>
      </c>
      <c r="P238" s="50" t="s">
        <v>272</v>
      </c>
      <c r="Q238" s="37" t="str" cm="1">
        <f t="array" ref="Q238">_xlfn.XLOOKUP(Table4[[#This Row],[Full Name / Nama Penuh]],Table1[[#All],[Employee Name]],Table1[[#All],[Status]],"",0,1)</f>
        <v>Active</v>
      </c>
      <c r="R238" s="51" t="s">
        <v>16</v>
      </c>
    </row>
    <row r="239" spans="1:18">
      <c r="A239" s="37">
        <v>6904</v>
      </c>
      <c r="B239" s="51">
        <v>46168.565578703703</v>
      </c>
      <c r="C239" s="51">
        <v>46168.574629629627</v>
      </c>
      <c r="D239" s="51" t="s">
        <v>264</v>
      </c>
      <c r="E239" s="52">
        <v>46168</v>
      </c>
      <c r="F239" s="37" t="s">
        <v>114</v>
      </c>
      <c r="G239" s="37">
        <v>12000147</v>
      </c>
      <c r="H239" s="53" t="s">
        <v>239</v>
      </c>
      <c r="I239" s="37" t="s">
        <v>516</v>
      </c>
      <c r="J239" s="37" t="s">
        <v>291</v>
      </c>
      <c r="K239" s="37" t="s">
        <v>267</v>
      </c>
      <c r="L239" s="37" t="s">
        <v>1100</v>
      </c>
      <c r="M239" s="37" t="s">
        <v>1101</v>
      </c>
      <c r="N239" s="37" t="s">
        <v>1102</v>
      </c>
      <c r="O239" s="37" t="s">
        <v>553</v>
      </c>
      <c r="P239" s="50" t="s">
        <v>272</v>
      </c>
      <c r="Q239" s="37" t="str" cm="1">
        <f t="array" ref="Q239">_xlfn.XLOOKUP(Table4[[#This Row],[Full Name / Nama Penuh]],Table1[[#All],[Employee Name]],Table1[[#All],[Status]],"",0,1)</f>
        <v>Active</v>
      </c>
      <c r="R239" s="51"/>
    </row>
    <row r="240" spans="1:18">
      <c r="A240" s="37">
        <v>6905</v>
      </c>
      <c r="B240" s="51">
        <v>46168.580891203703</v>
      </c>
      <c r="C240" s="51">
        <v>46168.581099537034</v>
      </c>
      <c r="D240" s="51" t="s">
        <v>264</v>
      </c>
      <c r="E240" s="52">
        <v>46168</v>
      </c>
      <c r="F240" s="37" t="s">
        <v>114</v>
      </c>
      <c r="G240" s="37">
        <v>12000147</v>
      </c>
      <c r="H240" s="53" t="s">
        <v>239</v>
      </c>
      <c r="I240" s="37" t="s">
        <v>516</v>
      </c>
      <c r="J240" s="37" t="s">
        <v>274</v>
      </c>
      <c r="K240" s="37" t="s">
        <v>305</v>
      </c>
      <c r="L240" s="37" t="s">
        <v>1103</v>
      </c>
      <c r="M240" s="37" t="s">
        <v>1104</v>
      </c>
      <c r="N240" s="37" t="s">
        <v>1105</v>
      </c>
      <c r="O240" s="37" t="s">
        <v>289</v>
      </c>
      <c r="P240" s="50" t="s">
        <v>272</v>
      </c>
      <c r="Q240" s="37" t="str" cm="1">
        <f t="array" ref="Q240">_xlfn.XLOOKUP(Table4[[#This Row],[Full Name / Nama Penuh]],Table1[[#All],[Employee Name]],Table1[[#All],[Status]],"",0,1)</f>
        <v>Active</v>
      </c>
      <c r="R240" s="51"/>
    </row>
    <row r="241" spans="1:18">
      <c r="A241" s="37">
        <v>6906</v>
      </c>
      <c r="B241" s="51">
        <v>46168.593935185185</v>
      </c>
      <c r="C241" s="51">
        <v>46168.598298611112</v>
      </c>
      <c r="D241" s="51" t="s">
        <v>264</v>
      </c>
      <c r="E241" s="52">
        <v>46168</v>
      </c>
      <c r="F241" s="15" t="s">
        <v>62</v>
      </c>
      <c r="G241" s="37" t="s">
        <v>1106</v>
      </c>
      <c r="H241" s="53" t="s">
        <v>239</v>
      </c>
      <c r="I241" s="37" t="s">
        <v>632</v>
      </c>
      <c r="J241" s="37" t="s">
        <v>483</v>
      </c>
      <c r="K241" s="37" t="s">
        <v>305</v>
      </c>
      <c r="L241" s="37" t="s">
        <v>1107</v>
      </c>
      <c r="M241" s="37" t="s">
        <v>1108</v>
      </c>
      <c r="N241" s="37" t="s">
        <v>1109</v>
      </c>
      <c r="O241" s="37" t="s">
        <v>340</v>
      </c>
      <c r="P241" s="50" t="s">
        <v>272</v>
      </c>
      <c r="Q241" s="37" t="str" cm="1">
        <f t="array" ref="Q241">_xlfn.XLOOKUP(Table4[[#This Row],[Full Name / Nama Penuh]],Table1[[#All],[Employee Name]],Table1[[#All],[Status]],"",0,1)</f>
        <v>Active</v>
      </c>
      <c r="R241" s="51"/>
    </row>
    <row r="242" spans="1:18">
      <c r="A242" s="37">
        <v>6908</v>
      </c>
      <c r="B242" s="51">
        <v>46168.612210648149</v>
      </c>
      <c r="C242" s="51">
        <v>46168.619027777779</v>
      </c>
      <c r="D242" s="51" t="s">
        <v>264</v>
      </c>
      <c r="E242" s="52">
        <v>46168</v>
      </c>
      <c r="F242" s="37" t="s">
        <v>131</v>
      </c>
      <c r="G242" s="37">
        <v>12000115</v>
      </c>
      <c r="H242" s="53" t="s">
        <v>239</v>
      </c>
      <c r="I242" s="37" t="s">
        <v>403</v>
      </c>
      <c r="J242" s="37" t="s">
        <v>320</v>
      </c>
      <c r="K242" s="37" t="s">
        <v>267</v>
      </c>
      <c r="L242" s="37" t="s">
        <v>1110</v>
      </c>
      <c r="M242" s="37" t="s">
        <v>1111</v>
      </c>
      <c r="N242" s="37" t="s">
        <v>1112</v>
      </c>
      <c r="O242" s="37" t="s">
        <v>271</v>
      </c>
      <c r="P242" s="50" t="s">
        <v>272</v>
      </c>
      <c r="Q242" s="37" t="str" cm="1">
        <f t="array" ref="Q242">_xlfn.XLOOKUP(Table4[[#This Row],[Full Name / Nama Penuh]],Table1[[#All],[Employee Name]],Table1[[#All],[Status]],"",0,1)</f>
        <v>Active</v>
      </c>
      <c r="R242" s="51"/>
    </row>
    <row r="243" spans="1:18">
      <c r="A243" s="37">
        <v>6909</v>
      </c>
      <c r="B243" s="51">
        <v>46168.619074074071</v>
      </c>
      <c r="C243" s="51">
        <v>46168.621921296297</v>
      </c>
      <c r="D243" s="51" t="s">
        <v>264</v>
      </c>
      <c r="E243" s="52">
        <v>46168</v>
      </c>
      <c r="F243" s="37" t="s">
        <v>131</v>
      </c>
      <c r="G243" s="37">
        <v>12000115</v>
      </c>
      <c r="H243" s="53" t="s">
        <v>239</v>
      </c>
      <c r="I243" s="37" t="s">
        <v>403</v>
      </c>
      <c r="J243" s="37" t="s">
        <v>644</v>
      </c>
      <c r="K243" s="37" t="s">
        <v>305</v>
      </c>
      <c r="L243" s="37" t="s">
        <v>1113</v>
      </c>
      <c r="M243" s="37" t="s">
        <v>1114</v>
      </c>
      <c r="N243" s="37" t="s">
        <v>1115</v>
      </c>
      <c r="O243" s="37" t="s">
        <v>375</v>
      </c>
      <c r="P243" s="50" t="s">
        <v>272</v>
      </c>
      <c r="Q243" s="37" t="str" cm="1">
        <f t="array" ref="Q243">_xlfn.XLOOKUP(Table4[[#This Row],[Full Name / Nama Penuh]],Table1[[#All],[Employee Name]],Table1[[#All],[Status]],"",0,1)</f>
        <v>Active</v>
      </c>
      <c r="R243" s="51"/>
    </row>
    <row r="244" spans="1:18">
      <c r="A244" s="37">
        <v>6917</v>
      </c>
      <c r="B244" s="51">
        <v>46168.693796296298</v>
      </c>
      <c r="C244" s="51">
        <v>46168.695659722223</v>
      </c>
      <c r="D244" s="51" t="s">
        <v>264</v>
      </c>
      <c r="E244" s="52">
        <v>46168</v>
      </c>
      <c r="F244" s="37" t="s">
        <v>181</v>
      </c>
      <c r="G244" s="37">
        <v>12000122</v>
      </c>
      <c r="H244" s="53" t="s">
        <v>239</v>
      </c>
      <c r="I244" s="37" t="s">
        <v>799</v>
      </c>
      <c r="J244" s="37" t="s">
        <v>266</v>
      </c>
      <c r="K244" s="37" t="s">
        <v>267</v>
      </c>
      <c r="L244" s="37" t="s">
        <v>1116</v>
      </c>
      <c r="M244" s="37" t="s">
        <v>1117</v>
      </c>
      <c r="N244" s="37" t="s">
        <v>1118</v>
      </c>
      <c r="O244" s="37" t="s">
        <v>283</v>
      </c>
      <c r="P244" s="50" t="s">
        <v>272</v>
      </c>
      <c r="Q244" s="37" t="str" cm="1">
        <f t="array" ref="Q244">_xlfn.XLOOKUP(Table4[[#This Row],[Full Name / Nama Penuh]],Table1[[#All],[Employee Name]],Table1[[#All],[Status]],"",0,1)</f>
        <v>Active</v>
      </c>
      <c r="R244" s="51"/>
    </row>
    <row r="245" spans="1:18">
      <c r="A245" s="37">
        <v>6920</v>
      </c>
      <c r="B245" s="51">
        <v>46168.9372337963</v>
      </c>
      <c r="C245" s="51">
        <v>46168.937708333331</v>
      </c>
      <c r="D245" s="51" t="s">
        <v>264</v>
      </c>
      <c r="E245" s="52">
        <v>46168</v>
      </c>
      <c r="F245" s="37" t="s">
        <v>103</v>
      </c>
      <c r="G245" s="37">
        <v>12000164</v>
      </c>
      <c r="H245" s="53" t="s">
        <v>239</v>
      </c>
      <c r="I245" s="37" t="s">
        <v>1080</v>
      </c>
      <c r="J245" s="37" t="s">
        <v>266</v>
      </c>
      <c r="K245" s="37" t="s">
        <v>305</v>
      </c>
      <c r="L245" s="37" t="s">
        <v>1119</v>
      </c>
      <c r="M245" s="37" t="s">
        <v>1120</v>
      </c>
      <c r="N245" s="37" t="s">
        <v>1121</v>
      </c>
      <c r="O245" s="37" t="s">
        <v>295</v>
      </c>
      <c r="P245" s="50" t="s">
        <v>272</v>
      </c>
      <c r="Q245" s="37" t="str" cm="1">
        <f t="array" ref="Q245">_xlfn.XLOOKUP(Table4[[#This Row],[Full Name / Nama Penuh]],Table1[[#All],[Employee Name]],Table1[[#All],[Status]],"",0,1)</f>
        <v>Active</v>
      </c>
      <c r="R245" s="51"/>
    </row>
    <row r="246" spans="1:18">
      <c r="A246" s="37">
        <v>6966</v>
      </c>
      <c r="B246" s="51">
        <v>46171.46429398148</v>
      </c>
      <c r="C246" s="51">
        <v>46171.467488425929</v>
      </c>
      <c r="D246" s="51" t="s">
        <v>264</v>
      </c>
      <c r="E246" s="52">
        <v>46168</v>
      </c>
      <c r="F246" s="37" t="s">
        <v>146</v>
      </c>
      <c r="G246" s="37">
        <v>12000102</v>
      </c>
      <c r="H246" s="53" t="s">
        <v>239</v>
      </c>
      <c r="I246" s="37" t="s">
        <v>503</v>
      </c>
      <c r="J246" s="37" t="s">
        <v>504</v>
      </c>
      <c r="K246" s="37" t="s">
        <v>267</v>
      </c>
      <c r="L246" s="37" t="s">
        <v>1122</v>
      </c>
      <c r="M246" s="37" t="s">
        <v>1123</v>
      </c>
      <c r="N246" s="37" t="s">
        <v>1124</v>
      </c>
      <c r="O246" s="37" t="s">
        <v>340</v>
      </c>
      <c r="P246" s="50" t="s">
        <v>272</v>
      </c>
      <c r="Q246" s="37" t="str" cm="1">
        <f t="array" ref="Q246">_xlfn.XLOOKUP(Table4[[#This Row],[Full Name / Nama Penuh]],Table1[[#All],[Employee Name]],Table1[[#All],[Status]],"",0,1)</f>
        <v>Active</v>
      </c>
      <c r="R246" s="51"/>
    </row>
    <row r="247" spans="1:18">
      <c r="A247" s="37">
        <v>6900</v>
      </c>
      <c r="B247" s="51">
        <v>46168.473333333335</v>
      </c>
      <c r="C247" s="51">
        <v>46168.476145833331</v>
      </c>
      <c r="D247" s="51" t="s">
        <v>264</v>
      </c>
      <c r="E247" s="52">
        <v>46168</v>
      </c>
      <c r="F247" s="37" t="s">
        <v>84</v>
      </c>
      <c r="G247" s="37">
        <v>12000024</v>
      </c>
      <c r="H247" s="53" t="s">
        <v>239</v>
      </c>
      <c r="I247" s="37" t="s">
        <v>309</v>
      </c>
      <c r="J247" s="37" t="s">
        <v>715</v>
      </c>
      <c r="K247" s="37" t="s">
        <v>296</v>
      </c>
      <c r="L247" s="37" t="s">
        <v>1125</v>
      </c>
      <c r="M247" s="37" t="s">
        <v>287</v>
      </c>
      <c r="N247" s="37" t="s">
        <v>1126</v>
      </c>
      <c r="O247" s="37" t="s">
        <v>346</v>
      </c>
      <c r="P247" s="50" t="s">
        <v>272</v>
      </c>
      <c r="Q247" s="37" t="str" cm="1">
        <f t="array" ref="Q247">_xlfn.XLOOKUP(Table4[[#This Row],[Full Name / Nama Penuh]],Table1[[#All],[Employee Name]],Table1[[#All],[Status]],"",0,1)</f>
        <v>Active</v>
      </c>
      <c r="R247" s="51"/>
    </row>
    <row r="248" spans="1:18">
      <c r="A248" s="37">
        <v>6902</v>
      </c>
      <c r="B248" s="51">
        <v>46168.486932870372</v>
      </c>
      <c r="C248" s="51">
        <v>46168.493252314816</v>
      </c>
      <c r="D248" s="51" t="s">
        <v>264</v>
      </c>
      <c r="E248" s="52">
        <v>46168</v>
      </c>
      <c r="F248" s="37" t="s">
        <v>82</v>
      </c>
      <c r="G248" s="37">
        <v>12000044</v>
      </c>
      <c r="H248" s="53" t="s">
        <v>239</v>
      </c>
      <c r="I248" s="37" t="s">
        <v>313</v>
      </c>
      <c r="J248" s="37" t="s">
        <v>291</v>
      </c>
      <c r="K248" s="37" t="s">
        <v>285</v>
      </c>
      <c r="L248" s="37" t="s">
        <v>1127</v>
      </c>
      <c r="M248" s="37" t="s">
        <v>1128</v>
      </c>
      <c r="N248" s="37" t="s">
        <v>1129</v>
      </c>
      <c r="O248" s="37" t="s">
        <v>593</v>
      </c>
      <c r="P248" s="50" t="s">
        <v>272</v>
      </c>
      <c r="Q248" s="37" t="str" cm="1">
        <f t="array" ref="Q248">_xlfn.XLOOKUP(Table4[[#This Row],[Full Name / Nama Penuh]],Table1[[#All],[Employee Name]],Table1[[#All],[Status]],"",0,1)</f>
        <v>Active</v>
      </c>
      <c r="R248" s="51"/>
    </row>
    <row r="249" spans="1:18">
      <c r="A249" s="37">
        <v>6912</v>
      </c>
      <c r="B249" s="51">
        <v>46168.634351851855</v>
      </c>
      <c r="C249" s="51">
        <v>46168.634386574071</v>
      </c>
      <c r="D249" s="51" t="s">
        <v>264</v>
      </c>
      <c r="E249" s="52">
        <v>46168</v>
      </c>
      <c r="F249" s="37" t="s">
        <v>110</v>
      </c>
      <c r="G249" s="37">
        <v>12000148</v>
      </c>
      <c r="H249" s="53" t="s">
        <v>239</v>
      </c>
      <c r="I249" s="37" t="s">
        <v>537</v>
      </c>
      <c r="J249" s="37" t="s">
        <v>355</v>
      </c>
      <c r="K249" s="37" t="s">
        <v>285</v>
      </c>
      <c r="L249" s="37" t="s">
        <v>1130</v>
      </c>
      <c r="M249" s="37" t="s">
        <v>1131</v>
      </c>
      <c r="N249" s="37" t="s">
        <v>1132</v>
      </c>
      <c r="O249" s="37" t="s">
        <v>289</v>
      </c>
      <c r="P249" s="50" t="s">
        <v>272</v>
      </c>
      <c r="Q249" s="37" t="str" cm="1">
        <f t="array" ref="Q249">_xlfn.XLOOKUP(Table4[[#This Row],[Full Name / Nama Penuh]],Table1[[#All],[Employee Name]],Table1[[#All],[Status]],"",0,1)</f>
        <v>Active</v>
      </c>
      <c r="R249" s="51"/>
    </row>
    <row r="250" spans="1:18">
      <c r="A250" s="37">
        <v>6913</v>
      </c>
      <c r="B250" s="51">
        <v>46168.637754629628</v>
      </c>
      <c r="C250" s="51">
        <v>46168.64402777778</v>
      </c>
      <c r="D250" s="51" t="s">
        <v>264</v>
      </c>
      <c r="E250" s="52">
        <v>46168</v>
      </c>
      <c r="F250" s="37" t="s">
        <v>110</v>
      </c>
      <c r="G250" s="37">
        <v>12000148</v>
      </c>
      <c r="H250" s="53" t="s">
        <v>239</v>
      </c>
      <c r="I250" s="37" t="s">
        <v>546</v>
      </c>
      <c r="J250" s="37" t="s">
        <v>1133</v>
      </c>
      <c r="K250" s="37" t="s">
        <v>285</v>
      </c>
      <c r="L250" s="37" t="s">
        <v>1134</v>
      </c>
      <c r="M250" s="37" t="s">
        <v>1135</v>
      </c>
      <c r="N250" s="37" t="s">
        <v>1136</v>
      </c>
      <c r="O250" s="37" t="s">
        <v>289</v>
      </c>
      <c r="P250" s="50" t="s">
        <v>272</v>
      </c>
      <c r="Q250" s="37" t="str" cm="1">
        <f t="array" ref="Q250">_xlfn.XLOOKUP(Table4[[#This Row],[Full Name / Nama Penuh]],Table1[[#All],[Employee Name]],Table1[[#All],[Status]],"",0,1)</f>
        <v>Active</v>
      </c>
      <c r="R250" s="51"/>
    </row>
    <row r="251" spans="1:18">
      <c r="A251" s="37">
        <v>6916</v>
      </c>
      <c r="B251" s="51">
        <v>46168.679548611108</v>
      </c>
      <c r="C251" s="51">
        <v>46168.682106481479</v>
      </c>
      <c r="D251" s="51" t="s">
        <v>264</v>
      </c>
      <c r="E251" s="52">
        <v>46168</v>
      </c>
      <c r="F251" s="37" t="s">
        <v>60</v>
      </c>
      <c r="G251" s="37">
        <v>12000036</v>
      </c>
      <c r="H251" s="53" t="s">
        <v>239</v>
      </c>
      <c r="I251" s="37" t="s">
        <v>309</v>
      </c>
      <c r="J251" s="37" t="s">
        <v>483</v>
      </c>
      <c r="K251" s="37" t="s">
        <v>296</v>
      </c>
      <c r="L251" s="37" t="s">
        <v>1137</v>
      </c>
      <c r="M251" s="37" t="s">
        <v>1138</v>
      </c>
      <c r="N251" s="37" t="s">
        <v>1139</v>
      </c>
      <c r="O251" s="37" t="s">
        <v>271</v>
      </c>
      <c r="P251" s="50" t="s">
        <v>272</v>
      </c>
      <c r="Q251" s="37" t="str" cm="1">
        <f t="array" ref="Q251">_xlfn.XLOOKUP(Table4[[#This Row],[Full Name / Nama Penuh]],Table1[[#All],[Employee Name]],Table1[[#All],[Status]],"",0,1)</f>
        <v>Active</v>
      </c>
      <c r="R251" s="51"/>
    </row>
    <row r="252" spans="1:18">
      <c r="A252" s="37">
        <v>6919</v>
      </c>
      <c r="B252" s="51">
        <v>46168.897870370369</v>
      </c>
      <c r="C252" s="51">
        <v>46168.911249999997</v>
      </c>
      <c r="D252" s="51" t="s">
        <v>264</v>
      </c>
      <c r="E252" s="52">
        <v>46168</v>
      </c>
      <c r="F252" s="37" t="s">
        <v>103</v>
      </c>
      <c r="G252" s="37">
        <v>12000164</v>
      </c>
      <c r="H252" s="53" t="s">
        <v>239</v>
      </c>
      <c r="I252" s="37" t="s">
        <v>1080</v>
      </c>
      <c r="J252" s="37" t="s">
        <v>274</v>
      </c>
      <c r="K252" s="37" t="s">
        <v>285</v>
      </c>
      <c r="L252" s="37" t="s">
        <v>1140</v>
      </c>
      <c r="M252" s="37" t="s">
        <v>362</v>
      </c>
      <c r="N252" s="37" t="s">
        <v>1141</v>
      </c>
      <c r="O252" s="37" t="s">
        <v>375</v>
      </c>
      <c r="P252" s="50" t="s">
        <v>272</v>
      </c>
      <c r="Q252" s="37" t="str" cm="1">
        <f t="array" ref="Q252">_xlfn.XLOOKUP(Table4[[#This Row],[Full Name / Nama Penuh]],Table1[[#All],[Employee Name]],Table1[[#All],[Status]],"",0,1)</f>
        <v>Active</v>
      </c>
      <c r="R252" s="51"/>
    </row>
    <row r="253" spans="1:18">
      <c r="A253" s="37">
        <v>6940</v>
      </c>
      <c r="B253" s="51">
        <v>46171.289386574077</v>
      </c>
      <c r="C253" s="51">
        <v>46171.292812500003</v>
      </c>
      <c r="D253" s="51" t="s">
        <v>264</v>
      </c>
      <c r="E253" s="52">
        <v>46168</v>
      </c>
      <c r="F253" s="37" t="s">
        <v>227</v>
      </c>
      <c r="G253" s="37">
        <v>12000047</v>
      </c>
      <c r="H253" s="53" t="s">
        <v>239</v>
      </c>
      <c r="I253" s="37" t="s">
        <v>1142</v>
      </c>
      <c r="J253" s="37" t="s">
        <v>332</v>
      </c>
      <c r="K253" s="37" t="s">
        <v>285</v>
      </c>
      <c r="L253" s="37" t="s">
        <v>1143</v>
      </c>
      <c r="M253" s="37" t="s">
        <v>1144</v>
      </c>
      <c r="N253" s="37" t="s">
        <v>1145</v>
      </c>
      <c r="O253" s="37" t="s">
        <v>289</v>
      </c>
      <c r="P253" s="50" t="s">
        <v>272</v>
      </c>
      <c r="Q253" s="37" t="str" cm="1">
        <f t="array" ref="Q253">_xlfn.XLOOKUP(Table4[[#This Row],[Full Name / Nama Penuh]],Table1[[#All],[Employee Name]],Table1[[#All],[Status]],"",0,1)</f>
        <v>Active</v>
      </c>
      <c r="R253" s="51"/>
    </row>
    <row r="254" spans="1:18">
      <c r="A254" s="37">
        <v>6973</v>
      </c>
      <c r="B254" s="51">
        <v>46171.499976851854</v>
      </c>
      <c r="C254" s="51">
        <v>46171.503333333334</v>
      </c>
      <c r="D254" s="51" t="s">
        <v>264</v>
      </c>
      <c r="E254" s="52">
        <v>46168</v>
      </c>
      <c r="F254" s="37" t="s">
        <v>144</v>
      </c>
      <c r="G254" s="37">
        <v>12000056</v>
      </c>
      <c r="H254" s="53" t="s">
        <v>239</v>
      </c>
      <c r="I254" s="37" t="s">
        <v>874</v>
      </c>
      <c r="J254" s="37" t="s">
        <v>266</v>
      </c>
      <c r="K254" s="37" t="s">
        <v>285</v>
      </c>
      <c r="L254" s="37" t="s">
        <v>1146</v>
      </c>
      <c r="M254" s="37" t="s">
        <v>1147</v>
      </c>
      <c r="N254" s="37" t="s">
        <v>1148</v>
      </c>
      <c r="O254" s="37" t="s">
        <v>295</v>
      </c>
      <c r="P254" s="50" t="s">
        <v>272</v>
      </c>
      <c r="Q254" s="37" t="str" cm="1">
        <f t="array" ref="Q254">_xlfn.XLOOKUP(Table4[[#This Row],[Full Name / Nama Penuh]],Table1[[#All],[Employee Name]],Table1[[#All],[Status]],"",0,1)</f>
        <v>Active</v>
      </c>
      <c r="R254" s="51"/>
    </row>
    <row r="255" spans="1:18">
      <c r="A255" s="37">
        <v>6863</v>
      </c>
      <c r="B255" s="51">
        <v>46167.463541666664</v>
      </c>
      <c r="C255" s="51">
        <v>46167.465497685182</v>
      </c>
      <c r="D255" s="51" t="s">
        <v>264</v>
      </c>
      <c r="E255" s="52">
        <v>46167</v>
      </c>
      <c r="F255" s="37" t="s">
        <v>202</v>
      </c>
      <c r="G255" s="37">
        <v>12000138</v>
      </c>
      <c r="H255" s="53" t="s">
        <v>239</v>
      </c>
      <c r="I255" s="37" t="s">
        <v>1149</v>
      </c>
      <c r="J255" s="37" t="s">
        <v>266</v>
      </c>
      <c r="K255" s="37" t="s">
        <v>305</v>
      </c>
      <c r="L255" s="37" t="s">
        <v>1150</v>
      </c>
      <c r="M255" s="37" t="s">
        <v>1151</v>
      </c>
      <c r="N255" s="37" t="s">
        <v>1152</v>
      </c>
      <c r="O255" s="37" t="s">
        <v>340</v>
      </c>
      <c r="P255" s="50" t="s">
        <v>272</v>
      </c>
      <c r="Q255" s="37" t="str" cm="1">
        <f t="array" ref="Q255">_xlfn.XLOOKUP(Table4[[#This Row],[Full Name / Nama Penuh]],Table1[[#All],[Employee Name]],Table1[[#All],[Status]],"",0,1)</f>
        <v>Active</v>
      </c>
      <c r="R255" s="51" t="s">
        <v>16</v>
      </c>
    </row>
    <row r="256" spans="1:18">
      <c r="A256" s="37">
        <v>6864</v>
      </c>
      <c r="B256" s="51">
        <v>46167.466944444444</v>
      </c>
      <c r="C256" s="51">
        <v>46167.467210648145</v>
      </c>
      <c r="D256" s="51" t="s">
        <v>264</v>
      </c>
      <c r="E256" s="52">
        <v>46167</v>
      </c>
      <c r="F256" s="37" t="s">
        <v>202</v>
      </c>
      <c r="G256" s="37">
        <v>12000138</v>
      </c>
      <c r="H256" s="53" t="s">
        <v>239</v>
      </c>
      <c r="I256" s="37" t="s">
        <v>1149</v>
      </c>
      <c r="J256" s="37" t="s">
        <v>291</v>
      </c>
      <c r="K256" s="37" t="s">
        <v>305</v>
      </c>
      <c r="L256" s="37" t="s">
        <v>1153</v>
      </c>
      <c r="M256" s="37" t="s">
        <v>1154</v>
      </c>
      <c r="N256" s="37" t="s">
        <v>1155</v>
      </c>
      <c r="O256" s="37" t="s">
        <v>428</v>
      </c>
      <c r="P256" s="50" t="s">
        <v>272</v>
      </c>
      <c r="Q256" s="37" t="str" cm="1">
        <f t="array" ref="Q256">_xlfn.XLOOKUP(Table4[[#This Row],[Full Name / Nama Penuh]],Table1[[#All],[Employee Name]],Table1[[#All],[Status]],"",0,1)</f>
        <v>Active</v>
      </c>
      <c r="R256" s="51" t="s">
        <v>16</v>
      </c>
    </row>
    <row r="257" spans="1:18">
      <c r="A257" s="37">
        <v>6869</v>
      </c>
      <c r="B257" s="51">
        <v>46167.598645833335</v>
      </c>
      <c r="C257" s="51">
        <v>46167.601840277777</v>
      </c>
      <c r="D257" s="51" t="s">
        <v>264</v>
      </c>
      <c r="E257" s="52">
        <v>46167</v>
      </c>
      <c r="F257" s="37" t="s">
        <v>72</v>
      </c>
      <c r="G257" s="37">
        <v>12000030</v>
      </c>
      <c r="H257" s="53" t="s">
        <v>239</v>
      </c>
      <c r="I257" s="37" t="s">
        <v>531</v>
      </c>
      <c r="J257" s="37" t="s">
        <v>475</v>
      </c>
      <c r="K257" s="37" t="s">
        <v>267</v>
      </c>
      <c r="L257" s="37" t="s">
        <v>1156</v>
      </c>
      <c r="M257" s="37" t="s">
        <v>1157</v>
      </c>
      <c r="N257" s="37" t="s">
        <v>1158</v>
      </c>
      <c r="O257" s="37" t="s">
        <v>375</v>
      </c>
      <c r="P257" s="50" t="s">
        <v>272</v>
      </c>
      <c r="Q257" s="37" t="str" cm="1">
        <f t="array" ref="Q257">_xlfn.XLOOKUP(Table4[[#This Row],[Full Name / Nama Penuh]],Table1[[#All],[Employee Name]],Table1[[#All],[Status]],"",0,1)</f>
        <v>Active</v>
      </c>
      <c r="R257" s="51"/>
    </row>
    <row r="258" spans="1:18">
      <c r="A258" s="37">
        <v>6885</v>
      </c>
      <c r="B258" s="51">
        <v>46167.612523148149</v>
      </c>
      <c r="C258" s="51">
        <v>46167.615567129629</v>
      </c>
      <c r="D258" s="51" t="s">
        <v>264</v>
      </c>
      <c r="E258" s="52">
        <v>46167</v>
      </c>
      <c r="F258" s="37" t="s">
        <v>84</v>
      </c>
      <c r="G258" s="37">
        <v>12000024</v>
      </c>
      <c r="H258" s="53" t="s">
        <v>239</v>
      </c>
      <c r="I258" s="37" t="s">
        <v>309</v>
      </c>
      <c r="J258" s="37" t="s">
        <v>274</v>
      </c>
      <c r="K258" s="37" t="s">
        <v>305</v>
      </c>
      <c r="L258" s="37" t="s">
        <v>1159</v>
      </c>
      <c r="M258" s="37" t="s">
        <v>1160</v>
      </c>
      <c r="N258" s="37" t="s">
        <v>1161</v>
      </c>
      <c r="O258" s="37" t="s">
        <v>295</v>
      </c>
      <c r="P258" s="50" t="s">
        <v>272</v>
      </c>
      <c r="Q258" s="37" t="str" cm="1">
        <f t="array" ref="Q258">_xlfn.XLOOKUP(Table4[[#This Row],[Full Name / Nama Penuh]],Table1[[#All],[Employee Name]],Table1[[#All],[Status]],"",0,1)</f>
        <v>Active</v>
      </c>
      <c r="R258" s="51" t="s">
        <v>16</v>
      </c>
    </row>
    <row r="259" spans="1:18">
      <c r="A259" s="37">
        <v>6886</v>
      </c>
      <c r="B259" s="51">
        <v>46167.62259259259</v>
      </c>
      <c r="C259" s="51">
        <v>46167.62462962963</v>
      </c>
      <c r="D259" s="51" t="s">
        <v>264</v>
      </c>
      <c r="E259" s="52">
        <v>46167</v>
      </c>
      <c r="F259" s="17" t="s">
        <v>96</v>
      </c>
      <c r="G259" s="17">
        <v>12000161</v>
      </c>
      <c r="H259" s="53" t="s">
        <v>239</v>
      </c>
      <c r="I259" s="37" t="s">
        <v>918</v>
      </c>
      <c r="J259" s="37" t="s">
        <v>274</v>
      </c>
      <c r="K259" s="37" t="s">
        <v>305</v>
      </c>
      <c r="L259" s="37" t="s">
        <v>1162</v>
      </c>
      <c r="M259" s="37" t="s">
        <v>1163</v>
      </c>
      <c r="N259" s="37" t="s">
        <v>1164</v>
      </c>
      <c r="O259" s="37" t="s">
        <v>295</v>
      </c>
      <c r="P259" s="50" t="s">
        <v>272</v>
      </c>
      <c r="Q259" s="37" t="str" cm="1">
        <f t="array" ref="Q259">_xlfn.XLOOKUP(Table4[[#This Row],[Full Name / Nama Penuh]],Table1[[#All],[Employee Name]],Table1[[#All],[Status]],"",0,1)</f>
        <v>Active</v>
      </c>
      <c r="R259" s="51"/>
    </row>
    <row r="260" spans="1:18">
      <c r="A260" s="37">
        <v>6888</v>
      </c>
      <c r="B260" s="51">
        <v>46167.595590277779</v>
      </c>
      <c r="C260" s="51">
        <v>46167.648148148146</v>
      </c>
      <c r="D260" s="51" t="s">
        <v>264</v>
      </c>
      <c r="E260" s="52">
        <v>46167</v>
      </c>
      <c r="F260" s="37" t="s">
        <v>76</v>
      </c>
      <c r="G260" s="37">
        <v>12000025</v>
      </c>
      <c r="H260" s="53" t="s">
        <v>239</v>
      </c>
      <c r="I260" s="37" t="s">
        <v>309</v>
      </c>
      <c r="J260" s="37" t="s">
        <v>475</v>
      </c>
      <c r="K260" s="37" t="s">
        <v>305</v>
      </c>
      <c r="L260" s="37" t="s">
        <v>1165</v>
      </c>
      <c r="M260" s="37" t="s">
        <v>1166</v>
      </c>
      <c r="N260" s="37" t="s">
        <v>1167</v>
      </c>
      <c r="O260" s="37" t="s">
        <v>295</v>
      </c>
      <c r="P260" s="50" t="s">
        <v>272</v>
      </c>
      <c r="Q260" s="37" t="str" cm="1">
        <f t="array" ref="Q260">_xlfn.XLOOKUP(Table4[[#This Row],[Full Name / Nama Penuh]],Table1[[#All],[Employee Name]],Table1[[#All],[Status]],"",0,1)</f>
        <v>Active</v>
      </c>
      <c r="R260" s="51" t="s">
        <v>16</v>
      </c>
    </row>
    <row r="261" spans="1:18">
      <c r="A261" s="37">
        <v>6889</v>
      </c>
      <c r="B261" s="51">
        <v>46167.632314814815</v>
      </c>
      <c r="C261" s="51">
        <v>46167.651620370372</v>
      </c>
      <c r="D261" s="51" t="s">
        <v>264</v>
      </c>
      <c r="E261" s="52">
        <v>46167</v>
      </c>
      <c r="F261" s="37" t="s">
        <v>51</v>
      </c>
      <c r="G261" s="37">
        <v>12000031</v>
      </c>
      <c r="H261" s="53" t="s">
        <v>239</v>
      </c>
      <c r="I261" s="37" t="s">
        <v>1168</v>
      </c>
      <c r="J261" s="37" t="s">
        <v>475</v>
      </c>
      <c r="K261" s="37" t="s">
        <v>267</v>
      </c>
      <c r="L261" s="37" t="s">
        <v>1169</v>
      </c>
      <c r="M261" s="37" t="s">
        <v>1170</v>
      </c>
      <c r="N261" s="37" t="s">
        <v>1171</v>
      </c>
      <c r="O261" s="37" t="s">
        <v>295</v>
      </c>
      <c r="P261" s="50" t="s">
        <v>272</v>
      </c>
      <c r="Q261" s="37" t="str" cm="1">
        <f t="array" ref="Q261">_xlfn.XLOOKUP(Table4[[#This Row],[Full Name / Nama Penuh]],Table1[[#All],[Employee Name]],Table1[[#All],[Status]],"",0,1)</f>
        <v>Active</v>
      </c>
      <c r="R261" s="51"/>
    </row>
    <row r="262" spans="1:18">
      <c r="A262" s="37">
        <v>6890</v>
      </c>
      <c r="B262" s="51">
        <v>46167.675717592596</v>
      </c>
      <c r="C262" s="51">
        <v>46167.678472222222</v>
      </c>
      <c r="D262" s="51" t="s">
        <v>264</v>
      </c>
      <c r="E262" s="52">
        <v>46167</v>
      </c>
      <c r="F262" s="37" t="s">
        <v>229</v>
      </c>
      <c r="G262" s="37">
        <v>12000089</v>
      </c>
      <c r="H262" s="53" t="s">
        <v>239</v>
      </c>
      <c r="I262" s="37" t="s">
        <v>1172</v>
      </c>
      <c r="J262" s="37" t="s">
        <v>266</v>
      </c>
      <c r="K262" s="37" t="s">
        <v>305</v>
      </c>
      <c r="L262" s="37" t="s">
        <v>1173</v>
      </c>
      <c r="M262" s="37" t="s">
        <v>1174</v>
      </c>
      <c r="N262" s="37" t="s">
        <v>1175</v>
      </c>
      <c r="O262" s="37" t="s">
        <v>295</v>
      </c>
      <c r="P262" s="50" t="s">
        <v>272</v>
      </c>
      <c r="Q262" s="37" t="str" cm="1">
        <f t="array" ref="Q262">_xlfn.XLOOKUP(Table4[[#This Row],[Full Name / Nama Penuh]],Table1[[#All],[Employee Name]],Table1[[#All],[Status]],"",0,1)</f>
        <v>Active</v>
      </c>
      <c r="R262" s="51" t="s">
        <v>16</v>
      </c>
    </row>
    <row r="263" spans="1:18">
      <c r="A263" s="37">
        <v>6891</v>
      </c>
      <c r="B263" s="51">
        <v>46167.678622685184</v>
      </c>
      <c r="C263" s="51">
        <v>46167.681087962963</v>
      </c>
      <c r="D263" s="51" t="s">
        <v>264</v>
      </c>
      <c r="E263" s="52">
        <v>46167</v>
      </c>
      <c r="F263" s="37" t="s">
        <v>181</v>
      </c>
      <c r="G263" s="37">
        <v>12000122</v>
      </c>
      <c r="H263" s="53" t="s">
        <v>239</v>
      </c>
      <c r="I263" s="37" t="s">
        <v>799</v>
      </c>
      <c r="J263" s="37" t="s">
        <v>266</v>
      </c>
      <c r="K263" s="37" t="s">
        <v>305</v>
      </c>
      <c r="L263" s="37" t="s">
        <v>1176</v>
      </c>
      <c r="M263" s="37" t="s">
        <v>1177</v>
      </c>
      <c r="N263" s="37" t="s">
        <v>1178</v>
      </c>
      <c r="O263" s="37" t="s">
        <v>428</v>
      </c>
      <c r="P263" s="50" t="s">
        <v>272</v>
      </c>
      <c r="Q263" s="37" t="str" cm="1">
        <f t="array" ref="Q263">_xlfn.XLOOKUP(Table4[[#This Row],[Full Name / Nama Penuh]],Table1[[#All],[Employee Name]],Table1[[#All],[Status]],"",0,1)</f>
        <v>Active</v>
      </c>
      <c r="R263" s="51"/>
    </row>
    <row r="264" spans="1:18">
      <c r="A264" s="37">
        <v>6915</v>
      </c>
      <c r="B264" s="51">
        <v>46168.679270833331</v>
      </c>
      <c r="C264" s="51">
        <v>46168.681087962963</v>
      </c>
      <c r="D264" s="51" t="s">
        <v>264</v>
      </c>
      <c r="E264" s="52">
        <v>46167</v>
      </c>
      <c r="F264" s="37" t="s">
        <v>78</v>
      </c>
      <c r="G264" s="37">
        <v>12000028</v>
      </c>
      <c r="H264" s="53" t="s">
        <v>239</v>
      </c>
      <c r="I264" s="37" t="s">
        <v>309</v>
      </c>
      <c r="J264" s="37" t="s">
        <v>919</v>
      </c>
      <c r="K264" s="37" t="s">
        <v>267</v>
      </c>
      <c r="L264" s="37" t="s">
        <v>1179</v>
      </c>
      <c r="M264" s="37" t="s">
        <v>369</v>
      </c>
      <c r="N264" s="37" t="s">
        <v>1180</v>
      </c>
      <c r="O264" s="37" t="s">
        <v>375</v>
      </c>
      <c r="P264" s="50" t="s">
        <v>272</v>
      </c>
      <c r="Q264" s="37" t="str" cm="1">
        <f t="array" ref="Q264">_xlfn.XLOOKUP(Table4[[#This Row],[Full Name / Nama Penuh]],Table1[[#All],[Employee Name]],Table1[[#All],[Status]],"",0,1)</f>
        <v>Active</v>
      </c>
      <c r="R264" s="51"/>
    </row>
    <row r="265" spans="1:18">
      <c r="A265" s="37">
        <v>6865</v>
      </c>
      <c r="B265" s="51">
        <v>46167.594259259262</v>
      </c>
      <c r="C265" s="51">
        <v>46167.596736111111</v>
      </c>
      <c r="D265" s="51" t="s">
        <v>264</v>
      </c>
      <c r="E265" s="52">
        <v>46167</v>
      </c>
      <c r="F265" s="37" t="s">
        <v>119</v>
      </c>
      <c r="G265" s="37">
        <v>12000149</v>
      </c>
      <c r="H265" s="53" t="s">
        <v>239</v>
      </c>
      <c r="I265" s="37" t="s">
        <v>687</v>
      </c>
      <c r="J265" s="37" t="s">
        <v>88</v>
      </c>
      <c r="K265" s="37" t="s">
        <v>296</v>
      </c>
      <c r="L265" s="37" t="s">
        <v>1181</v>
      </c>
      <c r="M265" s="37" t="s">
        <v>1182</v>
      </c>
      <c r="N265" s="37" t="s">
        <v>1183</v>
      </c>
      <c r="O265" s="37" t="s">
        <v>593</v>
      </c>
      <c r="P265" s="50" t="s">
        <v>272</v>
      </c>
      <c r="Q265" s="37" t="str" cm="1">
        <f t="array" ref="Q265">_xlfn.XLOOKUP(Table4[[#This Row],[Full Name / Nama Penuh]],Table1[[#All],[Employee Name]],Table1[[#All],[Status]],"",0,1)</f>
        <v>Active</v>
      </c>
      <c r="R265" s="51"/>
    </row>
    <row r="266" spans="1:18">
      <c r="A266" s="37">
        <v>6866</v>
      </c>
      <c r="B266" s="51">
        <v>46167.597245370373</v>
      </c>
      <c r="C266" s="51">
        <v>46167.599293981482</v>
      </c>
      <c r="D266" s="51" t="s">
        <v>264</v>
      </c>
      <c r="E266" s="52">
        <v>46167</v>
      </c>
      <c r="F266" s="37" t="s">
        <v>58</v>
      </c>
      <c r="G266" s="37">
        <v>12000034</v>
      </c>
      <c r="H266" s="53" t="s">
        <v>239</v>
      </c>
      <c r="I266" s="37" t="s">
        <v>56</v>
      </c>
      <c r="J266" s="37" t="s">
        <v>291</v>
      </c>
      <c r="K266" s="37" t="s">
        <v>285</v>
      </c>
      <c r="L266" s="37" t="s">
        <v>1184</v>
      </c>
      <c r="M266" s="37" t="s">
        <v>1185</v>
      </c>
      <c r="N266" s="37" t="s">
        <v>1186</v>
      </c>
      <c r="O266" s="37" t="s">
        <v>541</v>
      </c>
      <c r="P266" s="50" t="s">
        <v>272</v>
      </c>
      <c r="Q266" s="37" t="str" cm="1">
        <f t="array" ref="Q266">_xlfn.XLOOKUP(Table4[[#This Row],[Full Name / Nama Penuh]],Table1[[#All],[Employee Name]],Table1[[#All],[Status]],"",0,1)</f>
        <v>Active</v>
      </c>
      <c r="R266" s="51"/>
    </row>
    <row r="267" spans="1:18">
      <c r="A267" s="37">
        <v>6892</v>
      </c>
      <c r="B267" s="51">
        <v>46167.670381944445</v>
      </c>
      <c r="C267" s="51">
        <v>46167.683749999997</v>
      </c>
      <c r="D267" s="51" t="s">
        <v>264</v>
      </c>
      <c r="E267" s="52">
        <v>46167</v>
      </c>
      <c r="F267" s="37" t="s">
        <v>208</v>
      </c>
      <c r="G267" s="37">
        <v>12000010</v>
      </c>
      <c r="H267" s="53" t="s">
        <v>239</v>
      </c>
      <c r="I267" s="37" t="s">
        <v>1187</v>
      </c>
      <c r="J267" s="37" t="s">
        <v>291</v>
      </c>
      <c r="K267" s="37" t="s">
        <v>296</v>
      </c>
      <c r="L267" s="37" t="s">
        <v>1188</v>
      </c>
      <c r="M267" s="37" t="s">
        <v>1189</v>
      </c>
      <c r="N267" s="37" t="s">
        <v>1190</v>
      </c>
      <c r="O267" s="37" t="s">
        <v>271</v>
      </c>
      <c r="P267" s="50" t="s">
        <v>272</v>
      </c>
      <c r="Q267" s="37" t="str" cm="1">
        <f t="array" ref="Q267">_xlfn.XLOOKUP(Table4[[#This Row],[Full Name / Nama Penuh]],Table1[[#All],[Employee Name]],Table1[[#All],[Status]],"",0,1)</f>
        <v>Active</v>
      </c>
      <c r="R267" s="51"/>
    </row>
    <row r="268" spans="1:18">
      <c r="A268" s="37">
        <v>6893</v>
      </c>
      <c r="B268" s="51">
        <v>46167.761273148149</v>
      </c>
      <c r="C268" s="51">
        <v>46167.768784722219</v>
      </c>
      <c r="D268" s="51" t="s">
        <v>264</v>
      </c>
      <c r="E268" s="52">
        <v>46167</v>
      </c>
      <c r="F268" s="37" t="s">
        <v>193</v>
      </c>
      <c r="G268" s="37">
        <v>12000131</v>
      </c>
      <c r="H268" s="53" t="s">
        <v>239</v>
      </c>
      <c r="I268" s="37" t="s">
        <v>1191</v>
      </c>
      <c r="J268" s="37" t="s">
        <v>683</v>
      </c>
      <c r="K268" s="37" t="s">
        <v>296</v>
      </c>
      <c r="L268" s="37" t="s">
        <v>1192</v>
      </c>
      <c r="M268" s="37" t="s">
        <v>1193</v>
      </c>
      <c r="N268" s="37" t="s">
        <v>1194</v>
      </c>
      <c r="O268" s="37" t="s">
        <v>346</v>
      </c>
      <c r="P268" s="50" t="s">
        <v>272</v>
      </c>
      <c r="Q268" s="37" t="str" cm="1">
        <f t="array" ref="Q268">_xlfn.XLOOKUP(Table4[[#This Row],[Full Name / Nama Penuh]],Table1[[#All],[Employee Name]],Table1[[#All],[Status]],"",0,1)</f>
        <v>Active</v>
      </c>
      <c r="R268" s="51"/>
    </row>
    <row r="269" spans="1:18">
      <c r="A269" s="37">
        <v>6850</v>
      </c>
      <c r="B269" s="51">
        <v>46166.269780092596</v>
      </c>
      <c r="C269" s="51">
        <v>46166.276817129627</v>
      </c>
      <c r="D269" s="51" t="s">
        <v>264</v>
      </c>
      <c r="E269" s="52">
        <v>46166</v>
      </c>
      <c r="F269" s="37" t="s">
        <v>156</v>
      </c>
      <c r="G269" s="37">
        <v>12000088</v>
      </c>
      <c r="H269" s="53" t="s">
        <v>239</v>
      </c>
      <c r="I269" s="37" t="s">
        <v>697</v>
      </c>
      <c r="J269" s="37" t="s">
        <v>919</v>
      </c>
      <c r="K269" s="37" t="s">
        <v>267</v>
      </c>
      <c r="L269" s="37" t="s">
        <v>1195</v>
      </c>
      <c r="M269" s="37" t="s">
        <v>1196</v>
      </c>
      <c r="N269" s="37" t="s">
        <v>1197</v>
      </c>
      <c r="O269" s="37" t="s">
        <v>318</v>
      </c>
      <c r="P269" s="50" t="s">
        <v>272</v>
      </c>
      <c r="Q269" s="37" t="str" cm="1">
        <f t="array" ref="Q269">_xlfn.XLOOKUP(Table4[[#This Row],[Full Name / Nama Penuh]],Table1[[#All],[Employee Name]],Table1[[#All],[Status]],"",0,1)</f>
        <v>Active</v>
      </c>
      <c r="R269" s="51"/>
    </row>
    <row r="270" spans="1:18">
      <c r="A270" s="37">
        <v>6851</v>
      </c>
      <c r="B270" s="51">
        <v>46166.283854166664</v>
      </c>
      <c r="C270" s="51">
        <v>46166.284270833334</v>
      </c>
      <c r="D270" s="51" t="s">
        <v>264</v>
      </c>
      <c r="E270" s="52">
        <v>46166</v>
      </c>
      <c r="F270" s="37" t="s">
        <v>156</v>
      </c>
      <c r="G270" s="37">
        <v>12000088</v>
      </c>
      <c r="H270" s="53" t="s">
        <v>239</v>
      </c>
      <c r="I270" s="37" t="s">
        <v>697</v>
      </c>
      <c r="J270" s="37" t="s">
        <v>266</v>
      </c>
      <c r="K270" s="37" t="s">
        <v>267</v>
      </c>
      <c r="L270" s="37" t="s">
        <v>1198</v>
      </c>
      <c r="M270" s="37" t="s">
        <v>1199</v>
      </c>
      <c r="N270" s="37" t="s">
        <v>1200</v>
      </c>
      <c r="O270" s="37" t="s">
        <v>283</v>
      </c>
      <c r="P270" s="50" t="s">
        <v>272</v>
      </c>
      <c r="Q270" s="37" t="str" cm="1">
        <f t="array" ref="Q270">_xlfn.XLOOKUP(Table4[[#This Row],[Full Name / Nama Penuh]],Table1[[#All],[Employee Name]],Table1[[#All],[Status]],"",0,1)</f>
        <v>Active</v>
      </c>
      <c r="R270" s="51"/>
    </row>
    <row r="271" spans="1:18">
      <c r="A271" s="37">
        <v>6925</v>
      </c>
      <c r="B271" s="51">
        <v>46169.505347222221</v>
      </c>
      <c r="C271" s="51">
        <v>46169.508773148147</v>
      </c>
      <c r="D271" s="51" t="s">
        <v>264</v>
      </c>
      <c r="E271" s="52">
        <v>46166</v>
      </c>
      <c r="F271" s="37" t="s">
        <v>205</v>
      </c>
      <c r="G271" s="37">
        <v>12000140</v>
      </c>
      <c r="H271" s="53" t="s">
        <v>239</v>
      </c>
      <c r="I271" s="37" t="s">
        <v>417</v>
      </c>
      <c r="J271" s="37" t="s">
        <v>407</v>
      </c>
      <c r="K271" s="37" t="s">
        <v>305</v>
      </c>
      <c r="L271" s="37" t="s">
        <v>1201</v>
      </c>
      <c r="M271" s="37" t="s">
        <v>1202</v>
      </c>
      <c r="N271" s="37" t="s">
        <v>1203</v>
      </c>
      <c r="O271" s="37" t="s">
        <v>295</v>
      </c>
      <c r="P271" s="50" t="s">
        <v>272</v>
      </c>
      <c r="Q271" s="37" t="str" cm="1">
        <f t="array" ref="Q271">_xlfn.XLOOKUP(Table4[[#This Row],[Full Name / Nama Penuh]],Table1[[#All],[Employee Name]],Table1[[#All],[Status]],"",0,1)</f>
        <v>Active</v>
      </c>
      <c r="R271" s="51"/>
    </row>
    <row r="272" spans="1:18">
      <c r="A272" s="37">
        <v>6957</v>
      </c>
      <c r="B272" s="51">
        <v>46171.419108796297</v>
      </c>
      <c r="C272" s="51">
        <v>46171.419502314813</v>
      </c>
      <c r="D272" s="51" t="s">
        <v>264</v>
      </c>
      <c r="E272" s="52">
        <v>46166</v>
      </c>
      <c r="F272" s="37" t="s">
        <v>150</v>
      </c>
      <c r="G272" s="37">
        <v>12000077</v>
      </c>
      <c r="H272" s="53" t="s">
        <v>239</v>
      </c>
      <c r="I272" s="37" t="s">
        <v>1204</v>
      </c>
      <c r="J272" s="37" t="s">
        <v>919</v>
      </c>
      <c r="K272" s="37" t="s">
        <v>285</v>
      </c>
      <c r="L272" s="37" t="s">
        <v>1205</v>
      </c>
      <c r="M272" s="37" t="s">
        <v>1206</v>
      </c>
      <c r="N272" s="37" t="s">
        <v>1207</v>
      </c>
      <c r="O272" s="37" t="s">
        <v>289</v>
      </c>
      <c r="P272" s="50" t="s">
        <v>272</v>
      </c>
      <c r="Q272" s="37" t="str" cm="1">
        <f t="array" ref="Q272">_xlfn.XLOOKUP(Table4[[#This Row],[Full Name / Nama Penuh]],Table1[[#All],[Employee Name]],Table1[[#All],[Status]],"",0,1)</f>
        <v>Active</v>
      </c>
      <c r="R272" s="51"/>
    </row>
    <row r="273" spans="1:18">
      <c r="A273" s="37">
        <v>6924</v>
      </c>
      <c r="B273" s="51">
        <v>46169.49832175926</v>
      </c>
      <c r="C273" s="51">
        <v>46169.502326388887</v>
      </c>
      <c r="D273" s="51" t="s">
        <v>264</v>
      </c>
      <c r="E273" s="52">
        <v>46165</v>
      </c>
      <c r="F273" s="37" t="s">
        <v>205</v>
      </c>
      <c r="G273" s="37">
        <v>12000140</v>
      </c>
      <c r="H273" s="53" t="s">
        <v>239</v>
      </c>
      <c r="I273" s="37" t="s">
        <v>417</v>
      </c>
      <c r="J273" s="37" t="s">
        <v>325</v>
      </c>
      <c r="K273" s="37" t="s">
        <v>305</v>
      </c>
      <c r="L273" s="37" t="s">
        <v>1208</v>
      </c>
      <c r="M273" s="37" t="s">
        <v>1209</v>
      </c>
      <c r="N273" s="37" t="s">
        <v>1210</v>
      </c>
      <c r="O273" s="37" t="s">
        <v>295</v>
      </c>
      <c r="P273" s="50" t="s">
        <v>272</v>
      </c>
      <c r="Q273" s="37" t="str" cm="1">
        <f t="array" ref="Q273">_xlfn.XLOOKUP(Table4[[#This Row],[Full Name / Nama Penuh]],Table1[[#All],[Employee Name]],Table1[[#All],[Status]],"",0,1)</f>
        <v>Active</v>
      </c>
      <c r="R273" s="51"/>
    </row>
    <row r="274" spans="1:18">
      <c r="A274" s="37">
        <v>6844</v>
      </c>
      <c r="B274" s="51">
        <v>46164.497812499998</v>
      </c>
      <c r="C274" s="51">
        <v>46164.500115740739</v>
      </c>
      <c r="D274" s="51" t="s">
        <v>264</v>
      </c>
      <c r="E274" s="52">
        <v>46164</v>
      </c>
      <c r="F274" s="37" t="s">
        <v>221</v>
      </c>
      <c r="G274" s="37">
        <v>12000050</v>
      </c>
      <c r="H274" s="53" t="s">
        <v>239</v>
      </c>
      <c r="I274" s="37" t="s">
        <v>319</v>
      </c>
      <c r="J274" s="37" t="s">
        <v>88</v>
      </c>
      <c r="K274" s="37" t="s">
        <v>267</v>
      </c>
      <c r="L274" s="37" t="s">
        <v>1211</v>
      </c>
      <c r="M274" s="37" t="s">
        <v>1212</v>
      </c>
      <c r="N274" s="37" t="s">
        <v>1213</v>
      </c>
      <c r="O274" s="37" t="s">
        <v>318</v>
      </c>
      <c r="P274" s="50" t="s">
        <v>272</v>
      </c>
      <c r="Q274" s="37" t="str" cm="1">
        <f t="array" ref="Q274">_xlfn.XLOOKUP(Table4[[#This Row],[Full Name / Nama Penuh]],Table1[[#All],[Employee Name]],Table1[[#All],[Status]],"",0,1)</f>
        <v>Active</v>
      </c>
      <c r="R274" s="51"/>
    </row>
    <row r="275" spans="1:18">
      <c r="A275" s="37">
        <v>6845</v>
      </c>
      <c r="B275" s="51">
        <v>46164.500162037039</v>
      </c>
      <c r="C275" s="51">
        <v>46164.501967592594</v>
      </c>
      <c r="D275" s="51" t="s">
        <v>264</v>
      </c>
      <c r="E275" s="52">
        <v>46164</v>
      </c>
      <c r="F275" s="37" t="s">
        <v>221</v>
      </c>
      <c r="G275" s="37">
        <v>12000050</v>
      </c>
      <c r="H275" s="53" t="s">
        <v>239</v>
      </c>
      <c r="I275" s="37" t="s">
        <v>1214</v>
      </c>
      <c r="J275" s="37" t="s">
        <v>475</v>
      </c>
      <c r="K275" s="37" t="s">
        <v>267</v>
      </c>
      <c r="L275" s="37" t="s">
        <v>1215</v>
      </c>
      <c r="M275" s="37" t="s">
        <v>1216</v>
      </c>
      <c r="N275" s="37" t="s">
        <v>1217</v>
      </c>
      <c r="O275" s="37" t="s">
        <v>271</v>
      </c>
      <c r="P275" s="50" t="s">
        <v>272</v>
      </c>
      <c r="Q275" s="37" t="str" cm="1">
        <f t="array" ref="Q275">_xlfn.XLOOKUP(Table4[[#This Row],[Full Name / Nama Penuh]],Table1[[#All],[Employee Name]],Table1[[#All],[Status]],"",0,1)</f>
        <v>Active</v>
      </c>
      <c r="R275" s="51"/>
    </row>
    <row r="276" spans="1:18">
      <c r="A276" s="37">
        <v>6871</v>
      </c>
      <c r="B276" s="51">
        <v>46167.598483796297</v>
      </c>
      <c r="C276" s="51">
        <v>46167.605474537035</v>
      </c>
      <c r="D276" s="51" t="s">
        <v>264</v>
      </c>
      <c r="E276" s="52">
        <v>46164</v>
      </c>
      <c r="F276" s="37" t="s">
        <v>70</v>
      </c>
      <c r="G276" s="37">
        <v>12000029</v>
      </c>
      <c r="H276" s="53" t="s">
        <v>239</v>
      </c>
      <c r="I276" s="37" t="s">
        <v>722</v>
      </c>
      <c r="J276" s="37" t="s">
        <v>332</v>
      </c>
      <c r="K276" s="37" t="s">
        <v>305</v>
      </c>
      <c r="L276" s="37" t="s">
        <v>1218</v>
      </c>
      <c r="M276" s="37" t="s">
        <v>1219</v>
      </c>
      <c r="N276" s="37" t="s">
        <v>1220</v>
      </c>
      <c r="O276" s="37" t="s">
        <v>295</v>
      </c>
      <c r="P276" s="50" t="s">
        <v>272</v>
      </c>
      <c r="Q276" s="37" t="str" cm="1">
        <f t="array" ref="Q276">_xlfn.XLOOKUP(Table4[[#This Row],[Full Name / Nama Penuh]],Table1[[#All],[Employee Name]],Table1[[#All],[Status]],"",0,1)</f>
        <v>Active</v>
      </c>
      <c r="R276" s="51"/>
    </row>
    <row r="277" spans="1:18">
      <c r="A277" s="37">
        <v>6868</v>
      </c>
      <c r="B277" s="51">
        <v>46167.597719907404</v>
      </c>
      <c r="C277" s="51">
        <v>46167.600810185184</v>
      </c>
      <c r="D277" s="51" t="s">
        <v>264</v>
      </c>
      <c r="E277" s="52">
        <v>46164</v>
      </c>
      <c r="F277" s="37" t="s">
        <v>66</v>
      </c>
      <c r="G277" s="37">
        <v>12000035</v>
      </c>
      <c r="H277" s="53" t="s">
        <v>239</v>
      </c>
      <c r="I277" s="37" t="s">
        <v>1221</v>
      </c>
      <c r="J277" s="37" t="s">
        <v>332</v>
      </c>
      <c r="K277" s="37" t="s">
        <v>285</v>
      </c>
      <c r="L277" s="37" t="s">
        <v>1222</v>
      </c>
      <c r="M277" s="37" t="s">
        <v>1223</v>
      </c>
      <c r="N277" s="37" t="s">
        <v>1224</v>
      </c>
      <c r="O277" s="37" t="s">
        <v>367</v>
      </c>
      <c r="P277" s="50" t="s">
        <v>272</v>
      </c>
      <c r="Q277" s="37" t="str" cm="1">
        <f t="array" ref="Q277">_xlfn.XLOOKUP(Table4[[#This Row],[Full Name / Nama Penuh]],Table1[[#All],[Employee Name]],Table1[[#All],[Status]],"",0,1)</f>
        <v>Active</v>
      </c>
      <c r="R277" s="51"/>
    </row>
    <row r="278" spans="1:18">
      <c r="A278" s="37">
        <v>6828</v>
      </c>
      <c r="B278" s="51">
        <v>46163.356261574074</v>
      </c>
      <c r="C278" s="51">
        <v>46163.361932870372</v>
      </c>
      <c r="D278" s="51" t="s">
        <v>264</v>
      </c>
      <c r="E278" s="52">
        <v>46163</v>
      </c>
      <c r="F278" s="15" t="s">
        <v>219</v>
      </c>
      <c r="G278" s="37">
        <v>12000048</v>
      </c>
      <c r="H278" s="53" t="s">
        <v>239</v>
      </c>
      <c r="I278" s="37" t="s">
        <v>627</v>
      </c>
      <c r="J278" s="37" t="s">
        <v>475</v>
      </c>
      <c r="K278" s="37" t="s">
        <v>267</v>
      </c>
      <c r="L278" s="37" t="s">
        <v>1225</v>
      </c>
      <c r="M278" s="37" t="s">
        <v>1226</v>
      </c>
      <c r="N278" s="37" t="s">
        <v>1227</v>
      </c>
      <c r="O278" s="37" t="s">
        <v>271</v>
      </c>
      <c r="P278" s="50" t="s">
        <v>272</v>
      </c>
      <c r="Q278" s="37" t="str" cm="1">
        <f t="array" ref="Q278">_xlfn.XLOOKUP(Table4[[#This Row],[Full Name / Nama Penuh]],Table1[[#All],[Employee Name]],Table1[[#All],[Status]],"",0,1)</f>
        <v>Active</v>
      </c>
      <c r="R278" s="51"/>
    </row>
    <row r="279" spans="1:18">
      <c r="A279" s="37">
        <v>6830</v>
      </c>
      <c r="B279" s="51">
        <v>46163.365127314813</v>
      </c>
      <c r="C279" s="51">
        <v>46163.367291666669</v>
      </c>
      <c r="D279" s="51" t="s">
        <v>264</v>
      </c>
      <c r="E279" s="52">
        <v>46163</v>
      </c>
      <c r="F279" s="15" t="s">
        <v>219</v>
      </c>
      <c r="G279" s="37">
        <v>12000048</v>
      </c>
      <c r="H279" s="53" t="s">
        <v>239</v>
      </c>
      <c r="I279" s="37" t="s">
        <v>627</v>
      </c>
      <c r="J279" s="37" t="s">
        <v>291</v>
      </c>
      <c r="K279" s="37" t="s">
        <v>305</v>
      </c>
      <c r="L279" s="37" t="s">
        <v>1228</v>
      </c>
      <c r="M279" s="37" t="s">
        <v>1229</v>
      </c>
      <c r="N279" s="37" t="s">
        <v>1230</v>
      </c>
      <c r="O279" s="37" t="s">
        <v>589</v>
      </c>
      <c r="P279" s="50" t="s">
        <v>272</v>
      </c>
      <c r="Q279" s="37" t="str" cm="1">
        <f t="array" ref="Q279">_xlfn.XLOOKUP(Table4[[#This Row],[Full Name / Nama Penuh]],Table1[[#All],[Employee Name]],Table1[[#All],[Status]],"",0,1)</f>
        <v>Active</v>
      </c>
      <c r="R279" s="51"/>
    </row>
    <row r="280" spans="1:18">
      <c r="A280" s="37">
        <v>6880</v>
      </c>
      <c r="B280" s="51">
        <v>46167.607442129629</v>
      </c>
      <c r="C280" s="51">
        <v>46167.610196759262</v>
      </c>
      <c r="D280" s="51" t="s">
        <v>264</v>
      </c>
      <c r="E280" s="52">
        <v>46163</v>
      </c>
      <c r="F280" s="37" t="s">
        <v>222</v>
      </c>
      <c r="G280" s="37">
        <v>12000049</v>
      </c>
      <c r="H280" s="53" t="s">
        <v>239</v>
      </c>
      <c r="I280" s="37" t="s">
        <v>789</v>
      </c>
      <c r="J280" s="37" t="s">
        <v>291</v>
      </c>
      <c r="K280" s="37" t="s">
        <v>305</v>
      </c>
      <c r="L280" s="37" t="s">
        <v>1231</v>
      </c>
      <c r="M280" s="37" t="s">
        <v>1232</v>
      </c>
      <c r="N280" s="37" t="s">
        <v>1233</v>
      </c>
      <c r="O280" s="37" t="s">
        <v>527</v>
      </c>
      <c r="P280" s="50" t="s">
        <v>272</v>
      </c>
      <c r="Q280" s="37" t="str" cm="1">
        <f t="array" ref="Q280">_xlfn.XLOOKUP(Table4[[#This Row],[Full Name / Nama Penuh]],Table1[[#All],[Employee Name]],Table1[[#All],[Status]],"",0,1)</f>
        <v>Active</v>
      </c>
      <c r="R280" s="51"/>
    </row>
    <row r="281" spans="1:18">
      <c r="A281" s="37">
        <v>6883</v>
      </c>
      <c r="B281" s="51">
        <v>46167.610243055555</v>
      </c>
      <c r="C281" s="51">
        <v>46167.613333333335</v>
      </c>
      <c r="D281" s="51" t="s">
        <v>264</v>
      </c>
      <c r="E281" s="52">
        <v>46163</v>
      </c>
      <c r="F281" s="37" t="s">
        <v>222</v>
      </c>
      <c r="G281" s="37">
        <v>12000049</v>
      </c>
      <c r="H281" s="53" t="s">
        <v>239</v>
      </c>
      <c r="I281" s="37" t="s">
        <v>789</v>
      </c>
      <c r="J281" s="37" t="s">
        <v>291</v>
      </c>
      <c r="K281" s="37" t="s">
        <v>305</v>
      </c>
      <c r="L281" s="37" t="s">
        <v>1234</v>
      </c>
      <c r="M281" s="37" t="s">
        <v>1235</v>
      </c>
      <c r="N281" s="37" t="s">
        <v>1236</v>
      </c>
      <c r="O281" s="37" t="s">
        <v>295</v>
      </c>
      <c r="P281" s="50" t="s">
        <v>272</v>
      </c>
      <c r="Q281" s="37" t="str" cm="1">
        <f t="array" ref="Q281">_xlfn.XLOOKUP(Table4[[#This Row],[Full Name / Nama Penuh]],Table1[[#All],[Employee Name]],Table1[[#All],[Status]],"",0,1)</f>
        <v>Active</v>
      </c>
      <c r="R281" s="51" t="s">
        <v>16</v>
      </c>
    </row>
    <row r="282" spans="1:18">
      <c r="A282" s="37">
        <v>6827</v>
      </c>
      <c r="B282" s="51">
        <v>46163.353750000002</v>
      </c>
      <c r="C282" s="51">
        <v>46163.356226851851</v>
      </c>
      <c r="D282" s="51" t="s">
        <v>264</v>
      </c>
      <c r="E282" s="52">
        <v>46163</v>
      </c>
      <c r="F282" s="15" t="s">
        <v>219</v>
      </c>
      <c r="G282" s="37">
        <v>12000048</v>
      </c>
      <c r="H282" s="53" t="s">
        <v>239</v>
      </c>
      <c r="I282" s="37" t="s">
        <v>627</v>
      </c>
      <c r="J282" s="37" t="s">
        <v>291</v>
      </c>
      <c r="K282" s="37" t="s">
        <v>296</v>
      </c>
      <c r="L282" s="37" t="s">
        <v>1237</v>
      </c>
      <c r="M282" s="37" t="s">
        <v>1238</v>
      </c>
      <c r="N282" s="37" t="s">
        <v>1239</v>
      </c>
      <c r="O282" s="37" t="s">
        <v>271</v>
      </c>
      <c r="P282" s="50" t="s">
        <v>272</v>
      </c>
      <c r="Q282" s="37" t="str" cm="1">
        <f t="array" ref="Q282">_xlfn.XLOOKUP(Table4[[#This Row],[Full Name / Nama Penuh]],Table1[[#All],[Employee Name]],Table1[[#All],[Status]],"",0,1)</f>
        <v>Active</v>
      </c>
      <c r="R282" s="51"/>
    </row>
    <row r="283" spans="1:18">
      <c r="A283" s="37">
        <v>6829</v>
      </c>
      <c r="B283" s="51">
        <v>46163.362222222226</v>
      </c>
      <c r="C283" s="51">
        <v>46163.364641203705</v>
      </c>
      <c r="D283" s="51" t="s">
        <v>264</v>
      </c>
      <c r="E283" s="52">
        <v>46163</v>
      </c>
      <c r="F283" s="15" t="s">
        <v>219</v>
      </c>
      <c r="G283" s="37">
        <v>12000048</v>
      </c>
      <c r="H283" s="53" t="s">
        <v>239</v>
      </c>
      <c r="I283" s="37" t="s">
        <v>627</v>
      </c>
      <c r="J283" s="37" t="s">
        <v>628</v>
      </c>
      <c r="K283" s="37" t="s">
        <v>296</v>
      </c>
      <c r="L283" s="37" t="s">
        <v>1240</v>
      </c>
      <c r="M283" s="37" t="s">
        <v>1241</v>
      </c>
      <c r="N283" s="37" t="s">
        <v>1242</v>
      </c>
      <c r="O283" s="37" t="s">
        <v>375</v>
      </c>
      <c r="P283" s="50" t="s">
        <v>272</v>
      </c>
      <c r="Q283" s="37" t="str" cm="1">
        <f t="array" ref="Q283">_xlfn.XLOOKUP(Table4[[#This Row],[Full Name / Nama Penuh]],Table1[[#All],[Employee Name]],Table1[[#All],[Status]],"",0,1)</f>
        <v>Active</v>
      </c>
      <c r="R283" s="51"/>
    </row>
    <row r="284" spans="1:18">
      <c r="A284" s="37">
        <v>6838</v>
      </c>
      <c r="B284" s="51">
        <v>46163.504108796296</v>
      </c>
      <c r="C284" s="51">
        <v>46163.652337962965</v>
      </c>
      <c r="D284" s="51" t="s">
        <v>264</v>
      </c>
      <c r="E284" s="52">
        <v>46163</v>
      </c>
      <c r="F284" s="37" t="s">
        <v>110</v>
      </c>
      <c r="G284" s="37">
        <v>12000148</v>
      </c>
      <c r="H284" s="53" t="s">
        <v>239</v>
      </c>
      <c r="I284" s="37" t="s">
        <v>537</v>
      </c>
      <c r="J284" s="37" t="s">
        <v>88</v>
      </c>
      <c r="K284" s="37" t="s">
        <v>285</v>
      </c>
      <c r="L284" s="37" t="s">
        <v>1243</v>
      </c>
      <c r="M284" s="37" t="s">
        <v>1244</v>
      </c>
      <c r="N284" s="37" t="s">
        <v>1245</v>
      </c>
      <c r="O284" s="37" t="s">
        <v>289</v>
      </c>
      <c r="P284" s="50" t="s">
        <v>272</v>
      </c>
      <c r="Q284" s="37" t="str" cm="1">
        <f t="array" ref="Q284">_xlfn.XLOOKUP(Table4[[#This Row],[Full Name / Nama Penuh]],Table1[[#All],[Employee Name]],Table1[[#All],[Status]],"",0,1)</f>
        <v>Active</v>
      </c>
      <c r="R284" s="51"/>
    </row>
    <row r="285" spans="1:18">
      <c r="A285" s="37">
        <v>6873</v>
      </c>
      <c r="B285" s="51">
        <v>46167.605509259258</v>
      </c>
      <c r="C285" s="51">
        <v>46167.606956018521</v>
      </c>
      <c r="D285" s="51" t="s">
        <v>264</v>
      </c>
      <c r="E285" s="52">
        <v>46163</v>
      </c>
      <c r="F285" s="37" t="s">
        <v>70</v>
      </c>
      <c r="G285" s="37">
        <v>12000029</v>
      </c>
      <c r="H285" s="53" t="s">
        <v>239</v>
      </c>
      <c r="I285" s="37" t="s">
        <v>309</v>
      </c>
      <c r="J285" s="37" t="s">
        <v>332</v>
      </c>
      <c r="K285" s="37" t="s">
        <v>285</v>
      </c>
      <c r="L285" s="37" t="s">
        <v>1246</v>
      </c>
      <c r="M285" s="37" t="s">
        <v>287</v>
      </c>
      <c r="N285" s="37" t="s">
        <v>1247</v>
      </c>
      <c r="O285" s="37" t="s">
        <v>589</v>
      </c>
      <c r="P285" s="50" t="s">
        <v>272</v>
      </c>
      <c r="Q285" s="37" t="str" cm="1">
        <f t="array" ref="Q285">_xlfn.XLOOKUP(Table4[[#This Row],[Full Name / Nama Penuh]],Table1[[#All],[Employee Name]],Table1[[#All],[Status]],"",0,1)</f>
        <v>Active</v>
      </c>
      <c r="R285" s="51"/>
    </row>
    <row r="286" spans="1:18">
      <c r="A286" s="37">
        <v>6941</v>
      </c>
      <c r="B286" s="51">
        <v>46171.292870370373</v>
      </c>
      <c r="C286" s="51">
        <v>46171.29614583333</v>
      </c>
      <c r="D286" s="51" t="s">
        <v>264</v>
      </c>
      <c r="E286" s="52">
        <v>46163</v>
      </c>
      <c r="F286" s="37" t="s">
        <v>227</v>
      </c>
      <c r="G286" s="37">
        <v>12000047</v>
      </c>
      <c r="H286" s="53" t="s">
        <v>239</v>
      </c>
      <c r="I286" s="37" t="s">
        <v>1248</v>
      </c>
      <c r="J286" s="37" t="s">
        <v>332</v>
      </c>
      <c r="K286" s="37" t="s">
        <v>285</v>
      </c>
      <c r="L286" s="37" t="s">
        <v>1249</v>
      </c>
      <c r="M286" s="37" t="s">
        <v>1250</v>
      </c>
      <c r="N286" s="37" t="s">
        <v>1251</v>
      </c>
      <c r="O286" s="37" t="s">
        <v>428</v>
      </c>
      <c r="P286" s="50" t="s">
        <v>272</v>
      </c>
      <c r="Q286" s="37" t="str" cm="1">
        <f t="array" ref="Q286">_xlfn.XLOOKUP(Table4[[#This Row],[Full Name / Nama Penuh]],Table1[[#All],[Employee Name]],Table1[[#All],[Status]],"",0,1)</f>
        <v>Active</v>
      </c>
      <c r="R286" s="51"/>
    </row>
    <row r="287" spans="1:18">
      <c r="A287" s="37">
        <v>6801</v>
      </c>
      <c r="B287" s="51">
        <v>46162.021550925929</v>
      </c>
      <c r="C287" s="51">
        <v>46162.024525462963</v>
      </c>
      <c r="D287" s="51" t="s">
        <v>264</v>
      </c>
      <c r="E287" s="52">
        <v>46162</v>
      </c>
      <c r="F287" s="37" t="s">
        <v>191</v>
      </c>
      <c r="G287" s="37">
        <v>12000130</v>
      </c>
      <c r="H287" s="53" t="s">
        <v>239</v>
      </c>
      <c r="I287" s="37" t="s">
        <v>1252</v>
      </c>
      <c r="J287" s="37" t="s">
        <v>291</v>
      </c>
      <c r="K287" s="37" t="s">
        <v>267</v>
      </c>
      <c r="L287" s="37" t="s">
        <v>1253</v>
      </c>
      <c r="M287" s="37" t="s">
        <v>1254</v>
      </c>
      <c r="N287" s="37" t="s">
        <v>1255</v>
      </c>
      <c r="O287" s="37" t="s">
        <v>283</v>
      </c>
      <c r="P287" s="50" t="s">
        <v>272</v>
      </c>
      <c r="Q287" s="37" t="str" cm="1">
        <f t="array" ref="Q287">_xlfn.XLOOKUP(Table4[[#This Row],[Full Name / Nama Penuh]],Table1[[#All],[Employee Name]],Table1[[#All],[Status]],"",0,1)</f>
        <v>Active</v>
      </c>
      <c r="R287" s="51"/>
    </row>
    <row r="288" spans="1:18">
      <c r="A288" s="37">
        <v>6816</v>
      </c>
      <c r="B288" s="51">
        <v>46162.59302083333</v>
      </c>
      <c r="C288" s="51">
        <v>46162.595034722224</v>
      </c>
      <c r="D288" s="51" t="s">
        <v>264</v>
      </c>
      <c r="E288" s="52">
        <v>46162</v>
      </c>
      <c r="F288" s="37" t="s">
        <v>166</v>
      </c>
      <c r="G288" s="37">
        <v>12000106</v>
      </c>
      <c r="H288" s="53" t="s">
        <v>239</v>
      </c>
      <c r="I288" s="37" t="s">
        <v>359</v>
      </c>
      <c r="J288" s="37" t="s">
        <v>966</v>
      </c>
      <c r="K288" s="37" t="s">
        <v>267</v>
      </c>
      <c r="L288" s="37" t="s">
        <v>1256</v>
      </c>
      <c r="M288" s="37" t="s">
        <v>1257</v>
      </c>
      <c r="N288" s="37" t="s">
        <v>362</v>
      </c>
      <c r="O288" s="37" t="s">
        <v>375</v>
      </c>
      <c r="P288" s="50" t="s">
        <v>272</v>
      </c>
      <c r="Q288" s="37" t="str" cm="1">
        <f t="array" ref="Q288">_xlfn.XLOOKUP(Table4[[#This Row],[Full Name / Nama Penuh]],Table1[[#All],[Employee Name]],Table1[[#All],[Status]],"",0,1)</f>
        <v>Active</v>
      </c>
      <c r="R288" s="51"/>
    </row>
    <row r="289" spans="1:18">
      <c r="A289" s="37">
        <v>6823</v>
      </c>
      <c r="B289" s="51">
        <v>46162.655613425923</v>
      </c>
      <c r="C289" s="51">
        <v>46162.663217592592</v>
      </c>
      <c r="D289" s="51" t="s">
        <v>264</v>
      </c>
      <c r="E289" s="52">
        <v>46162</v>
      </c>
      <c r="F289" s="37" t="s">
        <v>177</v>
      </c>
      <c r="G289" s="37">
        <v>12000120</v>
      </c>
      <c r="H289" s="53" t="s">
        <v>239</v>
      </c>
      <c r="I289" s="37" t="s">
        <v>512</v>
      </c>
      <c r="J289" s="37" t="s">
        <v>325</v>
      </c>
      <c r="K289" s="37" t="s">
        <v>267</v>
      </c>
      <c r="L289" s="37" t="s">
        <v>1258</v>
      </c>
      <c r="M289" s="37" t="s">
        <v>1259</v>
      </c>
      <c r="N289" s="37" t="s">
        <v>1260</v>
      </c>
      <c r="O289" s="37" t="s">
        <v>295</v>
      </c>
      <c r="P289" s="50" t="s">
        <v>272</v>
      </c>
      <c r="Q289" s="37" t="str" cm="1">
        <f t="array" ref="Q289">_xlfn.XLOOKUP(Table4[[#This Row],[Full Name / Nama Penuh]],Table1[[#All],[Employee Name]],Table1[[#All],[Status]],"",0,1)</f>
        <v>Active</v>
      </c>
      <c r="R289" s="51"/>
    </row>
    <row r="290" spans="1:18">
      <c r="A290" s="37">
        <v>6836</v>
      </c>
      <c r="B290" s="51">
        <v>46163.635462962964</v>
      </c>
      <c r="C290" s="51">
        <v>46163.639780092592</v>
      </c>
      <c r="D290" s="51" t="s">
        <v>264</v>
      </c>
      <c r="E290" s="52">
        <v>46162</v>
      </c>
      <c r="F290" s="37" t="s">
        <v>171</v>
      </c>
      <c r="G290" s="37">
        <v>12000111</v>
      </c>
      <c r="H290" s="53" t="s">
        <v>239</v>
      </c>
      <c r="I290" s="37" t="s">
        <v>1261</v>
      </c>
      <c r="J290" s="37" t="s">
        <v>325</v>
      </c>
      <c r="K290" s="37" t="s">
        <v>267</v>
      </c>
      <c r="L290" s="37" t="s">
        <v>1262</v>
      </c>
      <c r="M290" s="37" t="s">
        <v>1263</v>
      </c>
      <c r="N290" s="37" t="s">
        <v>1264</v>
      </c>
      <c r="O290" s="37" t="s">
        <v>283</v>
      </c>
      <c r="P290" s="50" t="s">
        <v>272</v>
      </c>
      <c r="Q290" s="37" t="str" cm="1">
        <f t="array" ref="Q290">_xlfn.XLOOKUP(Table4[[#This Row],[Full Name / Nama Penuh]],Table1[[#All],[Employee Name]],Table1[[#All],[Status]],"",0,1)</f>
        <v>Active</v>
      </c>
      <c r="R290" s="51"/>
    </row>
    <row r="291" spans="1:18">
      <c r="A291" s="37">
        <v>6804</v>
      </c>
      <c r="B291" s="51">
        <v>46162.330740740741</v>
      </c>
      <c r="C291" s="51">
        <v>46162.330787037034</v>
      </c>
      <c r="D291" s="51" t="s">
        <v>264</v>
      </c>
      <c r="E291" s="52">
        <v>46162</v>
      </c>
      <c r="F291" s="37" t="s">
        <v>110</v>
      </c>
      <c r="G291" s="37">
        <v>12000148</v>
      </c>
      <c r="H291" s="53" t="s">
        <v>239</v>
      </c>
      <c r="I291" s="37" t="s">
        <v>537</v>
      </c>
      <c r="J291" s="37" t="s">
        <v>88</v>
      </c>
      <c r="K291" s="37" t="s">
        <v>285</v>
      </c>
      <c r="L291" s="37" t="s">
        <v>1265</v>
      </c>
      <c r="M291" s="37" t="s">
        <v>1266</v>
      </c>
      <c r="N291" s="37" t="s">
        <v>1267</v>
      </c>
      <c r="O291" s="37" t="s">
        <v>289</v>
      </c>
      <c r="P291" s="50" t="s">
        <v>272</v>
      </c>
      <c r="Q291" s="37" t="str" cm="1">
        <f t="array" ref="Q291">_xlfn.XLOOKUP(Table4[[#This Row],[Full Name / Nama Penuh]],Table1[[#All],[Employee Name]],Table1[[#All],[Status]],"",0,1)</f>
        <v>Active</v>
      </c>
      <c r="R291" s="51"/>
    </row>
    <row r="292" spans="1:18">
      <c r="A292" s="37">
        <v>6811</v>
      </c>
      <c r="B292" s="51">
        <v>46162.490127314813</v>
      </c>
      <c r="C292" s="51">
        <v>46162.493472222224</v>
      </c>
      <c r="D292" s="51" t="s">
        <v>264</v>
      </c>
      <c r="E292" s="52">
        <v>46162</v>
      </c>
      <c r="F292" s="37" t="s">
        <v>167</v>
      </c>
      <c r="G292" s="37">
        <v>12000107</v>
      </c>
      <c r="H292" s="53" t="s">
        <v>239</v>
      </c>
      <c r="I292" s="37" t="s">
        <v>1268</v>
      </c>
      <c r="J292" s="37" t="s">
        <v>644</v>
      </c>
      <c r="K292" s="37" t="s">
        <v>285</v>
      </c>
      <c r="L292" s="37" t="s">
        <v>1269</v>
      </c>
      <c r="M292" s="37" t="s">
        <v>1270</v>
      </c>
      <c r="N292" s="37" t="s">
        <v>1271</v>
      </c>
      <c r="O292" s="37" t="s">
        <v>289</v>
      </c>
      <c r="P292" s="50" t="s">
        <v>272</v>
      </c>
      <c r="Q292" s="37" t="str" cm="1">
        <f t="array" ref="Q292">_xlfn.XLOOKUP(Table4[[#This Row],[Full Name / Nama Penuh]],Table1[[#All],[Employee Name]],Table1[[#All],[Status]],"",0,1)</f>
        <v>Active</v>
      </c>
      <c r="R292" s="51"/>
    </row>
    <row r="293" spans="1:18">
      <c r="A293" s="37">
        <v>6812</v>
      </c>
      <c r="B293" s="51">
        <v>46162.493541666663</v>
      </c>
      <c r="C293" s="51">
        <v>46162.496712962966</v>
      </c>
      <c r="D293" s="51" t="s">
        <v>264</v>
      </c>
      <c r="E293" s="52">
        <v>46162</v>
      </c>
      <c r="F293" s="37" t="s">
        <v>167</v>
      </c>
      <c r="G293" s="37">
        <v>12000107</v>
      </c>
      <c r="H293" s="53" t="s">
        <v>239</v>
      </c>
      <c r="I293" s="37" t="s">
        <v>1268</v>
      </c>
      <c r="J293" s="37" t="s">
        <v>644</v>
      </c>
      <c r="K293" s="37" t="s">
        <v>285</v>
      </c>
      <c r="L293" s="37" t="s">
        <v>1272</v>
      </c>
      <c r="M293" s="37" t="s">
        <v>1273</v>
      </c>
      <c r="N293" s="37" t="s">
        <v>1274</v>
      </c>
      <c r="O293" s="37" t="s">
        <v>289</v>
      </c>
      <c r="P293" s="50" t="s">
        <v>272</v>
      </c>
      <c r="Q293" s="37" t="str" cm="1">
        <f t="array" ref="Q293">_xlfn.XLOOKUP(Table4[[#This Row],[Full Name / Nama Penuh]],Table1[[#All],[Employee Name]],Table1[[#All],[Status]],"",0,1)</f>
        <v>Active</v>
      </c>
      <c r="R293" s="51"/>
    </row>
    <row r="294" spans="1:18">
      <c r="A294" s="37">
        <v>6813</v>
      </c>
      <c r="B294" s="51">
        <v>46162.51834490741</v>
      </c>
      <c r="C294" s="51">
        <v>46162.5234375</v>
      </c>
      <c r="D294" s="51" t="s">
        <v>264</v>
      </c>
      <c r="E294" s="52">
        <v>46162</v>
      </c>
      <c r="F294" s="18" t="s">
        <v>619</v>
      </c>
      <c r="G294" s="37">
        <v>12000234</v>
      </c>
      <c r="H294" s="53" t="s">
        <v>239</v>
      </c>
      <c r="I294" s="37" t="s">
        <v>537</v>
      </c>
      <c r="J294" s="37" t="s">
        <v>266</v>
      </c>
      <c r="K294" s="37" t="s">
        <v>285</v>
      </c>
      <c r="L294" s="37" t="s">
        <v>1275</v>
      </c>
      <c r="M294" s="37" t="s">
        <v>1276</v>
      </c>
      <c r="N294" s="37" t="s">
        <v>1277</v>
      </c>
      <c r="O294" s="37" t="s">
        <v>375</v>
      </c>
      <c r="P294" s="50" t="s">
        <v>390</v>
      </c>
      <c r="Q294" s="37" t="str" cm="1">
        <f t="array" ref="Q294">_xlfn.XLOOKUP(Table4[[#This Row],[Full Name / Nama Penuh]],Table1[[#All],[Employee Name]],Table1[[#All],[Status]],"",0,1)</f>
        <v/>
      </c>
      <c r="R294" s="51"/>
    </row>
    <row r="295" spans="1:18">
      <c r="A295" s="37">
        <v>6899</v>
      </c>
      <c r="B295" s="51">
        <v>46168.437662037039</v>
      </c>
      <c r="C295" s="51">
        <v>46168.439340277779</v>
      </c>
      <c r="D295" s="51" t="s">
        <v>264</v>
      </c>
      <c r="E295" s="52">
        <v>46162</v>
      </c>
      <c r="F295" s="37" t="s">
        <v>197</v>
      </c>
      <c r="G295" s="37">
        <v>12000134</v>
      </c>
      <c r="H295" s="53" t="s">
        <v>239</v>
      </c>
      <c r="I295" s="37" t="s">
        <v>752</v>
      </c>
      <c r="J295" s="37" t="s">
        <v>348</v>
      </c>
      <c r="K295" s="37" t="s">
        <v>296</v>
      </c>
      <c r="L295" s="37" t="s">
        <v>1278</v>
      </c>
      <c r="M295" s="37" t="s">
        <v>1279</v>
      </c>
      <c r="N295" s="37" t="s">
        <v>1280</v>
      </c>
      <c r="O295" s="37" t="s">
        <v>383</v>
      </c>
      <c r="P295" s="50" t="s">
        <v>272</v>
      </c>
      <c r="Q295" s="37" t="str" cm="1">
        <f t="array" ref="Q295">_xlfn.XLOOKUP(Table4[[#This Row],[Full Name / Nama Penuh]],Table1[[#All],[Employee Name]],Table1[[#All],[Status]],"",0,1)</f>
        <v>Active</v>
      </c>
      <c r="R295" s="51"/>
    </row>
    <row r="296" spans="1:18">
      <c r="A296" s="37">
        <v>6937</v>
      </c>
      <c r="B296" s="51">
        <v>46171.020995370367</v>
      </c>
      <c r="C296" s="51">
        <v>46171.022488425922</v>
      </c>
      <c r="D296" s="51" t="s">
        <v>264</v>
      </c>
      <c r="E296" s="52">
        <v>46162</v>
      </c>
      <c r="F296" s="37" t="s">
        <v>102</v>
      </c>
      <c r="G296" s="37">
        <v>12000163</v>
      </c>
      <c r="H296" s="53" t="s">
        <v>239</v>
      </c>
      <c r="I296" s="37" t="s">
        <v>1080</v>
      </c>
      <c r="J296" s="37" t="s">
        <v>88</v>
      </c>
      <c r="K296" s="37" t="s">
        <v>285</v>
      </c>
      <c r="L296" s="37" t="s">
        <v>1281</v>
      </c>
      <c r="M296" s="37" t="s">
        <v>287</v>
      </c>
      <c r="N296" s="37" t="s">
        <v>1282</v>
      </c>
      <c r="O296" s="37" t="s">
        <v>375</v>
      </c>
      <c r="P296" s="50" t="s">
        <v>272</v>
      </c>
      <c r="Q296" s="37" t="str" cm="1">
        <f t="array" ref="Q296">_xlfn.XLOOKUP(Table4[[#This Row],[Full Name / Nama Penuh]],Table1[[#All],[Employee Name]],Table1[[#All],[Status]],"",0,1)</f>
        <v>Active</v>
      </c>
      <c r="R296" s="51"/>
    </row>
    <row r="297" spans="1:18">
      <c r="A297" s="37">
        <v>6776</v>
      </c>
      <c r="B297" s="51">
        <v>46161.334143518521</v>
      </c>
      <c r="C297" s="51">
        <v>46161.338159722225</v>
      </c>
      <c r="D297" s="51" t="s">
        <v>264</v>
      </c>
      <c r="E297" s="52">
        <v>46161</v>
      </c>
      <c r="F297" s="37" t="s">
        <v>231</v>
      </c>
      <c r="G297" s="37">
        <v>12000097</v>
      </c>
      <c r="H297" s="53" t="s">
        <v>239</v>
      </c>
      <c r="I297" s="37" t="s">
        <v>1283</v>
      </c>
      <c r="J297" s="37" t="s">
        <v>266</v>
      </c>
      <c r="K297" s="37" t="s">
        <v>267</v>
      </c>
      <c r="L297" s="37" t="s">
        <v>1284</v>
      </c>
      <c r="M297" s="37" t="s">
        <v>1285</v>
      </c>
      <c r="N297" s="37" t="s">
        <v>1286</v>
      </c>
      <c r="O297" s="37" t="s">
        <v>271</v>
      </c>
      <c r="P297" s="50" t="s">
        <v>272</v>
      </c>
      <c r="Q297" s="37" t="str" cm="1">
        <f t="array" ref="Q297">_xlfn.XLOOKUP(Table4[[#This Row],[Full Name / Nama Penuh]],Table1[[#All],[Employee Name]],Table1[[#All],[Status]],"",0,1)</f>
        <v>Inactive</v>
      </c>
      <c r="R297" s="51"/>
    </row>
    <row r="298" spans="1:18">
      <c r="A298" s="37">
        <v>6777</v>
      </c>
      <c r="B298" s="51">
        <v>46161.338206018518</v>
      </c>
      <c r="C298" s="51">
        <v>46161.341215277775</v>
      </c>
      <c r="D298" s="51" t="s">
        <v>264</v>
      </c>
      <c r="E298" s="52">
        <v>46161</v>
      </c>
      <c r="F298" s="37" t="s">
        <v>231</v>
      </c>
      <c r="G298" s="37">
        <v>12000097</v>
      </c>
      <c r="H298" s="53" t="s">
        <v>239</v>
      </c>
      <c r="I298" s="37" t="s">
        <v>1283</v>
      </c>
      <c r="J298" s="37" t="s">
        <v>266</v>
      </c>
      <c r="K298" s="37" t="s">
        <v>267</v>
      </c>
      <c r="L298" s="37" t="s">
        <v>1287</v>
      </c>
      <c r="M298" s="37" t="s">
        <v>1288</v>
      </c>
      <c r="N298" s="37" t="s">
        <v>1289</v>
      </c>
      <c r="O298" s="37" t="s">
        <v>295</v>
      </c>
      <c r="P298" s="50" t="s">
        <v>272</v>
      </c>
      <c r="Q298" s="37" t="str" cm="1">
        <f t="array" ref="Q298">_xlfn.XLOOKUP(Table4[[#This Row],[Full Name / Nama Penuh]],Table1[[#All],[Employee Name]],Table1[[#All],[Status]],"",0,1)</f>
        <v>Inactive</v>
      </c>
      <c r="R298" s="51"/>
    </row>
    <row r="299" spans="1:18">
      <c r="A299" s="37">
        <v>6791</v>
      </c>
      <c r="B299" s="51">
        <v>46161.490081018521</v>
      </c>
      <c r="C299" s="51">
        <v>46161.494490740741</v>
      </c>
      <c r="D299" s="51" t="s">
        <v>264</v>
      </c>
      <c r="E299" s="52">
        <v>46161</v>
      </c>
      <c r="F299" s="37" t="s">
        <v>210</v>
      </c>
      <c r="G299" s="37">
        <v>12000018</v>
      </c>
      <c r="H299" s="53" t="s">
        <v>239</v>
      </c>
      <c r="I299" s="37" t="s">
        <v>1290</v>
      </c>
      <c r="J299" s="37" t="s">
        <v>266</v>
      </c>
      <c r="K299" s="37" t="s">
        <v>267</v>
      </c>
      <c r="L299" s="37" t="s">
        <v>1291</v>
      </c>
      <c r="M299" s="37" t="s">
        <v>1292</v>
      </c>
      <c r="N299" s="37" t="s">
        <v>1293</v>
      </c>
      <c r="O299" s="37" t="s">
        <v>271</v>
      </c>
      <c r="P299" s="50" t="s">
        <v>272</v>
      </c>
      <c r="Q299" s="37" t="str" cm="1">
        <f t="array" ref="Q299">_xlfn.XLOOKUP(Table4[[#This Row],[Full Name / Nama Penuh]],Table1[[#All],[Employee Name]],Table1[[#All],[Status]],"",0,1)</f>
        <v>Active</v>
      </c>
      <c r="R299" s="51"/>
    </row>
    <row r="300" spans="1:18">
      <c r="A300" s="37">
        <v>6793</v>
      </c>
      <c r="B300" s="51">
        <v>46161.586770833332</v>
      </c>
      <c r="C300" s="51">
        <v>46161.590185185189</v>
      </c>
      <c r="D300" s="51" t="s">
        <v>264</v>
      </c>
      <c r="E300" s="52">
        <v>46161</v>
      </c>
      <c r="F300" s="17" t="s">
        <v>96</v>
      </c>
      <c r="G300" s="17">
        <v>12000161</v>
      </c>
      <c r="H300" s="53" t="s">
        <v>239</v>
      </c>
      <c r="I300" s="37" t="s">
        <v>918</v>
      </c>
      <c r="J300" s="37" t="s">
        <v>274</v>
      </c>
      <c r="K300" s="37" t="s">
        <v>305</v>
      </c>
      <c r="L300" s="37" t="s">
        <v>1294</v>
      </c>
      <c r="M300" s="37" t="s">
        <v>1295</v>
      </c>
      <c r="N300" s="37" t="s">
        <v>1296</v>
      </c>
      <c r="O300" s="37" t="s">
        <v>428</v>
      </c>
      <c r="P300" s="50" t="s">
        <v>272</v>
      </c>
      <c r="Q300" s="37" t="str" cm="1">
        <f t="array" ref="Q300">_xlfn.XLOOKUP(Table4[[#This Row],[Full Name / Nama Penuh]],Table1[[#All],[Employee Name]],Table1[[#All],[Status]],"",0,1)</f>
        <v>Active</v>
      </c>
      <c r="R300" s="51"/>
    </row>
    <row r="301" spans="1:18">
      <c r="A301" s="37">
        <v>6794</v>
      </c>
      <c r="B301" s="51">
        <v>46161.595127314817</v>
      </c>
      <c r="C301" s="51">
        <v>46161.598576388889</v>
      </c>
      <c r="D301" s="51" t="s">
        <v>264</v>
      </c>
      <c r="E301" s="52">
        <v>46161</v>
      </c>
      <c r="F301" s="37" t="s">
        <v>22</v>
      </c>
      <c r="G301" s="37">
        <v>12000008</v>
      </c>
      <c r="H301" s="53" t="s">
        <v>239</v>
      </c>
      <c r="I301" s="37" t="s">
        <v>1297</v>
      </c>
      <c r="J301" s="37" t="s">
        <v>266</v>
      </c>
      <c r="K301" s="37" t="s">
        <v>267</v>
      </c>
      <c r="L301" s="37" t="s">
        <v>1298</v>
      </c>
      <c r="M301" s="37" t="s">
        <v>1299</v>
      </c>
      <c r="N301" s="37" t="s">
        <v>1300</v>
      </c>
      <c r="O301" s="37" t="s">
        <v>318</v>
      </c>
      <c r="P301" s="50" t="s">
        <v>272</v>
      </c>
      <c r="Q301" s="37" t="str" cm="1">
        <f t="array" ref="Q301">_xlfn.XLOOKUP(Table4[[#This Row],[Full Name / Nama Penuh]],Table1[[#All],[Employee Name]],Table1[[#All],[Status]],"",0,1)</f>
        <v>Inactive</v>
      </c>
      <c r="R301" s="51" t="s">
        <v>16</v>
      </c>
    </row>
    <row r="302" spans="1:18">
      <c r="A302" s="37">
        <v>6795</v>
      </c>
      <c r="B302" s="51">
        <v>46161.598726851851</v>
      </c>
      <c r="C302" s="51">
        <v>46161.601666666669</v>
      </c>
      <c r="D302" s="51" t="s">
        <v>264</v>
      </c>
      <c r="E302" s="52">
        <v>46161</v>
      </c>
      <c r="F302" s="37" t="s">
        <v>22</v>
      </c>
      <c r="G302" s="37">
        <v>12000008</v>
      </c>
      <c r="H302" s="53" t="s">
        <v>239</v>
      </c>
      <c r="I302" s="37" t="s">
        <v>1301</v>
      </c>
      <c r="J302" s="37" t="s">
        <v>291</v>
      </c>
      <c r="K302" s="37" t="s">
        <v>267</v>
      </c>
      <c r="L302" s="37" t="s">
        <v>1302</v>
      </c>
      <c r="M302" s="37" t="s">
        <v>1303</v>
      </c>
      <c r="N302" s="37" t="s">
        <v>1304</v>
      </c>
      <c r="O302" s="37" t="s">
        <v>283</v>
      </c>
      <c r="P302" s="50" t="s">
        <v>272</v>
      </c>
      <c r="Q302" s="37" t="str" cm="1">
        <f t="array" ref="Q302">_xlfn.XLOOKUP(Table4[[#This Row],[Full Name / Nama Penuh]],Table1[[#All],[Employee Name]],Table1[[#All],[Status]],"",0,1)</f>
        <v>Inactive</v>
      </c>
      <c r="R302" s="51" t="s">
        <v>16</v>
      </c>
    </row>
    <row r="303" spans="1:18">
      <c r="A303" s="37">
        <v>6798</v>
      </c>
      <c r="B303" s="51">
        <v>46161.91982638889</v>
      </c>
      <c r="C303" s="51">
        <v>46161.924097222225</v>
      </c>
      <c r="D303" s="51" t="s">
        <v>264</v>
      </c>
      <c r="E303" s="52">
        <v>46161</v>
      </c>
      <c r="F303" s="37" t="s">
        <v>58</v>
      </c>
      <c r="G303" s="37">
        <v>12000034</v>
      </c>
      <c r="H303" s="53" t="s">
        <v>239</v>
      </c>
      <c r="I303" s="37" t="s">
        <v>56</v>
      </c>
      <c r="J303" s="37" t="s">
        <v>274</v>
      </c>
      <c r="K303" s="37" t="s">
        <v>267</v>
      </c>
      <c r="L303" s="37" t="s">
        <v>1305</v>
      </c>
      <c r="M303" s="37" t="s">
        <v>1306</v>
      </c>
      <c r="N303" s="37" t="s">
        <v>1307</v>
      </c>
      <c r="O303" s="37" t="s">
        <v>589</v>
      </c>
      <c r="P303" s="50" t="s">
        <v>272</v>
      </c>
      <c r="Q303" s="37" t="str" cm="1">
        <f t="array" ref="Q303">_xlfn.XLOOKUP(Table4[[#This Row],[Full Name / Nama Penuh]],Table1[[#All],[Employee Name]],Table1[[#All],[Status]],"",0,1)</f>
        <v>Active</v>
      </c>
      <c r="R303" s="51"/>
    </row>
    <row r="304" spans="1:18">
      <c r="A304" s="37">
        <v>6803</v>
      </c>
      <c r="B304" s="51">
        <v>46162.260451388887</v>
      </c>
      <c r="C304" s="51">
        <v>46162.287835648145</v>
      </c>
      <c r="D304" s="51" t="s">
        <v>264</v>
      </c>
      <c r="E304" s="52">
        <v>46161</v>
      </c>
      <c r="F304" s="37" t="s">
        <v>193</v>
      </c>
      <c r="G304" s="37">
        <v>12000131</v>
      </c>
      <c r="H304" s="53" t="s">
        <v>239</v>
      </c>
      <c r="I304" s="37" t="s">
        <v>1308</v>
      </c>
      <c r="J304" s="37" t="s">
        <v>274</v>
      </c>
      <c r="K304" s="37" t="s">
        <v>267</v>
      </c>
      <c r="L304" s="37" t="s">
        <v>1309</v>
      </c>
      <c r="M304" s="37" t="s">
        <v>1310</v>
      </c>
      <c r="N304" s="37" t="s">
        <v>1311</v>
      </c>
      <c r="O304" s="37" t="s">
        <v>283</v>
      </c>
      <c r="P304" s="50" t="s">
        <v>272</v>
      </c>
      <c r="Q304" s="37" t="str" cm="1">
        <f t="array" ref="Q304">_xlfn.XLOOKUP(Table4[[#This Row],[Full Name / Nama Penuh]],Table1[[#All],[Employee Name]],Table1[[#All],[Status]],"",0,1)</f>
        <v>Active</v>
      </c>
      <c r="R304" s="51"/>
    </row>
    <row r="305" spans="1:18">
      <c r="A305" s="37">
        <v>6810</v>
      </c>
      <c r="B305" s="51">
        <v>46162.446886574071</v>
      </c>
      <c r="C305" s="51">
        <v>46162.451273148145</v>
      </c>
      <c r="D305" s="51" t="s">
        <v>264</v>
      </c>
      <c r="E305" s="52">
        <v>46161</v>
      </c>
      <c r="F305" s="37" t="s">
        <v>145</v>
      </c>
      <c r="G305" s="37">
        <v>12000060</v>
      </c>
      <c r="H305" s="53" t="s">
        <v>239</v>
      </c>
      <c r="I305" s="37" t="s">
        <v>1312</v>
      </c>
      <c r="J305" s="37" t="s">
        <v>683</v>
      </c>
      <c r="K305" s="37" t="s">
        <v>267</v>
      </c>
      <c r="L305" s="37" t="s">
        <v>1313</v>
      </c>
      <c r="M305" s="37" t="s">
        <v>1314</v>
      </c>
      <c r="N305" s="37" t="s">
        <v>1315</v>
      </c>
      <c r="O305" s="37" t="s">
        <v>295</v>
      </c>
      <c r="P305" s="50" t="s">
        <v>272</v>
      </c>
      <c r="Q305" s="37" t="str" cm="1">
        <f t="array" ref="Q305">_xlfn.XLOOKUP(Table4[[#This Row],[Full Name / Nama Penuh]],Table1[[#All],[Employee Name]],Table1[[#All],[Status]],"",0,1)</f>
        <v>Active</v>
      </c>
      <c r="R305" s="51"/>
    </row>
    <row r="306" spans="1:18">
      <c r="A306" s="37">
        <v>6834</v>
      </c>
      <c r="B306" s="51">
        <v>46163.625879629632</v>
      </c>
      <c r="C306" s="51">
        <v>46163.62809027778</v>
      </c>
      <c r="D306" s="51" t="s">
        <v>264</v>
      </c>
      <c r="E306" s="52">
        <v>46161</v>
      </c>
      <c r="F306" s="37" t="s">
        <v>132</v>
      </c>
      <c r="G306" s="37">
        <v>12000105</v>
      </c>
      <c r="H306" s="53" t="s">
        <v>239</v>
      </c>
      <c r="I306" s="37" t="s">
        <v>56</v>
      </c>
      <c r="J306" s="37" t="s">
        <v>274</v>
      </c>
      <c r="K306" s="37" t="s">
        <v>305</v>
      </c>
      <c r="L306" s="37" t="s">
        <v>1316</v>
      </c>
      <c r="M306" s="37" t="s">
        <v>1317</v>
      </c>
      <c r="N306" s="37" t="s">
        <v>1318</v>
      </c>
      <c r="O306" s="37" t="s">
        <v>295</v>
      </c>
      <c r="P306" s="50" t="s">
        <v>272</v>
      </c>
      <c r="Q306" s="37" t="str" cm="1">
        <f t="array" ref="Q306">_xlfn.XLOOKUP(Table4[[#This Row],[Full Name / Nama Penuh]],Table1[[#All],[Employee Name]],Table1[[#All],[Status]],"",0,1)</f>
        <v>Active</v>
      </c>
      <c r="R306" s="51"/>
    </row>
    <row r="307" spans="1:18">
      <c r="A307" s="37">
        <v>6898</v>
      </c>
      <c r="B307" s="51">
        <v>46168.43440972222</v>
      </c>
      <c r="C307" s="51">
        <v>46168.436701388891</v>
      </c>
      <c r="D307" s="51" t="s">
        <v>264</v>
      </c>
      <c r="E307" s="52">
        <v>46161</v>
      </c>
      <c r="F307" s="37" t="s">
        <v>197</v>
      </c>
      <c r="G307" s="37">
        <v>12000134</v>
      </c>
      <c r="H307" s="53" t="s">
        <v>239</v>
      </c>
      <c r="I307" s="37" t="s">
        <v>752</v>
      </c>
      <c r="J307" s="37" t="s">
        <v>919</v>
      </c>
      <c r="K307" s="37" t="s">
        <v>267</v>
      </c>
      <c r="L307" s="37" t="s">
        <v>1319</v>
      </c>
      <c r="M307" s="37" t="s">
        <v>755</v>
      </c>
      <c r="N307" s="37" t="s">
        <v>1320</v>
      </c>
      <c r="O307" s="37" t="s">
        <v>283</v>
      </c>
      <c r="P307" s="50" t="s">
        <v>272</v>
      </c>
      <c r="Q307" s="37" t="str" cm="1">
        <f t="array" ref="Q307">_xlfn.XLOOKUP(Table4[[#This Row],[Full Name / Nama Penuh]],Table1[[#All],[Employee Name]],Table1[[#All],[Status]],"",0,1)</f>
        <v>Active</v>
      </c>
      <c r="R307" s="51"/>
    </row>
    <row r="308" spans="1:18">
      <c r="A308" s="37">
        <v>6780</v>
      </c>
      <c r="B308" s="51">
        <v>46161.358564814815</v>
      </c>
      <c r="C308" s="51">
        <v>46161.361516203702</v>
      </c>
      <c r="D308" s="51" t="s">
        <v>264</v>
      </c>
      <c r="E308" s="52">
        <v>46161</v>
      </c>
      <c r="F308" s="37" t="s">
        <v>135</v>
      </c>
      <c r="G308" s="37">
        <v>12000108</v>
      </c>
      <c r="H308" s="53" t="s">
        <v>239</v>
      </c>
      <c r="I308" s="37" t="s">
        <v>324</v>
      </c>
      <c r="J308" s="37" t="s">
        <v>475</v>
      </c>
      <c r="K308" s="37" t="s">
        <v>296</v>
      </c>
      <c r="L308" s="37" t="s">
        <v>1321</v>
      </c>
      <c r="M308" s="37" t="s">
        <v>1322</v>
      </c>
      <c r="N308" s="37" t="s">
        <v>1323</v>
      </c>
      <c r="O308" s="37" t="s">
        <v>450</v>
      </c>
      <c r="P308" s="50" t="s">
        <v>272</v>
      </c>
      <c r="Q308" s="37" t="str" cm="1">
        <f t="array" ref="Q308">_xlfn.XLOOKUP(Table4[[#This Row],[Full Name / Nama Penuh]],Table1[[#All],[Employee Name]],Table1[[#All],[Status]],"",0,1)</f>
        <v>Active</v>
      </c>
      <c r="R308" s="51"/>
    </row>
    <row r="309" spans="1:18">
      <c r="A309" s="37">
        <v>6792</v>
      </c>
      <c r="B309" s="51">
        <v>46161.499259259261</v>
      </c>
      <c r="C309" s="51">
        <v>46161.50271990741</v>
      </c>
      <c r="D309" s="51" t="s">
        <v>264</v>
      </c>
      <c r="E309" s="52">
        <v>46161</v>
      </c>
      <c r="F309" s="37" t="s">
        <v>210</v>
      </c>
      <c r="G309" s="37">
        <v>12000018</v>
      </c>
      <c r="H309" s="53" t="s">
        <v>239</v>
      </c>
      <c r="I309" s="37" t="s">
        <v>1324</v>
      </c>
      <c r="J309" s="37" t="s">
        <v>407</v>
      </c>
      <c r="K309" s="37" t="s">
        <v>296</v>
      </c>
      <c r="L309" s="37" t="s">
        <v>1325</v>
      </c>
      <c r="M309" s="37" t="s">
        <v>1326</v>
      </c>
      <c r="N309" s="37" t="s">
        <v>1327</v>
      </c>
      <c r="O309" s="37" t="s">
        <v>367</v>
      </c>
      <c r="P309" s="50" t="s">
        <v>272</v>
      </c>
      <c r="Q309" s="37" t="str" cm="1">
        <f t="array" ref="Q309">_xlfn.XLOOKUP(Table4[[#This Row],[Full Name / Nama Penuh]],Table1[[#All],[Employee Name]],Table1[[#All],[Status]],"",0,1)</f>
        <v>Active</v>
      </c>
      <c r="R309" s="51"/>
    </row>
    <row r="310" spans="1:18">
      <c r="A310" s="37">
        <v>6800</v>
      </c>
      <c r="B310" s="51">
        <v>46162.017800925925</v>
      </c>
      <c r="C310" s="51">
        <v>46162.021493055552</v>
      </c>
      <c r="D310" s="51" t="s">
        <v>264</v>
      </c>
      <c r="E310" s="52">
        <v>46161</v>
      </c>
      <c r="F310" s="37" t="s">
        <v>191</v>
      </c>
      <c r="G310" s="37">
        <v>12000130</v>
      </c>
      <c r="H310" s="53" t="s">
        <v>239</v>
      </c>
      <c r="I310" s="37" t="s">
        <v>1252</v>
      </c>
      <c r="J310" s="37" t="s">
        <v>291</v>
      </c>
      <c r="K310" s="37" t="s">
        <v>296</v>
      </c>
      <c r="L310" s="37" t="s">
        <v>1328</v>
      </c>
      <c r="M310" s="37" t="s">
        <v>1329</v>
      </c>
      <c r="N310" s="37" t="s">
        <v>1330</v>
      </c>
      <c r="O310" s="37" t="s">
        <v>553</v>
      </c>
      <c r="P310" s="50" t="s">
        <v>272</v>
      </c>
      <c r="Q310" s="37" t="str" cm="1">
        <f t="array" ref="Q310">_xlfn.XLOOKUP(Table4[[#This Row],[Full Name / Nama Penuh]],Table1[[#All],[Employee Name]],Table1[[#All],[Status]],"",0,1)</f>
        <v>Active</v>
      </c>
      <c r="R310" s="51"/>
    </row>
    <row r="311" spans="1:18">
      <c r="A311" s="37">
        <v>6802</v>
      </c>
      <c r="B311" s="51">
        <v>46162.024768518517</v>
      </c>
      <c r="C311" s="51">
        <v>46162.032280092593</v>
      </c>
      <c r="D311" s="51" t="s">
        <v>264</v>
      </c>
      <c r="E311" s="52">
        <v>46161</v>
      </c>
      <c r="F311" s="37" t="s">
        <v>191</v>
      </c>
      <c r="G311" s="37">
        <v>12000130</v>
      </c>
      <c r="H311" s="53" t="s">
        <v>239</v>
      </c>
      <c r="I311" s="37" t="s">
        <v>1252</v>
      </c>
      <c r="J311" s="37" t="s">
        <v>274</v>
      </c>
      <c r="K311" s="37" t="s">
        <v>296</v>
      </c>
      <c r="L311" s="37" t="s">
        <v>1331</v>
      </c>
      <c r="M311" s="37" t="s">
        <v>1332</v>
      </c>
      <c r="N311" s="37" t="s">
        <v>1333</v>
      </c>
      <c r="O311" s="37" t="s">
        <v>283</v>
      </c>
      <c r="P311" s="50" t="s">
        <v>272</v>
      </c>
      <c r="Q311" s="37" t="str" cm="1">
        <f t="array" ref="Q311">_xlfn.XLOOKUP(Table4[[#This Row],[Full Name / Nama Penuh]],Table1[[#All],[Employee Name]],Table1[[#All],[Status]],"",0,1)</f>
        <v>Active</v>
      </c>
      <c r="R311" s="51"/>
    </row>
    <row r="312" spans="1:18">
      <c r="A312" s="37">
        <v>6821</v>
      </c>
      <c r="B312" s="51">
        <v>46162.61791666667</v>
      </c>
      <c r="C312" s="51">
        <v>46162.623912037037</v>
      </c>
      <c r="D312" s="51" t="s">
        <v>264</v>
      </c>
      <c r="E312" s="52">
        <v>46161</v>
      </c>
      <c r="F312" s="37" t="s">
        <v>222</v>
      </c>
      <c r="G312" s="37">
        <v>12000049</v>
      </c>
      <c r="H312" s="53" t="s">
        <v>239</v>
      </c>
      <c r="I312" s="37" t="s">
        <v>789</v>
      </c>
      <c r="J312" s="37" t="s">
        <v>291</v>
      </c>
      <c r="K312" s="37" t="s">
        <v>285</v>
      </c>
      <c r="L312" s="37" t="s">
        <v>1334</v>
      </c>
      <c r="M312" s="37" t="s">
        <v>1335</v>
      </c>
      <c r="N312" s="37" t="s">
        <v>1336</v>
      </c>
      <c r="O312" s="37" t="s">
        <v>289</v>
      </c>
      <c r="P312" s="50" t="s">
        <v>272</v>
      </c>
      <c r="Q312" s="37" t="str" cm="1">
        <f t="array" ref="Q312">_xlfn.XLOOKUP(Table4[[#This Row],[Full Name / Nama Penuh]],Table1[[#All],[Employee Name]],Table1[[#All],[Status]],"",0,1)</f>
        <v>Active</v>
      </c>
      <c r="R312" s="51"/>
    </row>
    <row r="313" spans="1:18">
      <c r="A313" s="37">
        <v>6910</v>
      </c>
      <c r="B313" s="51">
        <v>46168.5077662037</v>
      </c>
      <c r="C313" s="51">
        <v>46168.628587962965</v>
      </c>
      <c r="D313" s="51" t="s">
        <v>264</v>
      </c>
      <c r="E313" s="52">
        <v>46161</v>
      </c>
      <c r="F313" s="37" t="s">
        <v>110</v>
      </c>
      <c r="G313" s="37">
        <v>12000148</v>
      </c>
      <c r="H313" s="53" t="s">
        <v>239</v>
      </c>
      <c r="I313" s="37" t="s">
        <v>537</v>
      </c>
      <c r="J313" s="37" t="s">
        <v>88</v>
      </c>
      <c r="K313" s="37" t="s">
        <v>285</v>
      </c>
      <c r="L313" s="37" t="s">
        <v>1337</v>
      </c>
      <c r="M313" s="37" t="s">
        <v>1338</v>
      </c>
      <c r="N313" s="37" t="s">
        <v>1339</v>
      </c>
      <c r="O313" s="37" t="s">
        <v>283</v>
      </c>
      <c r="P313" s="50" t="s">
        <v>272</v>
      </c>
      <c r="Q313" s="37" t="str" cm="1">
        <f t="array" ref="Q313">_xlfn.XLOOKUP(Table4[[#This Row],[Full Name / Nama Penuh]],Table1[[#All],[Employee Name]],Table1[[#All],[Status]],"",0,1)</f>
        <v>Active</v>
      </c>
      <c r="R313" s="51"/>
    </row>
    <row r="314" spans="1:18">
      <c r="A314" s="37">
        <v>6960</v>
      </c>
      <c r="B314" s="51">
        <v>46171.434421296297</v>
      </c>
      <c r="C314" s="51">
        <v>46171.438263888886</v>
      </c>
      <c r="D314" s="51" t="s">
        <v>264</v>
      </c>
      <c r="E314" s="52">
        <v>46161</v>
      </c>
      <c r="F314" s="37" t="s">
        <v>144</v>
      </c>
      <c r="G314" s="37">
        <v>12000056</v>
      </c>
      <c r="H314" s="53" t="s">
        <v>239</v>
      </c>
      <c r="I314" s="37" t="s">
        <v>874</v>
      </c>
      <c r="J314" s="37" t="s">
        <v>266</v>
      </c>
      <c r="K314" s="37" t="s">
        <v>285</v>
      </c>
      <c r="L314" s="37" t="s">
        <v>1340</v>
      </c>
      <c r="M314" s="37" t="s">
        <v>1341</v>
      </c>
      <c r="N314" s="37" t="s">
        <v>1342</v>
      </c>
      <c r="O314" s="37" t="s">
        <v>527</v>
      </c>
      <c r="P314" s="50" t="s">
        <v>272</v>
      </c>
      <c r="Q314" s="37" t="str" cm="1">
        <f t="array" ref="Q314">_xlfn.XLOOKUP(Table4[[#This Row],[Full Name / Nama Penuh]],Table1[[#All],[Employee Name]],Table1[[#All],[Status]],"",0,1)</f>
        <v>Active</v>
      </c>
      <c r="R314" s="51"/>
    </row>
    <row r="315" spans="1:18">
      <c r="A315" s="37">
        <v>6767</v>
      </c>
      <c r="B315" s="51">
        <v>46160.444097222222</v>
      </c>
      <c r="C315" s="51">
        <v>46160.44736111111</v>
      </c>
      <c r="D315" s="51" t="s">
        <v>264</v>
      </c>
      <c r="E315" s="52">
        <v>46160</v>
      </c>
      <c r="F315" s="37" t="s">
        <v>94</v>
      </c>
      <c r="G315" s="37">
        <v>12000141</v>
      </c>
      <c r="H315" s="53" t="s">
        <v>239</v>
      </c>
      <c r="I315" s="37" t="s">
        <v>908</v>
      </c>
      <c r="J315" s="37" t="s">
        <v>314</v>
      </c>
      <c r="K315" s="37" t="s">
        <v>267</v>
      </c>
      <c r="L315" s="37" t="s">
        <v>1343</v>
      </c>
      <c r="M315" s="37" t="s">
        <v>1344</v>
      </c>
      <c r="N315" s="37" t="s">
        <v>1345</v>
      </c>
      <c r="O315" s="37" t="s">
        <v>318</v>
      </c>
      <c r="P315" s="50" t="s">
        <v>272</v>
      </c>
      <c r="Q315" s="37" t="str" cm="1">
        <f t="array" ref="Q315">_xlfn.XLOOKUP(Table4[[#This Row],[Full Name / Nama Penuh]],Table1[[#All],[Employee Name]],Table1[[#All],[Status]],"",0,1)</f>
        <v>Active</v>
      </c>
      <c r="R315" s="51" t="s">
        <v>16</v>
      </c>
    </row>
    <row r="316" spans="1:18">
      <c r="A316" s="37">
        <v>6778</v>
      </c>
      <c r="B316" s="51">
        <v>46161.345000000001</v>
      </c>
      <c r="C316" s="51">
        <v>46161.358113425929</v>
      </c>
      <c r="D316" s="51" t="s">
        <v>264</v>
      </c>
      <c r="E316" s="52">
        <v>46160</v>
      </c>
      <c r="F316" s="37" t="s">
        <v>135</v>
      </c>
      <c r="G316" s="37">
        <v>12000108</v>
      </c>
      <c r="H316" s="53" t="s">
        <v>239</v>
      </c>
      <c r="I316" s="37" t="s">
        <v>324</v>
      </c>
      <c r="J316" s="37" t="s">
        <v>291</v>
      </c>
      <c r="K316" s="37" t="s">
        <v>267</v>
      </c>
      <c r="L316" s="37" t="s">
        <v>1346</v>
      </c>
      <c r="M316" s="37" t="s">
        <v>369</v>
      </c>
      <c r="N316" s="37" t="s">
        <v>1347</v>
      </c>
      <c r="O316" s="37" t="s">
        <v>283</v>
      </c>
      <c r="P316" s="50" t="s">
        <v>272</v>
      </c>
      <c r="Q316" s="37" t="str" cm="1">
        <f t="array" ref="Q316">_xlfn.XLOOKUP(Table4[[#This Row],[Full Name / Nama Penuh]],Table1[[#All],[Employee Name]],Table1[[#All],[Status]],"",0,1)</f>
        <v>Active</v>
      </c>
      <c r="R316" s="51"/>
    </row>
    <row r="317" spans="1:18">
      <c r="A317" s="37">
        <v>6797</v>
      </c>
      <c r="B317" s="51">
        <v>46161.622187499997</v>
      </c>
      <c r="C317" s="51">
        <v>46161.625196759262</v>
      </c>
      <c r="D317" s="51" t="s">
        <v>264</v>
      </c>
      <c r="E317" s="52">
        <v>46160</v>
      </c>
      <c r="F317" s="37" t="s">
        <v>207</v>
      </c>
      <c r="G317" s="37">
        <v>12000195</v>
      </c>
      <c r="H317" s="53" t="s">
        <v>239</v>
      </c>
      <c r="I317" s="37" t="s">
        <v>1348</v>
      </c>
      <c r="J317" s="37" t="s">
        <v>628</v>
      </c>
      <c r="K317" s="37" t="s">
        <v>305</v>
      </c>
      <c r="L317" s="37" t="s">
        <v>1349</v>
      </c>
      <c r="M317" s="37" t="s">
        <v>1350</v>
      </c>
      <c r="N317" s="37" t="s">
        <v>1351</v>
      </c>
      <c r="O317" s="37" t="s">
        <v>428</v>
      </c>
      <c r="P317" s="50" t="s">
        <v>272</v>
      </c>
      <c r="Q317" s="37" t="str" cm="1">
        <f t="array" ref="Q317">_xlfn.XLOOKUP(Table4[[#This Row],[Full Name / Nama Penuh]],Table1[[#All],[Employee Name]],Table1[[#All],[Status]],"",0,1)</f>
        <v>Active</v>
      </c>
      <c r="R317" s="51"/>
    </row>
    <row r="318" spans="1:18">
      <c r="A318" s="37">
        <v>6809</v>
      </c>
      <c r="B318" s="51">
        <v>46162.415648148148</v>
      </c>
      <c r="C318" s="51">
        <v>46162.418252314812</v>
      </c>
      <c r="D318" s="51" t="s">
        <v>264</v>
      </c>
      <c r="E318" s="52">
        <v>46160</v>
      </c>
      <c r="F318" s="37" t="s">
        <v>182</v>
      </c>
      <c r="G318" s="37">
        <v>12000123</v>
      </c>
      <c r="H318" s="53" t="s">
        <v>239</v>
      </c>
      <c r="I318" s="37" t="s">
        <v>359</v>
      </c>
      <c r="J318" s="37" t="s">
        <v>966</v>
      </c>
      <c r="K318" s="37" t="s">
        <v>305</v>
      </c>
      <c r="L318" s="37" t="s">
        <v>1352</v>
      </c>
      <c r="M318" s="37" t="s">
        <v>1353</v>
      </c>
      <c r="N318" s="37" t="s">
        <v>1354</v>
      </c>
      <c r="O318" s="37" t="s">
        <v>450</v>
      </c>
      <c r="P318" s="50" t="s">
        <v>272</v>
      </c>
      <c r="Q318" s="37" t="str" cm="1">
        <f t="array" ref="Q318">_xlfn.XLOOKUP(Table4[[#This Row],[Full Name / Nama Penuh]],Table1[[#All],[Employee Name]],Table1[[#All],[Status]],"",0,1)</f>
        <v>Active</v>
      </c>
      <c r="R318" s="51"/>
    </row>
    <row r="319" spans="1:18">
      <c r="A319" s="37">
        <v>6843</v>
      </c>
      <c r="B319" s="51">
        <v>46164.45380787037</v>
      </c>
      <c r="C319" s="51">
        <v>46164.45820601852</v>
      </c>
      <c r="D319" s="51" t="s">
        <v>264</v>
      </c>
      <c r="E319" s="52">
        <v>46160</v>
      </c>
      <c r="F319" s="37" t="s">
        <v>82</v>
      </c>
      <c r="G319" s="37">
        <v>12000044</v>
      </c>
      <c r="H319" s="53" t="s">
        <v>239</v>
      </c>
      <c r="I319" s="37" t="s">
        <v>313</v>
      </c>
      <c r="J319" s="37" t="s">
        <v>919</v>
      </c>
      <c r="K319" s="37" t="s">
        <v>267</v>
      </c>
      <c r="L319" s="37" t="s">
        <v>1355</v>
      </c>
      <c r="M319" s="37" t="s">
        <v>1356</v>
      </c>
      <c r="N319" s="37" t="s">
        <v>1357</v>
      </c>
      <c r="O319" s="37" t="s">
        <v>375</v>
      </c>
      <c r="P319" s="50" t="s">
        <v>272</v>
      </c>
      <c r="Q319" s="37" t="str" cm="1">
        <f t="array" ref="Q319">_xlfn.XLOOKUP(Table4[[#This Row],[Full Name / Nama Penuh]],Table1[[#All],[Employee Name]],Table1[[#All],[Status]],"",0,1)</f>
        <v>Active</v>
      </c>
      <c r="R319" s="51"/>
    </row>
    <row r="320" spans="1:18">
      <c r="A320" s="37">
        <v>6881</v>
      </c>
      <c r="B320" s="51">
        <v>46167.610219907408</v>
      </c>
      <c r="C320" s="51">
        <v>46167.610995370371</v>
      </c>
      <c r="D320" s="51" t="s">
        <v>264</v>
      </c>
      <c r="E320" s="52">
        <v>46160</v>
      </c>
      <c r="F320" s="17" t="s">
        <v>187</v>
      </c>
      <c r="G320" s="37" t="s">
        <v>1358</v>
      </c>
      <c r="H320" s="53" t="s">
        <v>239</v>
      </c>
      <c r="I320" s="37" t="s">
        <v>752</v>
      </c>
      <c r="J320" s="37" t="s">
        <v>266</v>
      </c>
      <c r="K320" s="37" t="s">
        <v>267</v>
      </c>
      <c r="L320" s="37" t="s">
        <v>1359</v>
      </c>
      <c r="M320" s="37" t="s">
        <v>581</v>
      </c>
      <c r="N320" s="37" t="s">
        <v>1360</v>
      </c>
      <c r="O320" s="37" t="s">
        <v>340</v>
      </c>
      <c r="P320" s="50" t="s">
        <v>272</v>
      </c>
      <c r="Q320" s="37" t="str" cm="1">
        <f t="array" ref="Q320">_xlfn.XLOOKUP(Table4[[#This Row],[Full Name / Nama Penuh]],Table1[[#All],[Employee Name]],Table1[[#All],[Status]],"",0,1)</f>
        <v>Active</v>
      </c>
      <c r="R320" s="51"/>
    </row>
    <row r="321" spans="1:18">
      <c r="A321" s="37">
        <v>6882</v>
      </c>
      <c r="B321" s="51">
        <v>46167.608067129629</v>
      </c>
      <c r="C321" s="51">
        <v>46167.61109953704</v>
      </c>
      <c r="D321" s="51" t="s">
        <v>264</v>
      </c>
      <c r="E321" s="52">
        <v>46160</v>
      </c>
      <c r="F321" s="37" t="s">
        <v>72</v>
      </c>
      <c r="G321" s="37">
        <v>12000030</v>
      </c>
      <c r="H321" s="53" t="s">
        <v>239</v>
      </c>
      <c r="I321" s="37" t="s">
        <v>531</v>
      </c>
      <c r="J321" s="37" t="s">
        <v>475</v>
      </c>
      <c r="K321" s="37" t="s">
        <v>267</v>
      </c>
      <c r="L321" s="37" t="s">
        <v>1361</v>
      </c>
      <c r="M321" s="37" t="s">
        <v>1362</v>
      </c>
      <c r="N321" s="37" t="s">
        <v>1363</v>
      </c>
      <c r="O321" s="37" t="s">
        <v>375</v>
      </c>
      <c r="P321" s="50" t="s">
        <v>272</v>
      </c>
      <c r="Q321" s="37" t="str" cm="1">
        <f t="array" ref="Q321">_xlfn.XLOOKUP(Table4[[#This Row],[Full Name / Nama Penuh]],Table1[[#All],[Employee Name]],Table1[[#All],[Status]],"",0,1)</f>
        <v>Active</v>
      </c>
      <c r="R321" s="51"/>
    </row>
    <row r="322" spans="1:18">
      <c r="A322" s="37">
        <v>6939</v>
      </c>
      <c r="B322" s="51">
        <v>46171.116898148146</v>
      </c>
      <c r="C322" s="51">
        <v>46171.119270833333</v>
      </c>
      <c r="D322" s="51" t="s">
        <v>264</v>
      </c>
      <c r="E322" s="52">
        <v>46160</v>
      </c>
      <c r="F322" s="37" t="s">
        <v>107</v>
      </c>
      <c r="G322" s="37">
        <v>12000017</v>
      </c>
      <c r="H322" s="53" t="s">
        <v>239</v>
      </c>
      <c r="I322" s="37" t="s">
        <v>1364</v>
      </c>
      <c r="J322" s="37" t="s">
        <v>266</v>
      </c>
      <c r="K322" s="37" t="s">
        <v>305</v>
      </c>
      <c r="L322" s="37" t="s">
        <v>1365</v>
      </c>
      <c r="M322" s="37" t="s">
        <v>1366</v>
      </c>
      <c r="N322" s="37" t="s">
        <v>1367</v>
      </c>
      <c r="O322" s="37" t="s">
        <v>295</v>
      </c>
      <c r="P322" s="50" t="s">
        <v>272</v>
      </c>
      <c r="Q322" s="37" t="str" cm="1">
        <f t="array" ref="Q322">_xlfn.XLOOKUP(Table4[[#This Row],[Full Name / Nama Penuh]],Table1[[#All],[Employee Name]],Table1[[#All],[Status]],"",0,1)</f>
        <v>Active</v>
      </c>
      <c r="R322" s="51" t="s">
        <v>16</v>
      </c>
    </row>
    <row r="323" spans="1:18">
      <c r="A323" s="37">
        <v>6764</v>
      </c>
      <c r="B323" s="51">
        <v>46160.281597222223</v>
      </c>
      <c r="C323" s="51">
        <v>46160.286504629628</v>
      </c>
      <c r="D323" s="51" t="s">
        <v>264</v>
      </c>
      <c r="E323" s="52">
        <v>46160</v>
      </c>
      <c r="F323" s="37" t="s">
        <v>139</v>
      </c>
      <c r="G323" s="37">
        <v>12000114</v>
      </c>
      <c r="H323" s="53" t="s">
        <v>239</v>
      </c>
      <c r="I323" s="37" t="s">
        <v>1368</v>
      </c>
      <c r="J323" s="37" t="s">
        <v>1026</v>
      </c>
      <c r="K323" s="37" t="s">
        <v>296</v>
      </c>
      <c r="L323" s="37" t="s">
        <v>1369</v>
      </c>
      <c r="M323" s="37" t="s">
        <v>1370</v>
      </c>
      <c r="N323" s="37" t="s">
        <v>1371</v>
      </c>
      <c r="O323" s="37" t="s">
        <v>948</v>
      </c>
      <c r="P323" s="50" t="s">
        <v>272</v>
      </c>
      <c r="Q323" s="37" t="str" cm="1">
        <f t="array" ref="Q323">_xlfn.XLOOKUP(Table4[[#This Row],[Full Name / Nama Penuh]],Table1[[#All],[Employee Name]],Table1[[#All],[Status]],"",0,1)</f>
        <v>Active</v>
      </c>
      <c r="R323" s="51"/>
    </row>
    <row r="324" spans="1:18">
      <c r="A324" s="37">
        <v>6769</v>
      </c>
      <c r="B324" s="51">
        <v>46160.586030092592</v>
      </c>
      <c r="C324" s="51">
        <v>46160.59070601852</v>
      </c>
      <c r="D324" s="51" t="s">
        <v>264</v>
      </c>
      <c r="E324" s="52">
        <v>46160</v>
      </c>
      <c r="F324" s="37" t="s">
        <v>94</v>
      </c>
      <c r="G324" s="37">
        <v>12000141</v>
      </c>
      <c r="H324" s="53" t="s">
        <v>239</v>
      </c>
      <c r="I324" s="37" t="s">
        <v>908</v>
      </c>
      <c r="J324" s="37" t="s">
        <v>1372</v>
      </c>
      <c r="K324" s="37" t="s">
        <v>285</v>
      </c>
      <c r="L324" s="37" t="s">
        <v>1373</v>
      </c>
      <c r="M324" s="37" t="s">
        <v>1374</v>
      </c>
      <c r="N324" s="37" t="s">
        <v>1375</v>
      </c>
      <c r="O324" s="37" t="s">
        <v>589</v>
      </c>
      <c r="P324" s="50" t="s">
        <v>272</v>
      </c>
      <c r="Q324" s="37" t="str" cm="1">
        <f t="array" ref="Q324">_xlfn.XLOOKUP(Table4[[#This Row],[Full Name / Nama Penuh]],Table1[[#All],[Employee Name]],Table1[[#All],[Status]],"",0,1)</f>
        <v>Active</v>
      </c>
      <c r="R324" s="51"/>
    </row>
    <row r="325" spans="1:18">
      <c r="A325" s="37">
        <v>6822</v>
      </c>
      <c r="B325" s="51">
        <v>46162.295740740738</v>
      </c>
      <c r="C325" s="51">
        <v>46162.655578703707</v>
      </c>
      <c r="D325" s="51" t="s">
        <v>264</v>
      </c>
      <c r="E325" s="52">
        <v>46160</v>
      </c>
      <c r="F325" s="37" t="s">
        <v>177</v>
      </c>
      <c r="G325" s="37">
        <v>12000120</v>
      </c>
      <c r="H325" s="53" t="s">
        <v>239</v>
      </c>
      <c r="I325" s="37" t="s">
        <v>512</v>
      </c>
      <c r="J325" s="37" t="s">
        <v>291</v>
      </c>
      <c r="K325" s="37" t="s">
        <v>285</v>
      </c>
      <c r="L325" s="37" t="s">
        <v>1376</v>
      </c>
      <c r="M325" s="37" t="s">
        <v>362</v>
      </c>
      <c r="N325" s="37" t="s">
        <v>1377</v>
      </c>
      <c r="O325" s="37" t="s">
        <v>289</v>
      </c>
      <c r="P325" s="50" t="s">
        <v>272</v>
      </c>
      <c r="Q325" s="37" t="str" cm="1">
        <f t="array" ref="Q325">_xlfn.XLOOKUP(Table4[[#This Row],[Full Name / Nama Penuh]],Table1[[#All],[Employee Name]],Table1[[#All],[Status]],"",0,1)</f>
        <v>Active</v>
      </c>
      <c r="R325" s="51"/>
    </row>
    <row r="326" spans="1:18">
      <c r="A326" s="37">
        <v>6749</v>
      </c>
      <c r="B326" s="51">
        <v>46158.628969907404</v>
      </c>
      <c r="C326" s="51">
        <v>46158.648217592592</v>
      </c>
      <c r="D326" s="51" t="s">
        <v>264</v>
      </c>
      <c r="E326" s="52">
        <v>46158</v>
      </c>
      <c r="F326" s="37" t="s">
        <v>117</v>
      </c>
      <c r="G326" s="37">
        <v>12000151</v>
      </c>
      <c r="H326" s="53" t="s">
        <v>239</v>
      </c>
      <c r="I326" s="37" t="s">
        <v>677</v>
      </c>
      <c r="J326" s="37" t="s">
        <v>88</v>
      </c>
      <c r="K326" s="37" t="s">
        <v>267</v>
      </c>
      <c r="L326" s="37" t="s">
        <v>1378</v>
      </c>
      <c r="M326" s="37" t="s">
        <v>1379</v>
      </c>
      <c r="N326" s="37" t="s">
        <v>1380</v>
      </c>
      <c r="O326" s="37" t="s">
        <v>346</v>
      </c>
      <c r="P326" s="50" t="s">
        <v>272</v>
      </c>
      <c r="Q326" s="37" t="str" cm="1">
        <f t="array" ref="Q326">_xlfn.XLOOKUP(Table4[[#This Row],[Full Name / Nama Penuh]],Table1[[#All],[Employee Name]],Table1[[#All],[Status]],"",0,1)</f>
        <v>Active</v>
      </c>
      <c r="R326" s="51"/>
    </row>
    <row r="327" spans="1:18">
      <c r="A327" s="37">
        <v>6879</v>
      </c>
      <c r="B327" s="51">
        <v>46167.609502314815</v>
      </c>
      <c r="C327" s="51">
        <v>46167.610185185185</v>
      </c>
      <c r="D327" s="51" t="s">
        <v>264</v>
      </c>
      <c r="E327" s="52">
        <v>46158</v>
      </c>
      <c r="F327" s="17" t="s">
        <v>187</v>
      </c>
      <c r="G327" s="37" t="s">
        <v>1358</v>
      </c>
      <c r="H327" s="53" t="s">
        <v>239</v>
      </c>
      <c r="I327" s="37" t="s">
        <v>752</v>
      </c>
      <c r="J327" s="37" t="s">
        <v>475</v>
      </c>
      <c r="K327" s="37" t="s">
        <v>267</v>
      </c>
      <c r="L327" s="37" t="s">
        <v>852</v>
      </c>
      <c r="M327" s="37" t="s">
        <v>581</v>
      </c>
      <c r="N327" s="37" t="s">
        <v>1360</v>
      </c>
      <c r="O327" s="37" t="s">
        <v>340</v>
      </c>
      <c r="P327" s="50" t="s">
        <v>272</v>
      </c>
      <c r="Q327" s="37" t="str" cm="1">
        <f t="array" ref="Q327">_xlfn.XLOOKUP(Table4[[#This Row],[Full Name / Nama Penuh]],Table1[[#All],[Employee Name]],Table1[[#All],[Status]],"",0,1)</f>
        <v>Active</v>
      </c>
      <c r="R327" s="51"/>
    </row>
    <row r="328" spans="1:18">
      <c r="A328" s="37">
        <v>6750</v>
      </c>
      <c r="B328" s="51">
        <v>46158.648321759261</v>
      </c>
      <c r="C328" s="51">
        <v>46158.654560185183</v>
      </c>
      <c r="D328" s="51" t="s">
        <v>264</v>
      </c>
      <c r="E328" s="52">
        <v>46158</v>
      </c>
      <c r="F328" s="37" t="s">
        <v>117</v>
      </c>
      <c r="G328" s="37">
        <v>12000151</v>
      </c>
      <c r="H328" s="53" t="s">
        <v>239</v>
      </c>
      <c r="I328" s="37" t="s">
        <v>677</v>
      </c>
      <c r="J328" s="37" t="s">
        <v>320</v>
      </c>
      <c r="K328" s="37" t="s">
        <v>296</v>
      </c>
      <c r="L328" s="37" t="s">
        <v>1381</v>
      </c>
      <c r="M328" s="37" t="s">
        <v>1382</v>
      </c>
      <c r="N328" s="37" t="s">
        <v>1383</v>
      </c>
      <c r="O328" s="37" t="s">
        <v>383</v>
      </c>
      <c r="P328" s="50" t="s">
        <v>272</v>
      </c>
      <c r="Q328" s="37" t="str" cm="1">
        <f t="array" ref="Q328">_xlfn.XLOOKUP(Table4[[#This Row],[Full Name / Nama Penuh]],Table1[[#All],[Employee Name]],Table1[[#All],[Status]],"",0,1)</f>
        <v>Active</v>
      </c>
      <c r="R328" s="51"/>
    </row>
    <row r="329" spans="1:18">
      <c r="A329" s="37">
        <v>6738</v>
      </c>
      <c r="B329" s="51">
        <v>46157.428622685184</v>
      </c>
      <c r="C329" s="51">
        <v>46157.429560185185</v>
      </c>
      <c r="D329" s="51" t="s">
        <v>264</v>
      </c>
      <c r="E329" s="52">
        <v>46157</v>
      </c>
      <c r="F329" s="37" t="s">
        <v>228</v>
      </c>
      <c r="G329" s="37">
        <v>12000085</v>
      </c>
      <c r="H329" s="53" t="s">
        <v>239</v>
      </c>
      <c r="I329" s="37" t="s">
        <v>814</v>
      </c>
      <c r="J329" s="37" t="s">
        <v>266</v>
      </c>
      <c r="K329" s="37" t="s">
        <v>305</v>
      </c>
      <c r="L329" s="37" t="s">
        <v>1384</v>
      </c>
      <c r="M329" s="37" t="s">
        <v>393</v>
      </c>
      <c r="N329" s="37" t="s">
        <v>1385</v>
      </c>
      <c r="O329" s="37" t="s">
        <v>295</v>
      </c>
      <c r="P329" s="50" t="s">
        <v>272</v>
      </c>
      <c r="Q329" s="37" t="str" cm="1">
        <f t="array" ref="Q329">_xlfn.XLOOKUP(Table4[[#This Row],[Full Name / Nama Penuh]],Table1[[#All],[Employee Name]],Table1[[#All],[Status]],"",0,1)</f>
        <v>Active</v>
      </c>
      <c r="R329" s="51"/>
    </row>
    <row r="330" spans="1:18">
      <c r="A330" s="37">
        <v>6739</v>
      </c>
      <c r="B330" s="51">
        <v>46157.429583333331</v>
      </c>
      <c r="C330" s="51">
        <v>46157.430717592593</v>
      </c>
      <c r="D330" s="51" t="s">
        <v>264</v>
      </c>
      <c r="E330" s="52">
        <v>46157</v>
      </c>
      <c r="F330" s="37" t="s">
        <v>228</v>
      </c>
      <c r="G330" s="37">
        <v>12000085</v>
      </c>
      <c r="H330" s="53" t="s">
        <v>239</v>
      </c>
      <c r="I330" s="37" t="s">
        <v>814</v>
      </c>
      <c r="J330" s="37" t="s">
        <v>266</v>
      </c>
      <c r="K330" s="37" t="s">
        <v>305</v>
      </c>
      <c r="L330" s="37" t="s">
        <v>1386</v>
      </c>
      <c r="M330" s="37" t="s">
        <v>393</v>
      </c>
      <c r="N330" s="37" t="s">
        <v>1387</v>
      </c>
      <c r="O330" s="37" t="s">
        <v>295</v>
      </c>
      <c r="P330" s="50" t="s">
        <v>272</v>
      </c>
      <c r="Q330" s="37" t="str" cm="1">
        <f t="array" ref="Q330">_xlfn.XLOOKUP(Table4[[#This Row],[Full Name / Nama Penuh]],Table1[[#All],[Employee Name]],Table1[[#All],[Status]],"",0,1)</f>
        <v>Active</v>
      </c>
      <c r="R330" s="51"/>
    </row>
    <row r="331" spans="1:18">
      <c r="A331" s="37">
        <v>6741</v>
      </c>
      <c r="B331" s="51">
        <v>46157.431064814817</v>
      </c>
      <c r="C331" s="51">
        <v>46157.433958333335</v>
      </c>
      <c r="D331" s="51" t="s">
        <v>264</v>
      </c>
      <c r="E331" s="52">
        <v>46157</v>
      </c>
      <c r="F331" s="37" t="s">
        <v>218</v>
      </c>
      <c r="G331" s="37">
        <v>12000045</v>
      </c>
      <c r="H331" s="53" t="s">
        <v>239</v>
      </c>
      <c r="I331" s="37" t="s">
        <v>391</v>
      </c>
      <c r="J331" s="37" t="s">
        <v>604</v>
      </c>
      <c r="K331" s="37" t="s">
        <v>267</v>
      </c>
      <c r="L331" s="37" t="s">
        <v>1388</v>
      </c>
      <c r="M331" s="37" t="s">
        <v>1389</v>
      </c>
      <c r="N331" s="37" t="s">
        <v>1390</v>
      </c>
      <c r="O331" s="37" t="s">
        <v>346</v>
      </c>
      <c r="P331" s="50" t="s">
        <v>272</v>
      </c>
      <c r="Q331" s="37" t="str" cm="1">
        <f t="array" ref="Q331">_xlfn.XLOOKUP(Table4[[#This Row],[Full Name / Nama Penuh]],Table1[[#All],[Employee Name]],Table1[[#All],[Status]],"",0,1)</f>
        <v>Active</v>
      </c>
      <c r="R331" s="51"/>
    </row>
    <row r="332" spans="1:18">
      <c r="A332" s="37">
        <v>6742</v>
      </c>
      <c r="B332" s="51">
        <v>46157.433993055558</v>
      </c>
      <c r="C332" s="51">
        <v>46157.435254629629</v>
      </c>
      <c r="D332" s="51" t="s">
        <v>264</v>
      </c>
      <c r="E332" s="52">
        <v>46157</v>
      </c>
      <c r="F332" s="37" t="s">
        <v>218</v>
      </c>
      <c r="G332" s="37">
        <v>12000045</v>
      </c>
      <c r="H332" s="53" t="s">
        <v>239</v>
      </c>
      <c r="I332" s="37" t="s">
        <v>391</v>
      </c>
      <c r="J332" s="37" t="s">
        <v>320</v>
      </c>
      <c r="K332" s="37" t="s">
        <v>305</v>
      </c>
      <c r="L332" s="37" t="s">
        <v>1391</v>
      </c>
      <c r="M332" s="37" t="s">
        <v>393</v>
      </c>
      <c r="N332" s="37" t="s">
        <v>1392</v>
      </c>
      <c r="O332" s="37" t="s">
        <v>295</v>
      </c>
      <c r="P332" s="50" t="s">
        <v>272</v>
      </c>
      <c r="Q332" s="37" t="str" cm="1">
        <f t="array" ref="Q332">_xlfn.XLOOKUP(Table4[[#This Row],[Full Name / Nama Penuh]],Table1[[#All],[Employee Name]],Table1[[#All],[Status]],"",0,1)</f>
        <v>Active</v>
      </c>
      <c r="R332" s="51"/>
    </row>
    <row r="333" spans="1:18">
      <c r="A333" s="37">
        <v>6796</v>
      </c>
      <c r="B333" s="51">
        <v>46161.617395833331</v>
      </c>
      <c r="C333" s="51">
        <v>46161.622129629628</v>
      </c>
      <c r="D333" s="51" t="s">
        <v>264</v>
      </c>
      <c r="E333" s="52">
        <v>46157</v>
      </c>
      <c r="F333" s="37" t="s">
        <v>207</v>
      </c>
      <c r="G333" s="37">
        <v>12000195</v>
      </c>
      <c r="H333" s="53" t="s">
        <v>239</v>
      </c>
      <c r="I333" s="37" t="s">
        <v>1348</v>
      </c>
      <c r="J333" s="37" t="s">
        <v>266</v>
      </c>
      <c r="K333" s="37" t="s">
        <v>305</v>
      </c>
      <c r="L333" s="37" t="s">
        <v>1393</v>
      </c>
      <c r="M333" s="37" t="s">
        <v>1394</v>
      </c>
      <c r="N333" s="37" t="s">
        <v>1395</v>
      </c>
      <c r="O333" s="37" t="s">
        <v>428</v>
      </c>
      <c r="P333" s="50" t="s">
        <v>272</v>
      </c>
      <c r="Q333" s="37" t="str" cm="1">
        <f t="array" ref="Q333">_xlfn.XLOOKUP(Table4[[#This Row],[Full Name / Nama Penuh]],Table1[[#All],[Employee Name]],Table1[[#All],[Status]],"",0,1)</f>
        <v>Active</v>
      </c>
      <c r="R333" s="51"/>
    </row>
    <row r="334" spans="1:18">
      <c r="A334" s="37">
        <v>6867</v>
      </c>
      <c r="B334" s="51">
        <v>46167.594270833331</v>
      </c>
      <c r="C334" s="51">
        <v>46167.599803240744</v>
      </c>
      <c r="D334" s="51" t="s">
        <v>264</v>
      </c>
      <c r="E334" s="52">
        <v>46157</v>
      </c>
      <c r="F334" s="37" t="s">
        <v>97</v>
      </c>
      <c r="G334" s="37">
        <v>12000153</v>
      </c>
      <c r="H334" s="53" t="s">
        <v>239</v>
      </c>
      <c r="I334" s="37" t="s">
        <v>574</v>
      </c>
      <c r="J334" s="37" t="s">
        <v>266</v>
      </c>
      <c r="K334" s="37" t="s">
        <v>305</v>
      </c>
      <c r="L334" s="37" t="s">
        <v>1396</v>
      </c>
      <c r="M334" s="37" t="s">
        <v>1397</v>
      </c>
      <c r="N334" s="37" t="s">
        <v>1398</v>
      </c>
      <c r="O334" s="37" t="s">
        <v>295</v>
      </c>
      <c r="P334" s="50" t="s">
        <v>272</v>
      </c>
      <c r="Q334" s="37" t="str" cm="1">
        <f t="array" ref="Q334">_xlfn.XLOOKUP(Table4[[#This Row],[Full Name / Nama Penuh]],Table1[[#All],[Employee Name]],Table1[[#All],[Status]],"",0,1)</f>
        <v>Active</v>
      </c>
      <c r="R334" s="51" t="s">
        <v>16</v>
      </c>
    </row>
    <row r="335" spans="1:18">
      <c r="A335" s="37">
        <v>6875</v>
      </c>
      <c r="B335" s="51">
        <v>46167.604178240741</v>
      </c>
      <c r="C335" s="51">
        <v>46167.607511574075</v>
      </c>
      <c r="D335" s="51" t="s">
        <v>264</v>
      </c>
      <c r="E335" s="52">
        <v>46157</v>
      </c>
      <c r="F335" s="37" t="s">
        <v>97</v>
      </c>
      <c r="G335" s="37">
        <v>12000153</v>
      </c>
      <c r="H335" s="53" t="s">
        <v>239</v>
      </c>
      <c r="I335" s="37" t="s">
        <v>574</v>
      </c>
      <c r="J335" s="37" t="s">
        <v>266</v>
      </c>
      <c r="K335" s="37" t="s">
        <v>305</v>
      </c>
      <c r="L335" s="37" t="s">
        <v>1399</v>
      </c>
      <c r="M335" s="37" t="s">
        <v>1400</v>
      </c>
      <c r="N335" s="37" t="s">
        <v>1401</v>
      </c>
      <c r="O335" s="37" t="s">
        <v>295</v>
      </c>
      <c r="P335" s="50" t="s">
        <v>272</v>
      </c>
      <c r="Q335" s="37" t="str" cm="1">
        <f t="array" ref="Q335">_xlfn.XLOOKUP(Table4[[#This Row],[Full Name / Nama Penuh]],Table1[[#All],[Employee Name]],Table1[[#All],[Status]],"",0,1)</f>
        <v>Active</v>
      </c>
      <c r="R335" s="51"/>
    </row>
    <row r="336" spans="1:18">
      <c r="A336" s="37">
        <v>6878</v>
      </c>
      <c r="B336" s="51">
        <v>46167.608622685184</v>
      </c>
      <c r="C336" s="51">
        <v>46167.609456018516</v>
      </c>
      <c r="D336" s="51" t="s">
        <v>264</v>
      </c>
      <c r="E336" s="52">
        <v>46157</v>
      </c>
      <c r="F336" s="17" t="s">
        <v>187</v>
      </c>
      <c r="G336" s="37" t="s">
        <v>1358</v>
      </c>
      <c r="H336" s="53" t="s">
        <v>239</v>
      </c>
      <c r="I336" s="37" t="s">
        <v>752</v>
      </c>
      <c r="J336" s="37" t="s">
        <v>291</v>
      </c>
      <c r="K336" s="37" t="s">
        <v>267</v>
      </c>
      <c r="L336" s="37" t="s">
        <v>1402</v>
      </c>
      <c r="M336" s="37" t="s">
        <v>581</v>
      </c>
      <c r="N336" s="37" t="s">
        <v>1360</v>
      </c>
      <c r="O336" s="37" t="s">
        <v>340</v>
      </c>
      <c r="P336" s="50" t="s">
        <v>272</v>
      </c>
      <c r="Q336" s="37" t="str" cm="1">
        <f t="array" ref="Q336">_xlfn.XLOOKUP(Table4[[#This Row],[Full Name / Nama Penuh]],Table1[[#All],[Employee Name]],Table1[[#All],[Status]],"",0,1)</f>
        <v>Active</v>
      </c>
      <c r="R336" s="51"/>
    </row>
    <row r="337" spans="1:18">
      <c r="A337" s="37">
        <v>6733</v>
      </c>
      <c r="B337" s="51">
        <v>46157.301562499997</v>
      </c>
      <c r="C337" s="51">
        <v>46157.30196759259</v>
      </c>
      <c r="D337" s="51" t="s">
        <v>264</v>
      </c>
      <c r="E337" s="52">
        <v>46157</v>
      </c>
      <c r="F337" s="37" t="s">
        <v>173</v>
      </c>
      <c r="G337" s="37">
        <v>12000113</v>
      </c>
      <c r="H337" s="53" t="s">
        <v>239</v>
      </c>
      <c r="I337" s="37" t="s">
        <v>465</v>
      </c>
      <c r="J337" s="37" t="s">
        <v>348</v>
      </c>
      <c r="K337" s="37" t="s">
        <v>296</v>
      </c>
      <c r="L337" s="37" t="s">
        <v>1403</v>
      </c>
      <c r="M337" s="37" t="s">
        <v>1404</v>
      </c>
      <c r="N337" s="37" t="s">
        <v>1405</v>
      </c>
      <c r="O337" s="37" t="s">
        <v>346</v>
      </c>
      <c r="P337" s="50" t="s">
        <v>272</v>
      </c>
      <c r="Q337" s="37" t="str" cm="1">
        <f t="array" ref="Q337">_xlfn.XLOOKUP(Table4[[#This Row],[Full Name / Nama Penuh]],Table1[[#All],[Employee Name]],Table1[[#All],[Status]],"",0,1)</f>
        <v>Active</v>
      </c>
      <c r="R337" s="51"/>
    </row>
    <row r="338" spans="1:18">
      <c r="A338" s="37">
        <v>6736</v>
      </c>
      <c r="B338" s="51">
        <v>46157.363622685189</v>
      </c>
      <c r="C338" s="51">
        <v>46157.368819444448</v>
      </c>
      <c r="D338" s="51" t="s">
        <v>264</v>
      </c>
      <c r="E338" s="52">
        <v>46157</v>
      </c>
      <c r="F338" s="37" t="s">
        <v>200</v>
      </c>
      <c r="G338" s="37">
        <v>12000137</v>
      </c>
      <c r="H338" s="53" t="s">
        <v>239</v>
      </c>
      <c r="I338" s="37" t="s">
        <v>465</v>
      </c>
      <c r="J338" s="37" t="s">
        <v>348</v>
      </c>
      <c r="K338" s="37" t="s">
        <v>296</v>
      </c>
      <c r="L338" s="37" t="s">
        <v>1406</v>
      </c>
      <c r="M338" s="37" t="s">
        <v>1407</v>
      </c>
      <c r="N338" s="37" t="s">
        <v>1408</v>
      </c>
      <c r="O338" s="37" t="s">
        <v>346</v>
      </c>
      <c r="P338" s="50" t="s">
        <v>272</v>
      </c>
      <c r="Q338" s="37" t="str" cm="1">
        <f t="array" ref="Q338">_xlfn.XLOOKUP(Table4[[#This Row],[Full Name / Nama Penuh]],Table1[[#All],[Employee Name]],Table1[[#All],[Status]],"",0,1)</f>
        <v>Active</v>
      </c>
      <c r="R338" s="51"/>
    </row>
    <row r="339" spans="1:18">
      <c r="A339" s="37">
        <v>6746</v>
      </c>
      <c r="B339" s="51">
        <v>46157.476030092592</v>
      </c>
      <c r="C339" s="51">
        <v>46157.482256944444</v>
      </c>
      <c r="D339" s="51" t="s">
        <v>264</v>
      </c>
      <c r="E339" s="52">
        <v>46157</v>
      </c>
      <c r="F339" s="37" t="s">
        <v>94</v>
      </c>
      <c r="G339" s="37">
        <v>12000141</v>
      </c>
      <c r="H339" s="53" t="s">
        <v>239</v>
      </c>
      <c r="I339" s="37" t="s">
        <v>1409</v>
      </c>
      <c r="J339" s="37" t="s">
        <v>266</v>
      </c>
      <c r="K339" s="37" t="s">
        <v>285</v>
      </c>
      <c r="L339" s="37" t="s">
        <v>1410</v>
      </c>
      <c r="M339" s="37" t="s">
        <v>1411</v>
      </c>
      <c r="N339" s="37" t="s">
        <v>1412</v>
      </c>
      <c r="O339" s="37" t="s">
        <v>375</v>
      </c>
      <c r="P339" s="50" t="s">
        <v>272</v>
      </c>
      <c r="Q339" s="37" t="str" cm="1">
        <f t="array" ref="Q339">_xlfn.XLOOKUP(Table4[[#This Row],[Full Name / Nama Penuh]],Table1[[#All],[Employee Name]],Table1[[#All],[Status]],"",0,1)</f>
        <v>Active</v>
      </c>
      <c r="R339" s="51"/>
    </row>
    <row r="340" spans="1:18">
      <c r="A340" s="37">
        <v>6763</v>
      </c>
      <c r="B340" s="51">
        <v>46159.383287037039</v>
      </c>
      <c r="C340" s="51">
        <v>46159.385578703703</v>
      </c>
      <c r="D340" s="51" t="s">
        <v>264</v>
      </c>
      <c r="E340" s="52">
        <v>46157</v>
      </c>
      <c r="F340" s="37" t="s">
        <v>108</v>
      </c>
      <c r="G340" s="37">
        <v>120000080</v>
      </c>
      <c r="H340" s="53" t="s">
        <v>239</v>
      </c>
      <c r="I340" s="37" t="s">
        <v>537</v>
      </c>
      <c r="J340" s="37" t="s">
        <v>266</v>
      </c>
      <c r="K340" s="37" t="s">
        <v>285</v>
      </c>
      <c r="L340" s="37" t="s">
        <v>1413</v>
      </c>
      <c r="M340" s="37" t="s">
        <v>1414</v>
      </c>
      <c r="N340" s="37" t="s">
        <v>1415</v>
      </c>
      <c r="O340" s="37" t="s">
        <v>295</v>
      </c>
      <c r="P340" s="50" t="s">
        <v>272</v>
      </c>
      <c r="Q340" s="37" t="str" cm="1">
        <f t="array" ref="Q340">_xlfn.XLOOKUP(Table4[[#This Row],[Full Name / Nama Penuh]],Table1[[#All],[Employee Name]],Table1[[#All],[Status]],"",0,1)</f>
        <v>Active</v>
      </c>
      <c r="R340" s="51"/>
    </row>
    <row r="341" spans="1:18">
      <c r="A341" s="37">
        <v>6806</v>
      </c>
      <c r="B341" s="51">
        <v>46162.341412037036</v>
      </c>
      <c r="C341" s="51">
        <v>46162.344918981478</v>
      </c>
      <c r="D341" s="51" t="s">
        <v>264</v>
      </c>
      <c r="E341" s="52">
        <v>46157</v>
      </c>
      <c r="F341" s="37" t="s">
        <v>140</v>
      </c>
      <c r="G341" s="37">
        <v>12000112</v>
      </c>
      <c r="H341" s="53" t="s">
        <v>239</v>
      </c>
      <c r="I341" s="37" t="s">
        <v>403</v>
      </c>
      <c r="J341" s="37" t="s">
        <v>291</v>
      </c>
      <c r="K341" s="37" t="s">
        <v>285</v>
      </c>
      <c r="L341" s="37" t="s">
        <v>1416</v>
      </c>
      <c r="M341" s="37" t="s">
        <v>1417</v>
      </c>
      <c r="N341" s="37" t="s">
        <v>1418</v>
      </c>
      <c r="O341" s="37" t="s">
        <v>289</v>
      </c>
      <c r="P341" s="50" t="s">
        <v>272</v>
      </c>
      <c r="Q341" s="37" t="str" cm="1">
        <f t="array" ref="Q341">_xlfn.XLOOKUP(Table4[[#This Row],[Full Name / Nama Penuh]],Table1[[#All],[Employee Name]],Table1[[#All],[Status]],"",0,1)</f>
        <v>Active</v>
      </c>
      <c r="R341" s="51"/>
    </row>
    <row r="342" spans="1:18">
      <c r="A342" s="37">
        <v>6833</v>
      </c>
      <c r="B342" s="51">
        <v>46163.622615740744</v>
      </c>
      <c r="C342" s="51">
        <v>46163.62667824074</v>
      </c>
      <c r="D342" s="51" t="s">
        <v>264</v>
      </c>
      <c r="E342" s="52">
        <v>46157</v>
      </c>
      <c r="F342" s="37" t="s">
        <v>133</v>
      </c>
      <c r="G342" s="37">
        <v>12000117</v>
      </c>
      <c r="H342" s="53" t="s">
        <v>239</v>
      </c>
      <c r="I342" s="37" t="s">
        <v>1419</v>
      </c>
      <c r="J342" s="37" t="s">
        <v>291</v>
      </c>
      <c r="K342" s="37" t="s">
        <v>285</v>
      </c>
      <c r="L342" s="37" t="s">
        <v>1420</v>
      </c>
      <c r="M342" s="37" t="s">
        <v>1421</v>
      </c>
      <c r="N342" s="37" t="s">
        <v>1422</v>
      </c>
      <c r="O342" s="37" t="s">
        <v>289</v>
      </c>
      <c r="P342" s="50" t="s">
        <v>272</v>
      </c>
      <c r="Q342" s="37" t="str" cm="1">
        <f t="array" ref="Q342">_xlfn.XLOOKUP(Table4[[#This Row],[Full Name / Nama Penuh]],Table1[[#All],[Employee Name]],Table1[[#All],[Status]],"",0,1)</f>
        <v>Active</v>
      </c>
      <c r="R342" s="51"/>
    </row>
    <row r="343" spans="1:18">
      <c r="A343" s="37">
        <v>6947</v>
      </c>
      <c r="B343" s="51">
        <v>46171.353333333333</v>
      </c>
      <c r="C343" s="51">
        <v>46171.357638888891</v>
      </c>
      <c r="D343" s="51" t="s">
        <v>264</v>
      </c>
      <c r="E343" s="52">
        <v>46157</v>
      </c>
      <c r="F343" s="37" t="s">
        <v>206</v>
      </c>
      <c r="G343" s="37">
        <v>12000167</v>
      </c>
      <c r="H343" s="53" t="s">
        <v>239</v>
      </c>
      <c r="I343" s="37" t="s">
        <v>336</v>
      </c>
      <c r="J343" s="37" t="s">
        <v>291</v>
      </c>
      <c r="K343" s="37" t="s">
        <v>285</v>
      </c>
      <c r="L343" s="37" t="s">
        <v>590</v>
      </c>
      <c r="M343" s="37" t="s">
        <v>1423</v>
      </c>
      <c r="N343" s="37" t="s">
        <v>584</v>
      </c>
      <c r="O343" s="37" t="s">
        <v>593</v>
      </c>
      <c r="P343" s="50" t="s">
        <v>272</v>
      </c>
      <c r="Q343" s="37" t="str" cm="1">
        <f t="array" ref="Q343">_xlfn.XLOOKUP(Table4[[#This Row],[Full Name / Nama Penuh]],Table1[[#All],[Employee Name]],Table1[[#All],[Status]],"",0,1)</f>
        <v>Active</v>
      </c>
      <c r="R343" s="51"/>
    </row>
    <row r="344" spans="1:18">
      <c r="A344" s="37">
        <v>6963</v>
      </c>
      <c r="B344" s="51">
        <v>46171.444108796299</v>
      </c>
      <c r="C344" s="51">
        <v>46171.446516203701</v>
      </c>
      <c r="D344" s="51" t="s">
        <v>264</v>
      </c>
      <c r="E344" s="52">
        <v>46157</v>
      </c>
      <c r="F344" s="37" t="s">
        <v>74</v>
      </c>
      <c r="G344" s="37">
        <v>12000070</v>
      </c>
      <c r="H344" s="53" t="s">
        <v>239</v>
      </c>
      <c r="I344" s="37" t="s">
        <v>1424</v>
      </c>
      <c r="J344" s="37" t="s">
        <v>291</v>
      </c>
      <c r="K344" s="37" t="s">
        <v>285</v>
      </c>
      <c r="L344" s="37" t="s">
        <v>1425</v>
      </c>
      <c r="M344" s="37" t="s">
        <v>1426</v>
      </c>
      <c r="N344" s="37" t="s">
        <v>1427</v>
      </c>
      <c r="O344" s="37" t="s">
        <v>375</v>
      </c>
      <c r="P344" s="50" t="s">
        <v>272</v>
      </c>
      <c r="Q344" s="37" t="str" cm="1">
        <f t="array" ref="Q344">_xlfn.XLOOKUP(Table4[[#This Row],[Full Name / Nama Penuh]],Table1[[#All],[Employee Name]],Table1[[#All],[Status]],"",0,1)</f>
        <v>Active</v>
      </c>
      <c r="R344" s="51"/>
    </row>
    <row r="345" spans="1:18">
      <c r="A345" s="37">
        <v>6725</v>
      </c>
      <c r="B345" s="51">
        <v>46156.392291666663</v>
      </c>
      <c r="C345" s="51">
        <v>46156.394270833334</v>
      </c>
      <c r="D345" s="51" t="s">
        <v>264</v>
      </c>
      <c r="E345" s="52">
        <v>46156</v>
      </c>
      <c r="F345" s="37" t="s">
        <v>214</v>
      </c>
      <c r="G345" s="37">
        <v>12000081</v>
      </c>
      <c r="H345" s="53" t="s">
        <v>239</v>
      </c>
      <c r="I345" s="37" t="s">
        <v>1428</v>
      </c>
      <c r="J345" s="37" t="s">
        <v>966</v>
      </c>
      <c r="K345" s="37" t="s">
        <v>267</v>
      </c>
      <c r="L345" s="37" t="s">
        <v>1429</v>
      </c>
      <c r="M345" s="37" t="s">
        <v>1430</v>
      </c>
      <c r="N345" s="37" t="s">
        <v>1431</v>
      </c>
      <c r="O345" s="37" t="s">
        <v>346</v>
      </c>
      <c r="P345" s="50" t="s">
        <v>272</v>
      </c>
      <c r="Q345" s="37" t="str" cm="1">
        <f t="array" ref="Q345">_xlfn.XLOOKUP(Table4[[#This Row],[Full Name / Nama Penuh]],Table1[[#All],[Employee Name]],Table1[[#All],[Status]],"",0,1)</f>
        <v>Active</v>
      </c>
      <c r="R345" s="51"/>
    </row>
    <row r="346" spans="1:18">
      <c r="A346" s="37">
        <v>6737</v>
      </c>
      <c r="B346" s="51">
        <v>46157.41915509259</v>
      </c>
      <c r="C346" s="51">
        <v>46157.424745370372</v>
      </c>
      <c r="D346" s="51" t="s">
        <v>264</v>
      </c>
      <c r="E346" s="52">
        <v>46156</v>
      </c>
      <c r="F346" s="37" t="s">
        <v>11</v>
      </c>
      <c r="G346" s="37">
        <v>12000013</v>
      </c>
      <c r="H346" s="53" t="s">
        <v>239</v>
      </c>
      <c r="I346" s="37" t="s">
        <v>1432</v>
      </c>
      <c r="J346" s="37" t="s">
        <v>266</v>
      </c>
      <c r="K346" s="37" t="s">
        <v>267</v>
      </c>
      <c r="L346" s="37" t="s">
        <v>1433</v>
      </c>
      <c r="M346" s="37" t="s">
        <v>1434</v>
      </c>
      <c r="N346" s="37" t="s">
        <v>1435</v>
      </c>
      <c r="O346" s="37" t="s">
        <v>375</v>
      </c>
      <c r="P346" s="50" t="s">
        <v>272</v>
      </c>
      <c r="Q346" s="37" t="str" cm="1">
        <f t="array" ref="Q346">_xlfn.XLOOKUP(Table4[[#This Row],[Full Name / Nama Penuh]],Table1[[#All],[Employee Name]],Table1[[#All],[Status]],"",0,1)</f>
        <v>Active</v>
      </c>
      <c r="R346" s="51"/>
    </row>
    <row r="347" spans="1:18">
      <c r="A347" s="37">
        <v>6760</v>
      </c>
      <c r="B347" s="51">
        <v>46159.370891203704</v>
      </c>
      <c r="C347" s="51">
        <v>46159.372812499998</v>
      </c>
      <c r="D347" s="51" t="s">
        <v>264</v>
      </c>
      <c r="E347" s="52">
        <v>46156</v>
      </c>
      <c r="F347" s="37" t="s">
        <v>136</v>
      </c>
      <c r="G347" s="37">
        <v>12000058</v>
      </c>
      <c r="H347" s="53" t="s">
        <v>239</v>
      </c>
      <c r="I347" s="37" t="s">
        <v>1436</v>
      </c>
      <c r="J347" s="37" t="s">
        <v>291</v>
      </c>
      <c r="K347" s="37" t="s">
        <v>267</v>
      </c>
      <c r="L347" s="37" t="s">
        <v>1437</v>
      </c>
      <c r="M347" s="37" t="s">
        <v>1438</v>
      </c>
      <c r="N347" s="37" t="s">
        <v>1439</v>
      </c>
      <c r="O347" s="37" t="s">
        <v>375</v>
      </c>
      <c r="P347" s="50" t="s">
        <v>272</v>
      </c>
      <c r="Q347" s="37" t="str" cm="1">
        <f t="array" ref="Q347">_xlfn.XLOOKUP(Table4[[#This Row],[Full Name / Nama Penuh]],Table1[[#All],[Employee Name]],Table1[[#All],[Status]],"",0,1)</f>
        <v>Active</v>
      </c>
      <c r="R347" s="51"/>
    </row>
    <row r="348" spans="1:18">
      <c r="A348" s="37">
        <v>6761</v>
      </c>
      <c r="B348" s="51">
        <v>46159.371990740743</v>
      </c>
      <c r="C348" s="51">
        <v>46159.37431712963</v>
      </c>
      <c r="D348" s="51" t="s">
        <v>264</v>
      </c>
      <c r="E348" s="52">
        <v>46156</v>
      </c>
      <c r="F348" s="37" t="s">
        <v>108</v>
      </c>
      <c r="G348" s="37">
        <v>12000080</v>
      </c>
      <c r="H348" s="53" t="s">
        <v>239</v>
      </c>
      <c r="I348" s="37" t="s">
        <v>537</v>
      </c>
      <c r="J348" s="37" t="s">
        <v>266</v>
      </c>
      <c r="K348" s="37" t="s">
        <v>305</v>
      </c>
      <c r="L348" s="37" t="s">
        <v>1440</v>
      </c>
      <c r="M348" s="37" t="s">
        <v>1441</v>
      </c>
      <c r="N348" s="37" t="s">
        <v>1442</v>
      </c>
      <c r="O348" s="37" t="s">
        <v>295</v>
      </c>
      <c r="P348" s="50" t="s">
        <v>272</v>
      </c>
      <c r="Q348" s="37" t="str" cm="1">
        <f t="array" ref="Q348">_xlfn.XLOOKUP(Table4[[#This Row],[Full Name / Nama Penuh]],Table1[[#All],[Employee Name]],Table1[[#All],[Status]],"",0,1)</f>
        <v>Active</v>
      </c>
      <c r="R348" s="51"/>
    </row>
    <row r="349" spans="1:18">
      <c r="A349" s="37">
        <v>6762</v>
      </c>
      <c r="B349" s="51">
        <v>46159.377187500002</v>
      </c>
      <c r="C349" s="51">
        <v>46159.380046296297</v>
      </c>
      <c r="D349" s="51" t="s">
        <v>264</v>
      </c>
      <c r="E349" s="52">
        <v>46156</v>
      </c>
      <c r="F349" s="37" t="s">
        <v>108</v>
      </c>
      <c r="G349" s="37">
        <v>12000080</v>
      </c>
      <c r="H349" s="53" t="s">
        <v>239</v>
      </c>
      <c r="I349" s="37" t="s">
        <v>537</v>
      </c>
      <c r="J349" s="37" t="s">
        <v>620</v>
      </c>
      <c r="K349" s="37" t="s">
        <v>305</v>
      </c>
      <c r="L349" s="37" t="s">
        <v>1443</v>
      </c>
      <c r="M349" s="37" t="s">
        <v>1444</v>
      </c>
      <c r="N349" s="37" t="s">
        <v>1445</v>
      </c>
      <c r="O349" s="37" t="s">
        <v>295</v>
      </c>
      <c r="P349" s="50" t="s">
        <v>272</v>
      </c>
      <c r="Q349" s="37" t="str" cm="1">
        <f t="array" ref="Q349">_xlfn.XLOOKUP(Table4[[#This Row],[Full Name / Nama Penuh]],Table1[[#All],[Employee Name]],Table1[[#All],[Status]],"",0,1)</f>
        <v>Active</v>
      </c>
      <c r="R349" s="51" t="s">
        <v>16</v>
      </c>
    </row>
    <row r="350" spans="1:18">
      <c r="A350" s="37">
        <v>6768</v>
      </c>
      <c r="B350" s="51">
        <v>46160.562673611108</v>
      </c>
      <c r="C350" s="51">
        <v>46160.565185185187</v>
      </c>
      <c r="D350" s="51" t="s">
        <v>264</v>
      </c>
      <c r="E350" s="52">
        <v>46156</v>
      </c>
      <c r="F350" s="37" t="s">
        <v>87</v>
      </c>
      <c r="G350" s="37">
        <v>12000009</v>
      </c>
      <c r="H350" s="53" t="s">
        <v>239</v>
      </c>
      <c r="I350" s="37" t="s">
        <v>949</v>
      </c>
      <c r="J350" s="37" t="s">
        <v>274</v>
      </c>
      <c r="K350" s="37" t="s">
        <v>305</v>
      </c>
      <c r="L350" s="37" t="s">
        <v>1446</v>
      </c>
      <c r="M350" s="37" t="s">
        <v>1447</v>
      </c>
      <c r="N350" s="37" t="s">
        <v>1448</v>
      </c>
      <c r="O350" s="37" t="s">
        <v>295</v>
      </c>
      <c r="P350" s="50" t="s">
        <v>272</v>
      </c>
      <c r="Q350" s="37" t="str" cm="1">
        <f t="array" ref="Q350">_xlfn.XLOOKUP(Table4[[#This Row],[Full Name / Nama Penuh]],Table1[[#All],[Employee Name]],Table1[[#All],[Status]],"",0,1)</f>
        <v>Active</v>
      </c>
      <c r="R350" s="51"/>
    </row>
    <row r="351" spans="1:18">
      <c r="A351" s="37">
        <v>6770</v>
      </c>
      <c r="B351" s="51">
        <v>46160.653715277775</v>
      </c>
      <c r="C351" s="51">
        <v>46160.659328703703</v>
      </c>
      <c r="D351" s="51" t="s">
        <v>264</v>
      </c>
      <c r="E351" s="52">
        <v>46156</v>
      </c>
      <c r="F351" s="37" t="s">
        <v>169</v>
      </c>
      <c r="G351" s="37">
        <v>12000110</v>
      </c>
      <c r="H351" s="53" t="s">
        <v>239</v>
      </c>
      <c r="I351" s="37" t="s">
        <v>1449</v>
      </c>
      <c r="J351" s="37" t="s">
        <v>291</v>
      </c>
      <c r="K351" s="37" t="s">
        <v>267</v>
      </c>
      <c r="L351" s="37" t="s">
        <v>1450</v>
      </c>
      <c r="M351" s="37" t="s">
        <v>1451</v>
      </c>
      <c r="N351" s="37" t="s">
        <v>1452</v>
      </c>
      <c r="O351" s="37" t="s">
        <v>283</v>
      </c>
      <c r="P351" s="50" t="s">
        <v>272</v>
      </c>
      <c r="Q351" s="37" t="str" cm="1">
        <f t="array" ref="Q351">_xlfn.XLOOKUP(Table4[[#This Row],[Full Name / Nama Penuh]],Table1[[#All],[Employee Name]],Table1[[#All],[Status]],"",0,1)</f>
        <v>Active</v>
      </c>
      <c r="R351" s="51" t="s">
        <v>16</v>
      </c>
    </row>
    <row r="352" spans="1:18">
      <c r="A352" s="37">
        <v>6785</v>
      </c>
      <c r="B352" s="51">
        <v>46161.439108796294</v>
      </c>
      <c r="C352" s="51">
        <v>46161.440150462964</v>
      </c>
      <c r="D352" s="51" t="s">
        <v>264</v>
      </c>
      <c r="E352" s="52">
        <v>46156</v>
      </c>
      <c r="F352" s="37" t="s">
        <v>160</v>
      </c>
      <c r="G352" s="37">
        <v>12000094</v>
      </c>
      <c r="H352" s="53" t="s">
        <v>239</v>
      </c>
      <c r="I352" s="37" t="s">
        <v>359</v>
      </c>
      <c r="J352" s="37" t="s">
        <v>291</v>
      </c>
      <c r="K352" s="37" t="s">
        <v>267</v>
      </c>
      <c r="L352" s="37" t="s">
        <v>1453</v>
      </c>
      <c r="M352" s="37" t="s">
        <v>369</v>
      </c>
      <c r="N352" s="37" t="s">
        <v>1454</v>
      </c>
      <c r="O352" s="37" t="s">
        <v>340</v>
      </c>
      <c r="P352" s="50" t="s">
        <v>272</v>
      </c>
      <c r="Q352" s="37" t="str" cm="1">
        <f t="array" ref="Q352">_xlfn.XLOOKUP(Table4[[#This Row],[Full Name / Nama Penuh]],Table1[[#All],[Employee Name]],Table1[[#All],[Status]],"",0,1)</f>
        <v>Active</v>
      </c>
      <c r="R352" s="51" t="s">
        <v>16</v>
      </c>
    </row>
    <row r="353" spans="1:18">
      <c r="A353" s="37">
        <v>6808</v>
      </c>
      <c r="B353" s="51">
        <v>46162.41300925926</v>
      </c>
      <c r="C353" s="51">
        <v>46162.415555555555</v>
      </c>
      <c r="D353" s="51" t="s">
        <v>264</v>
      </c>
      <c r="E353" s="52">
        <v>46156</v>
      </c>
      <c r="F353" s="37" t="s">
        <v>182</v>
      </c>
      <c r="G353" s="37">
        <v>12000123</v>
      </c>
      <c r="H353" s="53" t="s">
        <v>239</v>
      </c>
      <c r="I353" s="37" t="s">
        <v>359</v>
      </c>
      <c r="J353" s="37" t="s">
        <v>291</v>
      </c>
      <c r="K353" s="37" t="s">
        <v>267</v>
      </c>
      <c r="L353" s="37" t="s">
        <v>1455</v>
      </c>
      <c r="M353" s="37" t="s">
        <v>1456</v>
      </c>
      <c r="N353" s="37" t="s">
        <v>1457</v>
      </c>
      <c r="O353" s="37" t="s">
        <v>283</v>
      </c>
      <c r="P353" s="50" t="s">
        <v>272</v>
      </c>
      <c r="Q353" s="37" t="str" cm="1">
        <f t="array" ref="Q353">_xlfn.XLOOKUP(Table4[[#This Row],[Full Name / Nama Penuh]],Table1[[#All],[Employee Name]],Table1[[#All],[Status]],"",0,1)</f>
        <v>Active</v>
      </c>
      <c r="R353" s="51"/>
    </row>
    <row r="354" spans="1:18">
      <c r="A354" s="37">
        <v>6877</v>
      </c>
      <c r="B354" s="51">
        <v>46167.607916666668</v>
      </c>
      <c r="C354" s="51">
        <v>46167.608576388891</v>
      </c>
      <c r="D354" s="51" t="s">
        <v>264</v>
      </c>
      <c r="E354" s="52">
        <v>46156</v>
      </c>
      <c r="F354" s="17" t="s">
        <v>187</v>
      </c>
      <c r="G354" s="37" t="s">
        <v>1358</v>
      </c>
      <c r="H354" s="53" t="s">
        <v>239</v>
      </c>
      <c r="I354" s="37" t="s">
        <v>752</v>
      </c>
      <c r="J354" s="37" t="s">
        <v>291</v>
      </c>
      <c r="K354" s="37" t="s">
        <v>267</v>
      </c>
      <c r="L354" s="37" t="s">
        <v>1402</v>
      </c>
      <c r="M354" s="37" t="s">
        <v>804</v>
      </c>
      <c r="N354" s="37" t="s">
        <v>1360</v>
      </c>
      <c r="O354" s="37" t="s">
        <v>340</v>
      </c>
      <c r="P354" s="50" t="s">
        <v>272</v>
      </c>
      <c r="Q354" s="37" t="str" cm="1">
        <f t="array" ref="Q354">_xlfn.XLOOKUP(Table4[[#This Row],[Full Name / Nama Penuh]],Table1[[#All],[Employee Name]],Table1[[#All],[Status]],"",0,1)</f>
        <v>Active</v>
      </c>
      <c r="R354" s="51"/>
    </row>
    <row r="355" spans="1:18">
      <c r="A355" s="37">
        <v>6745</v>
      </c>
      <c r="B355" s="51">
        <v>46157.467395833337</v>
      </c>
      <c r="C355" s="51">
        <v>46157.475578703707</v>
      </c>
      <c r="D355" s="51" t="s">
        <v>264</v>
      </c>
      <c r="E355" s="52">
        <v>46156</v>
      </c>
      <c r="F355" s="37" t="s">
        <v>94</v>
      </c>
      <c r="G355" s="37">
        <v>12000141</v>
      </c>
      <c r="H355" s="53" t="s">
        <v>239</v>
      </c>
      <c r="I355" s="37" t="s">
        <v>908</v>
      </c>
      <c r="J355" s="37" t="s">
        <v>274</v>
      </c>
      <c r="K355" s="37" t="s">
        <v>285</v>
      </c>
      <c r="L355" s="37" t="s">
        <v>1458</v>
      </c>
      <c r="M355" s="37" t="s">
        <v>1459</v>
      </c>
      <c r="N355" s="37" t="s">
        <v>1460</v>
      </c>
      <c r="O355" s="37" t="s">
        <v>375</v>
      </c>
      <c r="P355" s="50" t="s">
        <v>272</v>
      </c>
      <c r="Q355" s="37" t="str" cm="1">
        <f t="array" ref="Q355">_xlfn.XLOOKUP(Table4[[#This Row],[Full Name / Nama Penuh]],Table1[[#All],[Employee Name]],Table1[[#All],[Status]],"",0,1)</f>
        <v>Active</v>
      </c>
      <c r="R355" s="51"/>
    </row>
    <row r="356" spans="1:18">
      <c r="A356" s="37">
        <v>6787</v>
      </c>
      <c r="B356" s="51">
        <v>46161.440347222226</v>
      </c>
      <c r="C356" s="51">
        <v>46161.44458333333</v>
      </c>
      <c r="D356" s="51" t="s">
        <v>264</v>
      </c>
      <c r="E356" s="52">
        <v>46156</v>
      </c>
      <c r="F356" s="37" t="s">
        <v>160</v>
      </c>
      <c r="G356" s="37">
        <v>12000094</v>
      </c>
      <c r="H356" s="53" t="s">
        <v>239</v>
      </c>
      <c r="I356" s="37" t="s">
        <v>359</v>
      </c>
      <c r="J356" s="37" t="s">
        <v>291</v>
      </c>
      <c r="K356" s="37" t="s">
        <v>285</v>
      </c>
      <c r="L356" s="37" t="s">
        <v>1461</v>
      </c>
      <c r="M356" s="37" t="s">
        <v>434</v>
      </c>
      <c r="N356" s="37" t="s">
        <v>1462</v>
      </c>
      <c r="O356" s="37" t="s">
        <v>289</v>
      </c>
      <c r="P356" s="50" t="s">
        <v>272</v>
      </c>
      <c r="Q356" s="37" t="str" cm="1">
        <f t="array" ref="Q356">_xlfn.XLOOKUP(Table4[[#This Row],[Full Name / Nama Penuh]],Table1[[#All],[Employee Name]],Table1[[#All],[Status]],"",0,1)</f>
        <v>Active</v>
      </c>
      <c r="R356" s="51"/>
    </row>
    <row r="357" spans="1:18">
      <c r="A357" s="37">
        <v>6853</v>
      </c>
      <c r="B357" s="51">
        <v>46166.941354166665</v>
      </c>
      <c r="C357" s="51">
        <v>46166.948969907404</v>
      </c>
      <c r="D357" s="51" t="s">
        <v>264</v>
      </c>
      <c r="E357" s="52">
        <v>46156</v>
      </c>
      <c r="F357" s="37" t="s">
        <v>179</v>
      </c>
      <c r="G357" s="37">
        <v>12000121</v>
      </c>
      <c r="H357" s="53" t="s">
        <v>239</v>
      </c>
      <c r="I357" s="37" t="s">
        <v>278</v>
      </c>
      <c r="J357" s="37" t="s">
        <v>628</v>
      </c>
      <c r="K357" s="37" t="s">
        <v>296</v>
      </c>
      <c r="L357" s="37" t="s">
        <v>1463</v>
      </c>
      <c r="M357" s="37" t="s">
        <v>1464</v>
      </c>
      <c r="N357" s="37" t="s">
        <v>1465</v>
      </c>
      <c r="O357" s="37" t="s">
        <v>283</v>
      </c>
      <c r="P357" s="50" t="s">
        <v>272</v>
      </c>
      <c r="Q357" s="37" t="str" cm="1">
        <f t="array" ref="Q357">_xlfn.XLOOKUP(Table4[[#This Row],[Full Name / Nama Penuh]],Table1[[#All],[Employee Name]],Table1[[#All],[Status]],"",0,1)</f>
        <v>Active</v>
      </c>
      <c r="R357" s="51"/>
    </row>
    <row r="358" spans="1:18">
      <c r="A358" s="37">
        <v>6884</v>
      </c>
      <c r="B358" s="51">
        <v>46167.606504629628</v>
      </c>
      <c r="C358" s="51">
        <v>46167.615405092591</v>
      </c>
      <c r="D358" s="51" t="s">
        <v>264</v>
      </c>
      <c r="E358" s="52">
        <v>46156</v>
      </c>
      <c r="F358" s="37" t="s">
        <v>48</v>
      </c>
      <c r="G358" s="37">
        <v>12000026</v>
      </c>
      <c r="H358" s="53" t="s">
        <v>239</v>
      </c>
      <c r="I358" s="37" t="s">
        <v>304</v>
      </c>
      <c r="J358" s="37" t="s">
        <v>266</v>
      </c>
      <c r="K358" s="37" t="s">
        <v>285</v>
      </c>
      <c r="L358" s="37" t="s">
        <v>1466</v>
      </c>
      <c r="M358" s="37" t="s">
        <v>1467</v>
      </c>
      <c r="N358" s="37" t="s">
        <v>1468</v>
      </c>
      <c r="O358" s="37" t="s">
        <v>289</v>
      </c>
      <c r="P358" s="50" t="s">
        <v>272</v>
      </c>
      <c r="Q358" s="37" t="str" cm="1">
        <f t="array" ref="Q358">_xlfn.XLOOKUP(Table4[[#This Row],[Full Name / Nama Penuh]],Table1[[#All],[Employee Name]],Table1[[#All],[Status]],"",0,1)</f>
        <v>Active</v>
      </c>
      <c r="R358" s="51"/>
    </row>
    <row r="359" spans="1:18">
      <c r="A359" s="37">
        <v>6958</v>
      </c>
      <c r="B359" s="51">
        <v>46171.421817129631</v>
      </c>
      <c r="C359" s="51">
        <v>46171.42759259259</v>
      </c>
      <c r="D359" s="51" t="s">
        <v>264</v>
      </c>
      <c r="E359" s="52">
        <v>46156</v>
      </c>
      <c r="F359" s="37" t="s">
        <v>144</v>
      </c>
      <c r="G359" s="37">
        <v>12000056</v>
      </c>
      <c r="H359" s="53" t="s">
        <v>239</v>
      </c>
      <c r="I359" s="37" t="s">
        <v>874</v>
      </c>
      <c r="J359" s="37" t="s">
        <v>266</v>
      </c>
      <c r="K359" s="37" t="s">
        <v>285</v>
      </c>
      <c r="L359" s="37" t="s">
        <v>1469</v>
      </c>
      <c r="M359" s="37" t="s">
        <v>1470</v>
      </c>
      <c r="N359" s="37" t="s">
        <v>1471</v>
      </c>
      <c r="O359" s="37" t="s">
        <v>948</v>
      </c>
      <c r="P359" s="50" t="s">
        <v>272</v>
      </c>
      <c r="Q359" s="37" t="str" cm="1">
        <f t="array" ref="Q359">_xlfn.XLOOKUP(Table4[[#This Row],[Full Name / Nama Penuh]],Table1[[#All],[Employee Name]],Table1[[#All],[Status]],"",0,1)</f>
        <v>Active</v>
      </c>
      <c r="R359" s="51"/>
    </row>
    <row r="360" spans="1:18">
      <c r="A360" s="37">
        <v>6959</v>
      </c>
      <c r="B360" s="51">
        <v>46171.428310185183</v>
      </c>
      <c r="C360" s="51">
        <v>46171.431597222225</v>
      </c>
      <c r="D360" s="51" t="s">
        <v>264</v>
      </c>
      <c r="E360" s="52">
        <v>46156</v>
      </c>
      <c r="F360" s="37" t="s">
        <v>144</v>
      </c>
      <c r="G360" s="37">
        <v>12000056</v>
      </c>
      <c r="H360" s="53" t="s">
        <v>239</v>
      </c>
      <c r="I360" s="37" t="s">
        <v>874</v>
      </c>
      <c r="J360" s="37" t="s">
        <v>266</v>
      </c>
      <c r="K360" s="37" t="s">
        <v>285</v>
      </c>
      <c r="L360" s="37" t="s">
        <v>1472</v>
      </c>
      <c r="M360" s="37" t="s">
        <v>1473</v>
      </c>
      <c r="N360" s="37" t="s">
        <v>1474</v>
      </c>
      <c r="O360" s="37" t="s">
        <v>295</v>
      </c>
      <c r="P360" s="50" t="s">
        <v>272</v>
      </c>
      <c r="Q360" s="37" t="str" cm="1">
        <f t="array" ref="Q360">_xlfn.XLOOKUP(Table4[[#This Row],[Full Name / Nama Penuh]],Table1[[#All],[Employee Name]],Table1[[#All],[Status]],"",0,1)</f>
        <v>Active</v>
      </c>
      <c r="R360" s="51"/>
    </row>
    <row r="361" spans="1:18">
      <c r="A361" s="37">
        <v>6723</v>
      </c>
      <c r="B361" s="51">
        <v>46156.28628472222</v>
      </c>
      <c r="C361" s="51">
        <v>46156.288078703707</v>
      </c>
      <c r="D361" s="51" t="s">
        <v>264</v>
      </c>
      <c r="E361" s="52">
        <v>46155</v>
      </c>
      <c r="F361" s="37" t="s">
        <v>84</v>
      </c>
      <c r="G361" s="37">
        <v>12000024</v>
      </c>
      <c r="H361" s="53" t="s">
        <v>239</v>
      </c>
      <c r="I361" s="37" t="s">
        <v>309</v>
      </c>
      <c r="J361" s="37" t="s">
        <v>483</v>
      </c>
      <c r="K361" s="37" t="s">
        <v>305</v>
      </c>
      <c r="L361" s="37" t="s">
        <v>1475</v>
      </c>
      <c r="M361" s="37" t="s">
        <v>1476</v>
      </c>
      <c r="N361" s="37" t="s">
        <v>1477</v>
      </c>
      <c r="O361" s="37" t="s">
        <v>295</v>
      </c>
      <c r="P361" s="50" t="s">
        <v>272</v>
      </c>
      <c r="Q361" s="37" t="str" cm="1">
        <f t="array" ref="Q361">_xlfn.XLOOKUP(Table4[[#This Row],[Full Name / Nama Penuh]],Table1[[#All],[Employee Name]],Table1[[#All],[Status]],"",0,1)</f>
        <v>Active</v>
      </c>
      <c r="R361" s="51"/>
    </row>
    <row r="362" spans="1:18">
      <c r="A362" s="37">
        <v>6726</v>
      </c>
      <c r="B362" s="51">
        <v>46156.394328703704</v>
      </c>
      <c r="C362" s="51">
        <v>46156.39640046296</v>
      </c>
      <c r="D362" s="51" t="s">
        <v>264</v>
      </c>
      <c r="E362" s="52">
        <v>46155</v>
      </c>
      <c r="F362" s="37" t="s">
        <v>218</v>
      </c>
      <c r="G362" s="37">
        <v>12000045</v>
      </c>
      <c r="H362" s="53" t="s">
        <v>239</v>
      </c>
      <c r="I362" s="37" t="s">
        <v>391</v>
      </c>
      <c r="J362" s="37" t="s">
        <v>966</v>
      </c>
      <c r="K362" s="37" t="s">
        <v>267</v>
      </c>
      <c r="L362" s="37" t="s">
        <v>1478</v>
      </c>
      <c r="M362" s="37" t="s">
        <v>1479</v>
      </c>
      <c r="N362" s="37" t="s">
        <v>1480</v>
      </c>
      <c r="O362" s="37" t="s">
        <v>346</v>
      </c>
      <c r="P362" s="50" t="s">
        <v>272</v>
      </c>
      <c r="Q362" s="37" t="str" cm="1">
        <f t="array" ref="Q362">_xlfn.XLOOKUP(Table4[[#This Row],[Full Name / Nama Penuh]],Table1[[#All],[Employee Name]],Table1[[#All],[Status]],"",0,1)</f>
        <v>Active</v>
      </c>
      <c r="R362" s="51"/>
    </row>
    <row r="363" spans="1:18">
      <c r="A363" s="37">
        <v>6727</v>
      </c>
      <c r="B363" s="51">
        <v>46156.39644675926</v>
      </c>
      <c r="C363" s="51">
        <v>46156.400405092594</v>
      </c>
      <c r="D363" s="51" t="s">
        <v>264</v>
      </c>
      <c r="E363" s="52">
        <v>46155</v>
      </c>
      <c r="F363" s="37" t="s">
        <v>214</v>
      </c>
      <c r="G363" s="37">
        <v>12000081</v>
      </c>
      <c r="H363" s="53" t="s">
        <v>239</v>
      </c>
      <c r="I363" s="37" t="s">
        <v>371</v>
      </c>
      <c r="J363" s="37" t="s">
        <v>266</v>
      </c>
      <c r="K363" s="37" t="s">
        <v>267</v>
      </c>
      <c r="L363" s="37" t="s">
        <v>1481</v>
      </c>
      <c r="M363" s="37" t="s">
        <v>1482</v>
      </c>
      <c r="N363" s="37" t="s">
        <v>1483</v>
      </c>
      <c r="O363" s="37" t="s">
        <v>271</v>
      </c>
      <c r="P363" s="50" t="s">
        <v>272</v>
      </c>
      <c r="Q363" s="37" t="str" cm="1">
        <f t="array" ref="Q363">_xlfn.XLOOKUP(Table4[[#This Row],[Full Name / Nama Penuh]],Table1[[#All],[Employee Name]],Table1[[#All],[Status]],"",0,1)</f>
        <v>Active</v>
      </c>
      <c r="R363" s="51"/>
    </row>
    <row r="364" spans="1:18">
      <c r="A364" s="37">
        <v>6740</v>
      </c>
      <c r="B364" s="51">
        <v>46157.425856481481</v>
      </c>
      <c r="C364" s="51">
        <v>46157.432581018518</v>
      </c>
      <c r="D364" s="51" t="s">
        <v>264</v>
      </c>
      <c r="E364" s="52">
        <v>46155</v>
      </c>
      <c r="F364" s="37" t="s">
        <v>11</v>
      </c>
      <c r="G364" s="37">
        <v>12000013</v>
      </c>
      <c r="H364" s="53" t="s">
        <v>239</v>
      </c>
      <c r="I364" s="37" t="s">
        <v>1484</v>
      </c>
      <c r="J364" s="37" t="s">
        <v>291</v>
      </c>
      <c r="K364" s="37" t="s">
        <v>267</v>
      </c>
      <c r="L364" s="37" t="s">
        <v>1485</v>
      </c>
      <c r="M364" s="37" t="s">
        <v>1486</v>
      </c>
      <c r="N364" s="37" t="s">
        <v>1487</v>
      </c>
      <c r="O364" s="37" t="s">
        <v>553</v>
      </c>
      <c r="P364" s="50" t="s">
        <v>272</v>
      </c>
      <c r="Q364" s="37" t="str" cm="1">
        <f t="array" ref="Q364">_xlfn.XLOOKUP(Table4[[#This Row],[Full Name / Nama Penuh]],Table1[[#All],[Employee Name]],Table1[[#All],[Status]],"",0,1)</f>
        <v>Active</v>
      </c>
      <c r="R364" s="51"/>
    </row>
    <row r="365" spans="1:18">
      <c r="A365" s="37">
        <v>6743</v>
      </c>
      <c r="B365" s="51">
        <v>46157.457037037035</v>
      </c>
      <c r="C365" s="51">
        <v>46157.461527777778</v>
      </c>
      <c r="D365" s="51" t="s">
        <v>264</v>
      </c>
      <c r="E365" s="52">
        <v>46155</v>
      </c>
      <c r="F365" s="15" t="s">
        <v>62</v>
      </c>
      <c r="G365" s="37" t="s">
        <v>1106</v>
      </c>
      <c r="H365" s="53" t="s">
        <v>239</v>
      </c>
      <c r="I365" s="37" t="s">
        <v>632</v>
      </c>
      <c r="J365" s="37" t="s">
        <v>483</v>
      </c>
      <c r="K365" s="37" t="s">
        <v>305</v>
      </c>
      <c r="L365" s="37" t="s">
        <v>1488</v>
      </c>
      <c r="M365" s="37" t="s">
        <v>1489</v>
      </c>
      <c r="N365" s="37" t="s">
        <v>1490</v>
      </c>
      <c r="O365" s="37" t="s">
        <v>295</v>
      </c>
      <c r="P365" s="50" t="s">
        <v>272</v>
      </c>
      <c r="Q365" s="37" t="str" cm="1">
        <f t="array" ref="Q365">_xlfn.XLOOKUP(Table4[[#This Row],[Full Name / Nama Penuh]],Table1[[#All],[Employee Name]],Table1[[#All],[Status]],"",0,1)</f>
        <v>Active</v>
      </c>
      <c r="R365" s="51" t="s">
        <v>16</v>
      </c>
    </row>
    <row r="366" spans="1:18">
      <c r="A366" s="37">
        <v>6759</v>
      </c>
      <c r="B366" s="51">
        <v>46159.368622685186</v>
      </c>
      <c r="C366" s="51">
        <v>46159.370300925926</v>
      </c>
      <c r="D366" s="51" t="s">
        <v>264</v>
      </c>
      <c r="E366" s="52">
        <v>46155</v>
      </c>
      <c r="F366" s="37" t="s">
        <v>136</v>
      </c>
      <c r="G366" s="37">
        <v>12000058</v>
      </c>
      <c r="H366" s="53" t="s">
        <v>239</v>
      </c>
      <c r="I366" s="37" t="s">
        <v>1436</v>
      </c>
      <c r="J366" s="37" t="s">
        <v>291</v>
      </c>
      <c r="K366" s="37" t="s">
        <v>267</v>
      </c>
      <c r="L366" s="37" t="s">
        <v>1491</v>
      </c>
      <c r="M366" s="37" t="s">
        <v>1492</v>
      </c>
      <c r="N366" s="37" t="s">
        <v>1493</v>
      </c>
      <c r="O366" s="37" t="s">
        <v>375</v>
      </c>
      <c r="P366" s="50" t="s">
        <v>272</v>
      </c>
      <c r="Q366" s="37" t="str" cm="1">
        <f t="array" ref="Q366">_xlfn.XLOOKUP(Table4[[#This Row],[Full Name / Nama Penuh]],Table1[[#All],[Employee Name]],Table1[[#All],[Status]],"",0,1)</f>
        <v>Active</v>
      </c>
      <c r="R366" s="51"/>
    </row>
    <row r="367" spans="1:18">
      <c r="A367" s="37">
        <v>6862</v>
      </c>
      <c r="B367" s="51">
        <v>46167.431990740741</v>
      </c>
      <c r="C367" s="51">
        <v>46167.437337962961</v>
      </c>
      <c r="D367" s="51" t="s">
        <v>264</v>
      </c>
      <c r="E367" s="52">
        <v>46155</v>
      </c>
      <c r="F367" s="37" t="s">
        <v>148</v>
      </c>
      <c r="G367" s="37">
        <v>12000014</v>
      </c>
      <c r="H367" s="53" t="s">
        <v>239</v>
      </c>
      <c r="I367" s="37" t="s">
        <v>432</v>
      </c>
      <c r="J367" s="37" t="s">
        <v>291</v>
      </c>
      <c r="K367" s="37" t="s">
        <v>305</v>
      </c>
      <c r="L367" s="37" t="s">
        <v>1494</v>
      </c>
      <c r="M367" s="37" t="s">
        <v>1495</v>
      </c>
      <c r="N367" s="37" t="s">
        <v>1496</v>
      </c>
      <c r="O367" s="37" t="s">
        <v>295</v>
      </c>
      <c r="P367" s="50" t="s">
        <v>272</v>
      </c>
      <c r="Q367" s="37" t="str" cm="1">
        <f t="array" ref="Q367">_xlfn.XLOOKUP(Table4[[#This Row],[Full Name / Nama Penuh]],Table1[[#All],[Employee Name]],Table1[[#All],[Status]],"",0,1)</f>
        <v>Active</v>
      </c>
      <c r="R367" s="51"/>
    </row>
    <row r="368" spans="1:18">
      <c r="A368" s="37">
        <v>6870</v>
      </c>
      <c r="B368" s="51">
        <v>46167.599849537037</v>
      </c>
      <c r="C368" s="51">
        <v>46167.604143518518</v>
      </c>
      <c r="D368" s="51" t="s">
        <v>264</v>
      </c>
      <c r="E368" s="52">
        <v>46155</v>
      </c>
      <c r="F368" s="37" t="s">
        <v>97</v>
      </c>
      <c r="G368" s="37">
        <v>12000153</v>
      </c>
      <c r="H368" s="53" t="s">
        <v>239</v>
      </c>
      <c r="I368" s="37" t="s">
        <v>574</v>
      </c>
      <c r="J368" s="37" t="s">
        <v>266</v>
      </c>
      <c r="K368" s="37" t="s">
        <v>305</v>
      </c>
      <c r="L368" s="37" t="s">
        <v>1497</v>
      </c>
      <c r="M368" s="37" t="s">
        <v>1498</v>
      </c>
      <c r="N368" s="37" t="s">
        <v>1499</v>
      </c>
      <c r="O368" s="37" t="s">
        <v>295</v>
      </c>
      <c r="P368" s="50" t="s">
        <v>272</v>
      </c>
      <c r="Q368" s="37" t="str" cm="1">
        <f t="array" ref="Q368">_xlfn.XLOOKUP(Table4[[#This Row],[Full Name / Nama Penuh]],Table1[[#All],[Employee Name]],Table1[[#All],[Status]],"",0,1)</f>
        <v>Active</v>
      </c>
      <c r="R368" s="51" t="s">
        <v>16</v>
      </c>
    </row>
    <row r="369" spans="1:18">
      <c r="A369" s="37">
        <v>6876</v>
      </c>
      <c r="B369" s="51">
        <v>46167.607094907406</v>
      </c>
      <c r="C369" s="51">
        <v>46167.607881944445</v>
      </c>
      <c r="D369" s="51" t="s">
        <v>264</v>
      </c>
      <c r="E369" s="52">
        <v>46155</v>
      </c>
      <c r="F369" s="17" t="s">
        <v>187</v>
      </c>
      <c r="G369" s="37" t="s">
        <v>1358</v>
      </c>
      <c r="H369" s="53" t="s">
        <v>239</v>
      </c>
      <c r="I369" s="37" t="s">
        <v>752</v>
      </c>
      <c r="J369" s="37" t="s">
        <v>291</v>
      </c>
      <c r="K369" s="37" t="s">
        <v>267</v>
      </c>
      <c r="L369" s="37" t="s">
        <v>1402</v>
      </c>
      <c r="M369" s="37" t="s">
        <v>804</v>
      </c>
      <c r="N369" s="37" t="s">
        <v>1360</v>
      </c>
      <c r="O369" s="37" t="s">
        <v>340</v>
      </c>
      <c r="P369" s="50" t="s">
        <v>272</v>
      </c>
      <c r="Q369" s="37" t="str" cm="1">
        <f t="array" ref="Q369">_xlfn.XLOOKUP(Table4[[#This Row],[Full Name / Nama Penuh]],Table1[[#All],[Employee Name]],Table1[[#All],[Status]],"",0,1)</f>
        <v>Active</v>
      </c>
      <c r="R369" s="51"/>
    </row>
    <row r="370" spans="1:18">
      <c r="A370" s="37">
        <v>6930</v>
      </c>
      <c r="B370" s="51">
        <v>46170.274872685186</v>
      </c>
      <c r="C370" s="51">
        <v>46170.276041666664</v>
      </c>
      <c r="D370" s="51" t="s">
        <v>264</v>
      </c>
      <c r="E370" s="52">
        <v>46155</v>
      </c>
      <c r="F370" s="37" t="s">
        <v>147</v>
      </c>
      <c r="G370" s="37">
        <v>12000104</v>
      </c>
      <c r="H370" s="53" t="s">
        <v>239</v>
      </c>
      <c r="I370" s="37" t="s">
        <v>508</v>
      </c>
      <c r="J370" s="37" t="s">
        <v>266</v>
      </c>
      <c r="K370" s="37" t="s">
        <v>305</v>
      </c>
      <c r="L370" s="37" t="s">
        <v>1500</v>
      </c>
      <c r="M370" s="37" t="s">
        <v>1501</v>
      </c>
      <c r="N370" s="37" t="s">
        <v>1502</v>
      </c>
      <c r="O370" s="37" t="s">
        <v>428</v>
      </c>
      <c r="P370" s="50" t="s">
        <v>272</v>
      </c>
      <c r="Q370" s="37" t="str" cm="1">
        <f t="array" ref="Q370">_xlfn.XLOOKUP(Table4[[#This Row],[Full Name / Nama Penuh]],Table1[[#All],[Employee Name]],Table1[[#All],[Status]],"",0,1)</f>
        <v>Active</v>
      </c>
      <c r="R370" s="51"/>
    </row>
    <row r="371" spans="1:18">
      <c r="A371" s="37">
        <v>6931</v>
      </c>
      <c r="B371" s="51">
        <v>46170.276087962964</v>
      </c>
      <c r="C371" s="51">
        <v>46170.27753472222</v>
      </c>
      <c r="D371" s="51" t="s">
        <v>264</v>
      </c>
      <c r="E371" s="52">
        <v>46155</v>
      </c>
      <c r="F371" s="37" t="s">
        <v>147</v>
      </c>
      <c r="G371" s="37">
        <v>12000104</v>
      </c>
      <c r="H371" s="53" t="s">
        <v>239</v>
      </c>
      <c r="I371" s="37" t="s">
        <v>508</v>
      </c>
      <c r="J371" s="37" t="s">
        <v>266</v>
      </c>
      <c r="K371" s="37" t="s">
        <v>305</v>
      </c>
      <c r="L371" s="37" t="s">
        <v>1503</v>
      </c>
      <c r="M371" s="37" t="s">
        <v>1504</v>
      </c>
      <c r="N371" s="37" t="s">
        <v>1505</v>
      </c>
      <c r="O371" s="37" t="s">
        <v>295</v>
      </c>
      <c r="P371" s="50" t="s">
        <v>272</v>
      </c>
      <c r="Q371" s="37" t="str" cm="1">
        <f t="array" ref="Q371">_xlfn.XLOOKUP(Table4[[#This Row],[Full Name / Nama Penuh]],Table1[[#All],[Employee Name]],Table1[[#All],[Status]],"",0,1)</f>
        <v>Active</v>
      </c>
      <c r="R371" s="51" t="s">
        <v>16</v>
      </c>
    </row>
    <row r="372" spans="1:18">
      <c r="A372" s="37">
        <v>6944</v>
      </c>
      <c r="B372" s="51">
        <v>46171.348425925928</v>
      </c>
      <c r="C372" s="51">
        <v>46171.353275462963</v>
      </c>
      <c r="D372" s="51" t="s">
        <v>264</v>
      </c>
      <c r="E372" s="52">
        <v>46155</v>
      </c>
      <c r="F372" s="37" t="s">
        <v>206</v>
      </c>
      <c r="G372" s="37">
        <v>12000167</v>
      </c>
      <c r="H372" s="53" t="s">
        <v>239</v>
      </c>
      <c r="I372" s="37" t="s">
        <v>336</v>
      </c>
      <c r="J372" s="37" t="s">
        <v>266</v>
      </c>
      <c r="K372" s="37" t="s">
        <v>305</v>
      </c>
      <c r="L372" s="37" t="s">
        <v>1506</v>
      </c>
      <c r="M372" s="37" t="s">
        <v>1507</v>
      </c>
      <c r="N372" s="37" t="s">
        <v>1508</v>
      </c>
      <c r="O372" s="37" t="s">
        <v>428</v>
      </c>
      <c r="P372" s="50" t="s">
        <v>272</v>
      </c>
      <c r="Q372" s="37" t="str" cm="1">
        <f t="array" ref="Q372">_xlfn.XLOOKUP(Table4[[#This Row],[Full Name / Nama Penuh]],Table1[[#All],[Employee Name]],Table1[[#All],[Status]],"",0,1)</f>
        <v>Active</v>
      </c>
      <c r="R372" s="51" t="s">
        <v>16</v>
      </c>
    </row>
    <row r="373" spans="1:18">
      <c r="A373" s="37">
        <v>6961</v>
      </c>
      <c r="B373" s="51">
        <v>46171.442141203705</v>
      </c>
      <c r="C373" s="51">
        <v>46171.444004629629</v>
      </c>
      <c r="D373" s="51" t="s">
        <v>264</v>
      </c>
      <c r="E373" s="52">
        <v>46155</v>
      </c>
      <c r="F373" s="37" t="s">
        <v>74</v>
      </c>
      <c r="G373" s="37">
        <v>12000070</v>
      </c>
      <c r="H373" s="53" t="s">
        <v>239</v>
      </c>
      <c r="I373" s="37" t="s">
        <v>1509</v>
      </c>
      <c r="J373" s="37" t="s">
        <v>266</v>
      </c>
      <c r="K373" s="37" t="s">
        <v>305</v>
      </c>
      <c r="L373" s="37" t="s">
        <v>1510</v>
      </c>
      <c r="M373" s="37" t="s">
        <v>1511</v>
      </c>
      <c r="N373" s="37" t="s">
        <v>1512</v>
      </c>
      <c r="O373" s="37" t="s">
        <v>295</v>
      </c>
      <c r="P373" s="50" t="s">
        <v>272</v>
      </c>
      <c r="Q373" s="37" t="str" cm="1">
        <f t="array" ref="Q373">_xlfn.XLOOKUP(Table4[[#This Row],[Full Name / Nama Penuh]],Table1[[#All],[Employee Name]],Table1[[#All],[Status]],"",0,1)</f>
        <v>Active</v>
      </c>
      <c r="R373" s="51"/>
    </row>
    <row r="374" spans="1:18">
      <c r="A374" s="37">
        <v>6718</v>
      </c>
      <c r="B374" s="51">
        <v>46155.380624999998</v>
      </c>
      <c r="C374" s="51">
        <v>46155.382997685185</v>
      </c>
      <c r="D374" s="51" t="s">
        <v>264</v>
      </c>
      <c r="E374" s="52">
        <v>46155</v>
      </c>
      <c r="F374" s="37" t="s">
        <v>119</v>
      </c>
      <c r="G374" s="37">
        <v>12000149</v>
      </c>
      <c r="H374" s="53" t="s">
        <v>239</v>
      </c>
      <c r="I374" s="37" t="s">
        <v>687</v>
      </c>
      <c r="J374" s="37" t="s">
        <v>88</v>
      </c>
      <c r="K374" s="37" t="s">
        <v>296</v>
      </c>
      <c r="L374" s="37" t="s">
        <v>1513</v>
      </c>
      <c r="M374" s="37" t="s">
        <v>1514</v>
      </c>
      <c r="N374" s="37" t="s">
        <v>1515</v>
      </c>
      <c r="O374" s="37" t="s">
        <v>346</v>
      </c>
      <c r="P374" s="50" t="s">
        <v>272</v>
      </c>
      <c r="Q374" s="37" t="str" cm="1">
        <f t="array" ref="Q374">_xlfn.XLOOKUP(Table4[[#This Row],[Full Name / Nama Penuh]],Table1[[#All],[Employee Name]],Table1[[#All],[Status]],"",0,1)</f>
        <v>Active</v>
      </c>
      <c r="R374" s="51"/>
    </row>
    <row r="375" spans="1:18">
      <c r="A375" s="37">
        <v>6721</v>
      </c>
      <c r="B375" s="51">
        <v>46156.226898148147</v>
      </c>
      <c r="C375" s="51">
        <v>46156.232256944444</v>
      </c>
      <c r="D375" s="51" t="s">
        <v>264</v>
      </c>
      <c r="E375" s="52">
        <v>46155</v>
      </c>
      <c r="F375" s="37" t="s">
        <v>55</v>
      </c>
      <c r="G375" s="37">
        <v>12000073</v>
      </c>
      <c r="H375" s="53" t="s">
        <v>239</v>
      </c>
      <c r="I375" s="37" t="s">
        <v>1516</v>
      </c>
      <c r="J375" s="37" t="s">
        <v>266</v>
      </c>
      <c r="K375" s="37" t="s">
        <v>296</v>
      </c>
      <c r="L375" s="37" t="s">
        <v>1517</v>
      </c>
      <c r="M375" s="37" t="s">
        <v>1518</v>
      </c>
      <c r="N375" s="37" t="s">
        <v>1519</v>
      </c>
      <c r="O375" s="37" t="s">
        <v>367</v>
      </c>
      <c r="P375" s="50" t="s">
        <v>272</v>
      </c>
      <c r="Q375" s="37" t="str" cm="1">
        <f t="array" ref="Q375">_xlfn.XLOOKUP(Table4[[#This Row],[Full Name / Nama Penuh]],Table1[[#All],[Employee Name]],Table1[[#All],[Status]],"",0,1)</f>
        <v>Active</v>
      </c>
      <c r="R375" s="51"/>
    </row>
    <row r="376" spans="1:18">
      <c r="A376" s="37">
        <v>6753</v>
      </c>
      <c r="B376" s="51">
        <v>46158.695405092592</v>
      </c>
      <c r="C376" s="51">
        <v>46158.69939814815</v>
      </c>
      <c r="D376" s="51" t="s">
        <v>264</v>
      </c>
      <c r="E376" s="52">
        <v>46155</v>
      </c>
      <c r="F376" s="37" t="s">
        <v>108</v>
      </c>
      <c r="G376" s="37">
        <v>12000080</v>
      </c>
      <c r="H376" s="53" t="s">
        <v>239</v>
      </c>
      <c r="I376" s="37" t="s">
        <v>546</v>
      </c>
      <c r="J376" s="37" t="s">
        <v>266</v>
      </c>
      <c r="K376" s="37" t="s">
        <v>285</v>
      </c>
      <c r="L376" s="37" t="s">
        <v>1520</v>
      </c>
      <c r="M376" s="37" t="s">
        <v>1521</v>
      </c>
      <c r="N376" s="37" t="s">
        <v>1522</v>
      </c>
      <c r="O376" s="37" t="s">
        <v>295</v>
      </c>
      <c r="P376" s="50" t="s">
        <v>272</v>
      </c>
      <c r="Q376" s="37" t="str" cm="1">
        <f t="array" ref="Q376">_xlfn.XLOOKUP(Table4[[#This Row],[Full Name / Nama Penuh]],Table1[[#All],[Employee Name]],Table1[[#All],[Status]],"",0,1)</f>
        <v>Active</v>
      </c>
      <c r="R376" s="51"/>
    </row>
    <row r="377" spans="1:18">
      <c r="A377" s="37">
        <v>6775</v>
      </c>
      <c r="B377" s="51">
        <v>46161.210289351853</v>
      </c>
      <c r="C377" s="51">
        <v>46161.210543981484</v>
      </c>
      <c r="D377" s="51" t="s">
        <v>264</v>
      </c>
      <c r="E377" s="52">
        <v>46155</v>
      </c>
      <c r="F377" s="37" t="s">
        <v>86</v>
      </c>
      <c r="G377" s="37">
        <v>12000065</v>
      </c>
      <c r="H377" s="53" t="s">
        <v>239</v>
      </c>
      <c r="I377" s="37" t="s">
        <v>1523</v>
      </c>
      <c r="J377" s="37" t="s">
        <v>483</v>
      </c>
      <c r="K377" s="37" t="s">
        <v>285</v>
      </c>
      <c r="L377" s="37" t="s">
        <v>1524</v>
      </c>
      <c r="M377" s="37" t="s">
        <v>1525</v>
      </c>
      <c r="N377" s="37" t="s">
        <v>1526</v>
      </c>
      <c r="O377" s="37" t="s">
        <v>289</v>
      </c>
      <c r="P377" s="50" t="s">
        <v>272</v>
      </c>
      <c r="Q377" s="37" t="str" cm="1">
        <f t="array" ref="Q377">_xlfn.XLOOKUP(Table4[[#This Row],[Full Name / Nama Penuh]],Table1[[#All],[Employee Name]],Table1[[#All],[Status]],"",0,1)</f>
        <v>Active</v>
      </c>
      <c r="R377" s="51"/>
    </row>
    <row r="378" spans="1:18">
      <c r="A378" s="37">
        <v>6837</v>
      </c>
      <c r="B378" s="51">
        <v>46163.641817129632</v>
      </c>
      <c r="C378" s="51">
        <v>46163.649074074077</v>
      </c>
      <c r="D378" s="51" t="s">
        <v>264</v>
      </c>
      <c r="E378" s="52">
        <v>46155</v>
      </c>
      <c r="F378" s="37" t="s">
        <v>171</v>
      </c>
      <c r="G378" s="37">
        <v>12000111</v>
      </c>
      <c r="H378" s="53" t="s">
        <v>239</v>
      </c>
      <c r="I378" s="37" t="s">
        <v>465</v>
      </c>
      <c r="J378" s="37" t="s">
        <v>320</v>
      </c>
      <c r="K378" s="37" t="s">
        <v>285</v>
      </c>
      <c r="L378" s="37" t="s">
        <v>1527</v>
      </c>
      <c r="M378" s="37" t="s">
        <v>1528</v>
      </c>
      <c r="N378" s="37" t="s">
        <v>1529</v>
      </c>
      <c r="O378" s="37" t="s">
        <v>541</v>
      </c>
      <c r="P378" s="50" t="s">
        <v>272</v>
      </c>
      <c r="Q378" s="37" t="str" cm="1">
        <f t="array" ref="Q378">_xlfn.XLOOKUP(Table4[[#This Row],[Full Name / Nama Penuh]],Table1[[#All],[Employee Name]],Table1[[#All],[Status]],"",0,1)</f>
        <v>Active</v>
      </c>
      <c r="R378" s="51"/>
    </row>
    <row r="379" spans="1:18">
      <c r="A379" s="37">
        <v>6951</v>
      </c>
      <c r="B379" s="51">
        <v>46171.382199074076</v>
      </c>
      <c r="C379" s="51">
        <v>46171.386469907404</v>
      </c>
      <c r="D379" s="51" t="s">
        <v>264</v>
      </c>
      <c r="E379" s="52">
        <v>46155</v>
      </c>
      <c r="F379" s="37" t="s">
        <v>144</v>
      </c>
      <c r="G379" s="37">
        <v>12000056</v>
      </c>
      <c r="H379" s="53" t="s">
        <v>239</v>
      </c>
      <c r="I379" s="37" t="s">
        <v>874</v>
      </c>
      <c r="J379" s="37" t="s">
        <v>266</v>
      </c>
      <c r="K379" s="37" t="s">
        <v>285</v>
      </c>
      <c r="L379" s="37" t="s">
        <v>1530</v>
      </c>
      <c r="M379" s="37" t="s">
        <v>1531</v>
      </c>
      <c r="N379" s="37" t="s">
        <v>1532</v>
      </c>
      <c r="O379" s="37" t="s">
        <v>295</v>
      </c>
      <c r="P379" s="50" t="s">
        <v>272</v>
      </c>
      <c r="Q379" s="37" t="str" cm="1">
        <f t="array" ref="Q379">_xlfn.XLOOKUP(Table4[[#This Row],[Full Name / Nama Penuh]],Table1[[#All],[Employee Name]],Table1[[#All],[Status]],"",0,1)</f>
        <v>Active</v>
      </c>
      <c r="R379" s="51"/>
    </row>
    <row r="380" spans="1:18">
      <c r="A380" s="37">
        <v>6953</v>
      </c>
      <c r="B380" s="51">
        <v>46171.387476851851</v>
      </c>
      <c r="C380" s="51">
        <v>46171.397268518522</v>
      </c>
      <c r="D380" s="51" t="s">
        <v>264</v>
      </c>
      <c r="E380" s="52">
        <v>46155</v>
      </c>
      <c r="F380" s="37" t="s">
        <v>144</v>
      </c>
      <c r="G380" s="37">
        <v>12000056</v>
      </c>
      <c r="H380" s="53" t="s">
        <v>239</v>
      </c>
      <c r="I380" s="37" t="s">
        <v>874</v>
      </c>
      <c r="J380" s="37" t="s">
        <v>266</v>
      </c>
      <c r="K380" s="37" t="s">
        <v>285</v>
      </c>
      <c r="L380" s="37" t="s">
        <v>1533</v>
      </c>
      <c r="M380" s="37" t="s">
        <v>1534</v>
      </c>
      <c r="N380" s="37" t="s">
        <v>1535</v>
      </c>
      <c r="O380" s="37" t="s">
        <v>295</v>
      </c>
      <c r="P380" s="50" t="s">
        <v>272</v>
      </c>
      <c r="Q380" s="37" t="str" cm="1">
        <f t="array" ref="Q380">_xlfn.XLOOKUP(Table4[[#This Row],[Full Name / Nama Penuh]],Table1[[#All],[Employee Name]],Table1[[#All],[Status]],"",0,1)</f>
        <v>Active</v>
      </c>
      <c r="R380" s="51"/>
    </row>
    <row r="381" spans="1:18">
      <c r="A381" s="37">
        <v>6954</v>
      </c>
      <c r="B381" s="51">
        <v>46171.397430555553</v>
      </c>
      <c r="C381" s="51">
        <v>46171.411886574075</v>
      </c>
      <c r="D381" s="51" t="s">
        <v>264</v>
      </c>
      <c r="E381" s="52">
        <v>46155</v>
      </c>
      <c r="F381" s="37" t="s">
        <v>144</v>
      </c>
      <c r="G381" s="37">
        <v>12000056</v>
      </c>
      <c r="H381" s="53" t="s">
        <v>239</v>
      </c>
      <c r="I381" s="37" t="s">
        <v>874</v>
      </c>
      <c r="J381" s="37" t="s">
        <v>266</v>
      </c>
      <c r="K381" s="37" t="s">
        <v>285</v>
      </c>
      <c r="L381" s="37" t="s">
        <v>1536</v>
      </c>
      <c r="M381" s="37" t="s">
        <v>1537</v>
      </c>
      <c r="N381" s="37" t="s">
        <v>1538</v>
      </c>
      <c r="O381" s="37" t="s">
        <v>295</v>
      </c>
      <c r="P381" s="50" t="s">
        <v>272</v>
      </c>
      <c r="Q381" s="37" t="str" cm="1">
        <f t="array" ref="Q381">_xlfn.XLOOKUP(Table4[[#This Row],[Full Name / Nama Penuh]],Table1[[#All],[Employee Name]],Table1[[#All],[Status]],"",0,1)</f>
        <v>Active</v>
      </c>
      <c r="R381" s="51"/>
    </row>
    <row r="382" spans="1:18">
      <c r="A382" s="37">
        <v>6712</v>
      </c>
      <c r="B382" s="51">
        <v>46154.516458333332</v>
      </c>
      <c r="C382" s="51">
        <v>46154.520497685182</v>
      </c>
      <c r="D382" s="51" t="s">
        <v>264</v>
      </c>
      <c r="E382" s="52">
        <v>46154</v>
      </c>
      <c r="F382" s="37" t="s">
        <v>216</v>
      </c>
      <c r="G382" s="37">
        <v>12000083</v>
      </c>
      <c r="H382" s="53" t="s">
        <v>239</v>
      </c>
      <c r="I382" s="37" t="s">
        <v>371</v>
      </c>
      <c r="J382" s="37" t="s">
        <v>291</v>
      </c>
      <c r="K382" s="37" t="s">
        <v>305</v>
      </c>
      <c r="L382" s="37" t="s">
        <v>1539</v>
      </c>
      <c r="M382" s="37" t="s">
        <v>1540</v>
      </c>
      <c r="N382" s="37" t="s">
        <v>1541</v>
      </c>
      <c r="O382" s="37" t="s">
        <v>454</v>
      </c>
      <c r="P382" s="50" t="s">
        <v>272</v>
      </c>
      <c r="Q382" s="37" t="str" cm="1">
        <f t="array" ref="Q382">_xlfn.XLOOKUP(Table4[[#This Row],[Full Name / Nama Penuh]],Table1[[#All],[Employee Name]],Table1[[#All],[Status]],"",0,1)</f>
        <v>Active</v>
      </c>
      <c r="R382" s="51"/>
    </row>
    <row r="383" spans="1:18">
      <c r="A383" s="37">
        <v>6719</v>
      </c>
      <c r="B383" s="51">
        <v>46155.5862037037</v>
      </c>
      <c r="C383" s="51">
        <v>46155.591874999998</v>
      </c>
      <c r="D383" s="51" t="s">
        <v>264</v>
      </c>
      <c r="E383" s="52">
        <v>46154</v>
      </c>
      <c r="F383" s="37" t="s">
        <v>101</v>
      </c>
      <c r="G383" s="37">
        <v>12000155</v>
      </c>
      <c r="H383" s="53" t="s">
        <v>239</v>
      </c>
      <c r="I383" s="37" t="s">
        <v>1542</v>
      </c>
      <c r="J383" s="37" t="s">
        <v>266</v>
      </c>
      <c r="K383" s="37" t="s">
        <v>305</v>
      </c>
      <c r="L383" s="37" t="s">
        <v>1543</v>
      </c>
      <c r="M383" s="37" t="s">
        <v>1544</v>
      </c>
      <c r="N383" s="37" t="s">
        <v>1545</v>
      </c>
      <c r="O383" s="37" t="s">
        <v>295</v>
      </c>
      <c r="P383" s="50" t="s">
        <v>272</v>
      </c>
      <c r="Q383" s="37" t="str" cm="1">
        <f t="array" ref="Q383">_xlfn.XLOOKUP(Table4[[#This Row],[Full Name / Nama Penuh]],Table1[[#All],[Employee Name]],Table1[[#All],[Status]],"",0,1)</f>
        <v>Active</v>
      </c>
      <c r="R383" s="51"/>
    </row>
    <row r="384" spans="1:18">
      <c r="A384" s="37">
        <v>6735</v>
      </c>
      <c r="B384" s="51">
        <v>46157.334976851853</v>
      </c>
      <c r="C384" s="51">
        <v>46157.335266203707</v>
      </c>
      <c r="D384" s="51" t="s">
        <v>264</v>
      </c>
      <c r="E384" s="52">
        <v>46154</v>
      </c>
      <c r="F384" s="37" t="s">
        <v>60</v>
      </c>
      <c r="G384" s="37">
        <v>12000036</v>
      </c>
      <c r="H384" s="53" t="s">
        <v>239</v>
      </c>
      <c r="I384" s="37" t="s">
        <v>885</v>
      </c>
      <c r="J384" s="37" t="s">
        <v>266</v>
      </c>
      <c r="K384" s="37" t="s">
        <v>267</v>
      </c>
      <c r="L384" s="37" t="s">
        <v>1546</v>
      </c>
      <c r="M384" s="37" t="s">
        <v>1547</v>
      </c>
      <c r="N384" s="37" t="s">
        <v>1548</v>
      </c>
      <c r="O384" s="37" t="s">
        <v>271</v>
      </c>
      <c r="P384" s="50" t="s">
        <v>272</v>
      </c>
      <c r="Q384" s="37" t="str" cm="1">
        <f t="array" ref="Q384">_xlfn.XLOOKUP(Table4[[#This Row],[Full Name / Nama Penuh]],Table1[[#All],[Employee Name]],Table1[[#All],[Status]],"",0,1)</f>
        <v>Active</v>
      </c>
      <c r="R384" s="51"/>
    </row>
    <row r="385" spans="1:18">
      <c r="A385" s="37">
        <v>6751</v>
      </c>
      <c r="B385" s="51">
        <v>46158.680520833332</v>
      </c>
      <c r="C385" s="51">
        <v>46158.684108796297</v>
      </c>
      <c r="D385" s="51" t="s">
        <v>264</v>
      </c>
      <c r="E385" s="52">
        <v>46154</v>
      </c>
      <c r="F385" s="37" t="s">
        <v>108</v>
      </c>
      <c r="G385" s="37">
        <v>12000080</v>
      </c>
      <c r="H385" s="53" t="s">
        <v>239</v>
      </c>
      <c r="I385" s="37" t="s">
        <v>537</v>
      </c>
      <c r="J385" s="37" t="s">
        <v>266</v>
      </c>
      <c r="K385" s="37" t="s">
        <v>305</v>
      </c>
      <c r="L385" s="37" t="s">
        <v>1549</v>
      </c>
      <c r="M385" s="37" t="s">
        <v>1550</v>
      </c>
      <c r="N385" s="37" t="s">
        <v>1551</v>
      </c>
      <c r="O385" s="37" t="s">
        <v>295</v>
      </c>
      <c r="P385" s="50" t="s">
        <v>272</v>
      </c>
      <c r="Q385" s="37" t="str" cm="1">
        <f t="array" ref="Q385">_xlfn.XLOOKUP(Table4[[#This Row],[Full Name / Nama Penuh]],Table1[[#All],[Employee Name]],Table1[[#All],[Status]],"",0,1)</f>
        <v>Active</v>
      </c>
      <c r="R385" s="51" t="s">
        <v>16</v>
      </c>
    </row>
    <row r="386" spans="1:18">
      <c r="A386" s="37">
        <v>6752</v>
      </c>
      <c r="B386" s="51">
        <v>46158.688969907409</v>
      </c>
      <c r="C386" s="51">
        <v>46158.691423611112</v>
      </c>
      <c r="D386" s="51" t="s">
        <v>264</v>
      </c>
      <c r="E386" s="52">
        <v>46154</v>
      </c>
      <c r="F386" s="37" t="s">
        <v>108</v>
      </c>
      <c r="G386" s="37">
        <v>12000080</v>
      </c>
      <c r="H386" s="53" t="s">
        <v>239</v>
      </c>
      <c r="I386" s="37" t="s">
        <v>546</v>
      </c>
      <c r="J386" s="37" t="s">
        <v>266</v>
      </c>
      <c r="K386" s="37" t="s">
        <v>305</v>
      </c>
      <c r="L386" s="37" t="s">
        <v>1552</v>
      </c>
      <c r="M386" s="37" t="s">
        <v>1553</v>
      </c>
      <c r="N386" s="37" t="s">
        <v>1554</v>
      </c>
      <c r="O386" s="37" t="s">
        <v>295</v>
      </c>
      <c r="P386" s="50" t="s">
        <v>272</v>
      </c>
      <c r="Q386" s="37" t="str" cm="1">
        <f t="array" ref="Q386">_xlfn.XLOOKUP(Table4[[#This Row],[Full Name / Nama Penuh]],Table1[[#All],[Employee Name]],Table1[[#All],[Status]],"",0,1)</f>
        <v>Active</v>
      </c>
      <c r="R386" s="51" t="s">
        <v>16</v>
      </c>
    </row>
    <row r="387" spans="1:18">
      <c r="A387" s="37">
        <v>6756</v>
      </c>
      <c r="B387" s="51">
        <v>46159.359675925924</v>
      </c>
      <c r="C387" s="51">
        <v>46159.364386574074</v>
      </c>
      <c r="D387" s="51" t="s">
        <v>264</v>
      </c>
      <c r="E387" s="52">
        <v>46154</v>
      </c>
      <c r="F387" s="37" t="s">
        <v>136</v>
      </c>
      <c r="G387" s="37">
        <v>12000058</v>
      </c>
      <c r="H387" s="53" t="s">
        <v>239</v>
      </c>
      <c r="I387" s="37" t="s">
        <v>1436</v>
      </c>
      <c r="J387" s="37" t="s">
        <v>291</v>
      </c>
      <c r="K387" s="37" t="s">
        <v>267</v>
      </c>
      <c r="L387" s="37" t="s">
        <v>1555</v>
      </c>
      <c r="M387" s="37" t="s">
        <v>1556</v>
      </c>
      <c r="N387" s="37" t="s">
        <v>1557</v>
      </c>
      <c r="O387" s="37" t="s">
        <v>340</v>
      </c>
      <c r="P387" s="50" t="s">
        <v>272</v>
      </c>
      <c r="Q387" s="37" t="str" cm="1">
        <f t="array" ref="Q387">_xlfn.XLOOKUP(Table4[[#This Row],[Full Name / Nama Penuh]],Table1[[#All],[Employee Name]],Table1[[#All],[Status]],"",0,1)</f>
        <v>Active</v>
      </c>
      <c r="R387" s="51" t="s">
        <v>16</v>
      </c>
    </row>
    <row r="388" spans="1:18">
      <c r="A388" s="37">
        <v>6757</v>
      </c>
      <c r="B388" s="51">
        <v>46159.35597222222</v>
      </c>
      <c r="C388" s="51">
        <v>46159.366747685184</v>
      </c>
      <c r="D388" s="51" t="s">
        <v>264</v>
      </c>
      <c r="E388" s="52">
        <v>46154</v>
      </c>
      <c r="F388" s="37" t="s">
        <v>108</v>
      </c>
      <c r="G388" s="37">
        <v>12000080</v>
      </c>
      <c r="H388" s="53" t="s">
        <v>239</v>
      </c>
      <c r="I388" s="37" t="s">
        <v>537</v>
      </c>
      <c r="J388" s="37" t="s">
        <v>266</v>
      </c>
      <c r="K388" s="37" t="s">
        <v>305</v>
      </c>
      <c r="L388" s="37" t="s">
        <v>1558</v>
      </c>
      <c r="M388" s="37" t="s">
        <v>1559</v>
      </c>
      <c r="N388" s="37" t="s">
        <v>1560</v>
      </c>
      <c r="O388" s="37" t="s">
        <v>295</v>
      </c>
      <c r="P388" s="50" t="s">
        <v>272</v>
      </c>
      <c r="Q388" s="37" t="str" cm="1">
        <f t="array" ref="Q388">_xlfn.XLOOKUP(Table4[[#This Row],[Full Name / Nama Penuh]],Table1[[#All],[Employee Name]],Table1[[#All],[Status]],"",0,1)</f>
        <v>Active</v>
      </c>
      <c r="R388" s="51" t="s">
        <v>16</v>
      </c>
    </row>
    <row r="389" spans="1:18">
      <c r="A389" s="37">
        <v>6758</v>
      </c>
      <c r="B389" s="51">
        <v>46159.367291666669</v>
      </c>
      <c r="C389" s="51">
        <v>46159.368541666663</v>
      </c>
      <c r="D389" s="51" t="s">
        <v>264</v>
      </c>
      <c r="E389" s="52">
        <v>46154</v>
      </c>
      <c r="F389" s="37" t="s">
        <v>136</v>
      </c>
      <c r="G389" s="37">
        <v>12000058</v>
      </c>
      <c r="H389" s="53" t="s">
        <v>239</v>
      </c>
      <c r="I389" s="37" t="s">
        <v>1436</v>
      </c>
      <c r="J389" s="37" t="s">
        <v>291</v>
      </c>
      <c r="K389" s="37" t="s">
        <v>305</v>
      </c>
      <c r="L389" s="37" t="s">
        <v>1561</v>
      </c>
      <c r="M389" s="37" t="s">
        <v>1562</v>
      </c>
      <c r="N389" s="37" t="s">
        <v>1563</v>
      </c>
      <c r="O389" s="37" t="s">
        <v>428</v>
      </c>
      <c r="P389" s="50" t="s">
        <v>272</v>
      </c>
      <c r="Q389" s="37" t="str" cm="1">
        <f t="array" ref="Q389">_xlfn.XLOOKUP(Table4[[#This Row],[Full Name / Nama Penuh]],Table1[[#All],[Employee Name]],Table1[[#All],[Status]],"",0,1)</f>
        <v>Active</v>
      </c>
      <c r="R389" s="51"/>
    </row>
    <row r="390" spans="1:18">
      <c r="A390" s="37">
        <v>6771</v>
      </c>
      <c r="B390" s="51">
        <v>46160.659398148149</v>
      </c>
      <c r="C390" s="51">
        <v>46160.671527777777</v>
      </c>
      <c r="D390" s="51" t="s">
        <v>264</v>
      </c>
      <c r="E390" s="52">
        <v>46154</v>
      </c>
      <c r="F390" s="37" t="s">
        <v>169</v>
      </c>
      <c r="G390" s="37">
        <v>12000110</v>
      </c>
      <c r="H390" s="53" t="s">
        <v>239</v>
      </c>
      <c r="I390" s="37" t="s">
        <v>1564</v>
      </c>
      <c r="J390" s="37" t="s">
        <v>266</v>
      </c>
      <c r="K390" s="37" t="s">
        <v>267</v>
      </c>
      <c r="L390" s="37" t="s">
        <v>1565</v>
      </c>
      <c r="M390" s="37" t="s">
        <v>1566</v>
      </c>
      <c r="N390" s="37" t="s">
        <v>1567</v>
      </c>
      <c r="O390" s="37" t="s">
        <v>283</v>
      </c>
      <c r="P390" s="50" t="s">
        <v>272</v>
      </c>
      <c r="Q390" s="37" t="str" cm="1">
        <f t="array" ref="Q390">_xlfn.XLOOKUP(Table4[[#This Row],[Full Name / Nama Penuh]],Table1[[#All],[Employee Name]],Table1[[#All],[Status]],"",0,1)</f>
        <v>Active</v>
      </c>
      <c r="R390" s="51"/>
    </row>
    <row r="391" spans="1:18">
      <c r="A391" s="37">
        <v>6774</v>
      </c>
      <c r="B391" s="51">
        <v>46161.203842592593</v>
      </c>
      <c r="C391" s="51">
        <v>46161.206562500003</v>
      </c>
      <c r="D391" s="51" t="s">
        <v>264</v>
      </c>
      <c r="E391" s="52">
        <v>46154</v>
      </c>
      <c r="F391" s="37" t="s">
        <v>86</v>
      </c>
      <c r="G391" s="37">
        <v>12000065</v>
      </c>
      <c r="H391" s="53" t="s">
        <v>239</v>
      </c>
      <c r="I391" s="37" t="s">
        <v>313</v>
      </c>
      <c r="J391" s="37" t="s">
        <v>483</v>
      </c>
      <c r="K391" s="37" t="s">
        <v>305</v>
      </c>
      <c r="L391" s="37" t="s">
        <v>1568</v>
      </c>
      <c r="M391" s="37" t="s">
        <v>1569</v>
      </c>
      <c r="N391" s="37" t="s">
        <v>1570</v>
      </c>
      <c r="O391" s="37" t="s">
        <v>295</v>
      </c>
      <c r="P391" s="50" t="s">
        <v>272</v>
      </c>
      <c r="Q391" s="37" t="str" cm="1">
        <f t="array" ref="Q391">_xlfn.XLOOKUP(Table4[[#This Row],[Full Name / Nama Penuh]],Table1[[#All],[Employee Name]],Table1[[#All],[Status]],"",0,1)</f>
        <v>Active</v>
      </c>
      <c r="R391" s="51"/>
    </row>
    <row r="392" spans="1:18">
      <c r="A392" s="37">
        <v>6789</v>
      </c>
      <c r="B392" s="51">
        <v>46161.445625</v>
      </c>
      <c r="C392" s="51">
        <v>46161.447939814818</v>
      </c>
      <c r="D392" s="51" t="s">
        <v>264</v>
      </c>
      <c r="E392" s="52">
        <v>46154</v>
      </c>
      <c r="F392" s="37" t="s">
        <v>90</v>
      </c>
      <c r="G392" s="37">
        <v>12000011</v>
      </c>
      <c r="H392" s="53" t="s">
        <v>239</v>
      </c>
      <c r="I392" s="37" t="s">
        <v>445</v>
      </c>
      <c r="J392" s="37" t="s">
        <v>1571</v>
      </c>
      <c r="K392" s="37" t="s">
        <v>305</v>
      </c>
      <c r="L392" s="37" t="s">
        <v>1572</v>
      </c>
      <c r="M392" s="37" t="s">
        <v>1573</v>
      </c>
      <c r="N392" s="37" t="s">
        <v>1574</v>
      </c>
      <c r="O392" s="37" t="s">
        <v>450</v>
      </c>
      <c r="P392" s="50" t="s">
        <v>272</v>
      </c>
      <c r="Q392" s="37" t="str" cm="1">
        <f t="array" ref="Q392">_xlfn.XLOOKUP(Table4[[#This Row],[Full Name / Nama Penuh]],Table1[[#All],[Employee Name]],Table1[[#All],[Status]],"",0,1)</f>
        <v>Active</v>
      </c>
      <c r="R392" s="51" t="s">
        <v>16</v>
      </c>
    </row>
    <row r="393" spans="1:18">
      <c r="A393" s="37">
        <v>6832</v>
      </c>
      <c r="B393" s="51">
        <v>46163.62427083333</v>
      </c>
      <c r="C393" s="51">
        <v>46163.625844907408</v>
      </c>
      <c r="D393" s="51" t="s">
        <v>264</v>
      </c>
      <c r="E393" s="52">
        <v>46154</v>
      </c>
      <c r="F393" s="37" t="s">
        <v>132</v>
      </c>
      <c r="G393" s="37">
        <v>12000105</v>
      </c>
      <c r="H393" s="53" t="s">
        <v>239</v>
      </c>
      <c r="I393" s="37" t="s">
        <v>56</v>
      </c>
      <c r="J393" s="37" t="s">
        <v>320</v>
      </c>
      <c r="K393" s="37" t="s">
        <v>305</v>
      </c>
      <c r="L393" s="37" t="s">
        <v>1575</v>
      </c>
      <c r="M393" s="37" t="s">
        <v>1576</v>
      </c>
      <c r="N393" s="37" t="s">
        <v>1577</v>
      </c>
      <c r="O393" s="37" t="s">
        <v>295</v>
      </c>
      <c r="P393" s="50" t="s">
        <v>272</v>
      </c>
      <c r="Q393" s="37" t="str" cm="1">
        <f t="array" ref="Q393">_xlfn.XLOOKUP(Table4[[#This Row],[Full Name / Nama Penuh]],Table1[[#All],[Employee Name]],Table1[[#All],[Status]],"",0,1)</f>
        <v>Active</v>
      </c>
      <c r="R393" s="51"/>
    </row>
    <row r="394" spans="1:18">
      <c r="A394" s="37">
        <v>6874</v>
      </c>
      <c r="B394" s="51">
        <v>46167.606145833335</v>
      </c>
      <c r="C394" s="51">
        <v>46167.607048611113</v>
      </c>
      <c r="D394" s="51" t="s">
        <v>264</v>
      </c>
      <c r="E394" s="52">
        <v>46154</v>
      </c>
      <c r="F394" s="17" t="s">
        <v>187</v>
      </c>
      <c r="G394" s="37" t="s">
        <v>1358</v>
      </c>
      <c r="H394" s="53" t="s">
        <v>239</v>
      </c>
      <c r="I394" s="37" t="s">
        <v>1578</v>
      </c>
      <c r="J394" s="37" t="s">
        <v>266</v>
      </c>
      <c r="K394" s="37" t="s">
        <v>267</v>
      </c>
      <c r="L394" s="37" t="s">
        <v>804</v>
      </c>
      <c r="M394" s="37" t="s">
        <v>804</v>
      </c>
      <c r="N394" s="37" t="s">
        <v>1360</v>
      </c>
      <c r="O394" s="37" t="s">
        <v>340</v>
      </c>
      <c r="P394" s="50" t="s">
        <v>272</v>
      </c>
      <c r="Q394" s="37" t="str" cm="1">
        <f t="array" ref="Q394">_xlfn.XLOOKUP(Table4[[#This Row],[Full Name / Nama Penuh]],Table1[[#All],[Employee Name]],Table1[[#All],[Status]],"",0,1)</f>
        <v>Active</v>
      </c>
      <c r="R394" s="51"/>
    </row>
    <row r="395" spans="1:18">
      <c r="A395" s="37">
        <v>6927</v>
      </c>
      <c r="B395" s="51">
        <v>46169.644733796296</v>
      </c>
      <c r="C395" s="51">
        <v>46169.648946759262</v>
      </c>
      <c r="D395" s="51" t="s">
        <v>264</v>
      </c>
      <c r="E395" s="52">
        <v>46154</v>
      </c>
      <c r="F395" s="37" t="s">
        <v>98</v>
      </c>
      <c r="G395" s="37">
        <v>12000162</v>
      </c>
      <c r="H395" s="53" t="s">
        <v>239</v>
      </c>
      <c r="I395" s="37" t="s">
        <v>489</v>
      </c>
      <c r="J395" s="37" t="s">
        <v>266</v>
      </c>
      <c r="K395" s="37" t="s">
        <v>305</v>
      </c>
      <c r="L395" s="37" t="s">
        <v>1579</v>
      </c>
      <c r="M395" s="37" t="s">
        <v>1580</v>
      </c>
      <c r="N395" s="37" t="s">
        <v>1581</v>
      </c>
      <c r="O395" s="37" t="s">
        <v>295</v>
      </c>
      <c r="P395" s="50" t="s">
        <v>272</v>
      </c>
      <c r="Q395" s="37" t="str" cm="1">
        <f t="array" ref="Q395">_xlfn.XLOOKUP(Table4[[#This Row],[Full Name / Nama Penuh]],Table1[[#All],[Employee Name]],Table1[[#All],[Status]],"",0,1)</f>
        <v>Active</v>
      </c>
      <c r="R395" s="51"/>
    </row>
    <row r="396" spans="1:18">
      <c r="A396" s="37">
        <v>6713</v>
      </c>
      <c r="B396" s="51">
        <v>46154.557175925926</v>
      </c>
      <c r="C396" s="51">
        <v>46154.561712962961</v>
      </c>
      <c r="D396" s="51" t="s">
        <v>264</v>
      </c>
      <c r="E396" s="52">
        <v>46154</v>
      </c>
      <c r="F396" s="37" t="s">
        <v>116</v>
      </c>
      <c r="G396" s="37">
        <v>12000156</v>
      </c>
      <c r="H396" s="53" t="s">
        <v>239</v>
      </c>
      <c r="I396" s="37" t="s">
        <v>881</v>
      </c>
      <c r="J396" s="37" t="s">
        <v>279</v>
      </c>
      <c r="K396" s="37" t="s">
        <v>296</v>
      </c>
      <c r="L396" s="37" t="s">
        <v>1582</v>
      </c>
      <c r="M396" s="37" t="s">
        <v>1583</v>
      </c>
      <c r="N396" s="37" t="s">
        <v>1584</v>
      </c>
      <c r="O396" s="37" t="s">
        <v>346</v>
      </c>
      <c r="P396" s="50" t="s">
        <v>272</v>
      </c>
      <c r="Q396" s="37" t="str" cm="1">
        <f t="array" ref="Q396">_xlfn.XLOOKUP(Table4[[#This Row],[Full Name / Nama Penuh]],Table1[[#All],[Employee Name]],Table1[[#All],[Status]],"",0,1)</f>
        <v>Active</v>
      </c>
      <c r="R396" s="51"/>
    </row>
    <row r="397" spans="1:18">
      <c r="A397" s="37">
        <v>6744</v>
      </c>
      <c r="B397" s="51">
        <v>46157.467245370368</v>
      </c>
      <c r="C397" s="51">
        <v>46157.468229166669</v>
      </c>
      <c r="D397" s="51" t="s">
        <v>264</v>
      </c>
      <c r="E397" s="52">
        <v>46154</v>
      </c>
      <c r="F397" s="15" t="s">
        <v>62</v>
      </c>
      <c r="G397" s="37" t="s">
        <v>1106</v>
      </c>
      <c r="H397" s="53" t="s">
        <v>239</v>
      </c>
      <c r="I397" s="37" t="s">
        <v>632</v>
      </c>
      <c r="J397" s="37" t="s">
        <v>483</v>
      </c>
      <c r="K397" s="37" t="s">
        <v>296</v>
      </c>
      <c r="L397" s="37" t="s">
        <v>1585</v>
      </c>
      <c r="M397" s="37" t="s">
        <v>1586</v>
      </c>
      <c r="N397" s="37" t="s">
        <v>1587</v>
      </c>
      <c r="O397" s="37" t="s">
        <v>346</v>
      </c>
      <c r="P397" s="50" t="s">
        <v>272</v>
      </c>
      <c r="Q397" s="37" t="str" cm="1">
        <f t="array" ref="Q397">_xlfn.XLOOKUP(Table4[[#This Row],[Full Name / Nama Penuh]],Table1[[#All],[Employee Name]],Table1[[#All],[Status]],"",0,1)</f>
        <v>Active</v>
      </c>
      <c r="R397" s="51"/>
    </row>
    <row r="398" spans="1:18">
      <c r="A398" s="37">
        <v>6779</v>
      </c>
      <c r="B398" s="51">
        <v>46161.329143518517</v>
      </c>
      <c r="C398" s="51">
        <v>46161.359895833331</v>
      </c>
      <c r="D398" s="51" t="s">
        <v>264</v>
      </c>
      <c r="E398" s="52">
        <v>46154</v>
      </c>
      <c r="F398" s="37" t="s">
        <v>110</v>
      </c>
      <c r="G398" s="37">
        <v>12000148</v>
      </c>
      <c r="H398" s="53" t="s">
        <v>239</v>
      </c>
      <c r="I398" s="37" t="s">
        <v>537</v>
      </c>
      <c r="J398" s="37" t="s">
        <v>320</v>
      </c>
      <c r="K398" s="37" t="s">
        <v>285</v>
      </c>
      <c r="L398" s="37" t="s">
        <v>1588</v>
      </c>
      <c r="M398" s="37" t="s">
        <v>1589</v>
      </c>
      <c r="N398" s="37" t="s">
        <v>1590</v>
      </c>
      <c r="O398" s="37" t="s">
        <v>289</v>
      </c>
      <c r="P398" s="50" t="s">
        <v>272</v>
      </c>
      <c r="Q398" s="37" t="str" cm="1">
        <f t="array" ref="Q398">_xlfn.XLOOKUP(Table4[[#This Row],[Full Name / Nama Penuh]],Table1[[#All],[Employee Name]],Table1[[#All],[Status]],"",0,1)</f>
        <v>Active</v>
      </c>
      <c r="R398" s="51"/>
    </row>
    <row r="399" spans="1:18">
      <c r="A399" s="37">
        <v>6835</v>
      </c>
      <c r="B399" s="51">
        <v>46163.628113425926</v>
      </c>
      <c r="C399" s="51">
        <v>46163.630428240744</v>
      </c>
      <c r="D399" s="51" t="s">
        <v>264</v>
      </c>
      <c r="E399" s="52">
        <v>46154</v>
      </c>
      <c r="F399" s="37" t="s">
        <v>132</v>
      </c>
      <c r="G399" s="37">
        <v>12000105</v>
      </c>
      <c r="H399" s="53" t="s">
        <v>239</v>
      </c>
      <c r="I399" s="37" t="s">
        <v>56</v>
      </c>
      <c r="J399" s="37" t="s">
        <v>274</v>
      </c>
      <c r="K399" s="37" t="s">
        <v>285</v>
      </c>
      <c r="L399" s="37" t="s">
        <v>1591</v>
      </c>
      <c r="M399" s="37" t="s">
        <v>1592</v>
      </c>
      <c r="N399" s="37" t="s">
        <v>1593</v>
      </c>
      <c r="O399" s="37" t="s">
        <v>289</v>
      </c>
      <c r="P399" s="50" t="s">
        <v>272</v>
      </c>
      <c r="Q399" s="37" t="str" cm="1">
        <f t="array" ref="Q399">_xlfn.XLOOKUP(Table4[[#This Row],[Full Name / Nama Penuh]],Table1[[#All],[Employee Name]],Table1[[#All],[Status]],"",0,1)</f>
        <v>Active</v>
      </c>
      <c r="R399" s="51"/>
    </row>
    <row r="400" spans="1:18">
      <c r="A400" s="37">
        <v>6861</v>
      </c>
      <c r="B400" s="51">
        <v>46167.423078703701</v>
      </c>
      <c r="C400" s="51">
        <v>46167.431909722225</v>
      </c>
      <c r="D400" s="51" t="s">
        <v>264</v>
      </c>
      <c r="E400" s="52">
        <v>46154</v>
      </c>
      <c r="F400" s="37" t="s">
        <v>148</v>
      </c>
      <c r="G400" s="37">
        <v>12000014</v>
      </c>
      <c r="H400" s="53" t="s">
        <v>239</v>
      </c>
      <c r="I400" s="37" t="s">
        <v>432</v>
      </c>
      <c r="J400" s="37" t="s">
        <v>274</v>
      </c>
      <c r="K400" s="37" t="s">
        <v>285</v>
      </c>
      <c r="L400" s="37" t="s">
        <v>1594</v>
      </c>
      <c r="M400" s="37" t="s">
        <v>1595</v>
      </c>
      <c r="N400" s="37" t="s">
        <v>1596</v>
      </c>
      <c r="O400" s="37" t="s">
        <v>289</v>
      </c>
      <c r="P400" s="50" t="s">
        <v>272</v>
      </c>
      <c r="Q400" s="37" t="str" cm="1">
        <f t="array" ref="Q400">_xlfn.XLOOKUP(Table4[[#This Row],[Full Name / Nama Penuh]],Table1[[#All],[Employee Name]],Table1[[#All],[Status]],"",0,1)</f>
        <v>Active</v>
      </c>
      <c r="R400" s="51"/>
    </row>
    <row r="401" spans="1:18">
      <c r="A401" s="37">
        <v>6887</v>
      </c>
      <c r="B401" s="51">
        <v>46167.628946759258</v>
      </c>
      <c r="C401" s="51">
        <v>46167.629236111112</v>
      </c>
      <c r="D401" s="51" t="s">
        <v>264</v>
      </c>
      <c r="E401" s="52">
        <v>46154</v>
      </c>
      <c r="F401" s="37" t="s">
        <v>48</v>
      </c>
      <c r="G401" s="37">
        <v>12000026</v>
      </c>
      <c r="H401" s="53" t="s">
        <v>239</v>
      </c>
      <c r="I401" s="37" t="s">
        <v>304</v>
      </c>
      <c r="J401" s="37" t="s">
        <v>483</v>
      </c>
      <c r="K401" s="37" t="s">
        <v>285</v>
      </c>
      <c r="L401" s="37" t="s">
        <v>1597</v>
      </c>
      <c r="M401" s="37" t="s">
        <v>1598</v>
      </c>
      <c r="N401" s="37" t="s">
        <v>1599</v>
      </c>
      <c r="O401" s="37" t="s">
        <v>289</v>
      </c>
      <c r="P401" s="50" t="s">
        <v>272</v>
      </c>
      <c r="Q401" s="37" t="str" cm="1">
        <f t="array" ref="Q401">_xlfn.XLOOKUP(Table4[[#This Row],[Full Name / Nama Penuh]],Table1[[#All],[Employee Name]],Table1[[#All],[Status]],"",0,1)</f>
        <v>Active</v>
      </c>
      <c r="R401" s="51"/>
    </row>
    <row r="402" spans="1:18">
      <c r="A402" s="37">
        <v>6945</v>
      </c>
      <c r="B402" s="51">
        <v>46171.351956018516</v>
      </c>
      <c r="C402" s="51">
        <v>46171.354780092595</v>
      </c>
      <c r="D402" s="51" t="s">
        <v>264</v>
      </c>
      <c r="E402" s="52">
        <v>46154</v>
      </c>
      <c r="F402" s="37" t="s">
        <v>144</v>
      </c>
      <c r="G402" s="37">
        <v>12000056</v>
      </c>
      <c r="H402" s="53" t="s">
        <v>239</v>
      </c>
      <c r="I402" s="37" t="s">
        <v>874</v>
      </c>
      <c r="J402" s="37" t="s">
        <v>266</v>
      </c>
      <c r="K402" s="37" t="s">
        <v>285</v>
      </c>
      <c r="L402" s="37" t="s">
        <v>1600</v>
      </c>
      <c r="M402" s="37" t="s">
        <v>1601</v>
      </c>
      <c r="N402" s="37" t="s">
        <v>1602</v>
      </c>
      <c r="O402" s="37" t="s">
        <v>948</v>
      </c>
      <c r="P402" s="50" t="s">
        <v>272</v>
      </c>
      <c r="Q402" s="37" t="str" cm="1">
        <f t="array" ref="Q402">_xlfn.XLOOKUP(Table4[[#This Row],[Full Name / Nama Penuh]],Table1[[#All],[Employee Name]],Table1[[#All],[Status]],"",0,1)</f>
        <v>Active</v>
      </c>
      <c r="R402" s="51"/>
    </row>
    <row r="403" spans="1:18">
      <c r="A403" s="37">
        <v>6949</v>
      </c>
      <c r="B403" s="51">
        <v>46171.358587962961</v>
      </c>
      <c r="C403" s="51">
        <v>46171.36891203704</v>
      </c>
      <c r="D403" s="51" t="s">
        <v>264</v>
      </c>
      <c r="E403" s="52">
        <v>46154</v>
      </c>
      <c r="F403" s="37" t="s">
        <v>144</v>
      </c>
      <c r="G403" s="37">
        <v>12000056</v>
      </c>
      <c r="H403" s="53" t="s">
        <v>239</v>
      </c>
      <c r="I403" s="37" t="s">
        <v>1603</v>
      </c>
      <c r="J403" s="37" t="s">
        <v>266</v>
      </c>
      <c r="K403" s="37" t="s">
        <v>296</v>
      </c>
      <c r="L403" s="37" t="s">
        <v>1604</v>
      </c>
      <c r="M403" s="37" t="s">
        <v>1605</v>
      </c>
      <c r="N403" s="37" t="s">
        <v>1606</v>
      </c>
      <c r="O403" s="37" t="s">
        <v>948</v>
      </c>
      <c r="P403" s="50" t="s">
        <v>272</v>
      </c>
      <c r="Q403" s="37" t="str" cm="1">
        <f t="array" ref="Q403">_xlfn.XLOOKUP(Table4[[#This Row],[Full Name / Nama Penuh]],Table1[[#All],[Employee Name]],Table1[[#All],[Status]],"",0,1)</f>
        <v>Active</v>
      </c>
      <c r="R403" s="51"/>
    </row>
    <row r="404" spans="1:18">
      <c r="A404" s="37">
        <v>6955</v>
      </c>
      <c r="B404" s="51">
        <v>46171.407233796293</v>
      </c>
      <c r="C404" s="51">
        <v>46171.412974537037</v>
      </c>
      <c r="D404" s="51" t="s">
        <v>264</v>
      </c>
      <c r="E404" s="52">
        <v>46154</v>
      </c>
      <c r="F404" s="37" t="s">
        <v>150</v>
      </c>
      <c r="G404" s="37">
        <v>12000077</v>
      </c>
      <c r="H404" s="53" t="s">
        <v>239</v>
      </c>
      <c r="I404" s="37" t="s">
        <v>1204</v>
      </c>
      <c r="J404" s="37" t="s">
        <v>266</v>
      </c>
      <c r="K404" s="37" t="s">
        <v>296</v>
      </c>
      <c r="L404" s="37" t="s">
        <v>1607</v>
      </c>
      <c r="M404" s="37" t="s">
        <v>1608</v>
      </c>
      <c r="N404" s="37" t="s">
        <v>1609</v>
      </c>
      <c r="O404" s="37" t="s">
        <v>367</v>
      </c>
      <c r="P404" s="50" t="s">
        <v>272</v>
      </c>
      <c r="Q404" s="37" t="str" cm="1">
        <f t="array" ref="Q404">_xlfn.XLOOKUP(Table4[[#This Row],[Full Name / Nama Penuh]],Table1[[#All],[Employee Name]],Table1[[#All],[Status]],"",0,1)</f>
        <v>Active</v>
      </c>
      <c r="R404" s="51"/>
    </row>
    <row r="405" spans="1:18">
      <c r="A405" s="37">
        <v>6956</v>
      </c>
      <c r="B405" s="51">
        <v>46171.412662037037</v>
      </c>
      <c r="C405" s="51">
        <v>46171.418877314813</v>
      </c>
      <c r="D405" s="51" t="s">
        <v>264</v>
      </c>
      <c r="E405" s="52">
        <v>46154</v>
      </c>
      <c r="F405" s="37" t="s">
        <v>144</v>
      </c>
      <c r="G405" s="37">
        <v>12000056</v>
      </c>
      <c r="H405" s="53" t="s">
        <v>239</v>
      </c>
      <c r="I405" s="37" t="s">
        <v>874</v>
      </c>
      <c r="J405" s="37" t="s">
        <v>266</v>
      </c>
      <c r="K405" s="37" t="s">
        <v>285</v>
      </c>
      <c r="L405" s="37" t="s">
        <v>1610</v>
      </c>
      <c r="M405" s="37" t="s">
        <v>1611</v>
      </c>
      <c r="N405" s="37" t="s">
        <v>1612</v>
      </c>
      <c r="O405" s="37" t="s">
        <v>340</v>
      </c>
      <c r="P405" s="50" t="s">
        <v>272</v>
      </c>
      <c r="Q405" s="37" t="str" cm="1">
        <f t="array" ref="Q405">_xlfn.XLOOKUP(Table4[[#This Row],[Full Name / Nama Penuh]],Table1[[#All],[Employee Name]],Table1[[#All],[Status]],"",0,1)</f>
        <v>Active</v>
      </c>
      <c r="R405" s="51"/>
    </row>
    <row r="406" spans="1:18">
      <c r="A406" s="37">
        <v>6698</v>
      </c>
      <c r="B406" s="51">
        <v>46153.364618055559</v>
      </c>
      <c r="C406" s="51">
        <v>46153.374039351853</v>
      </c>
      <c r="D406" s="51" t="s">
        <v>264</v>
      </c>
      <c r="E406" s="52">
        <v>46153</v>
      </c>
      <c r="F406" s="37" t="s">
        <v>195</v>
      </c>
      <c r="G406" s="37">
        <v>12000133</v>
      </c>
      <c r="H406" s="53" t="s">
        <v>239</v>
      </c>
      <c r="I406" s="37" t="s">
        <v>1613</v>
      </c>
      <c r="J406" s="37" t="s">
        <v>320</v>
      </c>
      <c r="K406" s="37" t="s">
        <v>305</v>
      </c>
      <c r="L406" s="37" t="s">
        <v>1614</v>
      </c>
      <c r="M406" s="37" t="s">
        <v>1615</v>
      </c>
      <c r="N406" s="37" t="s">
        <v>1616</v>
      </c>
      <c r="O406" s="37" t="s">
        <v>295</v>
      </c>
      <c r="P406" s="50" t="s">
        <v>272</v>
      </c>
      <c r="Q406" s="37" t="str" cm="1">
        <f t="array" ref="Q406">_xlfn.XLOOKUP(Table4[[#This Row],[Full Name / Nama Penuh]],Table1[[#All],[Employee Name]],Table1[[#All],[Status]],"",0,1)</f>
        <v>Active</v>
      </c>
      <c r="R406" s="51"/>
    </row>
    <row r="407" spans="1:18">
      <c r="A407" s="37">
        <v>6703</v>
      </c>
      <c r="B407" s="51">
        <v>46153.474756944444</v>
      </c>
      <c r="C407" s="51">
        <v>46153.476597222223</v>
      </c>
      <c r="D407" s="51" t="s">
        <v>264</v>
      </c>
      <c r="E407" s="52">
        <v>46153</v>
      </c>
      <c r="F407" s="37" t="s">
        <v>92</v>
      </c>
      <c r="G407" s="37">
        <v>12000154</v>
      </c>
      <c r="H407" s="53" t="s">
        <v>239</v>
      </c>
      <c r="I407" s="37" t="s">
        <v>1617</v>
      </c>
      <c r="J407" s="37" t="s">
        <v>266</v>
      </c>
      <c r="K407" s="37" t="s">
        <v>267</v>
      </c>
      <c r="L407" s="37" t="s">
        <v>1618</v>
      </c>
      <c r="M407" s="37" t="s">
        <v>1619</v>
      </c>
      <c r="N407" s="37" t="s">
        <v>1620</v>
      </c>
      <c r="O407" s="37" t="s">
        <v>948</v>
      </c>
      <c r="P407" s="50" t="s">
        <v>272</v>
      </c>
      <c r="Q407" s="37" t="str" cm="1">
        <f t="array" ref="Q407">_xlfn.XLOOKUP(Table4[[#This Row],[Full Name / Nama Penuh]],Table1[[#All],[Employee Name]],Table1[[#All],[Status]],"",0,1)</f>
        <v>Active</v>
      </c>
      <c r="R407" s="51"/>
    </row>
    <row r="408" spans="1:18">
      <c r="A408" s="37">
        <v>6704</v>
      </c>
      <c r="B408" s="51">
        <v>46153.476643518516</v>
      </c>
      <c r="C408" s="51">
        <v>46153.478773148148</v>
      </c>
      <c r="D408" s="51" t="s">
        <v>264</v>
      </c>
      <c r="E408" s="52">
        <v>46153</v>
      </c>
      <c r="F408" s="37" t="s">
        <v>92</v>
      </c>
      <c r="G408" s="37">
        <v>12000154</v>
      </c>
      <c r="H408" s="53" t="s">
        <v>239</v>
      </c>
      <c r="I408" s="37" t="s">
        <v>1617</v>
      </c>
      <c r="J408" s="37" t="s">
        <v>386</v>
      </c>
      <c r="K408" s="37" t="s">
        <v>267</v>
      </c>
      <c r="L408" s="37" t="s">
        <v>1621</v>
      </c>
      <c r="M408" s="37" t="s">
        <v>1622</v>
      </c>
      <c r="N408" s="37" t="s">
        <v>1623</v>
      </c>
      <c r="O408" s="37" t="s">
        <v>948</v>
      </c>
      <c r="P408" s="50" t="s">
        <v>272</v>
      </c>
      <c r="Q408" s="37" t="str" cm="1">
        <f t="array" ref="Q408">_xlfn.XLOOKUP(Table4[[#This Row],[Full Name / Nama Penuh]],Table1[[#All],[Employee Name]],Table1[[#All],[Status]],"",0,1)</f>
        <v>Active</v>
      </c>
      <c r="R408" s="51"/>
    </row>
    <row r="409" spans="1:18">
      <c r="A409" s="37">
        <v>6707</v>
      </c>
      <c r="B409" s="51">
        <v>46153.548587962963</v>
      </c>
      <c r="C409" s="51">
        <v>46153.549398148149</v>
      </c>
      <c r="D409" s="51" t="s">
        <v>264</v>
      </c>
      <c r="E409" s="52">
        <v>46153</v>
      </c>
      <c r="F409" s="37" t="s">
        <v>165</v>
      </c>
      <c r="G409" s="37">
        <v>12000103</v>
      </c>
      <c r="H409" s="53" t="s">
        <v>239</v>
      </c>
      <c r="I409" s="37" t="s">
        <v>651</v>
      </c>
      <c r="J409" s="37" t="s">
        <v>1624</v>
      </c>
      <c r="K409" s="37" t="s">
        <v>267</v>
      </c>
      <c r="L409" s="37" t="s">
        <v>1625</v>
      </c>
      <c r="M409" s="37" t="s">
        <v>1626</v>
      </c>
      <c r="N409" s="37" t="s">
        <v>287</v>
      </c>
      <c r="O409" s="37" t="s">
        <v>346</v>
      </c>
      <c r="P409" s="50" t="s">
        <v>272</v>
      </c>
      <c r="Q409" s="37" t="str" cm="1">
        <f t="array" ref="Q409">_xlfn.XLOOKUP(Table4[[#This Row],[Full Name / Nama Penuh]],Table1[[#All],[Employee Name]],Table1[[#All],[Status]],"",0,1)</f>
        <v>Active</v>
      </c>
      <c r="R409" s="51"/>
    </row>
    <row r="410" spans="1:18">
      <c r="A410" s="37">
        <v>6716</v>
      </c>
      <c r="B410" s="51">
        <v>46155.213935185187</v>
      </c>
      <c r="C410" s="51">
        <v>46155.220196759263</v>
      </c>
      <c r="D410" s="51" t="s">
        <v>264</v>
      </c>
      <c r="E410" s="52">
        <v>46153</v>
      </c>
      <c r="F410" s="37" t="s">
        <v>211</v>
      </c>
      <c r="G410" s="37">
        <v>12000019</v>
      </c>
      <c r="H410" s="53" t="s">
        <v>239</v>
      </c>
      <c r="I410" s="37" t="s">
        <v>892</v>
      </c>
      <c r="J410" s="37" t="s">
        <v>291</v>
      </c>
      <c r="K410" s="37" t="s">
        <v>267</v>
      </c>
      <c r="L410" s="37" t="s">
        <v>1627</v>
      </c>
      <c r="M410" s="37" t="s">
        <v>1628</v>
      </c>
      <c r="N410" s="37" t="s">
        <v>1629</v>
      </c>
      <c r="O410" s="37" t="s">
        <v>553</v>
      </c>
      <c r="P410" s="50" t="s">
        <v>272</v>
      </c>
      <c r="Q410" s="37" t="str" cm="1">
        <f t="array" ref="Q410">_xlfn.XLOOKUP(Table4[[#This Row],[Full Name / Nama Penuh]],Table1[[#All],[Employee Name]],Table1[[#All],[Status]],"",0,1)</f>
        <v>Active</v>
      </c>
      <c r="R410" s="51"/>
    </row>
    <row r="411" spans="1:18">
      <c r="A411" s="37">
        <v>6754</v>
      </c>
      <c r="B411" s="51">
        <v>46159.351597222223</v>
      </c>
      <c r="C411" s="51">
        <v>46159.35601851852</v>
      </c>
      <c r="D411" s="51" t="s">
        <v>264</v>
      </c>
      <c r="E411" s="52">
        <v>46153</v>
      </c>
      <c r="F411" s="37" t="s">
        <v>136</v>
      </c>
      <c r="G411" s="37">
        <v>12000058</v>
      </c>
      <c r="H411" s="53" t="s">
        <v>239</v>
      </c>
      <c r="I411" s="37" t="s">
        <v>1436</v>
      </c>
      <c r="J411" s="37" t="s">
        <v>291</v>
      </c>
      <c r="K411" s="37" t="s">
        <v>267</v>
      </c>
      <c r="L411" s="37" t="s">
        <v>1630</v>
      </c>
      <c r="M411" s="37" t="s">
        <v>1631</v>
      </c>
      <c r="N411" s="37" t="s">
        <v>1632</v>
      </c>
      <c r="O411" s="37" t="s">
        <v>553</v>
      </c>
      <c r="P411" s="50" t="s">
        <v>272</v>
      </c>
      <c r="Q411" s="37" t="str" cm="1">
        <f t="array" ref="Q411">_xlfn.XLOOKUP(Table4[[#This Row],[Full Name / Nama Penuh]],Table1[[#All],[Employee Name]],Table1[[#All],[Status]],"",0,1)</f>
        <v>Active</v>
      </c>
      <c r="R411" s="51"/>
    </row>
    <row r="412" spans="1:18">
      <c r="A412" s="37">
        <v>6782</v>
      </c>
      <c r="B412" s="51">
        <v>46161.423831018517</v>
      </c>
      <c r="C412" s="51">
        <v>46161.429548611108</v>
      </c>
      <c r="D412" s="51" t="s">
        <v>264</v>
      </c>
      <c r="E412" s="52">
        <v>46153</v>
      </c>
      <c r="F412" s="37" t="s">
        <v>197</v>
      </c>
      <c r="G412" s="37">
        <v>12000134</v>
      </c>
      <c r="H412" s="53" t="s">
        <v>239</v>
      </c>
      <c r="I412" s="37" t="s">
        <v>752</v>
      </c>
      <c r="J412" s="37" t="s">
        <v>291</v>
      </c>
      <c r="K412" s="37" t="s">
        <v>267</v>
      </c>
      <c r="L412" s="37" t="s">
        <v>1633</v>
      </c>
      <c r="M412" s="37" t="s">
        <v>1634</v>
      </c>
      <c r="N412" s="37" t="s">
        <v>1635</v>
      </c>
      <c r="O412" s="37" t="s">
        <v>553</v>
      </c>
      <c r="P412" s="50" t="s">
        <v>272</v>
      </c>
      <c r="Q412" s="37" t="str" cm="1">
        <f t="array" ref="Q412">_xlfn.XLOOKUP(Table4[[#This Row],[Full Name / Nama Penuh]],Table1[[#All],[Employee Name]],Table1[[#All],[Status]],"",0,1)</f>
        <v>Active</v>
      </c>
      <c r="R412" s="51" t="s">
        <v>16</v>
      </c>
    </row>
    <row r="413" spans="1:18">
      <c r="A413" s="37">
        <v>6784</v>
      </c>
      <c r="B413" s="51">
        <v>46161.4296875</v>
      </c>
      <c r="C413" s="51">
        <v>46161.433275462965</v>
      </c>
      <c r="D413" s="51" t="s">
        <v>264</v>
      </c>
      <c r="E413" s="52">
        <v>46153</v>
      </c>
      <c r="F413" s="37" t="s">
        <v>197</v>
      </c>
      <c r="G413" s="37">
        <v>12000134</v>
      </c>
      <c r="H413" s="53" t="s">
        <v>239</v>
      </c>
      <c r="I413" s="37" t="s">
        <v>752</v>
      </c>
      <c r="J413" s="37" t="s">
        <v>620</v>
      </c>
      <c r="K413" s="37" t="s">
        <v>267</v>
      </c>
      <c r="L413" s="37" t="s">
        <v>1636</v>
      </c>
      <c r="M413" s="37" t="s">
        <v>755</v>
      </c>
      <c r="N413" s="37" t="s">
        <v>1637</v>
      </c>
      <c r="O413" s="37" t="s">
        <v>289</v>
      </c>
      <c r="P413" s="50" t="s">
        <v>272</v>
      </c>
      <c r="Q413" s="37" t="str" cm="1">
        <f t="array" ref="Q413">_xlfn.XLOOKUP(Table4[[#This Row],[Full Name / Nama Penuh]],Table1[[#All],[Employee Name]],Table1[[#All],[Status]],"",0,1)</f>
        <v>Active</v>
      </c>
      <c r="R413" s="51"/>
    </row>
    <row r="414" spans="1:18">
      <c r="A414" s="37">
        <v>6788</v>
      </c>
      <c r="B414" s="51">
        <v>46161.440324074072</v>
      </c>
      <c r="C414" s="51">
        <v>46161.446574074071</v>
      </c>
      <c r="D414" s="51" t="s">
        <v>264</v>
      </c>
      <c r="E414" s="52">
        <v>46153</v>
      </c>
      <c r="F414" s="37" t="s">
        <v>179</v>
      </c>
      <c r="G414" s="37">
        <v>12000121</v>
      </c>
      <c r="H414" s="53" t="s">
        <v>239</v>
      </c>
      <c r="I414" s="37" t="s">
        <v>465</v>
      </c>
      <c r="J414" s="37" t="s">
        <v>291</v>
      </c>
      <c r="K414" s="37" t="s">
        <v>267</v>
      </c>
      <c r="L414" s="37" t="s">
        <v>1638</v>
      </c>
      <c r="M414" s="37" t="s">
        <v>1639</v>
      </c>
      <c r="N414" s="37" t="s">
        <v>1640</v>
      </c>
      <c r="O414" s="37" t="s">
        <v>553</v>
      </c>
      <c r="P414" s="50" t="s">
        <v>272</v>
      </c>
      <c r="Q414" s="37" t="str" cm="1">
        <f t="array" ref="Q414">_xlfn.XLOOKUP(Table4[[#This Row],[Full Name / Nama Penuh]],Table1[[#All],[Employee Name]],Table1[[#All],[Status]],"",0,1)</f>
        <v>Active</v>
      </c>
      <c r="R414" s="51"/>
    </row>
    <row r="415" spans="1:18">
      <c r="A415" s="37">
        <v>6872</v>
      </c>
      <c r="B415" s="51">
        <v>46167.605127314811</v>
      </c>
      <c r="C415" s="51">
        <v>46167.606111111112</v>
      </c>
      <c r="D415" s="51" t="s">
        <v>264</v>
      </c>
      <c r="E415" s="52">
        <v>46153</v>
      </c>
      <c r="F415" s="17" t="s">
        <v>187</v>
      </c>
      <c r="G415" s="37" t="s">
        <v>1358</v>
      </c>
      <c r="H415" s="53" t="s">
        <v>239</v>
      </c>
      <c r="I415" s="37" t="s">
        <v>1578</v>
      </c>
      <c r="J415" s="37" t="s">
        <v>266</v>
      </c>
      <c r="K415" s="37" t="s">
        <v>267</v>
      </c>
      <c r="L415" s="37" t="s">
        <v>804</v>
      </c>
      <c r="M415" s="37" t="s">
        <v>804</v>
      </c>
      <c r="N415" s="37" t="s">
        <v>1360</v>
      </c>
      <c r="O415" s="37" t="s">
        <v>340</v>
      </c>
      <c r="P415" s="50" t="s">
        <v>272</v>
      </c>
      <c r="Q415" s="37" t="str" cm="1">
        <f t="array" ref="Q415">_xlfn.XLOOKUP(Table4[[#This Row],[Full Name / Nama Penuh]],Table1[[#All],[Employee Name]],Table1[[#All],[Status]],"",0,1)</f>
        <v>Active</v>
      </c>
      <c r="R415" s="51"/>
    </row>
    <row r="416" spans="1:18">
      <c r="A416" s="37">
        <v>6938</v>
      </c>
      <c r="B416" s="51">
        <v>46171.114201388889</v>
      </c>
      <c r="C416" s="51">
        <v>46171.116851851853</v>
      </c>
      <c r="D416" s="51" t="s">
        <v>264</v>
      </c>
      <c r="E416" s="52">
        <v>46153</v>
      </c>
      <c r="F416" s="37" t="s">
        <v>107</v>
      </c>
      <c r="G416" s="37">
        <v>12000017</v>
      </c>
      <c r="H416" s="53" t="s">
        <v>239</v>
      </c>
      <c r="I416" s="37" t="s">
        <v>1641</v>
      </c>
      <c r="J416" s="37" t="s">
        <v>407</v>
      </c>
      <c r="K416" s="37" t="s">
        <v>305</v>
      </c>
      <c r="L416" s="37" t="s">
        <v>1642</v>
      </c>
      <c r="M416" s="37" t="s">
        <v>1643</v>
      </c>
      <c r="N416" s="37" t="s">
        <v>1644</v>
      </c>
      <c r="O416" s="37" t="s">
        <v>295</v>
      </c>
      <c r="P416" s="50" t="s">
        <v>272</v>
      </c>
      <c r="Q416" s="37" t="str" cm="1">
        <f t="array" ref="Q416">_xlfn.XLOOKUP(Table4[[#This Row],[Full Name / Nama Penuh]],Table1[[#All],[Employee Name]],Table1[[#All],[Status]],"",0,1)</f>
        <v>Active</v>
      </c>
      <c r="R416" s="51"/>
    </row>
    <row r="417" spans="1:18">
      <c r="A417" s="37">
        <v>6706</v>
      </c>
      <c r="B417" s="51">
        <v>46153.547037037039</v>
      </c>
      <c r="C417" s="51">
        <v>46153.54855324074</v>
      </c>
      <c r="D417" s="51" t="s">
        <v>264</v>
      </c>
      <c r="E417" s="52">
        <v>46153</v>
      </c>
      <c r="F417" s="37" t="s">
        <v>165</v>
      </c>
      <c r="G417" s="37">
        <v>12000103</v>
      </c>
      <c r="H417" s="53" t="s">
        <v>239</v>
      </c>
      <c r="I417" s="37" t="s">
        <v>651</v>
      </c>
      <c r="J417" s="37" t="s">
        <v>300</v>
      </c>
      <c r="K417" s="37" t="s">
        <v>296</v>
      </c>
      <c r="L417" s="37" t="s">
        <v>1645</v>
      </c>
      <c r="M417" s="37" t="s">
        <v>1646</v>
      </c>
      <c r="N417" s="37" t="s">
        <v>1647</v>
      </c>
      <c r="O417" s="37" t="s">
        <v>948</v>
      </c>
      <c r="P417" s="50" t="s">
        <v>272</v>
      </c>
      <c r="Q417" s="37" t="str" cm="1">
        <f t="array" ref="Q417">_xlfn.XLOOKUP(Table4[[#This Row],[Full Name / Nama Penuh]],Table1[[#All],[Employee Name]],Table1[[#All],[Status]],"",0,1)</f>
        <v>Active</v>
      </c>
      <c r="R417" s="51"/>
    </row>
    <row r="418" spans="1:18">
      <c r="A418" s="37">
        <v>6714</v>
      </c>
      <c r="B418" s="51">
        <v>46154.561782407407</v>
      </c>
      <c r="C418" s="51">
        <v>46154.565717592595</v>
      </c>
      <c r="D418" s="51" t="s">
        <v>264</v>
      </c>
      <c r="E418" s="52">
        <v>46153</v>
      </c>
      <c r="F418" s="37" t="s">
        <v>116</v>
      </c>
      <c r="G418" s="37">
        <v>12000156</v>
      </c>
      <c r="H418" s="53" t="s">
        <v>239</v>
      </c>
      <c r="I418" s="37" t="s">
        <v>881</v>
      </c>
      <c r="J418" s="37" t="s">
        <v>88</v>
      </c>
      <c r="K418" s="37" t="s">
        <v>296</v>
      </c>
      <c r="L418" s="37" t="s">
        <v>1648</v>
      </c>
      <c r="M418" s="37" t="s">
        <v>1649</v>
      </c>
      <c r="N418" s="37" t="s">
        <v>1650</v>
      </c>
      <c r="O418" s="37" t="s">
        <v>593</v>
      </c>
      <c r="P418" s="50" t="s">
        <v>272</v>
      </c>
      <c r="Q418" s="37" t="str" cm="1">
        <f t="array" ref="Q418">_xlfn.XLOOKUP(Table4[[#This Row],[Full Name / Nama Penuh]],Table1[[#All],[Employee Name]],Table1[[#All],[Status]],"",0,1)</f>
        <v>Active</v>
      </c>
      <c r="R418" s="51"/>
    </row>
    <row r="419" spans="1:18">
      <c r="A419" s="37">
        <v>6717</v>
      </c>
      <c r="B419" s="51">
        <v>46155.220520833333</v>
      </c>
      <c r="C419" s="51">
        <v>46155.224456018521</v>
      </c>
      <c r="D419" s="51" t="s">
        <v>264</v>
      </c>
      <c r="E419" s="52">
        <v>46153</v>
      </c>
      <c r="F419" s="37" t="s">
        <v>211</v>
      </c>
      <c r="G419" s="37">
        <v>12000019</v>
      </c>
      <c r="H419" s="53" t="s">
        <v>239</v>
      </c>
      <c r="I419" s="37" t="s">
        <v>892</v>
      </c>
      <c r="J419" s="37" t="s">
        <v>291</v>
      </c>
      <c r="K419" s="37" t="s">
        <v>285</v>
      </c>
      <c r="L419" s="37" t="s">
        <v>1651</v>
      </c>
      <c r="M419" s="37" t="s">
        <v>1652</v>
      </c>
      <c r="N419" s="37" t="s">
        <v>1653</v>
      </c>
      <c r="O419" s="37" t="s">
        <v>367</v>
      </c>
      <c r="P419" s="50" t="s">
        <v>272</v>
      </c>
      <c r="Q419" s="37" t="str" cm="1">
        <f t="array" ref="Q419">_xlfn.XLOOKUP(Table4[[#This Row],[Full Name / Nama Penuh]],Table1[[#All],[Employee Name]],Table1[[#All],[Status]],"",0,1)</f>
        <v>Active</v>
      </c>
      <c r="R419" s="51"/>
    </row>
    <row r="420" spans="1:18">
      <c r="A420" s="37">
        <v>6722</v>
      </c>
      <c r="B420" s="51">
        <v>46156.232465277775</v>
      </c>
      <c r="C420" s="51">
        <v>46156.241087962961</v>
      </c>
      <c r="D420" s="51" t="s">
        <v>264</v>
      </c>
      <c r="E420" s="52">
        <v>46153</v>
      </c>
      <c r="F420" s="37" t="s">
        <v>55</v>
      </c>
      <c r="G420" s="37">
        <v>12000073</v>
      </c>
      <c r="H420" s="53" t="s">
        <v>239</v>
      </c>
      <c r="I420" s="37" t="s">
        <v>1516</v>
      </c>
      <c r="J420" s="37" t="s">
        <v>1133</v>
      </c>
      <c r="K420" s="37" t="s">
        <v>296</v>
      </c>
      <c r="L420" s="37" t="s">
        <v>1654</v>
      </c>
      <c r="M420" s="37" t="s">
        <v>1655</v>
      </c>
      <c r="N420" s="37" t="s">
        <v>1656</v>
      </c>
      <c r="O420" s="37" t="s">
        <v>450</v>
      </c>
      <c r="P420" s="50" t="s">
        <v>272</v>
      </c>
      <c r="Q420" s="37" t="str" cm="1">
        <f t="array" ref="Q420">_xlfn.XLOOKUP(Table4[[#This Row],[Full Name / Nama Penuh]],Table1[[#All],[Employee Name]],Table1[[#All],[Status]],"",0,1)</f>
        <v>Active</v>
      </c>
      <c r="R420" s="51"/>
    </row>
    <row r="421" spans="1:18">
      <c r="A421" s="37">
        <v>6755</v>
      </c>
      <c r="B421" s="51">
        <v>46159.356064814812</v>
      </c>
      <c r="C421" s="51">
        <v>46159.359513888892</v>
      </c>
      <c r="D421" s="51" t="s">
        <v>264</v>
      </c>
      <c r="E421" s="52">
        <v>46153</v>
      </c>
      <c r="F421" s="37" t="s">
        <v>136</v>
      </c>
      <c r="G421" s="37">
        <v>12000058</v>
      </c>
      <c r="H421" s="53" t="s">
        <v>239</v>
      </c>
      <c r="I421" s="37" t="s">
        <v>1436</v>
      </c>
      <c r="J421" s="37" t="s">
        <v>291</v>
      </c>
      <c r="K421" s="37" t="s">
        <v>285</v>
      </c>
      <c r="L421" s="37" t="s">
        <v>1657</v>
      </c>
      <c r="M421" s="37" t="s">
        <v>1658</v>
      </c>
      <c r="N421" s="37" t="s">
        <v>1659</v>
      </c>
      <c r="O421" s="37" t="s">
        <v>289</v>
      </c>
      <c r="P421" s="50" t="s">
        <v>272</v>
      </c>
      <c r="Q421" s="37" t="str" cm="1">
        <f t="array" ref="Q421">_xlfn.XLOOKUP(Table4[[#This Row],[Full Name / Nama Penuh]],Table1[[#All],[Employee Name]],Table1[[#All],[Status]],"",0,1)</f>
        <v>Active</v>
      </c>
      <c r="R421" s="51"/>
    </row>
    <row r="422" spans="1:18">
      <c r="A422" s="37">
        <v>6799</v>
      </c>
      <c r="B422" s="51">
        <v>46162.014305555553</v>
      </c>
      <c r="C422" s="51">
        <v>46162.017766203702</v>
      </c>
      <c r="D422" s="51" t="s">
        <v>264</v>
      </c>
      <c r="E422" s="52">
        <v>46153</v>
      </c>
      <c r="F422" s="37" t="s">
        <v>191</v>
      </c>
      <c r="G422" s="37">
        <v>12000130</v>
      </c>
      <c r="H422" s="53" t="s">
        <v>239</v>
      </c>
      <c r="I422" s="37" t="s">
        <v>1660</v>
      </c>
      <c r="J422" s="37" t="s">
        <v>291</v>
      </c>
      <c r="K422" s="37" t="s">
        <v>296</v>
      </c>
      <c r="L422" s="37" t="s">
        <v>1661</v>
      </c>
      <c r="M422" s="37" t="s">
        <v>1662</v>
      </c>
      <c r="N422" s="37" t="s">
        <v>1663</v>
      </c>
      <c r="O422" s="37" t="s">
        <v>346</v>
      </c>
      <c r="P422" s="50" t="s">
        <v>272</v>
      </c>
      <c r="Q422" s="37" t="str" cm="1">
        <f t="array" ref="Q422">_xlfn.XLOOKUP(Table4[[#This Row],[Full Name / Nama Penuh]],Table1[[#All],[Employee Name]],Table1[[#All],[Status]],"",0,1)</f>
        <v>Active</v>
      </c>
      <c r="R422" s="51"/>
    </row>
    <row r="423" spans="1:18">
      <c r="A423" s="37">
        <v>6805</v>
      </c>
      <c r="B423" s="51">
        <v>46162.338391203702</v>
      </c>
      <c r="C423" s="51">
        <v>46162.341354166667</v>
      </c>
      <c r="D423" s="51" t="s">
        <v>264</v>
      </c>
      <c r="E423" s="52">
        <v>46153</v>
      </c>
      <c r="F423" s="37" t="s">
        <v>140</v>
      </c>
      <c r="G423" s="37">
        <v>12000112</v>
      </c>
      <c r="H423" s="53" t="s">
        <v>239</v>
      </c>
      <c r="I423" s="37" t="s">
        <v>140</v>
      </c>
      <c r="J423" s="37" t="s">
        <v>291</v>
      </c>
      <c r="K423" s="37" t="s">
        <v>285</v>
      </c>
      <c r="L423" s="37" t="s">
        <v>1664</v>
      </c>
      <c r="M423" s="37" t="s">
        <v>1665</v>
      </c>
      <c r="N423" s="37" t="s">
        <v>1666</v>
      </c>
      <c r="O423" s="37" t="s">
        <v>289</v>
      </c>
      <c r="P423" s="50" t="s">
        <v>272</v>
      </c>
      <c r="Q423" s="37" t="str" cm="1">
        <f t="array" ref="Q423">_xlfn.XLOOKUP(Table4[[#This Row],[Full Name / Nama Penuh]],Table1[[#All],[Employee Name]],Table1[[#All],[Status]],"",0,1)</f>
        <v>Active</v>
      </c>
      <c r="R423" s="51"/>
    </row>
    <row r="424" spans="1:18">
      <c r="A424" s="37">
        <v>6818</v>
      </c>
      <c r="B424" s="51">
        <v>46162.607002314813</v>
      </c>
      <c r="C424" s="51">
        <v>46162.6174537037</v>
      </c>
      <c r="D424" s="51" t="s">
        <v>264</v>
      </c>
      <c r="E424" s="52">
        <v>46153</v>
      </c>
      <c r="F424" s="37" t="s">
        <v>100</v>
      </c>
      <c r="G424" s="37">
        <v>12000165</v>
      </c>
      <c r="H424" s="53" t="s">
        <v>239</v>
      </c>
      <c r="I424" s="37" t="s">
        <v>1667</v>
      </c>
      <c r="J424" s="37" t="s">
        <v>266</v>
      </c>
      <c r="K424" s="37" t="s">
        <v>285</v>
      </c>
      <c r="L424" s="37" t="s">
        <v>1668</v>
      </c>
      <c r="M424" s="37" t="s">
        <v>1669</v>
      </c>
      <c r="N424" s="37" t="s">
        <v>1670</v>
      </c>
      <c r="O424" s="37" t="s">
        <v>295</v>
      </c>
      <c r="P424" s="50" t="s">
        <v>272</v>
      </c>
      <c r="Q424" s="37" t="str" cm="1">
        <f t="array" ref="Q424">_xlfn.XLOOKUP(Table4[[#This Row],[Full Name / Nama Penuh]],Table1[[#All],[Employee Name]],Table1[[#All],[Status]],"",0,1)</f>
        <v>Active</v>
      </c>
      <c r="R424" s="51"/>
    </row>
    <row r="425" spans="1:18">
      <c r="A425" s="37">
        <v>6950</v>
      </c>
      <c r="B425" s="51">
        <v>46171.371331018519</v>
      </c>
      <c r="C425" s="51">
        <v>46171.375127314815</v>
      </c>
      <c r="D425" s="51" t="s">
        <v>264</v>
      </c>
      <c r="E425" s="52">
        <v>46153</v>
      </c>
      <c r="F425" s="37" t="s">
        <v>144</v>
      </c>
      <c r="G425" s="37">
        <v>12000056</v>
      </c>
      <c r="H425" s="53" t="s">
        <v>239</v>
      </c>
      <c r="I425" s="37" t="s">
        <v>1603</v>
      </c>
      <c r="J425" s="37" t="s">
        <v>266</v>
      </c>
      <c r="K425" s="37" t="s">
        <v>285</v>
      </c>
      <c r="L425" s="37" t="s">
        <v>1671</v>
      </c>
      <c r="M425" s="37" t="s">
        <v>1672</v>
      </c>
      <c r="N425" s="37" t="s">
        <v>1043</v>
      </c>
      <c r="O425" s="37" t="s">
        <v>295</v>
      </c>
      <c r="P425" s="50" t="s">
        <v>272</v>
      </c>
      <c r="Q425" s="37" t="str" cm="1">
        <f t="array" ref="Q425">_xlfn.XLOOKUP(Table4[[#This Row],[Full Name / Nama Penuh]],Table1[[#All],[Employee Name]],Table1[[#All],[Status]],"",0,1)</f>
        <v>Active</v>
      </c>
      <c r="R425" s="51"/>
    </row>
    <row r="426" spans="1:18">
      <c r="A426" s="37">
        <v>6708</v>
      </c>
      <c r="B426" s="51">
        <v>46153.602893518517</v>
      </c>
      <c r="C426" s="51">
        <v>46153.605162037034</v>
      </c>
      <c r="D426" s="51" t="s">
        <v>264</v>
      </c>
      <c r="E426" s="52">
        <v>46152</v>
      </c>
      <c r="F426" s="37" t="s">
        <v>29</v>
      </c>
      <c r="G426" s="37">
        <v>12000041</v>
      </c>
      <c r="H426" s="53" t="s">
        <v>239</v>
      </c>
      <c r="I426" s="37" t="s">
        <v>1673</v>
      </c>
      <c r="J426" s="37" t="s">
        <v>483</v>
      </c>
      <c r="K426" s="37" t="s">
        <v>305</v>
      </c>
      <c r="L426" s="37" t="s">
        <v>1674</v>
      </c>
      <c r="M426" s="37" t="s">
        <v>1675</v>
      </c>
      <c r="N426" s="37" t="s">
        <v>1676</v>
      </c>
      <c r="O426" s="37" t="s">
        <v>295</v>
      </c>
      <c r="P426" s="50" t="s">
        <v>272</v>
      </c>
      <c r="Q426" s="37" t="str" cm="1">
        <f t="array" ref="Q426">_xlfn.XLOOKUP(Table4[[#This Row],[Full Name / Nama Penuh]],Table1[[#All],[Employee Name]],Table1[[#All],[Status]],"",0,1)</f>
        <v>Active</v>
      </c>
      <c r="R426" s="51"/>
    </row>
    <row r="427" spans="1:18">
      <c r="A427" s="37">
        <v>6709</v>
      </c>
      <c r="B427" s="51">
        <v>46153.605208333334</v>
      </c>
      <c r="C427" s="51">
        <v>46153.610173611109</v>
      </c>
      <c r="D427" s="51" t="s">
        <v>264</v>
      </c>
      <c r="E427" s="52">
        <v>46152</v>
      </c>
      <c r="F427" s="37" t="s">
        <v>29</v>
      </c>
      <c r="G427" s="37">
        <v>12000041</v>
      </c>
      <c r="H427" s="53" t="s">
        <v>239</v>
      </c>
      <c r="I427" s="37" t="s">
        <v>1673</v>
      </c>
      <c r="J427" s="37" t="s">
        <v>483</v>
      </c>
      <c r="K427" s="37" t="s">
        <v>305</v>
      </c>
      <c r="L427" s="37" t="s">
        <v>1677</v>
      </c>
      <c r="M427" s="37" t="s">
        <v>1678</v>
      </c>
      <c r="N427" s="37" t="s">
        <v>1679</v>
      </c>
      <c r="O427" s="37" t="s">
        <v>295</v>
      </c>
      <c r="P427" s="50" t="s">
        <v>272</v>
      </c>
      <c r="Q427" s="37" t="str" cm="1">
        <f t="array" ref="Q427">_xlfn.XLOOKUP(Table4[[#This Row],[Full Name / Nama Penuh]],Table1[[#All],[Employee Name]],Table1[[#All],[Status]],"",0,1)</f>
        <v>Active</v>
      </c>
      <c r="R427" s="51"/>
    </row>
    <row r="428" spans="1:18">
      <c r="A428" s="37">
        <v>6907</v>
      </c>
      <c r="B428" s="51">
        <v>46168.598402777781</v>
      </c>
      <c r="C428" s="51">
        <v>46168.606851851851</v>
      </c>
      <c r="D428" s="51" t="s">
        <v>264</v>
      </c>
      <c r="E428" s="52">
        <v>46152</v>
      </c>
      <c r="F428" s="15" t="s">
        <v>62</v>
      </c>
      <c r="G428" s="37" t="s">
        <v>1106</v>
      </c>
      <c r="H428" s="53" t="s">
        <v>239</v>
      </c>
      <c r="I428" s="37" t="s">
        <v>632</v>
      </c>
      <c r="J428" s="37" t="s">
        <v>483</v>
      </c>
      <c r="K428" s="37" t="s">
        <v>285</v>
      </c>
      <c r="L428" s="37" t="s">
        <v>1680</v>
      </c>
      <c r="M428" s="37" t="s">
        <v>1681</v>
      </c>
      <c r="N428" s="37" t="s">
        <v>1682</v>
      </c>
      <c r="O428" s="37" t="s">
        <v>289</v>
      </c>
      <c r="P428" s="50" t="s">
        <v>272</v>
      </c>
      <c r="Q428" s="37" t="str" cm="1">
        <f t="array" ref="Q428">_xlfn.XLOOKUP(Table4[[#This Row],[Full Name / Nama Penuh]],Table1[[#All],[Employee Name]],Table1[[#All],[Status]],"",0,1)</f>
        <v>Active</v>
      </c>
      <c r="R428" s="51"/>
    </row>
    <row r="429" spans="1:18">
      <c r="A429" s="37">
        <v>6689</v>
      </c>
      <c r="B429" s="51">
        <v>46151.498032407406</v>
      </c>
      <c r="C429" s="51">
        <v>46151.502118055556</v>
      </c>
      <c r="D429" s="51" t="s">
        <v>264</v>
      </c>
      <c r="E429" s="52">
        <v>46151</v>
      </c>
      <c r="F429" s="37" t="s">
        <v>208</v>
      </c>
      <c r="G429" s="37">
        <v>12000010</v>
      </c>
      <c r="H429" s="53" t="s">
        <v>239</v>
      </c>
      <c r="I429" s="37" t="s">
        <v>1683</v>
      </c>
      <c r="J429" s="37" t="s">
        <v>266</v>
      </c>
      <c r="K429" s="37" t="s">
        <v>267</v>
      </c>
      <c r="L429" s="37" t="s">
        <v>1684</v>
      </c>
      <c r="M429" s="37" t="s">
        <v>1685</v>
      </c>
      <c r="N429" s="37" t="s">
        <v>1686</v>
      </c>
      <c r="O429" s="37" t="s">
        <v>271</v>
      </c>
      <c r="P429" s="50" t="s">
        <v>272</v>
      </c>
      <c r="Q429" s="37" t="str" cm="1">
        <f t="array" ref="Q429">_xlfn.XLOOKUP(Table4[[#This Row],[Full Name / Nama Penuh]],Table1[[#All],[Employee Name]],Table1[[#All],[Status]],"",0,1)</f>
        <v>Active</v>
      </c>
      <c r="R429" s="51"/>
    </row>
    <row r="430" spans="1:18">
      <c r="A430" s="37">
        <v>6701</v>
      </c>
      <c r="B430" s="51">
        <v>46153.47278935185</v>
      </c>
      <c r="C430" s="51">
        <v>46153.474733796298</v>
      </c>
      <c r="D430" s="51" t="s">
        <v>264</v>
      </c>
      <c r="E430" s="52">
        <v>46151</v>
      </c>
      <c r="F430" s="37" t="s">
        <v>92</v>
      </c>
      <c r="G430" s="37">
        <v>12000154</v>
      </c>
      <c r="H430" s="53" t="s">
        <v>239</v>
      </c>
      <c r="I430" s="37" t="s">
        <v>1617</v>
      </c>
      <c r="J430" s="37" t="s">
        <v>266</v>
      </c>
      <c r="K430" s="37" t="s">
        <v>267</v>
      </c>
      <c r="L430" s="37" t="s">
        <v>1687</v>
      </c>
      <c r="M430" s="37" t="s">
        <v>1688</v>
      </c>
      <c r="N430" s="37" t="s">
        <v>1689</v>
      </c>
      <c r="O430" s="37" t="s">
        <v>375</v>
      </c>
      <c r="P430" s="50" t="s">
        <v>272</v>
      </c>
      <c r="Q430" s="37" t="str" cm="1">
        <f t="array" ref="Q430">_xlfn.XLOOKUP(Table4[[#This Row],[Full Name / Nama Penuh]],Table1[[#All],[Employee Name]],Table1[[#All],[Status]],"",0,1)</f>
        <v>Active</v>
      </c>
      <c r="R430" s="51" t="s">
        <v>16</v>
      </c>
    </row>
    <row r="431" spans="1:18">
      <c r="A431" s="37">
        <v>6690</v>
      </c>
      <c r="B431" s="51">
        <v>46151.502303240741</v>
      </c>
      <c r="C431" s="51">
        <v>46151.505729166667</v>
      </c>
      <c r="D431" s="51" t="s">
        <v>264</v>
      </c>
      <c r="E431" s="52">
        <v>46151</v>
      </c>
      <c r="F431" s="37" t="s">
        <v>208</v>
      </c>
      <c r="G431" s="37">
        <v>12000010</v>
      </c>
      <c r="H431" s="53" t="s">
        <v>239</v>
      </c>
      <c r="I431" s="37" t="s">
        <v>1690</v>
      </c>
      <c r="J431" s="37" t="s">
        <v>644</v>
      </c>
      <c r="K431" s="37" t="s">
        <v>296</v>
      </c>
      <c r="L431" s="37" t="s">
        <v>1691</v>
      </c>
      <c r="M431" s="37" t="s">
        <v>1692</v>
      </c>
      <c r="N431" s="37" t="s">
        <v>1693</v>
      </c>
      <c r="O431" s="37" t="s">
        <v>593</v>
      </c>
      <c r="P431" s="50" t="s">
        <v>272</v>
      </c>
      <c r="Q431" s="37" t="str" cm="1">
        <f t="array" ref="Q431">_xlfn.XLOOKUP(Table4[[#This Row],[Full Name / Nama Penuh]],Table1[[#All],[Employee Name]],Table1[[#All],[Status]],"",0,1)</f>
        <v>Active</v>
      </c>
      <c r="R431" s="51"/>
    </row>
    <row r="432" spans="1:18">
      <c r="A432" s="37">
        <v>6926</v>
      </c>
      <c r="B432" s="51">
        <v>46169.637812499997</v>
      </c>
      <c r="C432" s="51">
        <v>46169.644247685188</v>
      </c>
      <c r="D432" s="51" t="s">
        <v>264</v>
      </c>
      <c r="E432" s="52">
        <v>46150</v>
      </c>
      <c r="F432" s="37" t="s">
        <v>98</v>
      </c>
      <c r="G432" s="37">
        <v>12000162</v>
      </c>
      <c r="H432" s="53" t="s">
        <v>239</v>
      </c>
      <c r="I432" s="37" t="s">
        <v>489</v>
      </c>
      <c r="J432" s="37" t="s">
        <v>266</v>
      </c>
      <c r="K432" s="37" t="s">
        <v>305</v>
      </c>
      <c r="L432" s="37" t="s">
        <v>1694</v>
      </c>
      <c r="M432" s="37" t="s">
        <v>1695</v>
      </c>
      <c r="N432" s="37" t="s">
        <v>1696</v>
      </c>
      <c r="O432" s="37" t="s">
        <v>367</v>
      </c>
      <c r="P432" s="50" t="s">
        <v>272</v>
      </c>
      <c r="Q432" s="37" t="str" cm="1">
        <f t="array" ref="Q432">_xlfn.XLOOKUP(Table4[[#This Row],[Full Name / Nama Penuh]],Table1[[#All],[Employee Name]],Table1[[#All],[Status]],"",0,1)</f>
        <v>Active</v>
      </c>
      <c r="R432" s="51"/>
    </row>
    <row r="433" spans="1:18">
      <c r="A433" s="37">
        <v>6678</v>
      </c>
      <c r="B433" s="51">
        <v>46150.289305555554</v>
      </c>
      <c r="C433" s="51">
        <v>46150.292581018519</v>
      </c>
      <c r="D433" s="51" t="s">
        <v>264</v>
      </c>
      <c r="E433" s="52">
        <v>46150</v>
      </c>
      <c r="F433" s="37" t="s">
        <v>118</v>
      </c>
      <c r="G433" s="37">
        <v>12000145</v>
      </c>
      <c r="H433" s="53" t="s">
        <v>239</v>
      </c>
      <c r="I433" s="37" t="s">
        <v>643</v>
      </c>
      <c r="J433" s="37" t="s">
        <v>644</v>
      </c>
      <c r="K433" s="37" t="s">
        <v>296</v>
      </c>
      <c r="L433" s="37" t="s">
        <v>1697</v>
      </c>
      <c r="M433" s="37" t="s">
        <v>1698</v>
      </c>
      <c r="N433" s="37" t="s">
        <v>1699</v>
      </c>
      <c r="O433" s="37" t="s">
        <v>346</v>
      </c>
      <c r="P433" s="50" t="s">
        <v>272</v>
      </c>
      <c r="Q433" s="37" t="str" cm="1">
        <f t="array" ref="Q433">_xlfn.XLOOKUP(Table4[[#This Row],[Full Name / Nama Penuh]],Table1[[#All],[Employee Name]],Table1[[#All],[Status]],"",0,1)</f>
        <v>Active</v>
      </c>
      <c r="R433" s="51"/>
    </row>
    <row r="434" spans="1:18">
      <c r="A434" s="37">
        <v>6680</v>
      </c>
      <c r="B434" s="51">
        <v>46150.372384259259</v>
      </c>
      <c r="C434" s="51">
        <v>46150.37945601852</v>
      </c>
      <c r="D434" s="51" t="s">
        <v>264</v>
      </c>
      <c r="E434" s="52">
        <v>46150</v>
      </c>
      <c r="F434" s="37" t="s">
        <v>195</v>
      </c>
      <c r="G434" s="37">
        <v>12000133</v>
      </c>
      <c r="H434" s="53" t="s">
        <v>239</v>
      </c>
      <c r="I434" s="37" t="s">
        <v>1700</v>
      </c>
      <c r="J434" s="37" t="s">
        <v>1701</v>
      </c>
      <c r="K434" s="37" t="s">
        <v>296</v>
      </c>
      <c r="L434" s="37" t="s">
        <v>1702</v>
      </c>
      <c r="M434" s="37" t="s">
        <v>1703</v>
      </c>
      <c r="N434" s="37" t="s">
        <v>1704</v>
      </c>
      <c r="O434" s="37" t="s">
        <v>948</v>
      </c>
      <c r="P434" s="50" t="s">
        <v>272</v>
      </c>
      <c r="Q434" s="37" t="str" cm="1">
        <f t="array" ref="Q434">_xlfn.XLOOKUP(Table4[[#This Row],[Full Name / Nama Penuh]],Table1[[#All],[Employee Name]],Table1[[#All],[Status]],"",0,1)</f>
        <v>Active</v>
      </c>
      <c r="R434" s="51"/>
    </row>
    <row r="435" spans="1:18">
      <c r="A435" s="37">
        <v>6681</v>
      </c>
      <c r="B435" s="51">
        <v>46150.403287037036</v>
      </c>
      <c r="C435" s="51">
        <v>46150.403599537036</v>
      </c>
      <c r="D435" s="51" t="s">
        <v>264</v>
      </c>
      <c r="E435" s="52">
        <v>46150</v>
      </c>
      <c r="F435" s="37" t="s">
        <v>195</v>
      </c>
      <c r="G435" s="37">
        <v>12000133</v>
      </c>
      <c r="H435" s="53" t="s">
        <v>239</v>
      </c>
      <c r="I435" s="37" t="s">
        <v>854</v>
      </c>
      <c r="J435" s="37" t="s">
        <v>644</v>
      </c>
      <c r="K435" s="37" t="s">
        <v>296</v>
      </c>
      <c r="L435" s="37" t="s">
        <v>1705</v>
      </c>
      <c r="M435" s="37" t="s">
        <v>1706</v>
      </c>
      <c r="N435" s="37" t="s">
        <v>1707</v>
      </c>
      <c r="O435" s="37" t="s">
        <v>948</v>
      </c>
      <c r="P435" s="50" t="s">
        <v>272</v>
      </c>
      <c r="Q435" s="37" t="str" cm="1">
        <f t="array" ref="Q435">_xlfn.XLOOKUP(Table4[[#This Row],[Full Name / Nama Penuh]],Table1[[#All],[Employee Name]],Table1[[#All],[Status]],"",0,1)</f>
        <v>Active</v>
      </c>
      <c r="R435" s="51"/>
    </row>
    <row r="436" spans="1:18">
      <c r="A436" s="37">
        <v>6655</v>
      </c>
      <c r="B436" s="51">
        <v>46149.322175925925</v>
      </c>
      <c r="C436" s="51">
        <v>46149.322222222225</v>
      </c>
      <c r="D436" s="51" t="s">
        <v>264</v>
      </c>
      <c r="E436" s="52">
        <v>46149</v>
      </c>
      <c r="F436" s="37" t="s">
        <v>110</v>
      </c>
      <c r="G436" s="37">
        <v>12000148</v>
      </c>
      <c r="H436" s="53" t="s">
        <v>239</v>
      </c>
      <c r="I436" s="37" t="s">
        <v>537</v>
      </c>
      <c r="J436" s="37" t="s">
        <v>88</v>
      </c>
      <c r="K436" s="37" t="s">
        <v>305</v>
      </c>
      <c r="L436" s="37" t="s">
        <v>1708</v>
      </c>
      <c r="M436" s="37" t="s">
        <v>1709</v>
      </c>
      <c r="N436" s="37" t="s">
        <v>1710</v>
      </c>
      <c r="O436" s="37" t="s">
        <v>340</v>
      </c>
      <c r="P436" s="50" t="s">
        <v>272</v>
      </c>
      <c r="Q436" s="37" t="str" cm="1">
        <f t="array" ref="Q436">_xlfn.XLOOKUP(Table4[[#This Row],[Full Name / Nama Penuh]],Table1[[#All],[Employee Name]],Table1[[#All],[Status]],"",0,1)</f>
        <v>Active</v>
      </c>
      <c r="R436" s="51" t="s">
        <v>16</v>
      </c>
    </row>
    <row r="437" spans="1:18">
      <c r="A437" s="37">
        <v>6666</v>
      </c>
      <c r="B437" s="51">
        <v>46149.662523148145</v>
      </c>
      <c r="C437" s="51">
        <v>46149.664560185185</v>
      </c>
      <c r="D437" s="51" t="s">
        <v>264</v>
      </c>
      <c r="E437" s="52">
        <v>46149</v>
      </c>
      <c r="F437" s="37" t="s">
        <v>138</v>
      </c>
      <c r="G437" s="37">
        <v>12000059</v>
      </c>
      <c r="H437" s="53" t="s">
        <v>239</v>
      </c>
      <c r="I437" s="37" t="s">
        <v>1711</v>
      </c>
      <c r="J437" s="37" t="s">
        <v>919</v>
      </c>
      <c r="K437" s="37" t="s">
        <v>267</v>
      </c>
      <c r="L437" s="37" t="s">
        <v>1712</v>
      </c>
      <c r="M437" s="37" t="s">
        <v>1713</v>
      </c>
      <c r="N437" s="37" t="s">
        <v>1714</v>
      </c>
      <c r="O437" s="37" t="s">
        <v>283</v>
      </c>
      <c r="P437" s="50" t="s">
        <v>272</v>
      </c>
      <c r="Q437" s="37" t="str" cm="1">
        <f t="array" ref="Q437">_xlfn.XLOOKUP(Table4[[#This Row],[Full Name / Nama Penuh]],Table1[[#All],[Employee Name]],Table1[[#All],[Status]],"",0,1)</f>
        <v>Active</v>
      </c>
      <c r="R437" s="51" t="s">
        <v>16</v>
      </c>
    </row>
    <row r="438" spans="1:18">
      <c r="A438" s="37">
        <v>6668</v>
      </c>
      <c r="B438" s="51">
        <v>46149.639826388891</v>
      </c>
      <c r="C438" s="51">
        <v>46149.666562500002</v>
      </c>
      <c r="D438" s="51" t="s">
        <v>264</v>
      </c>
      <c r="E438" s="52">
        <v>46149</v>
      </c>
      <c r="F438" s="37" t="s">
        <v>165</v>
      </c>
      <c r="G438" s="37">
        <v>12000103</v>
      </c>
      <c r="H438" s="53" t="s">
        <v>239</v>
      </c>
      <c r="I438" s="37" t="s">
        <v>701</v>
      </c>
      <c r="J438" s="37" t="s">
        <v>753</v>
      </c>
      <c r="K438" s="37" t="s">
        <v>267</v>
      </c>
      <c r="L438" s="37" t="s">
        <v>1715</v>
      </c>
      <c r="M438" s="37" t="s">
        <v>1716</v>
      </c>
      <c r="N438" s="37" t="s">
        <v>1717</v>
      </c>
      <c r="O438" s="37" t="s">
        <v>318</v>
      </c>
      <c r="P438" s="50" t="s">
        <v>272</v>
      </c>
      <c r="Q438" s="37" t="str" cm="1">
        <f t="array" ref="Q438">_xlfn.XLOOKUP(Table4[[#This Row],[Full Name / Nama Penuh]],Table1[[#All],[Employee Name]],Table1[[#All],[Status]],"",0,1)</f>
        <v>Active</v>
      </c>
      <c r="R438" s="51" t="s">
        <v>16</v>
      </c>
    </row>
    <row r="439" spans="1:18">
      <c r="A439" s="37">
        <v>6669</v>
      </c>
      <c r="B439" s="51">
        <v>46149.661631944444</v>
      </c>
      <c r="C439" s="51">
        <v>46149.667060185187</v>
      </c>
      <c r="D439" s="51" t="s">
        <v>264</v>
      </c>
      <c r="E439" s="52">
        <v>46149</v>
      </c>
      <c r="F439" s="37" t="s">
        <v>222</v>
      </c>
      <c r="G439" s="37">
        <v>12000049</v>
      </c>
      <c r="H439" s="53" t="s">
        <v>239</v>
      </c>
      <c r="I439" s="37" t="s">
        <v>789</v>
      </c>
      <c r="J439" s="37" t="s">
        <v>266</v>
      </c>
      <c r="K439" s="37" t="s">
        <v>305</v>
      </c>
      <c r="L439" s="37" t="s">
        <v>1718</v>
      </c>
      <c r="M439" s="37" t="s">
        <v>1719</v>
      </c>
      <c r="N439" s="37" t="s">
        <v>1720</v>
      </c>
      <c r="O439" s="37" t="s">
        <v>589</v>
      </c>
      <c r="P439" s="50" t="s">
        <v>272</v>
      </c>
      <c r="Q439" s="37" t="str" cm="1">
        <f t="array" ref="Q439">_xlfn.XLOOKUP(Table4[[#This Row],[Full Name / Nama Penuh]],Table1[[#All],[Employee Name]],Table1[[#All],[Status]],"",0,1)</f>
        <v>Active</v>
      </c>
      <c r="R439" s="51" t="s">
        <v>16</v>
      </c>
    </row>
    <row r="440" spans="1:18">
      <c r="A440" s="37">
        <v>6670</v>
      </c>
      <c r="B440" s="51">
        <v>46149.667662037034</v>
      </c>
      <c r="C440" s="51">
        <v>46149.669340277775</v>
      </c>
      <c r="D440" s="51" t="s">
        <v>264</v>
      </c>
      <c r="E440" s="52">
        <v>46149</v>
      </c>
      <c r="F440" s="37" t="s">
        <v>202</v>
      </c>
      <c r="G440" s="37">
        <v>12000138</v>
      </c>
      <c r="H440" s="53" t="s">
        <v>239</v>
      </c>
      <c r="I440" s="37" t="s">
        <v>1149</v>
      </c>
      <c r="J440" s="37" t="s">
        <v>355</v>
      </c>
      <c r="K440" s="37" t="s">
        <v>305</v>
      </c>
      <c r="L440" s="37" t="s">
        <v>1721</v>
      </c>
      <c r="M440" s="37" t="s">
        <v>1722</v>
      </c>
      <c r="N440" s="37" t="s">
        <v>1723</v>
      </c>
      <c r="O440" s="37" t="s">
        <v>428</v>
      </c>
      <c r="P440" s="50" t="s">
        <v>272</v>
      </c>
      <c r="Q440" s="37" t="str" cm="1">
        <f t="array" ref="Q440">_xlfn.XLOOKUP(Table4[[#This Row],[Full Name / Nama Penuh]],Table1[[#All],[Employee Name]],Table1[[#All],[Status]],"",0,1)</f>
        <v>Active</v>
      </c>
      <c r="R440" s="51"/>
    </row>
    <row r="441" spans="1:18">
      <c r="A441" s="37">
        <v>6773</v>
      </c>
      <c r="B441" s="51">
        <v>46161.200358796297</v>
      </c>
      <c r="C441" s="51">
        <v>46161.203819444447</v>
      </c>
      <c r="D441" s="51" t="s">
        <v>264</v>
      </c>
      <c r="E441" s="52">
        <v>46149</v>
      </c>
      <c r="F441" s="37" t="s">
        <v>86</v>
      </c>
      <c r="G441" s="37">
        <v>12000065</v>
      </c>
      <c r="H441" s="53" t="s">
        <v>239</v>
      </c>
      <c r="I441" s="37" t="s">
        <v>1523</v>
      </c>
      <c r="J441" s="37" t="s">
        <v>483</v>
      </c>
      <c r="K441" s="37" t="s">
        <v>305</v>
      </c>
      <c r="L441" s="37" t="s">
        <v>1724</v>
      </c>
      <c r="M441" s="37" t="s">
        <v>1725</v>
      </c>
      <c r="N441" s="37" t="s">
        <v>1726</v>
      </c>
      <c r="O441" s="37" t="s">
        <v>428</v>
      </c>
      <c r="P441" s="50" t="s">
        <v>272</v>
      </c>
      <c r="Q441" s="37" t="str" cm="1">
        <f t="array" ref="Q441">_xlfn.XLOOKUP(Table4[[#This Row],[Full Name / Nama Penuh]],Table1[[#All],[Employee Name]],Table1[[#All],[Status]],"",0,1)</f>
        <v>Active</v>
      </c>
      <c r="R441" s="51"/>
    </row>
    <row r="442" spans="1:18">
      <c r="A442" s="37">
        <v>6656</v>
      </c>
      <c r="B442" s="51">
        <v>46149.335763888892</v>
      </c>
      <c r="C442" s="51">
        <v>46149.343240740738</v>
      </c>
      <c r="D442" s="51" t="s">
        <v>264</v>
      </c>
      <c r="E442" s="52">
        <v>46149</v>
      </c>
      <c r="F442" s="37" t="s">
        <v>110</v>
      </c>
      <c r="G442" s="37">
        <v>12000148</v>
      </c>
      <c r="H442" s="53" t="s">
        <v>239</v>
      </c>
      <c r="I442" s="37" t="s">
        <v>537</v>
      </c>
      <c r="J442" s="37" t="s">
        <v>88</v>
      </c>
      <c r="K442" s="37" t="s">
        <v>285</v>
      </c>
      <c r="L442" s="37" t="s">
        <v>1727</v>
      </c>
      <c r="M442" s="37" t="s">
        <v>1728</v>
      </c>
      <c r="N442" s="37" t="s">
        <v>1729</v>
      </c>
      <c r="O442" s="37" t="s">
        <v>283</v>
      </c>
      <c r="P442" s="50" t="s">
        <v>272</v>
      </c>
      <c r="Q442" s="37" t="str" cm="1">
        <f t="array" ref="Q442">_xlfn.XLOOKUP(Table4[[#This Row],[Full Name / Nama Penuh]],Table1[[#All],[Employee Name]],Table1[[#All],[Status]],"",0,1)</f>
        <v>Active</v>
      </c>
      <c r="R442" s="51"/>
    </row>
    <row r="443" spans="1:18">
      <c r="A443" s="37">
        <v>6663</v>
      </c>
      <c r="B443" s="51">
        <v>46149.639479166668</v>
      </c>
      <c r="C443" s="51">
        <v>46149.650196759256</v>
      </c>
      <c r="D443" s="51" t="s">
        <v>264</v>
      </c>
      <c r="E443" s="52">
        <v>46149</v>
      </c>
      <c r="F443" s="37" t="s">
        <v>116</v>
      </c>
      <c r="G443" s="37">
        <v>12000156</v>
      </c>
      <c r="H443" s="53" t="s">
        <v>239</v>
      </c>
      <c r="I443" s="37" t="s">
        <v>861</v>
      </c>
      <c r="J443" s="37" t="s">
        <v>88</v>
      </c>
      <c r="K443" s="37" t="s">
        <v>296</v>
      </c>
      <c r="L443" s="37" t="s">
        <v>1730</v>
      </c>
      <c r="M443" s="37" t="s">
        <v>1731</v>
      </c>
      <c r="N443" s="37" t="s">
        <v>1732</v>
      </c>
      <c r="O443" s="37" t="s">
        <v>289</v>
      </c>
      <c r="P443" s="50" t="s">
        <v>272</v>
      </c>
      <c r="Q443" s="37" t="str" cm="1">
        <f t="array" ref="Q443">_xlfn.XLOOKUP(Table4[[#This Row],[Full Name / Nama Penuh]],Table1[[#All],[Employee Name]],Table1[[#All],[Status]],"",0,1)</f>
        <v>Active</v>
      </c>
      <c r="R443" s="51"/>
    </row>
    <row r="444" spans="1:18">
      <c r="A444" s="37">
        <v>6665</v>
      </c>
      <c r="B444" s="51">
        <v>46149.660324074073</v>
      </c>
      <c r="C444" s="51">
        <v>46149.661759259259</v>
      </c>
      <c r="D444" s="51" t="s">
        <v>264</v>
      </c>
      <c r="E444" s="52">
        <v>46149</v>
      </c>
      <c r="F444" s="37" t="s">
        <v>139</v>
      </c>
      <c r="G444" s="37">
        <v>12000114</v>
      </c>
      <c r="H444" s="53" t="s">
        <v>239</v>
      </c>
      <c r="I444" s="37" t="s">
        <v>769</v>
      </c>
      <c r="J444" s="37" t="s">
        <v>291</v>
      </c>
      <c r="K444" s="37" t="s">
        <v>285</v>
      </c>
      <c r="L444" s="37" t="s">
        <v>1733</v>
      </c>
      <c r="M444" s="37" t="s">
        <v>1734</v>
      </c>
      <c r="N444" s="37" t="s">
        <v>1735</v>
      </c>
      <c r="O444" s="37" t="s">
        <v>289</v>
      </c>
      <c r="P444" s="50" t="s">
        <v>272</v>
      </c>
      <c r="Q444" s="37" t="str" cm="1">
        <f t="array" ref="Q444">_xlfn.XLOOKUP(Table4[[#This Row],[Full Name / Nama Penuh]],Table1[[#All],[Employee Name]],Table1[[#All],[Status]],"",0,1)</f>
        <v>Active</v>
      </c>
      <c r="R444" s="51"/>
    </row>
    <row r="445" spans="1:18">
      <c r="A445" s="37">
        <v>6667</v>
      </c>
      <c r="B445" s="51">
        <v>46149.658553240741</v>
      </c>
      <c r="C445" s="51">
        <v>46149.664988425924</v>
      </c>
      <c r="D445" s="51" t="s">
        <v>264</v>
      </c>
      <c r="E445" s="52">
        <v>46149</v>
      </c>
      <c r="F445" s="37" t="s">
        <v>137</v>
      </c>
      <c r="G445" s="37">
        <v>12000136</v>
      </c>
      <c r="H445" s="53" t="s">
        <v>239</v>
      </c>
      <c r="I445" s="37" t="s">
        <v>1736</v>
      </c>
      <c r="J445" s="37" t="s">
        <v>291</v>
      </c>
      <c r="K445" s="37" t="s">
        <v>285</v>
      </c>
      <c r="L445" s="37" t="s">
        <v>1737</v>
      </c>
      <c r="M445" s="37" t="s">
        <v>1738</v>
      </c>
      <c r="N445" s="37" t="s">
        <v>1739</v>
      </c>
      <c r="O445" s="37" t="s">
        <v>289</v>
      </c>
      <c r="P445" s="50" t="s">
        <v>272</v>
      </c>
      <c r="Q445" s="37" t="str" cm="1">
        <f t="array" ref="Q445">_xlfn.XLOOKUP(Table4[[#This Row],[Full Name / Nama Penuh]],Table1[[#All],[Employee Name]],Table1[[#All],[Status]],"",0,1)</f>
        <v>Active</v>
      </c>
      <c r="R445" s="51"/>
    </row>
    <row r="446" spans="1:18">
      <c r="A446" s="37">
        <v>6671</v>
      </c>
      <c r="B446" s="51">
        <v>46149.66678240741</v>
      </c>
      <c r="C446" s="51">
        <v>46149.671469907407</v>
      </c>
      <c r="D446" s="51" t="s">
        <v>264</v>
      </c>
      <c r="E446" s="52">
        <v>46149</v>
      </c>
      <c r="F446" s="37" t="s">
        <v>118</v>
      </c>
      <c r="G446" s="37">
        <v>12000145</v>
      </c>
      <c r="H446" s="53" t="s">
        <v>239</v>
      </c>
      <c r="I446" s="37" t="s">
        <v>643</v>
      </c>
      <c r="J446" s="37" t="s">
        <v>644</v>
      </c>
      <c r="K446" s="37" t="s">
        <v>296</v>
      </c>
      <c r="L446" s="37" t="s">
        <v>1740</v>
      </c>
      <c r="M446" s="37" t="s">
        <v>1741</v>
      </c>
      <c r="N446" s="37" t="s">
        <v>1742</v>
      </c>
      <c r="O446" s="37" t="s">
        <v>346</v>
      </c>
      <c r="P446" s="50" t="s">
        <v>272</v>
      </c>
      <c r="Q446" s="37" t="str" cm="1">
        <f t="array" ref="Q446">_xlfn.XLOOKUP(Table4[[#This Row],[Full Name / Nama Penuh]],Table1[[#All],[Employee Name]],Table1[[#All],[Status]],"",0,1)</f>
        <v>Active</v>
      </c>
      <c r="R446" s="51"/>
    </row>
    <row r="447" spans="1:18">
      <c r="A447" s="37">
        <v>6673</v>
      </c>
      <c r="B447" s="51">
        <v>46149.684282407405</v>
      </c>
      <c r="C447" s="51">
        <v>46149.687175925923</v>
      </c>
      <c r="D447" s="51" t="s">
        <v>264</v>
      </c>
      <c r="E447" s="52">
        <v>46149</v>
      </c>
      <c r="F447" s="15" t="s">
        <v>1743</v>
      </c>
      <c r="G447" s="37">
        <v>1200064</v>
      </c>
      <c r="H447" s="53" t="s">
        <v>239</v>
      </c>
      <c r="I447" s="37" t="s">
        <v>341</v>
      </c>
      <c r="J447" s="37" t="s">
        <v>407</v>
      </c>
      <c r="K447" s="37" t="s">
        <v>296</v>
      </c>
      <c r="L447" s="37" t="s">
        <v>1744</v>
      </c>
      <c r="M447" s="37" t="s">
        <v>1745</v>
      </c>
      <c r="N447" s="37" t="s">
        <v>1746</v>
      </c>
      <c r="O447" s="37" t="s">
        <v>346</v>
      </c>
      <c r="P447" s="50" t="s">
        <v>272</v>
      </c>
      <c r="Q447" s="37" t="str" cm="1">
        <f t="array" ref="Q447">_xlfn.XLOOKUP(Table4[[#This Row],[Full Name / Nama Penuh]],Table1[[#All],[Employee Name]],Table1[[#All],[Status]],"",0,1)</f>
        <v>Active</v>
      </c>
      <c r="R447" s="51"/>
    </row>
    <row r="448" spans="1:18">
      <c r="A448" s="37">
        <v>6674</v>
      </c>
      <c r="B448" s="51">
        <v>46149.703599537039</v>
      </c>
      <c r="C448" s="51">
        <v>46149.70890046296</v>
      </c>
      <c r="D448" s="51" t="s">
        <v>264</v>
      </c>
      <c r="E448" s="52">
        <v>46149</v>
      </c>
      <c r="F448" s="37" t="s">
        <v>140</v>
      </c>
      <c r="G448" s="37">
        <v>12000112</v>
      </c>
      <c r="H448" s="53" t="s">
        <v>239</v>
      </c>
      <c r="I448" s="37" t="s">
        <v>403</v>
      </c>
      <c r="J448" s="37" t="s">
        <v>291</v>
      </c>
      <c r="K448" s="37" t="s">
        <v>285</v>
      </c>
      <c r="L448" s="37" t="s">
        <v>1747</v>
      </c>
      <c r="M448" s="37" t="s">
        <v>1748</v>
      </c>
      <c r="N448" s="37" t="s">
        <v>1749</v>
      </c>
      <c r="O448" s="37" t="s">
        <v>289</v>
      </c>
      <c r="P448" s="50" t="s">
        <v>272</v>
      </c>
      <c r="Q448" s="37" t="str" cm="1">
        <f t="array" ref="Q448">_xlfn.XLOOKUP(Table4[[#This Row],[Full Name / Nama Penuh]],Table1[[#All],[Employee Name]],Table1[[#All],[Status]],"",0,1)</f>
        <v>Active</v>
      </c>
      <c r="R448" s="51"/>
    </row>
    <row r="449" spans="1:18">
      <c r="A449" s="37">
        <v>6971</v>
      </c>
      <c r="B449" s="51">
        <v>46171.495138888888</v>
      </c>
      <c r="C449" s="51">
        <v>46171.498252314814</v>
      </c>
      <c r="D449" s="51" t="s">
        <v>264</v>
      </c>
      <c r="E449" s="52">
        <v>46149</v>
      </c>
      <c r="F449" s="37" t="s">
        <v>144</v>
      </c>
      <c r="G449" s="37">
        <v>12000056</v>
      </c>
      <c r="H449" s="53" t="s">
        <v>239</v>
      </c>
      <c r="I449" s="37" t="s">
        <v>874</v>
      </c>
      <c r="J449" s="37" t="s">
        <v>266</v>
      </c>
      <c r="K449" s="37" t="s">
        <v>285</v>
      </c>
      <c r="L449" s="37" t="s">
        <v>1750</v>
      </c>
      <c r="M449" s="37" t="s">
        <v>1751</v>
      </c>
      <c r="N449" s="37" t="s">
        <v>1752</v>
      </c>
      <c r="O449" s="37" t="s">
        <v>527</v>
      </c>
      <c r="P449" s="50" t="s">
        <v>272</v>
      </c>
      <c r="Q449" s="37" t="str" cm="1">
        <f t="array" ref="Q449">_xlfn.XLOOKUP(Table4[[#This Row],[Full Name / Nama Penuh]],Table1[[#All],[Employee Name]],Table1[[#All],[Status]],"",0,1)</f>
        <v>Active</v>
      </c>
      <c r="R449" s="51"/>
    </row>
    <row r="450" spans="1:18">
      <c r="A450" s="37">
        <v>6639</v>
      </c>
      <c r="B450" s="51">
        <v>46148.31354166667</v>
      </c>
      <c r="C450" s="51">
        <v>46148.349074074074</v>
      </c>
      <c r="D450" s="51" t="s">
        <v>264</v>
      </c>
      <c r="E450" s="52">
        <v>46148</v>
      </c>
      <c r="F450" s="37" t="s">
        <v>38</v>
      </c>
      <c r="G450" s="37">
        <v>12000027</v>
      </c>
      <c r="H450" s="53" t="s">
        <v>239</v>
      </c>
      <c r="I450" s="37" t="s">
        <v>603</v>
      </c>
      <c r="J450" s="37" t="s">
        <v>604</v>
      </c>
      <c r="K450" s="37" t="s">
        <v>305</v>
      </c>
      <c r="L450" s="37" t="s">
        <v>1753</v>
      </c>
      <c r="M450" s="37" t="s">
        <v>1754</v>
      </c>
      <c r="N450" s="37" t="s">
        <v>1755</v>
      </c>
      <c r="O450" s="37" t="s">
        <v>375</v>
      </c>
      <c r="P450" s="50" t="s">
        <v>272</v>
      </c>
      <c r="Q450" s="37" t="str" cm="1">
        <f t="array" ref="Q450">_xlfn.XLOOKUP(Table4[[#This Row],[Full Name / Nama Penuh]],Table1[[#All],[Employee Name]],Table1[[#All],[Status]],"",0,1)</f>
        <v>Active</v>
      </c>
      <c r="R450" s="51"/>
    </row>
    <row r="451" spans="1:18">
      <c r="A451" s="37">
        <v>6641</v>
      </c>
      <c r="B451" s="51">
        <v>46148.332835648151</v>
      </c>
      <c r="C451" s="51">
        <v>46148.427465277775</v>
      </c>
      <c r="D451" s="51" t="s">
        <v>264</v>
      </c>
      <c r="E451" s="52">
        <v>46148</v>
      </c>
      <c r="F451" s="37" t="s">
        <v>53</v>
      </c>
      <c r="G451" s="37">
        <v>12000023</v>
      </c>
      <c r="H451" s="53" t="s">
        <v>239</v>
      </c>
      <c r="I451" s="37" t="s">
        <v>304</v>
      </c>
      <c r="J451" s="37" t="s">
        <v>966</v>
      </c>
      <c r="K451" s="37" t="s">
        <v>267</v>
      </c>
      <c r="L451" s="37" t="s">
        <v>1756</v>
      </c>
      <c r="M451" s="37" t="s">
        <v>1757</v>
      </c>
      <c r="N451" s="37" t="s">
        <v>1758</v>
      </c>
      <c r="O451" s="37" t="s">
        <v>295</v>
      </c>
      <c r="P451" s="50" t="s">
        <v>272</v>
      </c>
      <c r="Q451" s="37" t="str" cm="1">
        <f t="array" ref="Q451">_xlfn.XLOOKUP(Table4[[#This Row],[Full Name / Nama Penuh]],Table1[[#All],[Employee Name]],Table1[[#All],[Status]],"",0,1)</f>
        <v>Active</v>
      </c>
      <c r="R451" s="51" t="s">
        <v>16</v>
      </c>
    </row>
    <row r="452" spans="1:18">
      <c r="A452" s="37">
        <v>6649</v>
      </c>
      <c r="B452" s="51">
        <v>46148.628981481481</v>
      </c>
      <c r="C452" s="51">
        <v>46148.632048611114</v>
      </c>
      <c r="D452" s="51" t="s">
        <v>264</v>
      </c>
      <c r="E452" s="52">
        <v>46148</v>
      </c>
      <c r="F452" s="37" t="s">
        <v>87</v>
      </c>
      <c r="G452" s="37">
        <v>12000009</v>
      </c>
      <c r="H452" s="53" t="s">
        <v>239</v>
      </c>
      <c r="I452" s="37" t="s">
        <v>949</v>
      </c>
      <c r="J452" s="37" t="s">
        <v>386</v>
      </c>
      <c r="K452" s="37" t="s">
        <v>267</v>
      </c>
      <c r="L452" s="37" t="s">
        <v>1759</v>
      </c>
      <c r="M452" s="37" t="s">
        <v>1760</v>
      </c>
      <c r="N452" s="37" t="s">
        <v>1761</v>
      </c>
      <c r="O452" s="37" t="s">
        <v>318</v>
      </c>
      <c r="P452" s="50" t="s">
        <v>272</v>
      </c>
      <c r="Q452" s="37" t="str" cm="1">
        <f t="array" ref="Q452">_xlfn.XLOOKUP(Table4[[#This Row],[Full Name / Nama Penuh]],Table1[[#All],[Employee Name]],Table1[[#All],[Status]],"",0,1)</f>
        <v>Active</v>
      </c>
      <c r="R452" s="51" t="s">
        <v>16</v>
      </c>
    </row>
    <row r="453" spans="1:18">
      <c r="A453" s="37">
        <v>6652</v>
      </c>
      <c r="B453" s="51">
        <v>46148.670254629629</v>
      </c>
      <c r="C453" s="51">
        <v>46148.675451388888</v>
      </c>
      <c r="D453" s="51" t="s">
        <v>264</v>
      </c>
      <c r="E453" s="52">
        <v>46148</v>
      </c>
      <c r="F453" s="37" t="s">
        <v>93</v>
      </c>
      <c r="G453" s="37">
        <v>12000068</v>
      </c>
      <c r="H453" s="53" t="s">
        <v>239</v>
      </c>
      <c r="I453" s="37" t="s">
        <v>1762</v>
      </c>
      <c r="J453" s="37" t="s">
        <v>386</v>
      </c>
      <c r="K453" s="37" t="s">
        <v>267</v>
      </c>
      <c r="L453" s="37" t="s">
        <v>1763</v>
      </c>
      <c r="M453" s="37" t="s">
        <v>1764</v>
      </c>
      <c r="N453" s="37" t="s">
        <v>1765</v>
      </c>
      <c r="O453" s="37" t="s">
        <v>346</v>
      </c>
      <c r="P453" s="50" t="s">
        <v>272</v>
      </c>
      <c r="Q453" s="37" t="str" cm="1">
        <f t="array" ref="Q453">_xlfn.XLOOKUP(Table4[[#This Row],[Full Name / Nama Penuh]],Table1[[#All],[Employee Name]],Table1[[#All],[Status]],"",0,1)</f>
        <v>Active</v>
      </c>
      <c r="R453" s="51" t="s">
        <v>16</v>
      </c>
    </row>
    <row r="454" spans="1:18">
      <c r="A454" s="37">
        <v>6657</v>
      </c>
      <c r="B454" s="51">
        <v>46149.340092592596</v>
      </c>
      <c r="C454" s="51">
        <v>46149.343773148146</v>
      </c>
      <c r="D454" s="51" t="s">
        <v>264</v>
      </c>
      <c r="E454" s="52">
        <v>46148</v>
      </c>
      <c r="F454" s="17" t="s">
        <v>96</v>
      </c>
      <c r="G454" s="17">
        <v>12000161</v>
      </c>
      <c r="H454" s="53" t="s">
        <v>239</v>
      </c>
      <c r="I454" s="37" t="s">
        <v>918</v>
      </c>
      <c r="J454" s="37" t="s">
        <v>320</v>
      </c>
      <c r="K454" s="37" t="s">
        <v>305</v>
      </c>
      <c r="L454" s="37" t="s">
        <v>1766</v>
      </c>
      <c r="M454" s="37" t="s">
        <v>1767</v>
      </c>
      <c r="N454" s="37" t="s">
        <v>1768</v>
      </c>
      <c r="O454" s="37" t="s">
        <v>289</v>
      </c>
      <c r="P454" s="50" t="s">
        <v>272</v>
      </c>
      <c r="Q454" s="37" t="str" cm="1">
        <f t="array" ref="Q454">_xlfn.XLOOKUP(Table4[[#This Row],[Full Name / Nama Penuh]],Table1[[#All],[Employee Name]],Table1[[#All],[Status]],"",0,1)</f>
        <v>Active</v>
      </c>
      <c r="R454" s="51" t="s">
        <v>16</v>
      </c>
    </row>
    <row r="455" spans="1:18">
      <c r="A455" s="37">
        <v>6661</v>
      </c>
      <c r="B455" s="51">
        <v>46149.640231481484</v>
      </c>
      <c r="C455" s="51">
        <v>46149.642326388886</v>
      </c>
      <c r="D455" s="51" t="s">
        <v>264</v>
      </c>
      <c r="E455" s="52">
        <v>46148</v>
      </c>
      <c r="F455" s="37" t="s">
        <v>97</v>
      </c>
      <c r="G455" s="37">
        <v>12000153</v>
      </c>
      <c r="H455" s="53" t="s">
        <v>239</v>
      </c>
      <c r="I455" s="37" t="s">
        <v>574</v>
      </c>
      <c r="J455" s="37" t="s">
        <v>274</v>
      </c>
      <c r="K455" s="37" t="s">
        <v>305</v>
      </c>
      <c r="L455" s="37" t="s">
        <v>1769</v>
      </c>
      <c r="M455" s="37" t="s">
        <v>1770</v>
      </c>
      <c r="N455" s="37" t="s">
        <v>1771</v>
      </c>
      <c r="O455" s="37" t="s">
        <v>295</v>
      </c>
      <c r="P455" s="50" t="s">
        <v>272</v>
      </c>
      <c r="Q455" s="37" t="str" cm="1">
        <f t="array" ref="Q455">_xlfn.XLOOKUP(Table4[[#This Row],[Full Name / Nama Penuh]],Table1[[#All],[Employee Name]],Table1[[#All],[Status]],"",0,1)</f>
        <v>Active</v>
      </c>
      <c r="R455" s="51" t="s">
        <v>16</v>
      </c>
    </row>
    <row r="456" spans="1:18">
      <c r="A456" s="37">
        <v>6699</v>
      </c>
      <c r="B456" s="51">
        <v>46153.468113425923</v>
      </c>
      <c r="C456" s="51">
        <v>46153.472442129627</v>
      </c>
      <c r="D456" s="51" t="s">
        <v>264</v>
      </c>
      <c r="E456" s="52">
        <v>46148</v>
      </c>
      <c r="F456" s="37" t="s">
        <v>92</v>
      </c>
      <c r="G456" s="37">
        <v>12000154</v>
      </c>
      <c r="H456" s="53" t="s">
        <v>239</v>
      </c>
      <c r="I456" s="37" t="s">
        <v>1617</v>
      </c>
      <c r="J456" s="37" t="s">
        <v>386</v>
      </c>
      <c r="K456" s="37" t="s">
        <v>267</v>
      </c>
      <c r="L456" s="37" t="s">
        <v>1772</v>
      </c>
      <c r="M456" s="37" t="s">
        <v>1773</v>
      </c>
      <c r="N456" s="37" t="s">
        <v>1774</v>
      </c>
      <c r="O456" s="37" t="s">
        <v>589</v>
      </c>
      <c r="P456" s="50" t="s">
        <v>272</v>
      </c>
      <c r="Q456" s="37" t="str" cm="1">
        <f t="array" ref="Q456">_xlfn.XLOOKUP(Table4[[#This Row],[Full Name / Nama Penuh]],Table1[[#All],[Employee Name]],Table1[[#All],[Status]],"",0,1)</f>
        <v>Active</v>
      </c>
      <c r="R456" s="51" t="s">
        <v>16</v>
      </c>
    </row>
    <row r="457" spans="1:18">
      <c r="A457" s="37">
        <v>6781</v>
      </c>
      <c r="B457" s="51">
        <v>46161.414687500001</v>
      </c>
      <c r="C457" s="51">
        <v>46161.418877314813</v>
      </c>
      <c r="D457" s="51" t="s">
        <v>264</v>
      </c>
      <c r="E457" s="52">
        <v>46148</v>
      </c>
      <c r="F457" s="37" t="s">
        <v>160</v>
      </c>
      <c r="G457" s="37">
        <v>12000094</v>
      </c>
      <c r="H457" s="53" t="s">
        <v>239</v>
      </c>
      <c r="I457" s="37" t="s">
        <v>359</v>
      </c>
      <c r="J457" s="37" t="s">
        <v>966</v>
      </c>
      <c r="K457" s="37" t="s">
        <v>267</v>
      </c>
      <c r="L457" s="37" t="s">
        <v>1775</v>
      </c>
      <c r="M457" s="37" t="s">
        <v>1504</v>
      </c>
      <c r="N457" s="37" t="s">
        <v>1776</v>
      </c>
      <c r="O457" s="37" t="s">
        <v>340</v>
      </c>
      <c r="P457" s="50" t="s">
        <v>272</v>
      </c>
      <c r="Q457" s="37" t="str" cm="1">
        <f t="array" ref="Q457">_xlfn.XLOOKUP(Table4[[#This Row],[Full Name / Nama Penuh]],Table1[[#All],[Employee Name]],Table1[[#All],[Status]],"",0,1)</f>
        <v>Active</v>
      </c>
      <c r="R457" s="51" t="s">
        <v>16</v>
      </c>
    </row>
    <row r="458" spans="1:18">
      <c r="A458" s="37">
        <v>6790</v>
      </c>
      <c r="B458" s="51">
        <v>46161.466990740744</v>
      </c>
      <c r="C458" s="51">
        <v>46161.467187499999</v>
      </c>
      <c r="D458" s="51" t="s">
        <v>264</v>
      </c>
      <c r="E458" s="52">
        <v>46148</v>
      </c>
      <c r="F458" s="37" t="s">
        <v>90</v>
      </c>
      <c r="G458" s="37">
        <v>12000011</v>
      </c>
      <c r="H458" s="53" t="s">
        <v>239</v>
      </c>
      <c r="I458" s="37" t="s">
        <v>445</v>
      </c>
      <c r="J458" s="37" t="s">
        <v>1777</v>
      </c>
      <c r="K458" s="37" t="s">
        <v>305</v>
      </c>
      <c r="L458" s="37" t="s">
        <v>1778</v>
      </c>
      <c r="M458" s="37" t="s">
        <v>1779</v>
      </c>
      <c r="N458" s="37" t="s">
        <v>1780</v>
      </c>
      <c r="O458" s="37" t="s">
        <v>340</v>
      </c>
      <c r="P458" s="50" t="s">
        <v>272</v>
      </c>
      <c r="Q458" s="37" t="str" cm="1">
        <f t="array" ref="Q458">_xlfn.XLOOKUP(Table4[[#This Row],[Full Name / Nama Penuh]],Table1[[#All],[Employee Name]],Table1[[#All],[Status]],"",0,1)</f>
        <v>Active</v>
      </c>
      <c r="R458" s="51" t="s">
        <v>16</v>
      </c>
    </row>
    <row r="459" spans="1:18">
      <c r="A459" s="37">
        <v>6636</v>
      </c>
      <c r="B459" s="51">
        <v>46148.26390046296</v>
      </c>
      <c r="C459" s="51">
        <v>46148.280995370369</v>
      </c>
      <c r="D459" s="51" t="s">
        <v>264</v>
      </c>
      <c r="E459" s="52">
        <v>46148</v>
      </c>
      <c r="F459" s="37" t="s">
        <v>110</v>
      </c>
      <c r="G459" s="37">
        <v>12000148</v>
      </c>
      <c r="H459" s="53" t="s">
        <v>239</v>
      </c>
      <c r="I459" s="37" t="s">
        <v>537</v>
      </c>
      <c r="J459" s="37" t="s">
        <v>88</v>
      </c>
      <c r="K459" s="37" t="s">
        <v>285</v>
      </c>
      <c r="L459" s="37" t="s">
        <v>1781</v>
      </c>
      <c r="M459" s="37" t="s">
        <v>1782</v>
      </c>
      <c r="N459" s="37" t="s">
        <v>1783</v>
      </c>
      <c r="O459" s="37" t="s">
        <v>289</v>
      </c>
      <c r="P459" s="50" t="s">
        <v>272</v>
      </c>
      <c r="Q459" s="37" t="str" cm="1">
        <f t="array" ref="Q459">_xlfn.XLOOKUP(Table4[[#This Row],[Full Name / Nama Penuh]],Table1[[#All],[Employee Name]],Table1[[#All],[Status]],"",0,1)</f>
        <v>Active</v>
      </c>
      <c r="R459" s="51"/>
    </row>
    <row r="460" spans="1:18">
      <c r="A460" s="37">
        <v>6637</v>
      </c>
      <c r="B460" s="51">
        <v>46148.304965277777</v>
      </c>
      <c r="C460" s="51">
        <v>46148.305046296293</v>
      </c>
      <c r="D460" s="51" t="s">
        <v>264</v>
      </c>
      <c r="E460" s="52">
        <v>46148</v>
      </c>
      <c r="F460" s="37" t="s">
        <v>110</v>
      </c>
      <c r="G460" s="37">
        <v>12000148</v>
      </c>
      <c r="H460" s="53" t="s">
        <v>239</v>
      </c>
      <c r="I460" s="37" t="s">
        <v>537</v>
      </c>
      <c r="J460" s="37" t="s">
        <v>88</v>
      </c>
      <c r="K460" s="37" t="s">
        <v>285</v>
      </c>
      <c r="L460" s="37" t="s">
        <v>1784</v>
      </c>
      <c r="M460" s="37" t="s">
        <v>1785</v>
      </c>
      <c r="N460" s="37" t="s">
        <v>1786</v>
      </c>
      <c r="O460" s="37" t="s">
        <v>289</v>
      </c>
      <c r="P460" s="50" t="s">
        <v>272</v>
      </c>
      <c r="Q460" s="37" t="str" cm="1">
        <f t="array" ref="Q460">_xlfn.XLOOKUP(Table4[[#This Row],[Full Name / Nama Penuh]],Table1[[#All],[Employee Name]],Table1[[#All],[Status]],"",0,1)</f>
        <v>Active</v>
      </c>
      <c r="R460" s="51"/>
    </row>
    <row r="461" spans="1:18">
      <c r="A461" s="37">
        <v>6638</v>
      </c>
      <c r="B461" s="51">
        <v>46148.321747685186</v>
      </c>
      <c r="C461" s="51">
        <v>46148.346192129633</v>
      </c>
      <c r="D461" s="51" t="s">
        <v>264</v>
      </c>
      <c r="E461" s="52">
        <v>46148</v>
      </c>
      <c r="F461" s="37" t="s">
        <v>216</v>
      </c>
      <c r="G461" s="37">
        <v>12000083</v>
      </c>
      <c r="H461" s="53" t="s">
        <v>239</v>
      </c>
      <c r="I461" s="37" t="s">
        <v>371</v>
      </c>
      <c r="J461" s="37" t="s">
        <v>1787</v>
      </c>
      <c r="K461" s="37" t="s">
        <v>296</v>
      </c>
      <c r="L461" s="37" t="s">
        <v>1788</v>
      </c>
      <c r="M461" s="37" t="s">
        <v>1789</v>
      </c>
      <c r="N461" s="37" t="s">
        <v>1790</v>
      </c>
      <c r="O461" s="37" t="s">
        <v>271</v>
      </c>
      <c r="P461" s="50" t="s">
        <v>272</v>
      </c>
      <c r="Q461" s="37" t="str" cm="1">
        <f t="array" ref="Q461">_xlfn.XLOOKUP(Table4[[#This Row],[Full Name / Nama Penuh]],Table1[[#All],[Employee Name]],Table1[[#All],[Status]],"",0,1)</f>
        <v>Active</v>
      </c>
      <c r="R461" s="51"/>
    </row>
    <row r="462" spans="1:18">
      <c r="A462" s="37">
        <v>6640</v>
      </c>
      <c r="B462" s="51">
        <v>46148.305590277778</v>
      </c>
      <c r="C462" s="51">
        <v>46148.426678240743</v>
      </c>
      <c r="D462" s="51" t="s">
        <v>264</v>
      </c>
      <c r="E462" s="52">
        <v>46148</v>
      </c>
      <c r="F462" s="37" t="s">
        <v>110</v>
      </c>
      <c r="G462" s="37">
        <v>12000148</v>
      </c>
      <c r="H462" s="53" t="s">
        <v>239</v>
      </c>
      <c r="I462" s="37" t="s">
        <v>537</v>
      </c>
      <c r="J462" s="37" t="s">
        <v>320</v>
      </c>
      <c r="K462" s="37" t="s">
        <v>285</v>
      </c>
      <c r="L462" s="37" t="s">
        <v>1791</v>
      </c>
      <c r="M462" s="37" t="s">
        <v>1792</v>
      </c>
      <c r="N462" s="37" t="s">
        <v>1793</v>
      </c>
      <c r="O462" s="37" t="s">
        <v>289</v>
      </c>
      <c r="P462" s="50" t="s">
        <v>272</v>
      </c>
      <c r="Q462" s="37" t="str" cm="1">
        <f t="array" ref="Q462">_xlfn.XLOOKUP(Table4[[#This Row],[Full Name / Nama Penuh]],Table1[[#All],[Employee Name]],Table1[[#All],[Status]],"",0,1)</f>
        <v>Active</v>
      </c>
      <c r="R462" s="51"/>
    </row>
    <row r="463" spans="1:18">
      <c r="A463" s="37">
        <v>6642</v>
      </c>
      <c r="B463" s="51">
        <v>46148.426898148151</v>
      </c>
      <c r="C463" s="51">
        <v>46148.430219907408</v>
      </c>
      <c r="D463" s="51" t="s">
        <v>264</v>
      </c>
      <c r="E463" s="52">
        <v>46148</v>
      </c>
      <c r="F463" s="37" t="s">
        <v>110</v>
      </c>
      <c r="G463" s="37">
        <v>12000148</v>
      </c>
      <c r="H463" s="53" t="s">
        <v>239</v>
      </c>
      <c r="I463" s="37" t="s">
        <v>537</v>
      </c>
      <c r="J463" s="37" t="s">
        <v>320</v>
      </c>
      <c r="K463" s="37" t="s">
        <v>285</v>
      </c>
      <c r="L463" s="37" t="s">
        <v>1794</v>
      </c>
      <c r="M463" s="37" t="s">
        <v>1795</v>
      </c>
      <c r="N463" s="37" t="s">
        <v>1796</v>
      </c>
      <c r="O463" s="37" t="s">
        <v>553</v>
      </c>
      <c r="P463" s="50" t="s">
        <v>272</v>
      </c>
      <c r="Q463" s="37" t="str" cm="1">
        <f t="array" ref="Q463">_xlfn.XLOOKUP(Table4[[#This Row],[Full Name / Nama Penuh]],Table1[[#All],[Employee Name]],Table1[[#All],[Status]],"",0,1)</f>
        <v>Active</v>
      </c>
      <c r="R463" s="51"/>
    </row>
    <row r="464" spans="1:18">
      <c r="A464" s="37">
        <v>6643</v>
      </c>
      <c r="B464" s="51">
        <v>46148.433958333335</v>
      </c>
      <c r="C464" s="51">
        <v>46148.437939814816</v>
      </c>
      <c r="D464" s="51" t="s">
        <v>264</v>
      </c>
      <c r="E464" s="52">
        <v>46148</v>
      </c>
      <c r="F464" s="37" t="s">
        <v>157</v>
      </c>
      <c r="G464" s="37">
        <v>12000090</v>
      </c>
      <c r="H464" s="53" t="s">
        <v>239</v>
      </c>
      <c r="I464" s="37" t="s">
        <v>465</v>
      </c>
      <c r="J464" s="37" t="s">
        <v>266</v>
      </c>
      <c r="K464" s="37" t="s">
        <v>296</v>
      </c>
      <c r="L464" s="37" t="s">
        <v>1797</v>
      </c>
      <c r="M464" s="37" t="s">
        <v>887</v>
      </c>
      <c r="N464" s="37" t="s">
        <v>1798</v>
      </c>
      <c r="O464" s="37" t="s">
        <v>295</v>
      </c>
      <c r="P464" s="50" t="s">
        <v>272</v>
      </c>
      <c r="Q464" s="37" t="str" cm="1">
        <f t="array" ref="Q464">_xlfn.XLOOKUP(Table4[[#This Row],[Full Name / Nama Penuh]],Table1[[#All],[Employee Name]],Table1[[#All],[Status]],"",0,1)</f>
        <v>Active</v>
      </c>
      <c r="R464" s="51"/>
    </row>
    <row r="465" spans="1:18">
      <c r="A465" s="37">
        <v>6644</v>
      </c>
      <c r="B465" s="51">
        <v>46148.437974537039</v>
      </c>
      <c r="C465" s="51">
        <v>46148.439270833333</v>
      </c>
      <c r="D465" s="51" t="s">
        <v>264</v>
      </c>
      <c r="E465" s="52">
        <v>46148</v>
      </c>
      <c r="F465" s="37" t="s">
        <v>157</v>
      </c>
      <c r="G465" s="37">
        <v>12000090</v>
      </c>
      <c r="H465" s="53" t="s">
        <v>239</v>
      </c>
      <c r="I465" s="37" t="s">
        <v>1799</v>
      </c>
      <c r="J465" s="37" t="s">
        <v>644</v>
      </c>
      <c r="K465" s="37" t="s">
        <v>296</v>
      </c>
      <c r="L465" s="37" t="s">
        <v>1800</v>
      </c>
      <c r="M465" s="37" t="s">
        <v>887</v>
      </c>
      <c r="N465" s="37" t="s">
        <v>1801</v>
      </c>
      <c r="O465" s="37" t="s">
        <v>375</v>
      </c>
      <c r="P465" s="50" t="s">
        <v>272</v>
      </c>
      <c r="Q465" s="37" t="str" cm="1">
        <f t="array" ref="Q465">_xlfn.XLOOKUP(Table4[[#This Row],[Full Name / Nama Penuh]],Table1[[#All],[Employee Name]],Table1[[#All],[Status]],"",0,1)</f>
        <v>Active</v>
      </c>
      <c r="R465" s="51"/>
    </row>
    <row r="466" spans="1:18">
      <c r="A466" s="37">
        <v>6645</v>
      </c>
      <c r="B466" s="51">
        <v>46148.439282407409</v>
      </c>
      <c r="C466" s="51">
        <v>46148.440266203703</v>
      </c>
      <c r="D466" s="51" t="s">
        <v>264</v>
      </c>
      <c r="E466" s="52">
        <v>46148</v>
      </c>
      <c r="F466" s="37" t="s">
        <v>157</v>
      </c>
      <c r="G466" s="37">
        <v>12000090</v>
      </c>
      <c r="H466" s="53" t="s">
        <v>239</v>
      </c>
      <c r="I466" s="37" t="s">
        <v>465</v>
      </c>
      <c r="J466" s="37" t="s">
        <v>291</v>
      </c>
      <c r="K466" s="37" t="s">
        <v>285</v>
      </c>
      <c r="L466" s="37" t="s">
        <v>1802</v>
      </c>
      <c r="M466" s="37" t="s">
        <v>887</v>
      </c>
      <c r="N466" s="37" t="s">
        <v>1803</v>
      </c>
      <c r="O466" s="37" t="s">
        <v>428</v>
      </c>
      <c r="P466" s="50" t="s">
        <v>272</v>
      </c>
      <c r="Q466" s="37" t="str" cm="1">
        <f t="array" ref="Q466">_xlfn.XLOOKUP(Table4[[#This Row],[Full Name / Nama Penuh]],Table1[[#All],[Employee Name]],Table1[[#All],[Status]],"",0,1)</f>
        <v>Active</v>
      </c>
      <c r="R466" s="51"/>
    </row>
    <row r="467" spans="1:18">
      <c r="A467" s="37">
        <v>6646</v>
      </c>
      <c r="B467" s="51">
        <v>46148.430601851855</v>
      </c>
      <c r="C467" s="51">
        <v>46148.441712962966</v>
      </c>
      <c r="D467" s="51" t="s">
        <v>264</v>
      </c>
      <c r="E467" s="52">
        <v>46148</v>
      </c>
      <c r="F467" s="37" t="s">
        <v>110</v>
      </c>
      <c r="G467" s="37">
        <v>12000148</v>
      </c>
      <c r="H467" s="53" t="s">
        <v>239</v>
      </c>
      <c r="I467" s="37" t="s">
        <v>537</v>
      </c>
      <c r="J467" s="37" t="s">
        <v>88</v>
      </c>
      <c r="K467" s="37" t="s">
        <v>285</v>
      </c>
      <c r="L467" s="37" t="s">
        <v>1804</v>
      </c>
      <c r="M467" s="37" t="s">
        <v>1805</v>
      </c>
      <c r="N467" s="37" t="s">
        <v>1806</v>
      </c>
      <c r="O467" s="37" t="s">
        <v>289</v>
      </c>
      <c r="P467" s="50" t="s">
        <v>272</v>
      </c>
      <c r="Q467" s="37" t="str" cm="1">
        <f t="array" ref="Q467">_xlfn.XLOOKUP(Table4[[#This Row],[Full Name / Nama Penuh]],Table1[[#All],[Employee Name]],Table1[[#All],[Status]],"",0,1)</f>
        <v>Active</v>
      </c>
      <c r="R467" s="51"/>
    </row>
    <row r="468" spans="1:18">
      <c r="A468" s="37">
        <v>6647</v>
      </c>
      <c r="B468" s="51">
        <v>46148.440289351849</v>
      </c>
      <c r="C468" s="51">
        <v>46148.443749999999</v>
      </c>
      <c r="D468" s="51" t="s">
        <v>264</v>
      </c>
      <c r="E468" s="52">
        <v>46148</v>
      </c>
      <c r="F468" s="37" t="s">
        <v>157</v>
      </c>
      <c r="G468" s="37">
        <v>12000090</v>
      </c>
      <c r="H468" s="53" t="s">
        <v>239</v>
      </c>
      <c r="I468" s="37" t="s">
        <v>465</v>
      </c>
      <c r="J468" s="37" t="s">
        <v>608</v>
      </c>
      <c r="K468" s="37" t="s">
        <v>285</v>
      </c>
      <c r="L468" s="37" t="s">
        <v>1807</v>
      </c>
      <c r="M468" s="37" t="s">
        <v>887</v>
      </c>
      <c r="N468" s="37" t="s">
        <v>1808</v>
      </c>
      <c r="O468" s="37" t="s">
        <v>289</v>
      </c>
      <c r="P468" s="50" t="s">
        <v>272</v>
      </c>
      <c r="Q468" s="37" t="str" cm="1">
        <f t="array" ref="Q468">_xlfn.XLOOKUP(Table4[[#This Row],[Full Name / Nama Penuh]],Table1[[#All],[Employee Name]],Table1[[#All],[Status]],"",0,1)</f>
        <v>Active</v>
      </c>
      <c r="R468" s="51"/>
    </row>
    <row r="469" spans="1:18">
      <c r="A469" s="37">
        <v>6650</v>
      </c>
      <c r="B469" s="51">
        <v>46148.642256944448</v>
      </c>
      <c r="C469" s="51">
        <v>46148.645219907405</v>
      </c>
      <c r="D469" s="51" t="s">
        <v>264</v>
      </c>
      <c r="E469" s="52">
        <v>46148</v>
      </c>
      <c r="F469" s="37" t="s">
        <v>60</v>
      </c>
      <c r="G469" s="37">
        <v>12000036</v>
      </c>
      <c r="H469" s="53" t="s">
        <v>239</v>
      </c>
      <c r="I469" s="37" t="s">
        <v>1809</v>
      </c>
      <c r="J469" s="37" t="s">
        <v>332</v>
      </c>
      <c r="K469" s="37" t="s">
        <v>285</v>
      </c>
      <c r="L469" s="37" t="s">
        <v>1810</v>
      </c>
      <c r="M469" s="37" t="s">
        <v>1811</v>
      </c>
      <c r="N469" s="37" t="s">
        <v>1812</v>
      </c>
      <c r="O469" s="37" t="s">
        <v>289</v>
      </c>
      <c r="P469" s="50" t="s">
        <v>272</v>
      </c>
      <c r="Q469" s="37" t="str" cm="1">
        <f t="array" ref="Q469">_xlfn.XLOOKUP(Table4[[#This Row],[Full Name / Nama Penuh]],Table1[[#All],[Employee Name]],Table1[[#All],[Status]],"",0,1)</f>
        <v>Active</v>
      </c>
      <c r="R469" s="51"/>
    </row>
    <row r="470" spans="1:18">
      <c r="A470" s="37">
        <v>6970</v>
      </c>
      <c r="B470" s="51">
        <v>46171.491724537038</v>
      </c>
      <c r="C470" s="51">
        <v>46171.494293981479</v>
      </c>
      <c r="D470" s="51" t="s">
        <v>264</v>
      </c>
      <c r="E470" s="52">
        <v>46148</v>
      </c>
      <c r="F470" s="37" t="s">
        <v>144</v>
      </c>
      <c r="G470" s="37">
        <v>12000056</v>
      </c>
      <c r="H470" s="53" t="s">
        <v>239</v>
      </c>
      <c r="I470" s="37" t="s">
        <v>874</v>
      </c>
      <c r="J470" s="37" t="s">
        <v>266</v>
      </c>
      <c r="K470" s="37" t="s">
        <v>285</v>
      </c>
      <c r="L470" s="37" t="s">
        <v>1813</v>
      </c>
      <c r="M470" s="37" t="s">
        <v>1814</v>
      </c>
      <c r="N470" s="37" t="s">
        <v>1815</v>
      </c>
      <c r="O470" s="37" t="s">
        <v>428</v>
      </c>
      <c r="P470" s="50" t="s">
        <v>272</v>
      </c>
      <c r="Q470" s="37" t="str" cm="1">
        <f t="array" ref="Q470">_xlfn.XLOOKUP(Table4[[#This Row],[Full Name / Nama Penuh]],Table1[[#All],[Employee Name]],Table1[[#All],[Status]],"",0,1)</f>
        <v>Active</v>
      </c>
      <c r="R470" s="51"/>
    </row>
    <row r="471" spans="1:18">
      <c r="A471" s="37">
        <v>6622</v>
      </c>
      <c r="B471" s="51">
        <v>46147.321759259263</v>
      </c>
      <c r="C471" s="51">
        <v>46147.32912037037</v>
      </c>
      <c r="D471" s="51" t="s">
        <v>264</v>
      </c>
      <c r="E471" s="52">
        <v>46147</v>
      </c>
      <c r="F471" s="37" t="s">
        <v>110</v>
      </c>
      <c r="G471" s="37">
        <v>12000148</v>
      </c>
      <c r="H471" s="53" t="s">
        <v>239</v>
      </c>
      <c r="I471" s="37" t="s">
        <v>537</v>
      </c>
      <c r="J471" s="37" t="s">
        <v>88</v>
      </c>
      <c r="K471" s="37" t="s">
        <v>267</v>
      </c>
      <c r="L471" s="37" t="s">
        <v>1816</v>
      </c>
      <c r="M471" s="37" t="s">
        <v>1817</v>
      </c>
      <c r="N471" s="37" t="s">
        <v>1818</v>
      </c>
      <c r="O471" s="37" t="s">
        <v>498</v>
      </c>
      <c r="P471" s="50" t="s">
        <v>272</v>
      </c>
      <c r="Q471" s="37" t="str" cm="1">
        <f t="array" ref="Q471">_xlfn.XLOOKUP(Table4[[#This Row],[Full Name / Nama Penuh]],Table1[[#All],[Employee Name]],Table1[[#All],[Status]],"",0,1)</f>
        <v>Active</v>
      </c>
      <c r="R471" s="51" t="s">
        <v>16</v>
      </c>
    </row>
    <row r="472" spans="1:18">
      <c r="A472" s="37">
        <v>6628</v>
      </c>
      <c r="B472" s="51">
        <v>46147.561608796299</v>
      </c>
      <c r="C472" s="51">
        <v>46147.563888888886</v>
      </c>
      <c r="D472" s="51" t="s">
        <v>264</v>
      </c>
      <c r="E472" s="52">
        <v>46147</v>
      </c>
      <c r="F472" s="37" t="s">
        <v>35</v>
      </c>
      <c r="G472" s="37">
        <v>12000043</v>
      </c>
      <c r="H472" s="53" t="s">
        <v>239</v>
      </c>
      <c r="I472" s="37" t="s">
        <v>341</v>
      </c>
      <c r="J472" s="37" t="s">
        <v>604</v>
      </c>
      <c r="K472" s="37" t="s">
        <v>267</v>
      </c>
      <c r="L472" s="37" t="s">
        <v>1819</v>
      </c>
      <c r="M472" s="37" t="s">
        <v>1820</v>
      </c>
      <c r="N472" s="37" t="s">
        <v>1821</v>
      </c>
      <c r="O472" s="37" t="s">
        <v>375</v>
      </c>
      <c r="P472" s="50" t="s">
        <v>272</v>
      </c>
      <c r="Q472" s="37" t="str" cm="1">
        <f t="array" ref="Q472">_xlfn.XLOOKUP(Table4[[#This Row],[Full Name / Nama Penuh]],Table1[[#All],[Employee Name]],Table1[[#All],[Status]],"",0,1)</f>
        <v>Inactive</v>
      </c>
      <c r="R472" s="51" t="s">
        <v>16</v>
      </c>
    </row>
    <row r="473" spans="1:18">
      <c r="A473" s="37">
        <v>6651</v>
      </c>
      <c r="B473" s="51">
        <v>46148.632835648146</v>
      </c>
      <c r="C473" s="51">
        <v>46148.662210648145</v>
      </c>
      <c r="D473" s="51" t="s">
        <v>264</v>
      </c>
      <c r="E473" s="52">
        <v>46147</v>
      </c>
      <c r="F473" s="37" t="s">
        <v>87</v>
      </c>
      <c r="G473" s="37">
        <v>12000009</v>
      </c>
      <c r="H473" s="53" t="s">
        <v>239</v>
      </c>
      <c r="I473" s="37" t="s">
        <v>949</v>
      </c>
      <c r="J473" s="37" t="s">
        <v>386</v>
      </c>
      <c r="K473" s="37" t="s">
        <v>267</v>
      </c>
      <c r="L473" s="37" t="s">
        <v>1822</v>
      </c>
      <c r="M473" s="37" t="s">
        <v>1823</v>
      </c>
      <c r="N473" s="37" t="s">
        <v>1824</v>
      </c>
      <c r="O473" s="37" t="s">
        <v>553</v>
      </c>
      <c r="P473" s="50" t="s">
        <v>272</v>
      </c>
      <c r="Q473" s="37" t="str" cm="1">
        <f t="array" ref="Q473">_xlfn.XLOOKUP(Table4[[#This Row],[Full Name / Nama Penuh]],Table1[[#All],[Employee Name]],Table1[[#All],[Status]],"",0,1)</f>
        <v>Active</v>
      </c>
      <c r="R473" s="51"/>
    </row>
    <row r="474" spans="1:18">
      <c r="A474" s="37">
        <v>6660</v>
      </c>
      <c r="B474" s="51">
        <v>46149.534085648149</v>
      </c>
      <c r="C474" s="51">
        <v>46149.53974537037</v>
      </c>
      <c r="D474" s="51" t="s">
        <v>264</v>
      </c>
      <c r="E474" s="52">
        <v>46147</v>
      </c>
      <c r="F474" s="37" t="s">
        <v>78</v>
      </c>
      <c r="G474" s="37">
        <v>12000028</v>
      </c>
      <c r="H474" s="53" t="s">
        <v>239</v>
      </c>
      <c r="I474" s="37" t="s">
        <v>309</v>
      </c>
      <c r="J474" s="37" t="s">
        <v>604</v>
      </c>
      <c r="K474" s="37" t="s">
        <v>267</v>
      </c>
      <c r="L474" s="37" t="s">
        <v>1825</v>
      </c>
      <c r="M474" s="37" t="s">
        <v>1826</v>
      </c>
      <c r="N474" s="37" t="s">
        <v>1827</v>
      </c>
      <c r="O474" s="37" t="s">
        <v>375</v>
      </c>
      <c r="P474" s="50" t="s">
        <v>272</v>
      </c>
      <c r="Q474" s="37" t="str" cm="1">
        <f t="array" ref="Q474">_xlfn.XLOOKUP(Table4[[#This Row],[Full Name / Nama Penuh]],Table1[[#All],[Employee Name]],Table1[[#All],[Status]],"",0,1)</f>
        <v>Active</v>
      </c>
      <c r="R474" s="51"/>
    </row>
    <row r="475" spans="1:18">
      <c r="A475" s="37">
        <v>6664</v>
      </c>
      <c r="B475" s="51">
        <v>46149.647951388892</v>
      </c>
      <c r="C475" s="51">
        <v>46149.652268518519</v>
      </c>
      <c r="D475" s="51" t="s">
        <v>264</v>
      </c>
      <c r="E475" s="52">
        <v>46147</v>
      </c>
      <c r="F475" s="37" t="s">
        <v>222</v>
      </c>
      <c r="G475" s="37">
        <v>12000049</v>
      </c>
      <c r="H475" s="53" t="s">
        <v>239</v>
      </c>
      <c r="I475" s="37" t="s">
        <v>789</v>
      </c>
      <c r="J475" s="37" t="s">
        <v>266</v>
      </c>
      <c r="K475" s="37" t="s">
        <v>305</v>
      </c>
      <c r="L475" s="37" t="s">
        <v>1828</v>
      </c>
      <c r="M475" s="37" t="s">
        <v>1829</v>
      </c>
      <c r="N475" s="37" t="s">
        <v>1830</v>
      </c>
      <c r="O475" s="37" t="s">
        <v>283</v>
      </c>
      <c r="P475" s="50" t="s">
        <v>272</v>
      </c>
      <c r="Q475" s="37" t="str" cm="1">
        <f t="array" ref="Q475">_xlfn.XLOOKUP(Table4[[#This Row],[Full Name / Nama Penuh]],Table1[[#All],[Employee Name]],Table1[[#All],[Status]],"",0,1)</f>
        <v>Active</v>
      </c>
      <c r="R475" s="51" t="s">
        <v>16</v>
      </c>
    </row>
    <row r="476" spans="1:18">
      <c r="A476" s="37">
        <v>6702</v>
      </c>
      <c r="B476" s="51">
        <v>46153.474861111114</v>
      </c>
      <c r="C476" s="51">
        <v>46153.476423611108</v>
      </c>
      <c r="D476" s="51" t="s">
        <v>264</v>
      </c>
      <c r="E476" s="52">
        <v>46147</v>
      </c>
      <c r="F476" s="37" t="s">
        <v>128</v>
      </c>
      <c r="G476" s="37">
        <v>12000062</v>
      </c>
      <c r="H476" s="53" t="s">
        <v>239</v>
      </c>
      <c r="I476" s="37" t="s">
        <v>1831</v>
      </c>
      <c r="J476" s="37" t="s">
        <v>88</v>
      </c>
      <c r="K476" s="37" t="s">
        <v>305</v>
      </c>
      <c r="L476" s="37" t="s">
        <v>1832</v>
      </c>
      <c r="M476" s="37" t="s">
        <v>1833</v>
      </c>
      <c r="N476" s="37" t="s">
        <v>1834</v>
      </c>
      <c r="O476" s="37" t="s">
        <v>428</v>
      </c>
      <c r="P476" s="50" t="s">
        <v>272</v>
      </c>
      <c r="Q476" s="37" t="str" cm="1">
        <f t="array" ref="Q476">_xlfn.XLOOKUP(Table4[[#This Row],[Full Name / Nama Penuh]],Table1[[#All],[Employee Name]],Table1[[#All],[Status]],"",0,1)</f>
        <v>Inactive</v>
      </c>
      <c r="R476" s="51"/>
    </row>
    <row r="477" spans="1:18">
      <c r="A477" s="37">
        <v>6627</v>
      </c>
      <c r="B477" s="51">
        <v>46147.559490740743</v>
      </c>
      <c r="C477" s="51">
        <v>46147.561574074076</v>
      </c>
      <c r="D477" s="51" t="s">
        <v>264</v>
      </c>
      <c r="E477" s="52">
        <v>46147</v>
      </c>
      <c r="F477" s="37" t="s">
        <v>35</v>
      </c>
      <c r="G477" s="37">
        <v>12000043</v>
      </c>
      <c r="H477" s="53" t="s">
        <v>239</v>
      </c>
      <c r="I477" s="37" t="s">
        <v>341</v>
      </c>
      <c r="J477" s="37" t="s">
        <v>274</v>
      </c>
      <c r="K477" s="37" t="s">
        <v>296</v>
      </c>
      <c r="L477" s="37" t="s">
        <v>1835</v>
      </c>
      <c r="M477" s="37" t="s">
        <v>1836</v>
      </c>
      <c r="N477" s="37" t="s">
        <v>1837</v>
      </c>
      <c r="O477" s="37" t="s">
        <v>346</v>
      </c>
      <c r="P477" s="50" t="s">
        <v>272</v>
      </c>
      <c r="Q477" s="37" t="str" cm="1">
        <f t="array" ref="Q477">_xlfn.XLOOKUP(Table4[[#This Row],[Full Name / Nama Penuh]],Table1[[#All],[Employee Name]],Table1[[#All],[Status]],"",0,1)</f>
        <v>Inactive</v>
      </c>
      <c r="R477" s="51"/>
    </row>
    <row r="478" spans="1:18">
      <c r="A478" s="37">
        <v>6631</v>
      </c>
      <c r="B478" s="51">
        <v>46147.667812500003</v>
      </c>
      <c r="C478" s="51">
        <v>46147.670636574076</v>
      </c>
      <c r="D478" s="51" t="s">
        <v>264</v>
      </c>
      <c r="E478" s="52">
        <v>46147</v>
      </c>
      <c r="F478" s="37" t="s">
        <v>229</v>
      </c>
      <c r="G478" s="37">
        <v>12000089</v>
      </c>
      <c r="H478" s="53" t="s">
        <v>239</v>
      </c>
      <c r="I478" s="37" t="s">
        <v>1172</v>
      </c>
      <c r="J478" s="37" t="s">
        <v>644</v>
      </c>
      <c r="K478" s="37" t="s">
        <v>296</v>
      </c>
      <c r="L478" s="37" t="s">
        <v>1838</v>
      </c>
      <c r="M478" s="37" t="s">
        <v>1839</v>
      </c>
      <c r="N478" s="37" t="s">
        <v>1840</v>
      </c>
      <c r="O478" s="37" t="s">
        <v>948</v>
      </c>
      <c r="P478" s="50" t="s">
        <v>272</v>
      </c>
      <c r="Q478" s="37" t="str" cm="1">
        <f t="array" ref="Q478">_xlfn.XLOOKUP(Table4[[#This Row],[Full Name / Nama Penuh]],Table1[[#All],[Employee Name]],Table1[[#All],[Status]],"",0,1)</f>
        <v>Active</v>
      </c>
      <c r="R478" s="51"/>
    </row>
    <row r="479" spans="1:18">
      <c r="A479" s="37">
        <v>6633</v>
      </c>
      <c r="B479" s="51">
        <v>46147.685844907406</v>
      </c>
      <c r="C479" s="51">
        <v>46147.688402777778</v>
      </c>
      <c r="D479" s="51" t="s">
        <v>264</v>
      </c>
      <c r="E479" s="52">
        <v>46147</v>
      </c>
      <c r="F479" s="37" t="s">
        <v>235</v>
      </c>
      <c r="G479" s="37">
        <v>12000202</v>
      </c>
      <c r="H479" s="53" t="s">
        <v>239</v>
      </c>
      <c r="I479" s="37" t="s">
        <v>209</v>
      </c>
      <c r="J479" s="37" t="s">
        <v>266</v>
      </c>
      <c r="K479" s="37" t="s">
        <v>285</v>
      </c>
      <c r="L479" s="37" t="s">
        <v>1841</v>
      </c>
      <c r="M479" s="37" t="s">
        <v>1842</v>
      </c>
      <c r="N479" s="37" t="s">
        <v>1843</v>
      </c>
      <c r="O479" s="37" t="s">
        <v>527</v>
      </c>
      <c r="P479" s="50" t="s">
        <v>272</v>
      </c>
      <c r="Q479" s="37" t="str" cm="1">
        <f t="array" ref="Q479">_xlfn.XLOOKUP(Table4[[#This Row],[Full Name / Nama Penuh]],Table1[[#All],[Employee Name]],Table1[[#All],[Status]],"",0,1)</f>
        <v>Active</v>
      </c>
      <c r="R479" s="51"/>
    </row>
    <row r="480" spans="1:18">
      <c r="A480" s="37">
        <v>6634</v>
      </c>
      <c r="B480" s="51">
        <v>46147.687650462962</v>
      </c>
      <c r="C480" s="51">
        <v>46147.689976851849</v>
      </c>
      <c r="D480" s="51" t="s">
        <v>264</v>
      </c>
      <c r="E480" s="52">
        <v>46147</v>
      </c>
      <c r="F480" s="37" t="s">
        <v>68</v>
      </c>
      <c r="G480" s="37">
        <v>12000069</v>
      </c>
      <c r="H480" s="53" t="s">
        <v>239</v>
      </c>
      <c r="I480" s="37" t="s">
        <v>885</v>
      </c>
      <c r="J480" s="37" t="s">
        <v>683</v>
      </c>
      <c r="K480" s="37" t="s">
        <v>296</v>
      </c>
      <c r="L480" s="37" t="s">
        <v>1844</v>
      </c>
      <c r="M480" s="37" t="s">
        <v>887</v>
      </c>
      <c r="N480" s="37" t="s">
        <v>1845</v>
      </c>
      <c r="O480" s="37" t="s">
        <v>289</v>
      </c>
      <c r="P480" s="50" t="s">
        <v>272</v>
      </c>
      <c r="Q480" s="37" t="str" cm="1">
        <f t="array" ref="Q480">_xlfn.XLOOKUP(Table4[[#This Row],[Full Name / Nama Penuh]],Table1[[#All],[Employee Name]],Table1[[#All],[Status]],"",0,1)</f>
        <v>Active</v>
      </c>
      <c r="R480" s="51"/>
    </row>
    <row r="481" spans="1:18">
      <c r="A481" s="37">
        <v>6635</v>
      </c>
      <c r="B481" s="51">
        <v>46147.690300925926</v>
      </c>
      <c r="C481" s="51">
        <v>46147.694224537037</v>
      </c>
      <c r="D481" s="51" t="s">
        <v>264</v>
      </c>
      <c r="E481" s="52">
        <v>46147</v>
      </c>
      <c r="F481" s="37" t="s">
        <v>68</v>
      </c>
      <c r="G481" s="37">
        <v>12000069</v>
      </c>
      <c r="H481" s="53" t="s">
        <v>239</v>
      </c>
      <c r="I481" s="37" t="s">
        <v>885</v>
      </c>
      <c r="J481" s="37" t="s">
        <v>300</v>
      </c>
      <c r="K481" s="37" t="s">
        <v>285</v>
      </c>
      <c r="L481" s="37" t="s">
        <v>1846</v>
      </c>
      <c r="M481" s="37" t="s">
        <v>887</v>
      </c>
      <c r="N481" s="37" t="s">
        <v>1847</v>
      </c>
      <c r="O481" s="37" t="s">
        <v>289</v>
      </c>
      <c r="P481" s="50" t="s">
        <v>272</v>
      </c>
      <c r="Q481" s="37" t="str" cm="1">
        <f t="array" ref="Q481">_xlfn.XLOOKUP(Table4[[#This Row],[Full Name / Nama Penuh]],Table1[[#All],[Employee Name]],Table1[[#All],[Status]],"",0,1)</f>
        <v>Active</v>
      </c>
      <c r="R481" s="51"/>
    </row>
    <row r="482" spans="1:18">
      <c r="A482" s="37">
        <v>6648</v>
      </c>
      <c r="B482" s="51">
        <v>46148.556319444448</v>
      </c>
      <c r="C482" s="51">
        <v>46148.58494212963</v>
      </c>
      <c r="D482" s="51" t="s">
        <v>264</v>
      </c>
      <c r="E482" s="52">
        <v>46147</v>
      </c>
      <c r="F482" s="37" t="s">
        <v>220</v>
      </c>
      <c r="G482" s="37">
        <v>12000168</v>
      </c>
      <c r="H482" s="53" t="s">
        <v>239</v>
      </c>
      <c r="I482" s="37" t="s">
        <v>1044</v>
      </c>
      <c r="J482" s="37" t="s">
        <v>332</v>
      </c>
      <c r="K482" s="37" t="s">
        <v>285</v>
      </c>
      <c r="L482" s="37" t="s">
        <v>584</v>
      </c>
      <c r="M482" s="37" t="s">
        <v>1848</v>
      </c>
      <c r="N482" s="37" t="s">
        <v>1849</v>
      </c>
      <c r="O482" s="37" t="s">
        <v>375</v>
      </c>
      <c r="P482" s="50" t="s">
        <v>272</v>
      </c>
      <c r="Q482" s="37" t="str" cm="1">
        <f t="array" ref="Q482">_xlfn.XLOOKUP(Table4[[#This Row],[Full Name / Nama Penuh]],Table1[[#All],[Employee Name]],Table1[[#All],[Status]],"",0,1)</f>
        <v>Active</v>
      </c>
      <c r="R482" s="51"/>
    </row>
    <row r="483" spans="1:18">
      <c r="A483" s="37">
        <v>6662</v>
      </c>
      <c r="B483" s="51">
        <v>46149.644976851851</v>
      </c>
      <c r="C483" s="51">
        <v>46149.647812499999</v>
      </c>
      <c r="D483" s="51" t="s">
        <v>264</v>
      </c>
      <c r="E483" s="52">
        <v>46147</v>
      </c>
      <c r="F483" s="37" t="s">
        <v>222</v>
      </c>
      <c r="G483" s="37">
        <v>12000049</v>
      </c>
      <c r="H483" s="53" t="s">
        <v>239</v>
      </c>
      <c r="I483" s="37" t="s">
        <v>789</v>
      </c>
      <c r="J483" s="37" t="s">
        <v>291</v>
      </c>
      <c r="K483" s="37" t="s">
        <v>285</v>
      </c>
      <c r="L483" s="37" t="s">
        <v>1850</v>
      </c>
      <c r="M483" s="37" t="s">
        <v>1851</v>
      </c>
      <c r="N483" s="37" t="s">
        <v>122</v>
      </c>
      <c r="O483" s="37" t="s">
        <v>340</v>
      </c>
      <c r="P483" s="50" t="s">
        <v>272</v>
      </c>
      <c r="Q483" s="37" t="str" cm="1">
        <f t="array" ref="Q483">_xlfn.XLOOKUP(Table4[[#This Row],[Full Name / Nama Penuh]],Table1[[#All],[Employee Name]],Table1[[#All],[Status]],"",0,1)</f>
        <v>Active</v>
      </c>
      <c r="R483" s="51"/>
    </row>
    <row r="484" spans="1:18">
      <c r="A484" s="37">
        <v>6614</v>
      </c>
      <c r="B484" s="51">
        <v>46146.523865740739</v>
      </c>
      <c r="C484" s="51">
        <v>46146.544224537036</v>
      </c>
      <c r="D484" s="51" t="s">
        <v>264</v>
      </c>
      <c r="E484" s="52">
        <v>46146</v>
      </c>
      <c r="F484" s="37" t="s">
        <v>38</v>
      </c>
      <c r="G484" s="37">
        <v>12000027</v>
      </c>
      <c r="H484" s="53" t="s">
        <v>239</v>
      </c>
      <c r="I484" s="37" t="s">
        <v>603</v>
      </c>
      <c r="J484" s="37" t="s">
        <v>919</v>
      </c>
      <c r="K484" s="37" t="s">
        <v>305</v>
      </c>
      <c r="L484" s="37" t="s">
        <v>1852</v>
      </c>
      <c r="M484" s="37" t="s">
        <v>1853</v>
      </c>
      <c r="N484" s="37" t="s">
        <v>1854</v>
      </c>
      <c r="O484" s="37" t="s">
        <v>375</v>
      </c>
      <c r="P484" s="50" t="s">
        <v>272</v>
      </c>
      <c r="Q484" s="37" t="str" cm="1">
        <f t="array" ref="Q484">_xlfn.XLOOKUP(Table4[[#This Row],[Full Name / Nama Penuh]],Table1[[#All],[Employee Name]],Table1[[#All],[Status]],"",0,1)</f>
        <v>Active</v>
      </c>
      <c r="R484" s="51" t="s">
        <v>16</v>
      </c>
    </row>
    <row r="485" spans="1:18">
      <c r="A485" s="37">
        <v>6616</v>
      </c>
      <c r="B485" s="51">
        <v>46146.559317129628</v>
      </c>
      <c r="C485" s="51">
        <v>46146.567766203705</v>
      </c>
      <c r="D485" s="51" t="s">
        <v>264</v>
      </c>
      <c r="E485" s="52">
        <v>46146</v>
      </c>
      <c r="F485" s="37" t="s">
        <v>38</v>
      </c>
      <c r="G485" s="37">
        <v>12000027</v>
      </c>
      <c r="H485" s="53" t="s">
        <v>239</v>
      </c>
      <c r="I485" s="37" t="s">
        <v>603</v>
      </c>
      <c r="J485" s="37" t="s">
        <v>919</v>
      </c>
      <c r="K485" s="37" t="s">
        <v>305</v>
      </c>
      <c r="L485" s="37" t="s">
        <v>1855</v>
      </c>
      <c r="M485" s="37" t="s">
        <v>1856</v>
      </c>
      <c r="N485" s="37" t="s">
        <v>1857</v>
      </c>
      <c r="O485" s="37" t="s">
        <v>375</v>
      </c>
      <c r="P485" s="50" t="s">
        <v>272</v>
      </c>
      <c r="Q485" s="37" t="str" cm="1">
        <f t="array" ref="Q485">_xlfn.XLOOKUP(Table4[[#This Row],[Full Name / Nama Penuh]],Table1[[#All],[Employee Name]],Table1[[#All],[Status]],"",0,1)</f>
        <v>Active</v>
      </c>
      <c r="R485" s="51" t="s">
        <v>16</v>
      </c>
    </row>
    <row r="486" spans="1:18">
      <c r="A486" s="37">
        <v>6617</v>
      </c>
      <c r="B486" s="51">
        <v>46146.570196759261</v>
      </c>
      <c r="C486" s="51">
        <v>46146.570347222223</v>
      </c>
      <c r="D486" s="51" t="s">
        <v>264</v>
      </c>
      <c r="E486" s="52">
        <v>46146</v>
      </c>
      <c r="F486" s="37" t="s">
        <v>159</v>
      </c>
      <c r="G486" s="37">
        <v>12000093</v>
      </c>
      <c r="H486" s="53" t="s">
        <v>239</v>
      </c>
      <c r="I486" s="37" t="s">
        <v>962</v>
      </c>
      <c r="J486" s="37" t="s">
        <v>320</v>
      </c>
      <c r="K486" s="37" t="s">
        <v>267</v>
      </c>
      <c r="L486" s="37" t="s">
        <v>1858</v>
      </c>
      <c r="M486" s="37" t="s">
        <v>1859</v>
      </c>
      <c r="N486" s="37" t="s">
        <v>1860</v>
      </c>
      <c r="O486" s="37" t="s">
        <v>593</v>
      </c>
      <c r="P486" s="50" t="s">
        <v>272</v>
      </c>
      <c r="Q486" s="37" t="str" cm="1">
        <f t="array" ref="Q486">_xlfn.XLOOKUP(Table4[[#This Row],[Full Name / Nama Penuh]],Table1[[#All],[Employee Name]],Table1[[#All],[Status]],"",0,1)</f>
        <v>Active</v>
      </c>
      <c r="R486" s="51"/>
    </row>
    <row r="487" spans="1:18">
      <c r="A487" s="37">
        <v>6618</v>
      </c>
      <c r="B487" s="51">
        <v>46146.570416666669</v>
      </c>
      <c r="C487" s="51">
        <v>46146.574201388888</v>
      </c>
      <c r="D487" s="51" t="s">
        <v>264</v>
      </c>
      <c r="E487" s="52">
        <v>46146</v>
      </c>
      <c r="F487" s="37" t="s">
        <v>159</v>
      </c>
      <c r="G487" s="37">
        <v>12000093</v>
      </c>
      <c r="H487" s="53" t="s">
        <v>239</v>
      </c>
      <c r="I487" s="37" t="s">
        <v>962</v>
      </c>
      <c r="J487" s="37" t="s">
        <v>320</v>
      </c>
      <c r="K487" s="37" t="s">
        <v>267</v>
      </c>
      <c r="L487" s="37" t="s">
        <v>1861</v>
      </c>
      <c r="M487" s="37" t="s">
        <v>1862</v>
      </c>
      <c r="N487" s="37" t="s">
        <v>1863</v>
      </c>
      <c r="O487" s="37" t="s">
        <v>283</v>
      </c>
      <c r="P487" s="50" t="s">
        <v>272</v>
      </c>
      <c r="Q487" s="37" t="str" cm="1">
        <f t="array" ref="Q487">_xlfn.XLOOKUP(Table4[[#This Row],[Full Name / Nama Penuh]],Table1[[#All],[Employee Name]],Table1[[#All],[Status]],"",0,1)</f>
        <v>Active</v>
      </c>
      <c r="R487" s="51" t="s">
        <v>16</v>
      </c>
    </row>
    <row r="488" spans="1:18">
      <c r="A488" s="37">
        <v>6619</v>
      </c>
      <c r="B488" s="51">
        <v>46146.616539351853</v>
      </c>
      <c r="C488" s="51">
        <v>46146.620659722219</v>
      </c>
      <c r="D488" s="51" t="s">
        <v>264</v>
      </c>
      <c r="E488" s="52">
        <v>46146</v>
      </c>
      <c r="F488" s="37" t="s">
        <v>165</v>
      </c>
      <c r="G488" s="37">
        <v>12000103</v>
      </c>
      <c r="H488" s="53" t="s">
        <v>239</v>
      </c>
      <c r="I488" s="37" t="s">
        <v>701</v>
      </c>
      <c r="J488" s="37" t="s">
        <v>386</v>
      </c>
      <c r="K488" s="37" t="s">
        <v>267</v>
      </c>
      <c r="L488" s="37" t="s">
        <v>1864</v>
      </c>
      <c r="M488" s="37" t="s">
        <v>1865</v>
      </c>
      <c r="N488" s="37" t="s">
        <v>1866</v>
      </c>
      <c r="O488" s="37" t="s">
        <v>283</v>
      </c>
      <c r="P488" s="50" t="s">
        <v>272</v>
      </c>
      <c r="Q488" s="37" t="str" cm="1">
        <f t="array" ref="Q488">_xlfn.XLOOKUP(Table4[[#This Row],[Full Name / Nama Penuh]],Table1[[#All],[Employee Name]],Table1[[#All],[Status]],"",0,1)</f>
        <v>Active</v>
      </c>
      <c r="R488" s="51"/>
    </row>
    <row r="489" spans="1:18">
      <c r="A489" s="37">
        <v>6621</v>
      </c>
      <c r="B489" s="51">
        <v>46146.622523148151</v>
      </c>
      <c r="C489" s="51">
        <v>46146.624212962961</v>
      </c>
      <c r="D489" s="51" t="s">
        <v>264</v>
      </c>
      <c r="E489" s="52">
        <v>46146</v>
      </c>
      <c r="F489" s="37" t="s">
        <v>165</v>
      </c>
      <c r="G489" s="37">
        <v>12000103</v>
      </c>
      <c r="H489" s="53" t="s">
        <v>239</v>
      </c>
      <c r="I489" s="37" t="s">
        <v>651</v>
      </c>
      <c r="J489" s="37" t="s">
        <v>1867</v>
      </c>
      <c r="K489" s="37" t="s">
        <v>267</v>
      </c>
      <c r="L489" s="37" t="s">
        <v>1868</v>
      </c>
      <c r="M489" s="37" t="s">
        <v>1869</v>
      </c>
      <c r="N489" s="37" t="s">
        <v>1870</v>
      </c>
      <c r="O489" s="37" t="s">
        <v>283</v>
      </c>
      <c r="P489" s="50" t="s">
        <v>272</v>
      </c>
      <c r="Q489" s="37" t="str" cm="1">
        <f t="array" ref="Q489">_xlfn.XLOOKUP(Table4[[#This Row],[Full Name / Nama Penuh]],Table1[[#All],[Employee Name]],Table1[[#All],[Status]],"",0,1)</f>
        <v>Active</v>
      </c>
      <c r="R489" s="51" t="s">
        <v>16</v>
      </c>
    </row>
    <row r="490" spans="1:18">
      <c r="A490" s="37">
        <v>6623</v>
      </c>
      <c r="B490" s="51">
        <v>46147.368668981479</v>
      </c>
      <c r="C490" s="51">
        <v>46147.371574074074</v>
      </c>
      <c r="D490" s="51" t="s">
        <v>264</v>
      </c>
      <c r="E490" s="52">
        <v>46146</v>
      </c>
      <c r="F490" s="37" t="s">
        <v>94</v>
      </c>
      <c r="G490" s="37">
        <v>12000141</v>
      </c>
      <c r="H490" s="53" t="s">
        <v>239</v>
      </c>
      <c r="I490" s="37" t="s">
        <v>1871</v>
      </c>
      <c r="J490" s="37" t="s">
        <v>88</v>
      </c>
      <c r="K490" s="37" t="s">
        <v>305</v>
      </c>
      <c r="L490" s="37" t="s">
        <v>1872</v>
      </c>
      <c r="M490" s="37" t="s">
        <v>1873</v>
      </c>
      <c r="N490" s="37" t="s">
        <v>1874</v>
      </c>
      <c r="O490" s="37" t="s">
        <v>498</v>
      </c>
      <c r="P490" s="50" t="s">
        <v>272</v>
      </c>
      <c r="Q490" s="37" t="str" cm="1">
        <f t="array" ref="Q490">_xlfn.XLOOKUP(Table4[[#This Row],[Full Name / Nama Penuh]],Table1[[#All],[Employee Name]],Table1[[#All],[Status]],"",0,1)</f>
        <v>Active</v>
      </c>
      <c r="R490" s="51" t="s">
        <v>16</v>
      </c>
    </row>
    <row r="491" spans="1:18">
      <c r="A491" s="37">
        <v>6630</v>
      </c>
      <c r="B491" s="51">
        <v>46147.352997685186</v>
      </c>
      <c r="C491" s="51">
        <v>46147.596851851849</v>
      </c>
      <c r="D491" s="51" t="s">
        <v>264</v>
      </c>
      <c r="E491" s="52">
        <v>46146</v>
      </c>
      <c r="F491" s="37" t="s">
        <v>53</v>
      </c>
      <c r="G491" s="37">
        <v>12000023</v>
      </c>
      <c r="H491" s="53" t="s">
        <v>239</v>
      </c>
      <c r="I491" s="37" t="s">
        <v>304</v>
      </c>
      <c r="J491" s="37" t="s">
        <v>386</v>
      </c>
      <c r="K491" s="37" t="s">
        <v>267</v>
      </c>
      <c r="L491" s="37" t="s">
        <v>1875</v>
      </c>
      <c r="M491" s="37" t="s">
        <v>1876</v>
      </c>
      <c r="N491" s="37" t="s">
        <v>1877</v>
      </c>
      <c r="O491" s="37" t="s">
        <v>346</v>
      </c>
      <c r="P491" s="50" t="s">
        <v>272</v>
      </c>
      <c r="Q491" s="37" t="str" cm="1">
        <f t="array" ref="Q491">_xlfn.XLOOKUP(Table4[[#This Row],[Full Name / Nama Penuh]],Table1[[#All],[Employee Name]],Table1[[#All],[Status]],"",0,1)</f>
        <v>Active</v>
      </c>
      <c r="R491" s="51"/>
    </row>
    <row r="492" spans="1:18">
      <c r="A492" s="37">
        <v>6700</v>
      </c>
      <c r="B492" s="51">
        <v>46153.472002314818</v>
      </c>
      <c r="C492" s="51">
        <v>46153.473796296297</v>
      </c>
      <c r="D492" s="51" t="s">
        <v>264</v>
      </c>
      <c r="E492" s="52">
        <v>46146</v>
      </c>
      <c r="F492" s="37" t="s">
        <v>128</v>
      </c>
      <c r="G492" s="37">
        <v>12000062</v>
      </c>
      <c r="H492" s="53" t="s">
        <v>239</v>
      </c>
      <c r="I492" s="37" t="s">
        <v>1831</v>
      </c>
      <c r="J492" s="37" t="s">
        <v>848</v>
      </c>
      <c r="K492" s="37" t="s">
        <v>305</v>
      </c>
      <c r="L492" s="37" t="s">
        <v>1878</v>
      </c>
      <c r="M492" s="37" t="s">
        <v>1879</v>
      </c>
      <c r="N492" s="37" t="s">
        <v>1880</v>
      </c>
      <c r="O492" s="37" t="s">
        <v>450</v>
      </c>
      <c r="P492" s="50" t="s">
        <v>272</v>
      </c>
      <c r="Q492" s="37" t="str" cm="1">
        <f t="array" ref="Q492">_xlfn.XLOOKUP(Table4[[#This Row],[Full Name / Nama Penuh]],Table1[[#All],[Employee Name]],Table1[[#All],[Status]],"",0,1)</f>
        <v>Inactive</v>
      </c>
      <c r="R492" s="51"/>
    </row>
    <row r="493" spans="1:18">
      <c r="A493" s="37">
        <v>6604</v>
      </c>
      <c r="B493" s="51">
        <v>46146.314317129632</v>
      </c>
      <c r="C493" s="51">
        <v>46146.323912037034</v>
      </c>
      <c r="D493" s="51" t="s">
        <v>264</v>
      </c>
      <c r="E493" s="52">
        <v>46146</v>
      </c>
      <c r="F493" s="37" t="s">
        <v>110</v>
      </c>
      <c r="G493" s="37">
        <v>12000148</v>
      </c>
      <c r="H493" s="53" t="s">
        <v>239</v>
      </c>
      <c r="I493" s="37" t="s">
        <v>546</v>
      </c>
      <c r="J493" s="37" t="s">
        <v>320</v>
      </c>
      <c r="K493" s="37" t="s">
        <v>285</v>
      </c>
      <c r="L493" s="37" t="s">
        <v>1881</v>
      </c>
      <c r="M493" s="37" t="s">
        <v>1882</v>
      </c>
      <c r="N493" s="37" t="s">
        <v>1883</v>
      </c>
      <c r="O493" s="37" t="s">
        <v>289</v>
      </c>
      <c r="P493" s="50" t="s">
        <v>272</v>
      </c>
      <c r="Q493" s="37" t="str" cm="1">
        <f t="array" ref="Q493">_xlfn.XLOOKUP(Table4[[#This Row],[Full Name / Nama Penuh]],Table1[[#All],[Employee Name]],Table1[[#All],[Status]],"",0,1)</f>
        <v>Active</v>
      </c>
      <c r="R493" s="51"/>
    </row>
    <row r="494" spans="1:18">
      <c r="A494" s="37">
        <v>6632</v>
      </c>
      <c r="B494" s="51">
        <v>46147.666562500002</v>
      </c>
      <c r="C494" s="51">
        <v>46147.677129629628</v>
      </c>
      <c r="D494" s="51" t="s">
        <v>264</v>
      </c>
      <c r="E494" s="52">
        <v>46146</v>
      </c>
      <c r="F494" s="37" t="s">
        <v>220</v>
      </c>
      <c r="G494" s="37">
        <v>12000168</v>
      </c>
      <c r="H494" s="53" t="s">
        <v>239</v>
      </c>
      <c r="I494" s="37" t="s">
        <v>36</v>
      </c>
      <c r="J494" s="37" t="s">
        <v>274</v>
      </c>
      <c r="K494" s="37" t="s">
        <v>285</v>
      </c>
      <c r="L494" s="37" t="s">
        <v>1884</v>
      </c>
      <c r="M494" s="37" t="s">
        <v>1885</v>
      </c>
      <c r="N494" s="37" t="s">
        <v>1886</v>
      </c>
      <c r="O494" s="37" t="s">
        <v>289</v>
      </c>
      <c r="P494" s="50" t="s">
        <v>272</v>
      </c>
      <c r="Q494" s="37" t="str" cm="1">
        <f t="array" ref="Q494">_xlfn.XLOOKUP(Table4[[#This Row],[Full Name / Nama Penuh]],Table1[[#All],[Employee Name]],Table1[[#All],[Status]],"",0,1)</f>
        <v>Active</v>
      </c>
      <c r="R494" s="51"/>
    </row>
    <row r="495" spans="1:18">
      <c r="A495" s="37">
        <v>6603</v>
      </c>
      <c r="B495" s="51">
        <v>46145.180243055554</v>
      </c>
      <c r="C495" s="51">
        <v>46145.185324074075</v>
      </c>
      <c r="D495" s="51" t="s">
        <v>264</v>
      </c>
      <c r="E495" s="52">
        <v>46145</v>
      </c>
      <c r="F495" s="37" t="s">
        <v>173</v>
      </c>
      <c r="G495" s="37">
        <v>12000113</v>
      </c>
      <c r="H495" s="53" t="s">
        <v>239</v>
      </c>
      <c r="I495" s="37" t="s">
        <v>465</v>
      </c>
      <c r="J495" s="37" t="s">
        <v>274</v>
      </c>
      <c r="K495" s="37" t="s">
        <v>267</v>
      </c>
      <c r="L495" s="37" t="s">
        <v>1887</v>
      </c>
      <c r="M495" s="37" t="s">
        <v>1888</v>
      </c>
      <c r="N495" s="37" t="s">
        <v>1889</v>
      </c>
      <c r="O495" s="37" t="s">
        <v>283</v>
      </c>
      <c r="P495" s="50" t="s">
        <v>272</v>
      </c>
      <c r="Q495" s="37" t="str" cm="1">
        <f t="array" ref="Q495">_xlfn.XLOOKUP(Table4[[#This Row],[Full Name / Nama Penuh]],Table1[[#All],[Employee Name]],Table1[[#All],[Status]],"",0,1)</f>
        <v>Active</v>
      </c>
      <c r="R495" s="51"/>
    </row>
    <row r="496" spans="1:18">
      <c r="A496" s="37">
        <v>6597</v>
      </c>
      <c r="B496" s="51">
        <v>46143.467523148145</v>
      </c>
      <c r="C496" s="51">
        <v>46143.473067129627</v>
      </c>
      <c r="D496" s="51" t="s">
        <v>264</v>
      </c>
      <c r="E496" s="52">
        <v>46144</v>
      </c>
      <c r="F496" s="37" t="s">
        <v>235</v>
      </c>
      <c r="G496" s="37">
        <v>12000202</v>
      </c>
      <c r="H496" s="53" t="s">
        <v>239</v>
      </c>
      <c r="I496" s="37" t="s">
        <v>209</v>
      </c>
      <c r="J496" s="37" t="s">
        <v>320</v>
      </c>
      <c r="K496" s="37" t="s">
        <v>296</v>
      </c>
      <c r="L496" s="37" t="s">
        <v>1890</v>
      </c>
      <c r="M496" s="37" t="s">
        <v>1891</v>
      </c>
      <c r="N496" s="37" t="s">
        <v>1892</v>
      </c>
      <c r="O496" s="37" t="s">
        <v>428</v>
      </c>
      <c r="P496" s="50" t="s">
        <v>272</v>
      </c>
      <c r="Q496" s="37" t="str" cm="1">
        <f t="array" ref="Q496">_xlfn.XLOOKUP(Table4[[#This Row],[Full Name / Nama Penuh]],Table1[[#All],[Employee Name]],Table1[[#All],[Status]],"",0,1)</f>
        <v>Active</v>
      </c>
      <c r="R496" s="51"/>
    </row>
    <row r="497" spans="1:18">
      <c r="A497" s="37">
        <v>6969</v>
      </c>
      <c r="B497" s="51">
        <v>46171.476655092592</v>
      </c>
      <c r="C497" s="51">
        <v>46171.481053240743</v>
      </c>
      <c r="D497" s="51" t="s">
        <v>264</v>
      </c>
      <c r="E497" s="52">
        <v>46144</v>
      </c>
      <c r="F497" s="37" t="s">
        <v>144</v>
      </c>
      <c r="G497" s="37">
        <v>12000056</v>
      </c>
      <c r="H497" s="53" t="s">
        <v>239</v>
      </c>
      <c r="I497" s="37" t="s">
        <v>874</v>
      </c>
      <c r="J497" s="37" t="s">
        <v>266</v>
      </c>
      <c r="K497" s="37" t="s">
        <v>285</v>
      </c>
      <c r="L497" s="37" t="s">
        <v>1893</v>
      </c>
      <c r="M497" s="37" t="s">
        <v>1894</v>
      </c>
      <c r="N497" s="37" t="s">
        <v>1895</v>
      </c>
      <c r="O497" s="37" t="s">
        <v>295</v>
      </c>
      <c r="P497" s="50" t="s">
        <v>272</v>
      </c>
      <c r="Q497" s="37" t="str" cm="1">
        <f t="array" ref="Q497">_xlfn.XLOOKUP(Table4[[#This Row],[Full Name / Nama Penuh]],Table1[[#All],[Employee Name]],Table1[[#All],[Status]],"",0,1)</f>
        <v>Active</v>
      </c>
      <c r="R497" s="51"/>
    </row>
    <row r="498" spans="1:18">
      <c r="A498" s="37">
        <v>6589</v>
      </c>
      <c r="B498" s="51">
        <v>46143.326527777775</v>
      </c>
      <c r="C498" s="51">
        <v>46143.326840277776</v>
      </c>
      <c r="D498" s="51" t="s">
        <v>264</v>
      </c>
      <c r="E498" s="52">
        <v>46143</v>
      </c>
      <c r="F498" s="15" t="s">
        <v>1743</v>
      </c>
      <c r="G498" s="37">
        <v>12000064</v>
      </c>
      <c r="H498" s="53" t="s">
        <v>239</v>
      </c>
      <c r="I498" s="37" t="s">
        <v>341</v>
      </c>
      <c r="J498" s="37" t="s">
        <v>88</v>
      </c>
      <c r="K498" s="37" t="s">
        <v>267</v>
      </c>
      <c r="L498" s="37" t="s">
        <v>1896</v>
      </c>
      <c r="M498" s="37" t="s">
        <v>1897</v>
      </c>
      <c r="N498" s="37" t="s">
        <v>1898</v>
      </c>
      <c r="O498" s="37" t="s">
        <v>593</v>
      </c>
      <c r="P498" s="50" t="s">
        <v>272</v>
      </c>
      <c r="Q498" s="37" t="str" cm="1">
        <f t="array" ref="Q498">_xlfn.XLOOKUP(Table4[[#This Row],[Full Name / Nama Penuh]],Table1[[#All],[Employee Name]],Table1[[#All],[Status]],"",0,1)</f>
        <v>Active</v>
      </c>
      <c r="R498" s="51"/>
    </row>
    <row r="499" spans="1:18">
      <c r="A499" s="37">
        <v>6590</v>
      </c>
      <c r="B499" s="51">
        <v>46143.321550925924</v>
      </c>
      <c r="C499" s="51">
        <v>46143.341967592591</v>
      </c>
      <c r="D499" s="51" t="s">
        <v>264</v>
      </c>
      <c r="E499" s="52">
        <v>46143</v>
      </c>
      <c r="F499" s="37" t="s">
        <v>110</v>
      </c>
      <c r="G499" s="37">
        <v>12000148</v>
      </c>
      <c r="H499" s="53" t="s">
        <v>239</v>
      </c>
      <c r="I499" s="37" t="s">
        <v>537</v>
      </c>
      <c r="J499" s="37" t="s">
        <v>88</v>
      </c>
      <c r="K499" s="37" t="s">
        <v>305</v>
      </c>
      <c r="L499" s="37" t="s">
        <v>1899</v>
      </c>
      <c r="M499" s="37" t="s">
        <v>1900</v>
      </c>
      <c r="N499" s="37" t="s">
        <v>1901</v>
      </c>
      <c r="O499" s="37" t="s">
        <v>318</v>
      </c>
      <c r="P499" s="50" t="s">
        <v>272</v>
      </c>
      <c r="Q499" s="37" t="str" cm="1">
        <f t="array" ref="Q499">_xlfn.XLOOKUP(Table4[[#This Row],[Full Name / Nama Penuh]],Table1[[#All],[Employee Name]],Table1[[#All],[Status]],"",0,1)</f>
        <v>Active</v>
      </c>
      <c r="R499" s="51" t="s">
        <v>16</v>
      </c>
    </row>
    <row r="500" spans="1:18">
      <c r="A500" s="37">
        <v>6591</v>
      </c>
      <c r="B500" s="51">
        <v>46143.353668981479</v>
      </c>
      <c r="C500" s="51">
        <v>46143.36209490741</v>
      </c>
      <c r="D500" s="51" t="s">
        <v>264</v>
      </c>
      <c r="E500" s="52">
        <v>46143</v>
      </c>
      <c r="F500" s="37" t="s">
        <v>18</v>
      </c>
      <c r="G500" s="37">
        <v>12000022</v>
      </c>
      <c r="H500" s="53" t="s">
        <v>239</v>
      </c>
      <c r="I500" s="37" t="s">
        <v>1086</v>
      </c>
      <c r="J500" s="37" t="s">
        <v>644</v>
      </c>
      <c r="K500" s="37" t="s">
        <v>267</v>
      </c>
      <c r="L500" s="37" t="s">
        <v>1902</v>
      </c>
      <c r="M500" s="37" t="s">
        <v>1903</v>
      </c>
      <c r="N500" s="37" t="s">
        <v>1904</v>
      </c>
      <c r="O500" s="37" t="s">
        <v>283</v>
      </c>
      <c r="P500" s="50" t="s">
        <v>272</v>
      </c>
      <c r="Q500" s="37" t="str" cm="1">
        <f t="array" ref="Q500">_xlfn.XLOOKUP(Table4[[#This Row],[Full Name / Nama Penuh]],Table1[[#All],[Employee Name]],Table1[[#All],[Status]],"",0,1)</f>
        <v>Active</v>
      </c>
      <c r="R500" s="51"/>
    </row>
    <row r="501" spans="1:18">
      <c r="A501" s="37">
        <v>6598</v>
      </c>
      <c r="B501" s="51">
        <v>46143.487025462964</v>
      </c>
      <c r="C501" s="51">
        <v>46143.488680555558</v>
      </c>
      <c r="D501" s="51" t="s">
        <v>264</v>
      </c>
      <c r="E501" s="52">
        <v>46143</v>
      </c>
      <c r="F501" s="37" t="s">
        <v>182</v>
      </c>
      <c r="G501" s="37">
        <v>12000123</v>
      </c>
      <c r="H501" s="53" t="s">
        <v>239</v>
      </c>
      <c r="I501" s="37" t="s">
        <v>1905</v>
      </c>
      <c r="J501" s="37" t="s">
        <v>386</v>
      </c>
      <c r="K501" s="37" t="s">
        <v>267</v>
      </c>
      <c r="L501" s="37" t="s">
        <v>1906</v>
      </c>
      <c r="M501" s="37" t="s">
        <v>1907</v>
      </c>
      <c r="N501" s="37" t="s">
        <v>1908</v>
      </c>
      <c r="O501" s="37" t="s">
        <v>346</v>
      </c>
      <c r="P501" s="50" t="s">
        <v>272</v>
      </c>
      <c r="Q501" s="37" t="str" cm="1">
        <f t="array" ref="Q501">_xlfn.XLOOKUP(Table4[[#This Row],[Full Name / Nama Penuh]],Table1[[#All],[Employee Name]],Table1[[#All],[Status]],"",0,1)</f>
        <v>Active</v>
      </c>
      <c r="R501" s="51" t="s">
        <v>16</v>
      </c>
    </row>
    <row r="502" spans="1:18">
      <c r="A502" s="37">
        <v>6672</v>
      </c>
      <c r="B502" s="51">
        <v>46149.667129629626</v>
      </c>
      <c r="C502" s="51">
        <v>46149.672314814816</v>
      </c>
      <c r="D502" s="51" t="s">
        <v>264</v>
      </c>
      <c r="E502" s="52">
        <v>46143</v>
      </c>
      <c r="F502" s="37" t="s">
        <v>222</v>
      </c>
      <c r="G502" s="37">
        <v>12000049</v>
      </c>
      <c r="H502" s="53" t="s">
        <v>239</v>
      </c>
      <c r="I502" s="37" t="s">
        <v>789</v>
      </c>
      <c r="J502" s="37" t="s">
        <v>291</v>
      </c>
      <c r="K502" s="37" t="s">
        <v>267</v>
      </c>
      <c r="L502" s="37" t="s">
        <v>1909</v>
      </c>
      <c r="M502" s="37" t="s">
        <v>1910</v>
      </c>
      <c r="N502" s="37" t="s">
        <v>1911</v>
      </c>
      <c r="O502" s="37" t="s">
        <v>283</v>
      </c>
      <c r="P502" s="50" t="s">
        <v>272</v>
      </c>
      <c r="Q502" s="37" t="str" cm="1">
        <f t="array" ref="Q502">_xlfn.XLOOKUP(Table4[[#This Row],[Full Name / Nama Penuh]],Table1[[#All],[Employee Name]],Table1[[#All],[Status]],"",0,1)</f>
        <v>Active</v>
      </c>
      <c r="R502" s="51"/>
    </row>
    <row r="503" spans="1:18">
      <c r="A503" s="37">
        <v>6594</v>
      </c>
      <c r="B503" s="51">
        <v>46143.413622685184</v>
      </c>
      <c r="C503" s="51">
        <v>46143.422858796293</v>
      </c>
      <c r="D503" s="51" t="s">
        <v>264</v>
      </c>
      <c r="E503" s="52">
        <v>46143</v>
      </c>
      <c r="F503" s="37" t="s">
        <v>140</v>
      </c>
      <c r="G503" s="37">
        <v>12000112</v>
      </c>
      <c r="H503" s="53" t="s">
        <v>239</v>
      </c>
      <c r="I503" s="37" t="s">
        <v>403</v>
      </c>
      <c r="J503" s="37" t="s">
        <v>1026</v>
      </c>
      <c r="K503" s="37" t="s">
        <v>285</v>
      </c>
      <c r="L503" s="37" t="s">
        <v>1912</v>
      </c>
      <c r="M503" s="37" t="s">
        <v>1913</v>
      </c>
      <c r="N503" s="37" t="s">
        <v>1914</v>
      </c>
      <c r="O503" s="37" t="s">
        <v>289</v>
      </c>
      <c r="P503" s="50" t="s">
        <v>272</v>
      </c>
      <c r="Q503" s="37" t="str" cm="1">
        <f t="array" ref="Q503">_xlfn.XLOOKUP(Table4[[#This Row],[Full Name / Nama Penuh]],Table1[[#All],[Employee Name]],Table1[[#All],[Status]],"",0,1)</f>
        <v>Active</v>
      </c>
      <c r="R503" s="51"/>
    </row>
    <row r="504" spans="1:18">
      <c r="A504" s="37">
        <v>6595</v>
      </c>
      <c r="B504" s="51">
        <v>46143.463148148148</v>
      </c>
      <c r="C504" s="51">
        <v>46143.465046296296</v>
      </c>
      <c r="D504" s="51" t="s">
        <v>264</v>
      </c>
      <c r="E504" s="52">
        <v>46143</v>
      </c>
      <c r="F504" s="37" t="s">
        <v>235</v>
      </c>
      <c r="G504" s="37">
        <v>12000202</v>
      </c>
      <c r="H504" s="53" t="s">
        <v>239</v>
      </c>
      <c r="I504" s="37" t="s">
        <v>209</v>
      </c>
      <c r="J504" s="37" t="s">
        <v>604</v>
      </c>
      <c r="K504" s="37" t="s">
        <v>285</v>
      </c>
      <c r="L504" s="37" t="s">
        <v>1915</v>
      </c>
      <c r="M504" s="37" t="s">
        <v>1916</v>
      </c>
      <c r="N504" s="37" t="s">
        <v>1917</v>
      </c>
      <c r="O504" s="37" t="s">
        <v>289</v>
      </c>
      <c r="P504" s="50" t="s">
        <v>272</v>
      </c>
      <c r="Q504" s="37" t="str" cm="1">
        <f t="array" ref="Q504">_xlfn.XLOOKUP(Table4[[#This Row],[Full Name / Nama Penuh]],Table1[[#All],[Employee Name]],Table1[[#All],[Status]],"",0,1)</f>
        <v>Active</v>
      </c>
      <c r="R504" s="51"/>
    </row>
    <row r="505" spans="1:18">
      <c r="A505" s="37">
        <v>6596</v>
      </c>
      <c r="B505" s="51">
        <v>46143.465081018519</v>
      </c>
      <c r="C505" s="51">
        <v>46143.467395833337</v>
      </c>
      <c r="D505" s="51" t="s">
        <v>264</v>
      </c>
      <c r="E505" s="52">
        <v>46143</v>
      </c>
      <c r="F505" s="37" t="s">
        <v>235</v>
      </c>
      <c r="G505" s="37">
        <v>12000202</v>
      </c>
      <c r="H505" s="53" t="s">
        <v>239</v>
      </c>
      <c r="I505" s="37" t="s">
        <v>209</v>
      </c>
      <c r="J505" s="37" t="s">
        <v>320</v>
      </c>
      <c r="K505" s="37" t="s">
        <v>296</v>
      </c>
      <c r="L505" s="37" t="s">
        <v>1918</v>
      </c>
      <c r="M505" s="37" t="s">
        <v>1919</v>
      </c>
      <c r="N505" s="37" t="s">
        <v>1917</v>
      </c>
      <c r="O505" s="37" t="s">
        <v>383</v>
      </c>
      <c r="P505" s="50" t="s">
        <v>272</v>
      </c>
      <c r="Q505" s="37" t="str" cm="1">
        <f t="array" ref="Q505">_xlfn.XLOOKUP(Table4[[#This Row],[Full Name / Nama Penuh]],Table1[[#All],[Employee Name]],Table1[[#All],[Status]],"",0,1)</f>
        <v>Active</v>
      </c>
      <c r="R505" s="51"/>
    </row>
    <row r="506" spans="1:18">
      <c r="A506" s="37">
        <v>6599</v>
      </c>
      <c r="B506" s="51">
        <v>46143.491481481484</v>
      </c>
      <c r="C506" s="51">
        <v>46143.491712962961</v>
      </c>
      <c r="D506" s="51" t="s">
        <v>264</v>
      </c>
      <c r="E506" s="52">
        <v>46143</v>
      </c>
      <c r="F506" s="37" t="s">
        <v>182</v>
      </c>
      <c r="G506" s="37">
        <v>12000123</v>
      </c>
      <c r="H506" s="53" t="s">
        <v>239</v>
      </c>
      <c r="I506" s="37" t="s">
        <v>1920</v>
      </c>
      <c r="J506" s="37" t="s">
        <v>1701</v>
      </c>
      <c r="K506" s="37" t="s">
        <v>285</v>
      </c>
      <c r="L506" s="37" t="s">
        <v>1921</v>
      </c>
      <c r="M506" s="37" t="s">
        <v>362</v>
      </c>
      <c r="N506" s="37" t="s">
        <v>1922</v>
      </c>
      <c r="O506" s="37" t="s">
        <v>289</v>
      </c>
      <c r="P506" s="50" t="s">
        <v>272</v>
      </c>
      <c r="Q506" s="37" t="str" cm="1">
        <f t="array" ref="Q506">_xlfn.XLOOKUP(Table4[[#This Row],[Full Name / Nama Penuh]],Table1[[#All],[Employee Name]],Table1[[#All],[Status]],"",0,1)</f>
        <v>Active</v>
      </c>
      <c r="R506" s="51"/>
    </row>
    <row r="507" spans="1:18">
      <c r="A507" s="37">
        <v>6615</v>
      </c>
      <c r="B507" s="51">
        <v>46146.565798611111</v>
      </c>
      <c r="C507" s="51">
        <v>46146.56759259259</v>
      </c>
      <c r="D507" s="51" t="s">
        <v>264</v>
      </c>
      <c r="E507" s="52">
        <v>46143</v>
      </c>
      <c r="F507" s="37" t="s">
        <v>159</v>
      </c>
      <c r="G507" s="37">
        <v>12000093</v>
      </c>
      <c r="H507" s="53" t="s">
        <v>239</v>
      </c>
      <c r="I507" s="37" t="s">
        <v>962</v>
      </c>
      <c r="J507" s="37" t="s">
        <v>1701</v>
      </c>
      <c r="K507" s="37" t="s">
        <v>285</v>
      </c>
      <c r="L507" s="37" t="s">
        <v>1923</v>
      </c>
      <c r="M507" s="37" t="s">
        <v>1924</v>
      </c>
      <c r="N507" s="37" t="s">
        <v>1925</v>
      </c>
      <c r="O507" s="37" t="s">
        <v>289</v>
      </c>
      <c r="P507" s="50" t="s">
        <v>272</v>
      </c>
      <c r="Q507" s="37" t="str" cm="1">
        <f t="array" ref="Q507">_xlfn.XLOOKUP(Table4[[#This Row],[Full Name / Nama Penuh]],Table1[[#All],[Employee Name]],Table1[[#All],[Status]],"",0,1)</f>
        <v>Active</v>
      </c>
      <c r="R507" s="51"/>
    </row>
    <row r="508" spans="1:18">
      <c r="A508" s="17">
        <v>6499</v>
      </c>
      <c r="B508" s="15">
        <v>46142.339259259301</v>
      </c>
      <c r="C508" s="15">
        <v>46142.341782407399</v>
      </c>
      <c r="D508" s="15" t="s">
        <v>264</v>
      </c>
      <c r="E508" s="32">
        <v>46142</v>
      </c>
      <c r="F508" s="17" t="s">
        <v>18</v>
      </c>
      <c r="G508" s="15" t="s">
        <v>1926</v>
      </c>
      <c r="H508" s="21" t="s">
        <v>239</v>
      </c>
      <c r="I508" s="17" t="s">
        <v>1086</v>
      </c>
      <c r="J508" s="17" t="s">
        <v>274</v>
      </c>
      <c r="K508" s="17" t="s">
        <v>267</v>
      </c>
      <c r="L508" s="17" t="s">
        <v>1927</v>
      </c>
      <c r="M508" s="17" t="s">
        <v>1928</v>
      </c>
      <c r="N508" s="17" t="s">
        <v>1929</v>
      </c>
      <c r="O508" s="17" t="s">
        <v>271</v>
      </c>
      <c r="P508" s="43" t="s">
        <v>272</v>
      </c>
      <c r="Q508" s="17" t="str" cm="1">
        <f t="array" ref="Q508">_xlfn.XLOOKUP(Table4[[#This Row],[Full Name / Nama Penuh]],Table1[[#All],[Employee Name]],Table1[[#All],[Status]],"",0,1)</f>
        <v>Active</v>
      </c>
      <c r="R508" s="37"/>
    </row>
    <row r="509" spans="1:18">
      <c r="A509" s="17">
        <v>6500</v>
      </c>
      <c r="B509" s="15">
        <v>46142.343101851897</v>
      </c>
      <c r="C509" s="15">
        <v>46142.345335648097</v>
      </c>
      <c r="D509" s="15" t="s">
        <v>264</v>
      </c>
      <c r="E509" s="32">
        <v>46142</v>
      </c>
      <c r="F509" s="17" t="s">
        <v>18</v>
      </c>
      <c r="G509" s="15" t="s">
        <v>1926</v>
      </c>
      <c r="H509" s="21" t="s">
        <v>239</v>
      </c>
      <c r="I509" s="17" t="s">
        <v>1086</v>
      </c>
      <c r="J509" s="17" t="s">
        <v>483</v>
      </c>
      <c r="K509" s="17" t="s">
        <v>267</v>
      </c>
      <c r="L509" s="17" t="s">
        <v>1930</v>
      </c>
      <c r="M509" s="17" t="s">
        <v>1931</v>
      </c>
      <c r="N509" s="17" t="s">
        <v>1932</v>
      </c>
      <c r="O509" s="17" t="s">
        <v>346</v>
      </c>
      <c r="P509" s="43" t="s">
        <v>272</v>
      </c>
      <c r="Q509" s="17" t="str" cm="1">
        <f t="array" ref="Q509">_xlfn.XLOOKUP(Table4[[#This Row],[Full Name / Nama Penuh]],Table1[[#All],[Employee Name]],Table1[[#All],[Status]],"",0,1)</f>
        <v>Active</v>
      </c>
      <c r="R509" s="37"/>
    </row>
    <row r="510" spans="1:18">
      <c r="A510" s="17">
        <v>6506</v>
      </c>
      <c r="B510" s="15">
        <v>46142.353738425903</v>
      </c>
      <c r="C510" s="15">
        <v>46142.359652777799</v>
      </c>
      <c r="D510" s="15" t="s">
        <v>264</v>
      </c>
      <c r="E510" s="32">
        <v>46142</v>
      </c>
      <c r="F510" s="17" t="s">
        <v>137</v>
      </c>
      <c r="G510" s="15" t="s">
        <v>1933</v>
      </c>
      <c r="H510" s="21" t="s">
        <v>239</v>
      </c>
      <c r="I510" s="17" t="s">
        <v>769</v>
      </c>
      <c r="J510" s="17" t="s">
        <v>475</v>
      </c>
      <c r="K510" s="17" t="s">
        <v>267</v>
      </c>
      <c r="L510" s="17" t="s">
        <v>1934</v>
      </c>
      <c r="M510" s="17" t="s">
        <v>1935</v>
      </c>
      <c r="N510" s="17" t="s">
        <v>1936</v>
      </c>
      <c r="O510" s="17" t="s">
        <v>271</v>
      </c>
      <c r="P510" s="43" t="s">
        <v>272</v>
      </c>
      <c r="Q510" s="17" t="str" cm="1">
        <f t="array" ref="Q510">_xlfn.XLOOKUP(Table4[[#This Row],[Full Name / Nama Penuh]],Table1[[#All],[Employee Name]],Table1[[#All],[Status]],"",0,1)</f>
        <v>Active</v>
      </c>
      <c r="R510" s="37"/>
    </row>
    <row r="511" spans="1:18">
      <c r="A511" s="17">
        <v>6510</v>
      </c>
      <c r="B511" s="15">
        <v>46142.367766203701</v>
      </c>
      <c r="C511" s="15">
        <v>46142.371469907397</v>
      </c>
      <c r="D511" s="15" t="s">
        <v>264</v>
      </c>
      <c r="E511" s="32">
        <v>46142</v>
      </c>
      <c r="F511" s="17" t="s">
        <v>231</v>
      </c>
      <c r="G511" s="15" t="s">
        <v>1937</v>
      </c>
      <c r="H511" s="21" t="s">
        <v>239</v>
      </c>
      <c r="I511" s="17" t="s">
        <v>1938</v>
      </c>
      <c r="J511" s="17" t="s">
        <v>291</v>
      </c>
      <c r="K511" s="17" t="s">
        <v>305</v>
      </c>
      <c r="L511" s="17" t="s">
        <v>1939</v>
      </c>
      <c r="M511" s="17" t="s">
        <v>1940</v>
      </c>
      <c r="N511" s="17" t="s">
        <v>1941</v>
      </c>
      <c r="O511" s="17" t="s">
        <v>318</v>
      </c>
      <c r="P511" s="43" t="s">
        <v>272</v>
      </c>
      <c r="Q511" s="17" t="str" cm="1">
        <f t="array" ref="Q511">_xlfn.XLOOKUP(Table4[[#This Row],[Full Name / Nama Penuh]],Table1[[#All],[Employee Name]],Table1[[#All],[Status]],"",0,1)</f>
        <v>Inactive</v>
      </c>
      <c r="R511" s="37"/>
    </row>
    <row r="512" spans="1:18">
      <c r="A512" s="17">
        <v>6512</v>
      </c>
      <c r="B512" s="15">
        <v>46142.374062499999</v>
      </c>
      <c r="C512" s="15">
        <v>46142.377037036997</v>
      </c>
      <c r="D512" s="15" t="s">
        <v>264</v>
      </c>
      <c r="E512" s="32">
        <v>46142</v>
      </c>
      <c r="F512" s="17" t="s">
        <v>231</v>
      </c>
      <c r="G512" s="15" t="s">
        <v>1937</v>
      </c>
      <c r="H512" s="21" t="s">
        <v>239</v>
      </c>
      <c r="I512" s="17" t="s">
        <v>1016</v>
      </c>
      <c r="J512" s="17" t="s">
        <v>475</v>
      </c>
      <c r="K512" s="17" t="s">
        <v>267</v>
      </c>
      <c r="L512" s="17" t="s">
        <v>1942</v>
      </c>
      <c r="M512" s="17" t="s">
        <v>1943</v>
      </c>
      <c r="N512" s="17" t="s">
        <v>1944</v>
      </c>
      <c r="O512" s="17" t="s">
        <v>271</v>
      </c>
      <c r="P512" s="43" t="s">
        <v>272</v>
      </c>
      <c r="Q512" s="17" t="str" cm="1">
        <f t="array" ref="Q512">_xlfn.XLOOKUP(Table4[[#This Row],[Full Name / Nama Penuh]],Table1[[#All],[Employee Name]],Table1[[#All],[Status]],"",0,1)</f>
        <v>Inactive</v>
      </c>
      <c r="R512" s="37"/>
    </row>
    <row r="513" spans="1:18">
      <c r="A513" s="17">
        <v>6514</v>
      </c>
      <c r="B513" s="15">
        <v>46142.3770717593</v>
      </c>
      <c r="C513" s="15">
        <v>46142.381666666697</v>
      </c>
      <c r="D513" s="15" t="s">
        <v>264</v>
      </c>
      <c r="E513" s="32">
        <v>46142</v>
      </c>
      <c r="F513" s="17" t="s">
        <v>231</v>
      </c>
      <c r="G513" s="15" t="s">
        <v>1937</v>
      </c>
      <c r="H513" s="21" t="s">
        <v>239</v>
      </c>
      <c r="I513" s="17" t="s">
        <v>1938</v>
      </c>
      <c r="J513" s="17" t="s">
        <v>291</v>
      </c>
      <c r="K513" s="17" t="s">
        <v>267</v>
      </c>
      <c r="L513" s="17" t="s">
        <v>1945</v>
      </c>
      <c r="M513" s="17" t="s">
        <v>1946</v>
      </c>
      <c r="N513" s="17" t="s">
        <v>1947</v>
      </c>
      <c r="O513" s="17" t="s">
        <v>271</v>
      </c>
      <c r="P513" s="43" t="s">
        <v>272</v>
      </c>
      <c r="Q513" s="17" t="str" cm="1">
        <f t="array" ref="Q513">_xlfn.XLOOKUP(Table4[[#This Row],[Full Name / Nama Penuh]],Table1[[#All],[Employee Name]],Table1[[#All],[Status]],"",0,1)</f>
        <v>Inactive</v>
      </c>
      <c r="R513" s="37"/>
    </row>
    <row r="514" spans="1:18">
      <c r="A514" s="17">
        <v>6522</v>
      </c>
      <c r="B514" s="15">
        <v>46142.391736111102</v>
      </c>
      <c r="C514" s="15">
        <v>46142.394548611097</v>
      </c>
      <c r="D514" s="15" t="s">
        <v>264</v>
      </c>
      <c r="E514" s="32">
        <v>46142</v>
      </c>
      <c r="F514" s="17" t="s">
        <v>233</v>
      </c>
      <c r="G514" s="15" t="s">
        <v>1948</v>
      </c>
      <c r="H514" s="21" t="s">
        <v>239</v>
      </c>
      <c r="I514" s="17" t="s">
        <v>1949</v>
      </c>
      <c r="J514" s="17" t="s">
        <v>320</v>
      </c>
      <c r="K514" s="17" t="s">
        <v>305</v>
      </c>
      <c r="L514" s="17" t="s">
        <v>1950</v>
      </c>
      <c r="M514" s="17" t="s">
        <v>1951</v>
      </c>
      <c r="N514" s="17" t="s">
        <v>1952</v>
      </c>
      <c r="O514" s="17" t="s">
        <v>295</v>
      </c>
      <c r="P514" s="43" t="s">
        <v>272</v>
      </c>
      <c r="Q514" s="17" t="str" cm="1">
        <f t="array" ref="Q514">_xlfn.XLOOKUP(Table4[[#This Row],[Full Name / Nama Penuh]],Table1[[#All],[Employee Name]],Table1[[#All],[Status]],"",0,1)</f>
        <v>Active</v>
      </c>
      <c r="R514" s="37"/>
    </row>
    <row r="515" spans="1:18">
      <c r="A515" s="17">
        <v>6528</v>
      </c>
      <c r="B515" s="15">
        <v>46142.433530092603</v>
      </c>
      <c r="C515" s="15">
        <v>46142.4366435185</v>
      </c>
      <c r="D515" s="15" t="s">
        <v>264</v>
      </c>
      <c r="E515" s="32">
        <v>46142</v>
      </c>
      <c r="F515" s="15" t="s">
        <v>80</v>
      </c>
      <c r="G515" s="15" t="s">
        <v>1953</v>
      </c>
      <c r="H515" s="21" t="s">
        <v>239</v>
      </c>
      <c r="I515" s="17" t="s">
        <v>309</v>
      </c>
      <c r="J515" s="17" t="s">
        <v>88</v>
      </c>
      <c r="K515" s="17" t="s">
        <v>305</v>
      </c>
      <c r="L515" s="17" t="s">
        <v>1954</v>
      </c>
      <c r="M515" s="17" t="s">
        <v>1955</v>
      </c>
      <c r="N515" s="17" t="s">
        <v>1956</v>
      </c>
      <c r="O515" s="17" t="s">
        <v>428</v>
      </c>
      <c r="P515" s="16" t="s">
        <v>272</v>
      </c>
      <c r="Q515" s="17" t="str" cm="1">
        <f t="array" ref="Q515">_xlfn.XLOOKUP(Table4[[#This Row],[Full Name / Nama Penuh]],Table1[[#All],[Employee Name]],Table1[[#All],[Status]],"",0,1)</f>
        <v>Active</v>
      </c>
      <c r="R515" s="37"/>
    </row>
    <row r="516" spans="1:18">
      <c r="A516" s="17">
        <v>6532</v>
      </c>
      <c r="B516" s="15">
        <v>46142.447083333303</v>
      </c>
      <c r="C516" s="15">
        <v>46142.448472222197</v>
      </c>
      <c r="D516" s="15" t="s">
        <v>264</v>
      </c>
      <c r="E516" s="32">
        <v>46142</v>
      </c>
      <c r="F516" s="17" t="s">
        <v>185</v>
      </c>
      <c r="G516" s="15" t="s">
        <v>1957</v>
      </c>
      <c r="H516" s="21" t="s">
        <v>239</v>
      </c>
      <c r="I516" s="17" t="s">
        <v>411</v>
      </c>
      <c r="J516" s="17" t="s">
        <v>604</v>
      </c>
      <c r="K516" s="17" t="s">
        <v>267</v>
      </c>
      <c r="L516" s="17" t="s">
        <v>1958</v>
      </c>
      <c r="M516" s="17" t="s">
        <v>1959</v>
      </c>
      <c r="N516" s="17" t="s">
        <v>1960</v>
      </c>
      <c r="O516" s="17" t="s">
        <v>450</v>
      </c>
      <c r="P516" s="43" t="s">
        <v>272</v>
      </c>
      <c r="Q516" s="17" t="str" cm="1">
        <f t="array" ref="Q516">_xlfn.XLOOKUP(Table4[[#This Row],[Full Name / Nama Penuh]],Table1[[#All],[Employee Name]],Table1[[#All],[Status]],"",0,1)</f>
        <v>Active</v>
      </c>
      <c r="R516" s="37"/>
    </row>
    <row r="517" spans="1:18">
      <c r="A517" s="17">
        <v>6534</v>
      </c>
      <c r="B517" s="15">
        <v>46142.448495370401</v>
      </c>
      <c r="C517" s="15">
        <v>46142.449629629598</v>
      </c>
      <c r="D517" s="15" t="s">
        <v>264</v>
      </c>
      <c r="E517" s="32">
        <v>46142</v>
      </c>
      <c r="F517" s="17" t="s">
        <v>185</v>
      </c>
      <c r="G517" s="15" t="s">
        <v>1957</v>
      </c>
      <c r="H517" s="21" t="s">
        <v>239</v>
      </c>
      <c r="I517" s="17" t="s">
        <v>411</v>
      </c>
      <c r="J517" s="17" t="s">
        <v>274</v>
      </c>
      <c r="K517" s="17" t="s">
        <v>267</v>
      </c>
      <c r="L517" s="17" t="s">
        <v>1961</v>
      </c>
      <c r="M517" s="17" t="s">
        <v>1962</v>
      </c>
      <c r="N517" s="17" t="s">
        <v>1960</v>
      </c>
      <c r="O517" s="17" t="s">
        <v>283</v>
      </c>
      <c r="P517" s="43" t="s">
        <v>272</v>
      </c>
      <c r="Q517" s="17" t="str" cm="1">
        <f t="array" ref="Q517">_xlfn.XLOOKUP(Table4[[#This Row],[Full Name / Nama Penuh]],Table1[[#All],[Employee Name]],Table1[[#All],[Status]],"",0,1)</f>
        <v>Active</v>
      </c>
      <c r="R517" s="37"/>
    </row>
    <row r="518" spans="1:18">
      <c r="A518" s="17">
        <v>6536</v>
      </c>
      <c r="B518" s="15">
        <v>46142.449953703697</v>
      </c>
      <c r="C518" s="15">
        <v>46142.450775463003</v>
      </c>
      <c r="D518" s="15" t="s">
        <v>264</v>
      </c>
      <c r="E518" s="32">
        <v>46142</v>
      </c>
      <c r="F518" s="17" t="s">
        <v>187</v>
      </c>
      <c r="G518" s="15" t="s">
        <v>1963</v>
      </c>
      <c r="H518" s="21" t="s">
        <v>239</v>
      </c>
      <c r="I518" s="17" t="s">
        <v>752</v>
      </c>
      <c r="J518" s="17" t="s">
        <v>475</v>
      </c>
      <c r="K518" s="17" t="s">
        <v>267</v>
      </c>
      <c r="L518" s="17" t="s">
        <v>1964</v>
      </c>
      <c r="M518" s="17" t="s">
        <v>957</v>
      </c>
      <c r="N518" s="17" t="s">
        <v>1360</v>
      </c>
      <c r="O518" s="17" t="s">
        <v>340</v>
      </c>
      <c r="P518" s="43" t="s">
        <v>272</v>
      </c>
      <c r="Q518" s="17" t="str" cm="1">
        <f t="array" ref="Q518">_xlfn.XLOOKUP(Table4[[#This Row],[Full Name / Nama Penuh]],Table1[[#All],[Employee Name]],Table1[[#All],[Status]],"",0,1)</f>
        <v>Active</v>
      </c>
      <c r="R518" s="37"/>
    </row>
    <row r="519" spans="1:18">
      <c r="A519" s="17">
        <v>6540</v>
      </c>
      <c r="B519" s="15">
        <v>46142.459930555597</v>
      </c>
      <c r="C519" s="15">
        <v>46142.472361111097</v>
      </c>
      <c r="D519" s="15" t="s">
        <v>264</v>
      </c>
      <c r="E519" s="32">
        <v>46142</v>
      </c>
      <c r="F519" s="17" t="s">
        <v>131</v>
      </c>
      <c r="G519" s="15" t="s">
        <v>1965</v>
      </c>
      <c r="H519" s="21" t="s">
        <v>239</v>
      </c>
      <c r="I519" s="17" t="s">
        <v>403</v>
      </c>
      <c r="J519" s="17" t="s">
        <v>266</v>
      </c>
      <c r="K519" s="17" t="s">
        <v>305</v>
      </c>
      <c r="L519" s="17" t="s">
        <v>1966</v>
      </c>
      <c r="M519" s="17" t="s">
        <v>1967</v>
      </c>
      <c r="N519" s="17" t="s">
        <v>1968</v>
      </c>
      <c r="O519" s="17" t="s">
        <v>295</v>
      </c>
      <c r="P519" s="43" t="s">
        <v>272</v>
      </c>
      <c r="Q519" s="17" t="str" cm="1">
        <f t="array" ref="Q519">_xlfn.XLOOKUP(Table4[[#This Row],[Full Name / Nama Penuh]],Table1[[#All],[Employee Name]],Table1[[#All],[Status]],"",0,1)</f>
        <v>Active</v>
      </c>
      <c r="R519" s="37"/>
    </row>
    <row r="520" spans="1:18">
      <c r="A520" s="17">
        <v>6544</v>
      </c>
      <c r="B520" s="15">
        <v>46142.514652777798</v>
      </c>
      <c r="C520" s="15">
        <v>46142.516805555599</v>
      </c>
      <c r="D520" s="15" t="s">
        <v>264</v>
      </c>
      <c r="E520" s="32">
        <v>46142</v>
      </c>
      <c r="F520" s="17" t="s">
        <v>221</v>
      </c>
      <c r="G520" s="15" t="s">
        <v>1969</v>
      </c>
      <c r="H520" s="21" t="s">
        <v>239</v>
      </c>
      <c r="I520" s="17" t="s">
        <v>319</v>
      </c>
      <c r="J520" s="17" t="s">
        <v>320</v>
      </c>
      <c r="K520" s="17" t="s">
        <v>267</v>
      </c>
      <c r="L520" s="17" t="s">
        <v>1970</v>
      </c>
      <c r="M520" s="17" t="s">
        <v>1971</v>
      </c>
      <c r="N520" s="17" t="s">
        <v>1972</v>
      </c>
      <c r="O520" s="17" t="s">
        <v>283</v>
      </c>
      <c r="P520" s="43" t="s">
        <v>272</v>
      </c>
      <c r="Q520" s="17" t="str" cm="1">
        <f t="array" ref="Q520">_xlfn.XLOOKUP(Table4[[#This Row],[Full Name / Nama Penuh]],Table1[[#All],[Employee Name]],Table1[[#All],[Status]],"",0,1)</f>
        <v>Active</v>
      </c>
      <c r="R520" s="37"/>
    </row>
    <row r="521" spans="1:18">
      <c r="A521" s="17">
        <v>6547</v>
      </c>
      <c r="B521" s="15">
        <v>46142.530231481498</v>
      </c>
      <c r="C521" s="15">
        <v>46142.534363425897</v>
      </c>
      <c r="D521" s="15" t="s">
        <v>264</v>
      </c>
      <c r="E521" s="32">
        <v>46142</v>
      </c>
      <c r="F521" s="18" t="s">
        <v>1973</v>
      </c>
      <c r="G521" s="15" t="s">
        <v>1974</v>
      </c>
      <c r="H521" s="21" t="s">
        <v>239</v>
      </c>
      <c r="I521" s="17" t="s">
        <v>1975</v>
      </c>
      <c r="J521" s="17" t="s">
        <v>274</v>
      </c>
      <c r="K521" s="17" t="s">
        <v>305</v>
      </c>
      <c r="L521" s="17" t="s">
        <v>1976</v>
      </c>
      <c r="M521" s="17" t="s">
        <v>1977</v>
      </c>
      <c r="N521" s="17" t="s">
        <v>1978</v>
      </c>
      <c r="O521" s="17" t="s">
        <v>295</v>
      </c>
      <c r="P521" s="43" t="s">
        <v>272</v>
      </c>
      <c r="Q521" s="17" t="str" cm="1">
        <f t="array" ref="Q521">_xlfn.XLOOKUP(Table4[[#This Row],[Full Name / Nama Penuh]],Table1[[#All],[Employee Name]],Table1[[#All],[Status]],"",0,1)</f>
        <v>Active</v>
      </c>
      <c r="R521" s="37"/>
    </row>
    <row r="522" spans="1:18">
      <c r="A522" s="17">
        <v>6548</v>
      </c>
      <c r="B522" s="15">
        <v>46142.542152777802</v>
      </c>
      <c r="C522" s="15">
        <v>46142.555243055598</v>
      </c>
      <c r="D522" s="15" t="s">
        <v>264</v>
      </c>
      <c r="E522" s="32">
        <v>46142</v>
      </c>
      <c r="F522" s="15" t="s">
        <v>1743</v>
      </c>
      <c r="G522" s="15" t="s">
        <v>1979</v>
      </c>
      <c r="H522" s="21" t="s">
        <v>239</v>
      </c>
      <c r="I522" s="17" t="s">
        <v>341</v>
      </c>
      <c r="J522" s="17" t="s">
        <v>88</v>
      </c>
      <c r="K522" s="17" t="s">
        <v>267</v>
      </c>
      <c r="L522" s="17" t="s">
        <v>1980</v>
      </c>
      <c r="M522" s="17" t="s">
        <v>1981</v>
      </c>
      <c r="N522" s="17" t="s">
        <v>1982</v>
      </c>
      <c r="O522" s="17" t="s">
        <v>283</v>
      </c>
      <c r="P522" s="16" t="s">
        <v>272</v>
      </c>
      <c r="Q522" s="17" t="str" cm="1">
        <f t="array" ref="Q522">_xlfn.XLOOKUP(Table4[[#This Row],[Full Name / Nama Penuh]],Table1[[#All],[Employee Name]],Table1[[#All],[Status]],"",0,1)</f>
        <v>Active</v>
      </c>
      <c r="R522" s="37"/>
    </row>
    <row r="523" spans="1:18">
      <c r="A523" s="17">
        <v>6552</v>
      </c>
      <c r="B523" s="15">
        <v>46142.571550925903</v>
      </c>
      <c r="C523" s="15">
        <v>46142.573738425897</v>
      </c>
      <c r="D523" s="15" t="s">
        <v>264</v>
      </c>
      <c r="E523" s="32">
        <v>46142</v>
      </c>
      <c r="F523" s="15" t="s">
        <v>1983</v>
      </c>
      <c r="G523" s="15" t="s">
        <v>1984</v>
      </c>
      <c r="H523" s="21" t="s">
        <v>239</v>
      </c>
      <c r="I523" s="17" t="s">
        <v>309</v>
      </c>
      <c r="J523" s="17" t="s">
        <v>274</v>
      </c>
      <c r="K523" s="17" t="s">
        <v>305</v>
      </c>
      <c r="L523" s="17" t="s">
        <v>1985</v>
      </c>
      <c r="M523" s="17" t="s">
        <v>1986</v>
      </c>
      <c r="N523" s="17" t="s">
        <v>1987</v>
      </c>
      <c r="O523" s="17" t="s">
        <v>428</v>
      </c>
      <c r="P523" s="16" t="s">
        <v>272</v>
      </c>
      <c r="Q523" s="17" t="str" cm="1">
        <f t="array" ref="Q523">_xlfn.XLOOKUP(Table4[[#This Row],[Full Name / Nama Penuh]],Table1[[#All],[Employee Name]],Table1[[#All],[Status]],"",0,1)</f>
        <v>Active</v>
      </c>
      <c r="R523" s="37"/>
    </row>
    <row r="524" spans="1:18">
      <c r="A524" s="17">
        <v>6554</v>
      </c>
      <c r="B524" s="15">
        <v>46142.624768518501</v>
      </c>
      <c r="C524" s="15">
        <v>46142.629537036999</v>
      </c>
      <c r="D524" s="15" t="s">
        <v>264</v>
      </c>
      <c r="E524" s="32">
        <v>46142</v>
      </c>
      <c r="F524" s="15" t="s">
        <v>236</v>
      </c>
      <c r="G524" s="15" t="s">
        <v>1988</v>
      </c>
      <c r="H524" s="21" t="s">
        <v>239</v>
      </c>
      <c r="I524" s="17" t="s">
        <v>1989</v>
      </c>
      <c r="J524" s="17" t="s">
        <v>291</v>
      </c>
      <c r="K524" s="17" t="s">
        <v>267</v>
      </c>
      <c r="L524" s="17" t="s">
        <v>1990</v>
      </c>
      <c r="M524" s="17" t="s">
        <v>1991</v>
      </c>
      <c r="N524" s="17" t="s">
        <v>1992</v>
      </c>
      <c r="O524" s="17" t="s">
        <v>553</v>
      </c>
      <c r="P524" s="43" t="s">
        <v>272</v>
      </c>
      <c r="Q524" s="17" t="str" cm="1">
        <f t="array" ref="Q524">_xlfn.XLOOKUP(Table4[[#This Row],[Full Name / Nama Penuh]],Table1[[#All],[Employee Name]],Table1[[#All],[Status]],"",0,1)</f>
        <v>Active</v>
      </c>
      <c r="R524" s="37"/>
    </row>
    <row r="525" spans="1:18">
      <c r="A525" s="17">
        <v>6558</v>
      </c>
      <c r="B525" s="15">
        <v>46142.390856481499</v>
      </c>
      <c r="C525" s="15">
        <v>46142.6511805556</v>
      </c>
      <c r="D525" s="15" t="s">
        <v>264</v>
      </c>
      <c r="E525" s="32">
        <v>46142</v>
      </c>
      <c r="F525" s="17" t="s">
        <v>200</v>
      </c>
      <c r="G525" s="15" t="s">
        <v>1993</v>
      </c>
      <c r="H525" s="21" t="s">
        <v>239</v>
      </c>
      <c r="I525" s="17" t="s">
        <v>278</v>
      </c>
      <c r="J525" s="17" t="s">
        <v>1624</v>
      </c>
      <c r="K525" s="17" t="s">
        <v>267</v>
      </c>
      <c r="L525" s="17" t="s">
        <v>1994</v>
      </c>
      <c r="M525" s="17" t="s">
        <v>1995</v>
      </c>
      <c r="N525" s="17" t="s">
        <v>1996</v>
      </c>
      <c r="O525" s="17" t="s">
        <v>346</v>
      </c>
      <c r="P525" s="43" t="s">
        <v>272</v>
      </c>
      <c r="Q525" s="17" t="str" cm="1">
        <f t="array" ref="Q525">_xlfn.XLOOKUP(Table4[[#This Row],[Full Name / Nama Penuh]],Table1[[#All],[Employee Name]],Table1[[#All],[Status]],"",0,1)</f>
        <v>Active</v>
      </c>
      <c r="R525" s="37"/>
    </row>
    <row r="526" spans="1:18">
      <c r="A526" s="17">
        <v>6559</v>
      </c>
      <c r="B526" s="15">
        <v>46142.654687499999</v>
      </c>
      <c r="C526" s="15">
        <v>46142.656481481499</v>
      </c>
      <c r="D526" s="15" t="s">
        <v>264</v>
      </c>
      <c r="E526" s="32">
        <v>46142</v>
      </c>
      <c r="F526" s="17" t="s">
        <v>76</v>
      </c>
      <c r="G526" s="15" t="s">
        <v>1997</v>
      </c>
      <c r="H526" s="21" t="s">
        <v>239</v>
      </c>
      <c r="I526" s="17" t="s">
        <v>309</v>
      </c>
      <c r="J526" s="17" t="s">
        <v>274</v>
      </c>
      <c r="K526" s="17" t="s">
        <v>305</v>
      </c>
      <c r="L526" s="17" t="s">
        <v>1998</v>
      </c>
      <c r="M526" s="17" t="s">
        <v>1999</v>
      </c>
      <c r="N526" s="17" t="s">
        <v>2000</v>
      </c>
      <c r="O526" s="17" t="s">
        <v>295</v>
      </c>
      <c r="P526" s="43" t="s">
        <v>272</v>
      </c>
      <c r="Q526" s="17" t="str" cm="1">
        <f t="array" ref="Q526">_xlfn.XLOOKUP(Table4[[#This Row],[Full Name / Nama Penuh]],Table1[[#All],[Employee Name]],Table1[[#All],[Status]],"",0,1)</f>
        <v>Active</v>
      </c>
      <c r="R526" s="37"/>
    </row>
    <row r="527" spans="1:18">
      <c r="A527" s="17">
        <v>6560</v>
      </c>
      <c r="B527" s="15">
        <v>46142.658773148098</v>
      </c>
      <c r="C527" s="15">
        <v>46142.659050925897</v>
      </c>
      <c r="D527" s="15" t="s">
        <v>264</v>
      </c>
      <c r="E527" s="32">
        <v>46142</v>
      </c>
      <c r="F527" s="17" t="s">
        <v>86</v>
      </c>
      <c r="G527" s="15" t="s">
        <v>2001</v>
      </c>
      <c r="H527" s="21" t="s">
        <v>239</v>
      </c>
      <c r="I527" s="17" t="s">
        <v>313</v>
      </c>
      <c r="J527" s="17" t="s">
        <v>274</v>
      </c>
      <c r="K527" s="17" t="s">
        <v>267</v>
      </c>
      <c r="L527" s="17" t="s">
        <v>2002</v>
      </c>
      <c r="M527" s="17" t="s">
        <v>2003</v>
      </c>
      <c r="N527" s="17" t="s">
        <v>2004</v>
      </c>
      <c r="O527" s="17" t="s">
        <v>283</v>
      </c>
      <c r="P527" s="43" t="s">
        <v>272</v>
      </c>
      <c r="Q527" s="17" t="str" cm="1">
        <f t="array" ref="Q527">_xlfn.XLOOKUP(Table4[[#This Row],[Full Name / Nama Penuh]],Table1[[#All],[Employee Name]],Table1[[#All],[Status]],"",0,1)</f>
        <v>Active</v>
      </c>
      <c r="R527" s="37"/>
    </row>
    <row r="528" spans="1:18">
      <c r="A528" s="16">
        <v>6561</v>
      </c>
      <c r="B528" s="15">
        <v>46142.6565162037</v>
      </c>
      <c r="C528" s="15">
        <v>46142.672453703701</v>
      </c>
      <c r="D528" s="15" t="s">
        <v>264</v>
      </c>
      <c r="E528" s="32">
        <v>46142</v>
      </c>
      <c r="F528" s="17" t="s">
        <v>76</v>
      </c>
      <c r="G528" s="17">
        <v>12000025</v>
      </c>
      <c r="H528" s="21" t="s">
        <v>239</v>
      </c>
      <c r="I528" s="17" t="s">
        <v>309</v>
      </c>
      <c r="J528" s="17" t="s">
        <v>274</v>
      </c>
      <c r="K528" s="17" t="s">
        <v>267</v>
      </c>
      <c r="L528" s="17" t="s">
        <v>2005</v>
      </c>
      <c r="M528" s="17" t="s">
        <v>2006</v>
      </c>
      <c r="N528" s="17" t="s">
        <v>2007</v>
      </c>
      <c r="O528" s="17" t="s">
        <v>295</v>
      </c>
      <c r="P528" s="50" t="s">
        <v>272</v>
      </c>
      <c r="Q528" s="17" t="str" cm="1">
        <f t="array" ref="Q528">_xlfn.XLOOKUP(Table4[[#This Row],[Full Name / Nama Penuh]],Table1[[#All],[Employee Name]],Table1[[#All],[Status]],"",0,1)</f>
        <v>Active</v>
      </c>
      <c r="R528" s="37"/>
    </row>
    <row r="529" spans="1:18">
      <c r="A529" s="16">
        <v>6564</v>
      </c>
      <c r="B529" s="15">
        <v>46142.754004629627</v>
      </c>
      <c r="C529" s="15">
        <v>46142.756666666668</v>
      </c>
      <c r="D529" s="15" t="s">
        <v>264</v>
      </c>
      <c r="E529" s="32">
        <v>46142</v>
      </c>
      <c r="F529" s="18" t="s">
        <v>619</v>
      </c>
      <c r="G529" s="17">
        <v>12000234</v>
      </c>
      <c r="H529" s="21" t="s">
        <v>239</v>
      </c>
      <c r="I529" s="17" t="s">
        <v>537</v>
      </c>
      <c r="J529" s="17" t="s">
        <v>2008</v>
      </c>
      <c r="K529" s="17" t="s">
        <v>267</v>
      </c>
      <c r="L529" s="17" t="s">
        <v>2009</v>
      </c>
      <c r="M529" s="17" t="s">
        <v>2010</v>
      </c>
      <c r="N529" s="17" t="s">
        <v>2011</v>
      </c>
      <c r="O529" s="17" t="s">
        <v>428</v>
      </c>
      <c r="P529" s="50" t="s">
        <v>390</v>
      </c>
      <c r="Q529" s="17" t="str" cm="1">
        <f t="array" ref="Q529">_xlfn.XLOOKUP(Table4[[#This Row],[Full Name / Nama Penuh]],Table1[[#All],[Employee Name]],Table1[[#All],[Status]],"",0,1)</f>
        <v/>
      </c>
      <c r="R529" s="37"/>
    </row>
    <row r="530" spans="1:18">
      <c r="A530" s="16">
        <v>6573</v>
      </c>
      <c r="B530" s="15">
        <v>46142.840324074074</v>
      </c>
      <c r="C530" s="15">
        <v>46142.842858796299</v>
      </c>
      <c r="D530" s="15" t="s">
        <v>264</v>
      </c>
      <c r="E530" s="32">
        <v>46142</v>
      </c>
      <c r="F530" s="17" t="s">
        <v>138</v>
      </c>
      <c r="G530" s="17">
        <v>12000059</v>
      </c>
      <c r="H530" s="21" t="s">
        <v>239</v>
      </c>
      <c r="I530" s="17" t="s">
        <v>1711</v>
      </c>
      <c r="J530" s="17" t="s">
        <v>919</v>
      </c>
      <c r="K530" s="17" t="s">
        <v>267</v>
      </c>
      <c r="L530" s="17" t="s">
        <v>2012</v>
      </c>
      <c r="M530" s="17" t="s">
        <v>2013</v>
      </c>
      <c r="N530" s="17" t="s">
        <v>2014</v>
      </c>
      <c r="O530" s="17" t="s">
        <v>271</v>
      </c>
      <c r="P530" s="50" t="s">
        <v>272</v>
      </c>
      <c r="Q530" s="17" t="str" cm="1">
        <f t="array" ref="Q530">_xlfn.XLOOKUP(Table4[[#This Row],[Full Name / Nama Penuh]],Table1[[#All],[Employee Name]],Table1[[#All],[Status]],"",0,1)</f>
        <v>Active</v>
      </c>
      <c r="R530" s="37"/>
    </row>
    <row r="531" spans="1:18">
      <c r="A531" s="17">
        <v>6493</v>
      </c>
      <c r="B531" s="15">
        <v>46142.0846296296</v>
      </c>
      <c r="C531" s="15">
        <v>46142.090567129599</v>
      </c>
      <c r="D531" s="15" t="s">
        <v>264</v>
      </c>
      <c r="E531" s="32">
        <v>46142</v>
      </c>
      <c r="F531" s="15" t="s">
        <v>2015</v>
      </c>
      <c r="G531" s="15"/>
      <c r="H531" s="21" t="s">
        <v>2016</v>
      </c>
      <c r="I531" s="17" t="s">
        <v>2017</v>
      </c>
      <c r="J531" s="17" t="s">
        <v>966</v>
      </c>
      <c r="K531" s="17" t="s">
        <v>296</v>
      </c>
      <c r="L531" s="17" t="s">
        <v>2018</v>
      </c>
      <c r="M531" s="17" t="s">
        <v>2019</v>
      </c>
      <c r="N531" s="17" t="s">
        <v>2020</v>
      </c>
      <c r="O531" s="17" t="s">
        <v>450</v>
      </c>
      <c r="P531" s="43" t="s">
        <v>390</v>
      </c>
      <c r="Q531" s="17" t="str" cm="1">
        <f t="array" ref="Q531">_xlfn.XLOOKUP(Table4[[#This Row],[Full Name / Nama Penuh]],Table1[[#All],[Employee Name]],Table1[[#All],[Status]],"",0,1)</f>
        <v/>
      </c>
      <c r="R531" s="37"/>
    </row>
    <row r="532" spans="1:18">
      <c r="A532" s="17">
        <v>6494</v>
      </c>
      <c r="B532" s="15">
        <v>46142.090682870403</v>
      </c>
      <c r="C532" s="15">
        <v>46142.0944675926</v>
      </c>
      <c r="D532" s="15" t="s">
        <v>264</v>
      </c>
      <c r="E532" s="32">
        <v>46142</v>
      </c>
      <c r="F532" s="15" t="s">
        <v>2015</v>
      </c>
      <c r="G532" s="15"/>
      <c r="H532" s="21" t="s">
        <v>2016</v>
      </c>
      <c r="I532" s="17" t="s">
        <v>2017</v>
      </c>
      <c r="J532" s="17" t="s">
        <v>2021</v>
      </c>
      <c r="K532" s="17" t="s">
        <v>296</v>
      </c>
      <c r="L532" s="17" t="s">
        <v>2022</v>
      </c>
      <c r="M532" s="17" t="s">
        <v>2023</v>
      </c>
      <c r="N532" s="17" t="s">
        <v>2024</v>
      </c>
      <c r="O532" s="17" t="s">
        <v>450</v>
      </c>
      <c r="P532" s="43" t="s">
        <v>390</v>
      </c>
      <c r="Q532" s="17" t="str" cm="1">
        <f t="array" ref="Q532">_xlfn.XLOOKUP(Table4[[#This Row],[Full Name / Nama Penuh]],Table1[[#All],[Employee Name]],Table1[[#All],[Status]],"",0,1)</f>
        <v/>
      </c>
      <c r="R532" s="37"/>
    </row>
    <row r="533" spans="1:18">
      <c r="A533" s="17">
        <v>6501</v>
      </c>
      <c r="B533" s="15">
        <v>46142.349386574097</v>
      </c>
      <c r="C533" s="15">
        <v>46142.3508912037</v>
      </c>
      <c r="D533" s="15" t="s">
        <v>264</v>
      </c>
      <c r="E533" s="32">
        <v>46142</v>
      </c>
      <c r="F533" s="15" t="s">
        <v>2025</v>
      </c>
      <c r="G533" s="15"/>
      <c r="H533" s="21" t="s">
        <v>2026</v>
      </c>
      <c r="I533" s="17" t="s">
        <v>2027</v>
      </c>
      <c r="J533" s="17" t="s">
        <v>466</v>
      </c>
      <c r="K533" s="17" t="s">
        <v>296</v>
      </c>
      <c r="L533" s="17" t="s">
        <v>2028</v>
      </c>
      <c r="M533" s="17" t="s">
        <v>2029</v>
      </c>
      <c r="N533" s="17" t="s">
        <v>2030</v>
      </c>
      <c r="O533" s="17" t="s">
        <v>450</v>
      </c>
      <c r="P533" s="43" t="s">
        <v>390</v>
      </c>
      <c r="Q533" s="17" t="str" cm="1">
        <f t="array" ref="Q533">_xlfn.XLOOKUP(Table4[[#This Row],[Full Name / Nama Penuh]],Table1[[#All],[Employee Name]],Table1[[#All],[Status]],"",0,1)</f>
        <v/>
      </c>
      <c r="R533" s="37"/>
    </row>
    <row r="534" spans="1:18">
      <c r="A534" s="17">
        <v>6503</v>
      </c>
      <c r="B534" s="15">
        <v>46142.350937499999</v>
      </c>
      <c r="C534" s="15">
        <v>46142.351956018501</v>
      </c>
      <c r="D534" s="15" t="s">
        <v>264</v>
      </c>
      <c r="E534" s="32">
        <v>46142</v>
      </c>
      <c r="F534" s="15" t="s">
        <v>2025</v>
      </c>
      <c r="G534" s="15"/>
      <c r="H534" s="21" t="s">
        <v>2026</v>
      </c>
      <c r="I534" s="17" t="s">
        <v>2027</v>
      </c>
      <c r="J534" s="17" t="s">
        <v>355</v>
      </c>
      <c r="K534" s="17" t="s">
        <v>296</v>
      </c>
      <c r="L534" s="17" t="s">
        <v>2028</v>
      </c>
      <c r="M534" s="17" t="s">
        <v>2031</v>
      </c>
      <c r="N534" s="17" t="s">
        <v>2032</v>
      </c>
      <c r="O534" s="17" t="s">
        <v>450</v>
      </c>
      <c r="P534" s="43" t="s">
        <v>390</v>
      </c>
      <c r="Q534" s="17" t="str" cm="1">
        <f t="array" ref="Q534">_xlfn.XLOOKUP(Table4[[#This Row],[Full Name / Nama Penuh]],Table1[[#All],[Employee Name]],Table1[[#All],[Status]],"",0,1)</f>
        <v/>
      </c>
      <c r="R534" s="37"/>
    </row>
    <row r="535" spans="1:18">
      <c r="A535" s="17">
        <v>6511</v>
      </c>
      <c r="B535" s="15">
        <v>46142.371516203697</v>
      </c>
      <c r="C535" s="15">
        <v>46142.374027777798</v>
      </c>
      <c r="D535" s="15" t="s">
        <v>264</v>
      </c>
      <c r="E535" s="32">
        <v>46142</v>
      </c>
      <c r="F535" s="17" t="s">
        <v>231</v>
      </c>
      <c r="G535" s="15" t="s">
        <v>1937</v>
      </c>
      <c r="H535" s="21" t="s">
        <v>239</v>
      </c>
      <c r="I535" s="17" t="s">
        <v>1938</v>
      </c>
      <c r="J535" s="17" t="s">
        <v>2033</v>
      </c>
      <c r="K535" s="17" t="s">
        <v>296</v>
      </c>
      <c r="L535" s="17" t="s">
        <v>2034</v>
      </c>
      <c r="M535" s="17" t="s">
        <v>2035</v>
      </c>
      <c r="N535" s="17" t="s">
        <v>2036</v>
      </c>
      <c r="O535" s="17" t="s">
        <v>346</v>
      </c>
      <c r="P535" s="43" t="s">
        <v>272</v>
      </c>
      <c r="Q535" s="17" t="str" cm="1">
        <f t="array" ref="Q535">_xlfn.XLOOKUP(Table4[[#This Row],[Full Name / Nama Penuh]],Table1[[#All],[Employee Name]],Table1[[#All],[Status]],"",0,1)</f>
        <v>Inactive</v>
      </c>
      <c r="R535" s="37"/>
    </row>
    <row r="536" spans="1:18">
      <c r="A536" s="17">
        <v>6513</v>
      </c>
      <c r="B536" s="15">
        <v>46142.376458333303</v>
      </c>
      <c r="C536" s="15">
        <v>46142.380474537</v>
      </c>
      <c r="D536" s="15" t="s">
        <v>264</v>
      </c>
      <c r="E536" s="32">
        <v>46142</v>
      </c>
      <c r="F536" s="17" t="s">
        <v>29</v>
      </c>
      <c r="G536" s="15" t="s">
        <v>2037</v>
      </c>
      <c r="H536" s="21" t="s">
        <v>239</v>
      </c>
      <c r="I536" s="17" t="s">
        <v>1673</v>
      </c>
      <c r="J536" s="17" t="s">
        <v>1701</v>
      </c>
      <c r="K536" s="17" t="s">
        <v>296</v>
      </c>
      <c r="L536" s="17" t="s">
        <v>2038</v>
      </c>
      <c r="M536" s="17" t="s">
        <v>2039</v>
      </c>
      <c r="N536" s="17" t="s">
        <v>2040</v>
      </c>
      <c r="O536" s="17" t="s">
        <v>383</v>
      </c>
      <c r="P536" s="43" t="s">
        <v>272</v>
      </c>
      <c r="Q536" s="17" t="str" cm="1">
        <f t="array" ref="Q536">_xlfn.XLOOKUP(Table4[[#This Row],[Full Name / Nama Penuh]],Table1[[#All],[Employee Name]],Table1[[#All],[Status]],"",0,1)</f>
        <v>Active</v>
      </c>
      <c r="R536" s="37"/>
    </row>
    <row r="537" spans="1:18">
      <c r="A537" s="17">
        <v>6520</v>
      </c>
      <c r="B537" s="15">
        <v>46142.385972222197</v>
      </c>
      <c r="C537" s="15">
        <v>46142.387847222199</v>
      </c>
      <c r="D537" s="15" t="s">
        <v>264</v>
      </c>
      <c r="E537" s="32">
        <v>46142</v>
      </c>
      <c r="F537" s="15" t="s">
        <v>93</v>
      </c>
      <c r="G537" s="15" t="s">
        <v>2041</v>
      </c>
      <c r="H537" s="21" t="s">
        <v>239</v>
      </c>
      <c r="I537" s="17" t="s">
        <v>455</v>
      </c>
      <c r="J537" s="17" t="s">
        <v>1701</v>
      </c>
      <c r="K537" s="17" t="s">
        <v>285</v>
      </c>
      <c r="L537" s="17" t="s">
        <v>2042</v>
      </c>
      <c r="M537" s="17" t="s">
        <v>2043</v>
      </c>
      <c r="N537" s="17" t="s">
        <v>2044</v>
      </c>
      <c r="O537" s="17" t="s">
        <v>289</v>
      </c>
      <c r="P537" s="16" t="s">
        <v>272</v>
      </c>
      <c r="Q537" s="17" t="str" cm="1">
        <f t="array" ref="Q537">_xlfn.XLOOKUP(Table4[[#This Row],[Full Name / Nama Penuh]],Table1[[#All],[Employee Name]],Table1[[#All],[Status]],"",0,1)</f>
        <v>Active</v>
      </c>
      <c r="R537" s="37"/>
    </row>
    <row r="538" spans="1:18">
      <c r="A538" s="17">
        <v>6521</v>
      </c>
      <c r="B538" s="15">
        <v>46142.387372685203</v>
      </c>
      <c r="C538" s="15">
        <v>46142.390682870398</v>
      </c>
      <c r="D538" s="15" t="s">
        <v>264</v>
      </c>
      <c r="E538" s="32">
        <v>46142</v>
      </c>
      <c r="F538" s="17" t="s">
        <v>174</v>
      </c>
      <c r="G538" s="15" t="s">
        <v>2045</v>
      </c>
      <c r="H538" s="21" t="s">
        <v>239</v>
      </c>
      <c r="I538" s="17" t="s">
        <v>359</v>
      </c>
      <c r="J538" s="17" t="s">
        <v>279</v>
      </c>
      <c r="K538" s="17" t="s">
        <v>296</v>
      </c>
      <c r="L538" s="17" t="s">
        <v>2046</v>
      </c>
      <c r="M538" s="17" t="s">
        <v>2047</v>
      </c>
      <c r="N538" s="17" t="s">
        <v>2048</v>
      </c>
      <c r="O538" s="17" t="s">
        <v>346</v>
      </c>
      <c r="P538" s="43" t="s">
        <v>272</v>
      </c>
      <c r="Q538" s="17" t="str" cm="1">
        <f t="array" ref="Q538">_xlfn.XLOOKUP(Table4[[#This Row],[Full Name / Nama Penuh]],Table1[[#All],[Employee Name]],Table1[[#All],[Status]],"",0,1)</f>
        <v>Active</v>
      </c>
      <c r="R538" s="37"/>
    </row>
    <row r="539" spans="1:18">
      <c r="A539" s="17">
        <v>6523</v>
      </c>
      <c r="B539" s="15">
        <v>46142.3903587963</v>
      </c>
      <c r="C539" s="15">
        <v>46142.394675925898</v>
      </c>
      <c r="D539" s="15" t="s">
        <v>264</v>
      </c>
      <c r="E539" s="32">
        <v>46142</v>
      </c>
      <c r="F539" s="17" t="s">
        <v>229</v>
      </c>
      <c r="G539" s="15" t="s">
        <v>2049</v>
      </c>
      <c r="H539" s="21" t="s">
        <v>239</v>
      </c>
      <c r="I539" s="17" t="s">
        <v>1172</v>
      </c>
      <c r="J539" s="17" t="s">
        <v>644</v>
      </c>
      <c r="K539" s="17" t="s">
        <v>285</v>
      </c>
      <c r="L539" s="17" t="s">
        <v>2050</v>
      </c>
      <c r="M539" s="17" t="s">
        <v>2051</v>
      </c>
      <c r="N539" s="17" t="s">
        <v>2052</v>
      </c>
      <c r="O539" s="17" t="s">
        <v>383</v>
      </c>
      <c r="P539" s="43" t="s">
        <v>272</v>
      </c>
      <c r="Q539" s="17" t="str" cm="1">
        <f t="array" ref="Q539">_xlfn.XLOOKUP(Table4[[#This Row],[Full Name / Nama Penuh]],Table1[[#All],[Employee Name]],Table1[[#All],[Status]],"",0,1)</f>
        <v>Active</v>
      </c>
      <c r="R539" s="37"/>
    </row>
    <row r="540" spans="1:18">
      <c r="A540" s="17">
        <v>6525</v>
      </c>
      <c r="B540" s="15">
        <v>46142.394594907397</v>
      </c>
      <c r="C540" s="15">
        <v>46142.396400463003</v>
      </c>
      <c r="D540" s="15" t="s">
        <v>264</v>
      </c>
      <c r="E540" s="32">
        <v>46142</v>
      </c>
      <c r="F540" s="17" t="s">
        <v>233</v>
      </c>
      <c r="G540" s="15" t="s">
        <v>1948</v>
      </c>
      <c r="H540" s="21" t="s">
        <v>239</v>
      </c>
      <c r="I540" s="17" t="s">
        <v>1949</v>
      </c>
      <c r="J540" s="17" t="s">
        <v>320</v>
      </c>
      <c r="K540" s="17" t="s">
        <v>296</v>
      </c>
      <c r="L540" s="17" t="s">
        <v>2053</v>
      </c>
      <c r="M540" s="17" t="s">
        <v>2054</v>
      </c>
      <c r="N540" s="17" t="s">
        <v>2055</v>
      </c>
      <c r="O540" s="17" t="s">
        <v>295</v>
      </c>
      <c r="P540" s="43" t="s">
        <v>272</v>
      </c>
      <c r="Q540" s="17" t="str" cm="1">
        <f t="array" ref="Q540">_xlfn.XLOOKUP(Table4[[#This Row],[Full Name / Nama Penuh]],Table1[[#All],[Employee Name]],Table1[[#All],[Status]],"",0,1)</f>
        <v>Active</v>
      </c>
      <c r="R540" s="37"/>
    </row>
    <row r="541" spans="1:18">
      <c r="A541" s="17">
        <v>6527</v>
      </c>
      <c r="B541" s="15">
        <v>46142.430960648097</v>
      </c>
      <c r="C541" s="15">
        <v>46142.433495370402</v>
      </c>
      <c r="D541" s="15" t="s">
        <v>264</v>
      </c>
      <c r="E541" s="32">
        <v>46142</v>
      </c>
      <c r="F541" s="15" t="s">
        <v>80</v>
      </c>
      <c r="G541" s="15" t="s">
        <v>1953</v>
      </c>
      <c r="H541" s="21" t="s">
        <v>239</v>
      </c>
      <c r="I541" s="17" t="s">
        <v>309</v>
      </c>
      <c r="J541" s="17" t="s">
        <v>300</v>
      </c>
      <c r="K541" s="17" t="s">
        <v>285</v>
      </c>
      <c r="L541" s="17" t="s">
        <v>2056</v>
      </c>
      <c r="M541" s="17" t="s">
        <v>2057</v>
      </c>
      <c r="N541" s="17" t="s">
        <v>2058</v>
      </c>
      <c r="O541" s="17" t="s">
        <v>289</v>
      </c>
      <c r="P541" s="16" t="s">
        <v>272</v>
      </c>
      <c r="Q541" s="17" t="str" cm="1">
        <f t="array" ref="Q541">_xlfn.XLOOKUP(Table4[[#This Row],[Full Name / Nama Penuh]],Table1[[#All],[Employee Name]],Table1[[#All],[Status]],"",0,1)</f>
        <v>Active</v>
      </c>
      <c r="R541" s="37"/>
    </row>
    <row r="542" spans="1:18">
      <c r="A542" s="17">
        <v>6531</v>
      </c>
      <c r="B542" s="15">
        <v>46142.419745370396</v>
      </c>
      <c r="C542" s="15">
        <v>46142.447372685201</v>
      </c>
      <c r="D542" s="15" t="s">
        <v>264</v>
      </c>
      <c r="E542" s="32">
        <v>46142</v>
      </c>
      <c r="F542" s="17" t="s">
        <v>100</v>
      </c>
      <c r="G542" s="15" t="s">
        <v>2059</v>
      </c>
      <c r="H542" s="21" t="s">
        <v>239</v>
      </c>
      <c r="I542" s="17" t="s">
        <v>2060</v>
      </c>
      <c r="J542" s="17" t="s">
        <v>266</v>
      </c>
      <c r="K542" s="17" t="s">
        <v>285</v>
      </c>
      <c r="L542" s="17" t="s">
        <v>2061</v>
      </c>
      <c r="M542" s="17" t="s">
        <v>2062</v>
      </c>
      <c r="N542" s="17" t="s">
        <v>2063</v>
      </c>
      <c r="O542" s="17" t="s">
        <v>295</v>
      </c>
      <c r="P542" s="43" t="s">
        <v>272</v>
      </c>
      <c r="Q542" s="17" t="str" cm="1">
        <f t="array" ref="Q542">_xlfn.XLOOKUP(Table4[[#This Row],[Full Name / Nama Penuh]],Table1[[#All],[Employee Name]],Table1[[#All],[Status]],"",0,1)</f>
        <v>Active</v>
      </c>
      <c r="R542" s="37"/>
    </row>
    <row r="543" spans="1:18">
      <c r="A543" s="17">
        <v>6538</v>
      </c>
      <c r="B543" s="15">
        <v>46142.455034722203</v>
      </c>
      <c r="C543" s="15">
        <v>46142.456770833298</v>
      </c>
      <c r="D543" s="15" t="s">
        <v>264</v>
      </c>
      <c r="E543" s="32">
        <v>46142</v>
      </c>
      <c r="F543" s="15" t="s">
        <v>2064</v>
      </c>
      <c r="G543" s="15" t="s">
        <v>1969</v>
      </c>
      <c r="H543" s="21" t="s">
        <v>239</v>
      </c>
      <c r="I543" s="17" t="s">
        <v>1067</v>
      </c>
      <c r="J543" s="17" t="s">
        <v>266</v>
      </c>
      <c r="K543" s="17" t="s">
        <v>285</v>
      </c>
      <c r="L543" s="17" t="s">
        <v>2065</v>
      </c>
      <c r="M543" s="17" t="s">
        <v>2066</v>
      </c>
      <c r="N543" s="17" t="s">
        <v>2067</v>
      </c>
      <c r="O543" s="17" t="s">
        <v>428</v>
      </c>
      <c r="P543" s="16" t="s">
        <v>272</v>
      </c>
      <c r="Q543" s="17" t="str" cm="1">
        <f t="array" ref="Q543">_xlfn.XLOOKUP(Table4[[#This Row],[Full Name / Nama Penuh]],Table1[[#All],[Employee Name]],Table1[[#All],[Status]],"",0,1)</f>
        <v>Active</v>
      </c>
      <c r="R543" s="37"/>
    </row>
    <row r="544" spans="1:18">
      <c r="A544" s="17">
        <v>6539</v>
      </c>
      <c r="B544" s="15">
        <v>46142.4515972222</v>
      </c>
      <c r="C544" s="15">
        <v>46142.459872685198</v>
      </c>
      <c r="D544" s="15" t="s">
        <v>264</v>
      </c>
      <c r="E544" s="32">
        <v>46142</v>
      </c>
      <c r="F544" s="17" t="s">
        <v>131</v>
      </c>
      <c r="G544" s="15" t="s">
        <v>1965</v>
      </c>
      <c r="H544" s="21" t="s">
        <v>239</v>
      </c>
      <c r="I544" s="17" t="s">
        <v>403</v>
      </c>
      <c r="J544" s="17" t="s">
        <v>1026</v>
      </c>
      <c r="K544" s="17" t="s">
        <v>296</v>
      </c>
      <c r="L544" s="17" t="s">
        <v>2068</v>
      </c>
      <c r="M544" s="17" t="s">
        <v>2069</v>
      </c>
      <c r="N544" s="17" t="s">
        <v>2070</v>
      </c>
      <c r="O544" s="17" t="s">
        <v>553</v>
      </c>
      <c r="P544" s="43" t="s">
        <v>272</v>
      </c>
      <c r="Q544" s="17" t="str" cm="1">
        <f t="array" ref="Q544">_xlfn.XLOOKUP(Table4[[#This Row],[Full Name / Nama Penuh]],Table1[[#All],[Employee Name]],Table1[[#All],[Status]],"",0,1)</f>
        <v>Active</v>
      </c>
      <c r="R544" s="37"/>
    </row>
    <row r="545" spans="1:18">
      <c r="A545" s="17">
        <v>6543</v>
      </c>
      <c r="B545" s="15">
        <v>46142.508946759299</v>
      </c>
      <c r="C545" s="15">
        <v>46142.511932870402</v>
      </c>
      <c r="D545" s="15" t="s">
        <v>264</v>
      </c>
      <c r="E545" s="32">
        <v>46142</v>
      </c>
      <c r="F545" s="15" t="s">
        <v>2071</v>
      </c>
      <c r="G545" s="15" t="s">
        <v>2072</v>
      </c>
      <c r="H545" s="21" t="s">
        <v>239</v>
      </c>
      <c r="I545" s="17" t="s">
        <v>2073</v>
      </c>
      <c r="J545" s="17" t="s">
        <v>291</v>
      </c>
      <c r="K545" s="17" t="s">
        <v>296</v>
      </c>
      <c r="L545" s="17" t="s">
        <v>2074</v>
      </c>
      <c r="M545" s="17" t="s">
        <v>2075</v>
      </c>
      <c r="N545" s="17" t="s">
        <v>2076</v>
      </c>
      <c r="O545" s="17" t="s">
        <v>367</v>
      </c>
      <c r="P545" s="16" t="s">
        <v>272</v>
      </c>
      <c r="Q545" s="17" t="str" cm="1">
        <f t="array" ref="Q545">_xlfn.XLOOKUP(Table4[[#This Row],[Full Name / Nama Penuh]],Table1[[#All],[Employee Name]],Table1[[#All],[Status]],"",0,1)</f>
        <v>Active</v>
      </c>
      <c r="R545" s="37"/>
    </row>
    <row r="546" spans="1:18">
      <c r="A546" s="17">
        <v>6546</v>
      </c>
      <c r="B546" s="15">
        <v>46142.526620370401</v>
      </c>
      <c r="C546" s="15">
        <v>46142.5300347222</v>
      </c>
      <c r="D546" s="15" t="s">
        <v>264</v>
      </c>
      <c r="E546" s="32">
        <v>46142</v>
      </c>
      <c r="F546" s="18" t="s">
        <v>1973</v>
      </c>
      <c r="G546" s="15" t="s">
        <v>1974</v>
      </c>
      <c r="H546" s="21" t="s">
        <v>239</v>
      </c>
      <c r="I546" s="17" t="s">
        <v>499</v>
      </c>
      <c r="J546" s="17" t="s">
        <v>332</v>
      </c>
      <c r="K546" s="17" t="s">
        <v>285</v>
      </c>
      <c r="L546" s="17" t="s">
        <v>2077</v>
      </c>
      <c r="M546" s="17" t="s">
        <v>2078</v>
      </c>
      <c r="N546" s="17" t="s">
        <v>2079</v>
      </c>
      <c r="O546" s="17" t="s">
        <v>289</v>
      </c>
      <c r="P546" s="43" t="s">
        <v>272</v>
      </c>
      <c r="Q546" s="17" t="str" cm="1">
        <f t="array" ref="Q546">_xlfn.XLOOKUP(Table4[[#This Row],[Full Name / Nama Penuh]],Table1[[#All],[Employee Name]],Table1[[#All],[Status]],"",0,1)</f>
        <v>Active</v>
      </c>
      <c r="R546" s="37"/>
    </row>
    <row r="547" spans="1:18">
      <c r="A547" s="17">
        <v>6549</v>
      </c>
      <c r="B547" s="15">
        <v>46142.558483796303</v>
      </c>
      <c r="C547" s="15">
        <v>46142.5624074074</v>
      </c>
      <c r="D547" s="15" t="s">
        <v>264</v>
      </c>
      <c r="E547" s="32">
        <v>46142</v>
      </c>
      <c r="F547" s="17" t="s">
        <v>150</v>
      </c>
      <c r="G547" s="15" t="s">
        <v>2080</v>
      </c>
      <c r="H547" s="21" t="s">
        <v>239</v>
      </c>
      <c r="I547" s="17" t="s">
        <v>2081</v>
      </c>
      <c r="J547" s="17" t="s">
        <v>644</v>
      </c>
      <c r="K547" s="17" t="s">
        <v>296</v>
      </c>
      <c r="L547" s="17" t="s">
        <v>2082</v>
      </c>
      <c r="M547" s="17" t="s">
        <v>2083</v>
      </c>
      <c r="N547" s="17" t="s">
        <v>2084</v>
      </c>
      <c r="O547" s="17" t="s">
        <v>450</v>
      </c>
      <c r="P547" s="43" t="s">
        <v>272</v>
      </c>
      <c r="Q547" s="17" t="str" cm="1">
        <f t="array" ref="Q547">_xlfn.XLOOKUP(Table4[[#This Row],[Full Name / Nama Penuh]],Table1[[#All],[Employee Name]],Table1[[#All],[Status]],"",0,1)</f>
        <v>Active</v>
      </c>
      <c r="R547" s="37"/>
    </row>
    <row r="548" spans="1:18">
      <c r="A548" s="17">
        <v>6553</v>
      </c>
      <c r="B548" s="15">
        <v>46142.574039351799</v>
      </c>
      <c r="C548" s="15">
        <v>46142.589398148099</v>
      </c>
      <c r="D548" s="15" t="s">
        <v>264</v>
      </c>
      <c r="E548" s="32">
        <v>46142</v>
      </c>
      <c r="F548" s="15" t="s">
        <v>1983</v>
      </c>
      <c r="G548" s="15" t="s">
        <v>1984</v>
      </c>
      <c r="H548" s="21" t="s">
        <v>239</v>
      </c>
      <c r="I548" s="17" t="s">
        <v>309</v>
      </c>
      <c r="J548" s="17" t="s">
        <v>1701</v>
      </c>
      <c r="K548" s="17" t="s">
        <v>285</v>
      </c>
      <c r="L548" s="17" t="s">
        <v>2085</v>
      </c>
      <c r="M548" s="17" t="s">
        <v>287</v>
      </c>
      <c r="N548" s="17" t="s">
        <v>2086</v>
      </c>
      <c r="O548" s="17" t="s">
        <v>289</v>
      </c>
      <c r="P548" s="16" t="s">
        <v>272</v>
      </c>
      <c r="Q548" s="17" t="str" cm="1">
        <f t="array" ref="Q548">_xlfn.XLOOKUP(Table4[[#This Row],[Full Name / Nama Penuh]],Table1[[#All],[Employee Name]],Table1[[#All],[Status]],"",0,1)</f>
        <v>Active</v>
      </c>
      <c r="R548" s="37"/>
    </row>
    <row r="549" spans="1:18">
      <c r="A549" s="37">
        <v>6588</v>
      </c>
      <c r="B549" s="51">
        <v>46143.314953703702</v>
      </c>
      <c r="C549" s="51">
        <v>46143.316979166666</v>
      </c>
      <c r="D549" s="51" t="s">
        <v>264</v>
      </c>
      <c r="E549" s="52">
        <v>46142</v>
      </c>
      <c r="F549" s="37" t="s">
        <v>133</v>
      </c>
      <c r="G549" s="37">
        <v>12000117</v>
      </c>
      <c r="H549" s="53" t="s">
        <v>239</v>
      </c>
      <c r="I549" s="37" t="s">
        <v>2087</v>
      </c>
      <c r="J549" s="37" t="s">
        <v>604</v>
      </c>
      <c r="K549" s="37" t="s">
        <v>285</v>
      </c>
      <c r="L549" s="37" t="s">
        <v>2088</v>
      </c>
      <c r="M549" s="37" t="s">
        <v>2089</v>
      </c>
      <c r="N549" s="37" t="s">
        <v>2090</v>
      </c>
      <c r="O549" s="37" t="s">
        <v>289</v>
      </c>
      <c r="P549" s="50" t="s">
        <v>272</v>
      </c>
      <c r="Q549" s="37" t="str" cm="1">
        <f t="array" ref="Q549">_xlfn.XLOOKUP(Table4[[#This Row],[Full Name / Nama Penuh]],Table1[[#All],[Employee Name]],Table1[[#All],[Status]],"",0,1)</f>
        <v>Active</v>
      </c>
      <c r="R549" s="51"/>
    </row>
    <row r="550" spans="1:18">
      <c r="A550" s="17">
        <v>6502</v>
      </c>
      <c r="B550" s="15">
        <v>46142.3456365741</v>
      </c>
      <c r="C550" s="15">
        <v>46142.351319444402</v>
      </c>
      <c r="D550" s="15" t="s">
        <v>264</v>
      </c>
      <c r="E550" s="32">
        <v>46142</v>
      </c>
      <c r="F550" s="15" t="s">
        <v>2091</v>
      </c>
      <c r="G550" s="15"/>
      <c r="H550" s="21" t="s">
        <v>2026</v>
      </c>
      <c r="I550" s="17" t="s">
        <v>2092</v>
      </c>
      <c r="J550" s="17" t="s">
        <v>466</v>
      </c>
      <c r="K550" s="17" t="s">
        <v>267</v>
      </c>
      <c r="L550" s="17" t="s">
        <v>2093</v>
      </c>
      <c r="M550" s="17" t="s">
        <v>2094</v>
      </c>
      <c r="N550" s="17" t="s">
        <v>2095</v>
      </c>
      <c r="O550" s="17" t="s">
        <v>271</v>
      </c>
      <c r="P550" s="43" t="s">
        <v>390</v>
      </c>
      <c r="Q550" s="17" t="str" cm="1">
        <f t="array" ref="Q550">_xlfn.XLOOKUP(Table4[[#This Row],[Full Name / Nama Penuh]],Table1[[#All],[Employee Name]],Table1[[#All],[Status]],"",0,1)</f>
        <v/>
      </c>
      <c r="R550" s="37"/>
    </row>
    <row r="551" spans="1:18">
      <c r="A551" s="17">
        <v>6504</v>
      </c>
      <c r="B551" s="15">
        <v>46142.351388888899</v>
      </c>
      <c r="C551" s="15">
        <v>46142.353020833303</v>
      </c>
      <c r="D551" s="15" t="s">
        <v>264</v>
      </c>
      <c r="E551" s="32">
        <v>46142</v>
      </c>
      <c r="F551" s="15" t="s">
        <v>2091</v>
      </c>
      <c r="G551" s="15"/>
      <c r="H551" s="21" t="s">
        <v>2026</v>
      </c>
      <c r="I551" s="17" t="s">
        <v>2092</v>
      </c>
      <c r="J551" s="17" t="s">
        <v>466</v>
      </c>
      <c r="K551" s="17" t="s">
        <v>267</v>
      </c>
      <c r="L551" s="17" t="s">
        <v>2093</v>
      </c>
      <c r="M551" s="17" t="s">
        <v>2096</v>
      </c>
      <c r="N551" s="17" t="s">
        <v>2097</v>
      </c>
      <c r="O551" s="17" t="s">
        <v>271</v>
      </c>
      <c r="P551" s="43" t="s">
        <v>390</v>
      </c>
      <c r="Q551" s="17" t="str" cm="1">
        <f t="array" ref="Q551">_xlfn.XLOOKUP(Table4[[#This Row],[Full Name / Nama Penuh]],Table1[[#All],[Employee Name]],Table1[[#All],[Status]],"",0,1)</f>
        <v/>
      </c>
      <c r="R551" s="37"/>
    </row>
    <row r="552" spans="1:18">
      <c r="A552" s="17">
        <v>6450</v>
      </c>
      <c r="B552" s="15">
        <v>46141.4289236111</v>
      </c>
      <c r="C552" s="15">
        <v>46141.430219907401</v>
      </c>
      <c r="D552" s="15" t="s">
        <v>264</v>
      </c>
      <c r="E552" s="32">
        <v>46141</v>
      </c>
      <c r="F552" s="17" t="s">
        <v>228</v>
      </c>
      <c r="G552" s="15" t="s">
        <v>2098</v>
      </c>
      <c r="H552" s="21" t="s">
        <v>239</v>
      </c>
      <c r="I552" s="17" t="s">
        <v>2099</v>
      </c>
      <c r="J552" s="17" t="s">
        <v>266</v>
      </c>
      <c r="K552" s="17" t="s">
        <v>305</v>
      </c>
      <c r="L552" s="17" t="s">
        <v>2100</v>
      </c>
      <c r="M552" s="17" t="s">
        <v>393</v>
      </c>
      <c r="N552" s="17" t="s">
        <v>2101</v>
      </c>
      <c r="O552" s="17" t="s">
        <v>454</v>
      </c>
      <c r="P552" s="43" t="s">
        <v>272</v>
      </c>
      <c r="Q552" s="17" t="str" cm="1">
        <f t="array" ref="Q552">_xlfn.XLOOKUP(Table4[[#This Row],[Full Name / Nama Penuh]],Table1[[#All],[Employee Name]],Table1[[#All],[Status]],"",0,1)</f>
        <v>Active</v>
      </c>
      <c r="R552" s="37"/>
    </row>
    <row r="553" spans="1:18">
      <c r="A553" s="17">
        <v>6451</v>
      </c>
      <c r="B553" s="15">
        <v>46141.429085648197</v>
      </c>
      <c r="C553" s="15">
        <v>46141.432627314804</v>
      </c>
      <c r="D553" s="15" t="s">
        <v>264</v>
      </c>
      <c r="E553" s="32">
        <v>46141</v>
      </c>
      <c r="F553" s="17" t="s">
        <v>97</v>
      </c>
      <c r="G553" s="15" t="s">
        <v>2102</v>
      </c>
      <c r="H553" s="21" t="s">
        <v>239</v>
      </c>
      <c r="I553" s="17" t="s">
        <v>574</v>
      </c>
      <c r="J553" s="17" t="s">
        <v>274</v>
      </c>
      <c r="K553" s="17" t="s">
        <v>305</v>
      </c>
      <c r="L553" s="17" t="s">
        <v>2103</v>
      </c>
      <c r="M553" s="17" t="s">
        <v>2104</v>
      </c>
      <c r="N553" s="17" t="s">
        <v>2105</v>
      </c>
      <c r="O553" s="17" t="s">
        <v>295</v>
      </c>
      <c r="P553" s="43" t="s">
        <v>272</v>
      </c>
      <c r="Q553" s="17" t="str" cm="1">
        <f t="array" ref="Q553">_xlfn.XLOOKUP(Table4[[#This Row],[Full Name / Nama Penuh]],Table1[[#All],[Employee Name]],Table1[[#All],[Status]],"",0,1)</f>
        <v>Active</v>
      </c>
      <c r="R553" s="37"/>
    </row>
    <row r="554" spans="1:18">
      <c r="A554" s="17">
        <v>6453</v>
      </c>
      <c r="B554" s="15">
        <v>46141.444571759297</v>
      </c>
      <c r="C554" s="15">
        <v>46141.450914351903</v>
      </c>
      <c r="D554" s="15" t="s">
        <v>264</v>
      </c>
      <c r="E554" s="32">
        <v>46141</v>
      </c>
      <c r="F554" s="15" t="s">
        <v>62</v>
      </c>
      <c r="G554" s="15" t="s">
        <v>2106</v>
      </c>
      <c r="H554" s="21" t="s">
        <v>239</v>
      </c>
      <c r="I554" s="17" t="s">
        <v>632</v>
      </c>
      <c r="J554" s="17" t="s">
        <v>274</v>
      </c>
      <c r="K554" s="17" t="s">
        <v>267</v>
      </c>
      <c r="L554" s="17" t="s">
        <v>2107</v>
      </c>
      <c r="M554" s="17" t="s">
        <v>2108</v>
      </c>
      <c r="N554" s="17" t="s">
        <v>2109</v>
      </c>
      <c r="O554" s="17" t="s">
        <v>340</v>
      </c>
      <c r="P554" s="16" t="s">
        <v>272</v>
      </c>
      <c r="Q554" s="17" t="str" cm="1">
        <f t="array" ref="Q554">_xlfn.XLOOKUP(Table4[[#This Row],[Full Name / Nama Penuh]],Table1[[#All],[Employee Name]],Table1[[#All],[Status]],"",0,1)</f>
        <v>Active</v>
      </c>
      <c r="R554" s="37"/>
    </row>
    <row r="555" spans="1:18">
      <c r="A555" s="17">
        <v>6456</v>
      </c>
      <c r="B555" s="15">
        <v>46141.515995370399</v>
      </c>
      <c r="C555" s="15">
        <v>46141.518206018503</v>
      </c>
      <c r="D555" s="15" t="s">
        <v>264</v>
      </c>
      <c r="E555" s="32">
        <v>46141</v>
      </c>
      <c r="F555" s="17" t="s">
        <v>70</v>
      </c>
      <c r="G555" s="15" t="s">
        <v>2110</v>
      </c>
      <c r="H555" s="21" t="s">
        <v>239</v>
      </c>
      <c r="I555" s="17" t="s">
        <v>722</v>
      </c>
      <c r="J555" s="17" t="s">
        <v>332</v>
      </c>
      <c r="K555" s="17" t="s">
        <v>305</v>
      </c>
      <c r="L555" s="17" t="s">
        <v>2111</v>
      </c>
      <c r="M555" s="17" t="s">
        <v>2112</v>
      </c>
      <c r="N555" s="17" t="s">
        <v>2113</v>
      </c>
      <c r="O555" s="17" t="s">
        <v>428</v>
      </c>
      <c r="P555" s="43" t="s">
        <v>272</v>
      </c>
      <c r="Q555" s="17" t="str" cm="1">
        <f t="array" ref="Q555">_xlfn.XLOOKUP(Table4[[#This Row],[Full Name / Nama Penuh]],Table1[[#All],[Employee Name]],Table1[[#All],[Status]],"",0,1)</f>
        <v>Active</v>
      </c>
      <c r="R555" s="37"/>
    </row>
    <row r="556" spans="1:18">
      <c r="A556" s="17">
        <v>6461</v>
      </c>
      <c r="B556" s="15">
        <v>46141.546527777798</v>
      </c>
      <c r="C556" s="15">
        <v>46141.548842592601</v>
      </c>
      <c r="D556" s="15" t="s">
        <v>264</v>
      </c>
      <c r="E556" s="32">
        <v>46141</v>
      </c>
      <c r="F556" s="17" t="s">
        <v>35</v>
      </c>
      <c r="G556" s="15" t="s">
        <v>2114</v>
      </c>
      <c r="H556" s="21" t="s">
        <v>239</v>
      </c>
      <c r="I556" s="17" t="s">
        <v>341</v>
      </c>
      <c r="J556" s="17" t="s">
        <v>274</v>
      </c>
      <c r="K556" s="17" t="s">
        <v>267</v>
      </c>
      <c r="L556" s="17" t="s">
        <v>2115</v>
      </c>
      <c r="M556" s="17" t="s">
        <v>2116</v>
      </c>
      <c r="N556" s="17" t="s">
        <v>2117</v>
      </c>
      <c r="O556" s="17" t="s">
        <v>346</v>
      </c>
      <c r="P556" s="43" t="s">
        <v>272</v>
      </c>
      <c r="Q556" s="17" t="str" cm="1">
        <f t="array" ref="Q556">_xlfn.XLOOKUP(Table4[[#This Row],[Full Name / Nama Penuh]],Table1[[#All],[Employee Name]],Table1[[#All],[Status]],"",0,1)</f>
        <v>Inactive</v>
      </c>
      <c r="R556" s="37"/>
    </row>
    <row r="557" spans="1:18">
      <c r="A557" s="17">
        <v>6462</v>
      </c>
      <c r="B557" s="15">
        <v>46141.548877314803</v>
      </c>
      <c r="C557" s="15">
        <v>46141.550324074102</v>
      </c>
      <c r="D557" s="15" t="s">
        <v>264</v>
      </c>
      <c r="E557" s="32">
        <v>46141</v>
      </c>
      <c r="F557" s="17" t="s">
        <v>35</v>
      </c>
      <c r="G557" s="15" t="s">
        <v>2114</v>
      </c>
      <c r="H557" s="21" t="s">
        <v>239</v>
      </c>
      <c r="I557" s="17" t="s">
        <v>341</v>
      </c>
      <c r="J557" s="17" t="s">
        <v>274</v>
      </c>
      <c r="K557" s="17" t="s">
        <v>267</v>
      </c>
      <c r="L557" s="17" t="s">
        <v>2118</v>
      </c>
      <c r="M557" s="17" t="s">
        <v>2119</v>
      </c>
      <c r="N557" s="17" t="s">
        <v>2120</v>
      </c>
      <c r="O557" s="17" t="s">
        <v>346</v>
      </c>
      <c r="P557" s="43" t="s">
        <v>272</v>
      </c>
      <c r="Q557" s="17" t="str" cm="1">
        <f t="array" ref="Q557">_xlfn.XLOOKUP(Table4[[#This Row],[Full Name / Nama Penuh]],Table1[[#All],[Employee Name]],Table1[[#All],[Status]],"",0,1)</f>
        <v>Inactive</v>
      </c>
      <c r="R557" s="37"/>
    </row>
    <row r="558" spans="1:18">
      <c r="A558" s="17">
        <v>6463</v>
      </c>
      <c r="B558" s="15">
        <v>46141.3504861111</v>
      </c>
      <c r="C558" s="15">
        <v>46141.621319444399</v>
      </c>
      <c r="D558" s="15" t="s">
        <v>264</v>
      </c>
      <c r="E558" s="32">
        <v>46141</v>
      </c>
      <c r="F558" s="17" t="s">
        <v>53</v>
      </c>
      <c r="G558" s="15" t="s">
        <v>2121</v>
      </c>
      <c r="H558" s="21" t="s">
        <v>239</v>
      </c>
      <c r="I558" s="17" t="s">
        <v>304</v>
      </c>
      <c r="J558" s="17" t="s">
        <v>332</v>
      </c>
      <c r="K558" s="17" t="s">
        <v>305</v>
      </c>
      <c r="L558" s="17" t="s">
        <v>2122</v>
      </c>
      <c r="M558" s="17" t="s">
        <v>2123</v>
      </c>
      <c r="N558" s="17" t="s">
        <v>2124</v>
      </c>
      <c r="O558" s="17" t="s">
        <v>295</v>
      </c>
      <c r="P558" s="43" t="s">
        <v>272</v>
      </c>
      <c r="Q558" s="17" t="str" cm="1">
        <f t="array" ref="Q558">_xlfn.XLOOKUP(Table4[[#This Row],[Full Name / Nama Penuh]],Table1[[#All],[Employee Name]],Table1[[#All],[Status]],"",0,1)</f>
        <v>Active</v>
      </c>
      <c r="R558" s="37"/>
    </row>
    <row r="559" spans="1:18">
      <c r="A559" s="17">
        <v>6470</v>
      </c>
      <c r="B559" s="15">
        <v>46141.660694444399</v>
      </c>
      <c r="C559" s="15">
        <v>46141.664363425902</v>
      </c>
      <c r="D559" s="15" t="s">
        <v>264</v>
      </c>
      <c r="E559" s="32">
        <v>46141</v>
      </c>
      <c r="F559" s="15" t="s">
        <v>236</v>
      </c>
      <c r="G559" s="15" t="s">
        <v>1988</v>
      </c>
      <c r="H559" s="21" t="s">
        <v>239</v>
      </c>
      <c r="I559" s="17" t="s">
        <v>1989</v>
      </c>
      <c r="J559" s="17" t="s">
        <v>291</v>
      </c>
      <c r="K559" s="17" t="s">
        <v>267</v>
      </c>
      <c r="L559" s="17" t="s">
        <v>2125</v>
      </c>
      <c r="M559" s="17" t="s">
        <v>276</v>
      </c>
      <c r="N559" s="17" t="s">
        <v>2126</v>
      </c>
      <c r="O559" s="17" t="s">
        <v>289</v>
      </c>
      <c r="P559" s="43" t="s">
        <v>272</v>
      </c>
      <c r="Q559" s="17" t="str" cm="1">
        <f t="array" ref="Q559">_xlfn.XLOOKUP(Table4[[#This Row],[Full Name / Nama Penuh]],Table1[[#All],[Employee Name]],Table1[[#All],[Status]],"",0,1)</f>
        <v>Active</v>
      </c>
      <c r="R559" s="37"/>
    </row>
    <row r="560" spans="1:18">
      <c r="A560" s="17">
        <v>6472</v>
      </c>
      <c r="B560" s="15">
        <v>46141.665000000001</v>
      </c>
      <c r="C560" s="15">
        <v>46141.6703472222</v>
      </c>
      <c r="D560" s="15" t="s">
        <v>264</v>
      </c>
      <c r="E560" s="32">
        <v>46141</v>
      </c>
      <c r="F560" s="15" t="s">
        <v>236</v>
      </c>
      <c r="G560" s="15" t="s">
        <v>1988</v>
      </c>
      <c r="H560" s="21" t="s">
        <v>239</v>
      </c>
      <c r="I560" s="17" t="s">
        <v>1989</v>
      </c>
      <c r="J560" s="17" t="s">
        <v>291</v>
      </c>
      <c r="K560" s="17" t="s">
        <v>267</v>
      </c>
      <c r="L560" s="17" t="s">
        <v>2127</v>
      </c>
      <c r="M560" s="17" t="s">
        <v>2128</v>
      </c>
      <c r="N560" s="17" t="s">
        <v>2129</v>
      </c>
      <c r="O560" s="17" t="s">
        <v>271</v>
      </c>
      <c r="P560" s="43" t="s">
        <v>272</v>
      </c>
      <c r="Q560" s="17" t="str" cm="1">
        <f t="array" ref="Q560">_xlfn.XLOOKUP(Table4[[#This Row],[Full Name / Nama Penuh]],Table1[[#All],[Employee Name]],Table1[[#All],[Status]],"",0,1)</f>
        <v>Active</v>
      </c>
      <c r="R560" s="37"/>
    </row>
    <row r="561" spans="1:18">
      <c r="A561" s="17">
        <v>6474</v>
      </c>
      <c r="B561" s="15">
        <v>46141.688148148103</v>
      </c>
      <c r="C561" s="15">
        <v>46141.690069444398</v>
      </c>
      <c r="D561" s="15" t="s">
        <v>264</v>
      </c>
      <c r="E561" s="32">
        <v>46141</v>
      </c>
      <c r="F561" s="17" t="s">
        <v>82</v>
      </c>
      <c r="G561" s="15" t="s">
        <v>2130</v>
      </c>
      <c r="H561" s="21" t="s">
        <v>239</v>
      </c>
      <c r="I561" s="17" t="s">
        <v>2131</v>
      </c>
      <c r="J561" s="17" t="s">
        <v>266</v>
      </c>
      <c r="K561" s="17" t="s">
        <v>267</v>
      </c>
      <c r="L561" s="17" t="s">
        <v>2132</v>
      </c>
      <c r="M561" s="17" t="s">
        <v>2133</v>
      </c>
      <c r="N561" s="17" t="s">
        <v>2134</v>
      </c>
      <c r="O561" s="17" t="s">
        <v>283</v>
      </c>
      <c r="P561" s="43" t="s">
        <v>272</v>
      </c>
      <c r="Q561" s="17" t="str" cm="1">
        <f t="array" ref="Q561">_xlfn.XLOOKUP(Table4[[#This Row],[Full Name / Nama Penuh]],Table1[[#All],[Employee Name]],Table1[[#All],[Status]],"",0,1)</f>
        <v>Active</v>
      </c>
      <c r="R561" s="37"/>
    </row>
    <row r="562" spans="1:18">
      <c r="A562" s="17">
        <v>6482</v>
      </c>
      <c r="B562" s="15">
        <v>46141.914988425902</v>
      </c>
      <c r="C562" s="15">
        <v>46141.922696759299</v>
      </c>
      <c r="D562" s="15" t="s">
        <v>264</v>
      </c>
      <c r="E562" s="32">
        <v>46141</v>
      </c>
      <c r="F562" s="17" t="s">
        <v>205</v>
      </c>
      <c r="G562" s="15" t="s">
        <v>2135</v>
      </c>
      <c r="H562" s="21" t="s">
        <v>239</v>
      </c>
      <c r="I562" s="17" t="s">
        <v>417</v>
      </c>
      <c r="J562" s="17" t="s">
        <v>1787</v>
      </c>
      <c r="K562" s="17" t="s">
        <v>305</v>
      </c>
      <c r="L562" s="17" t="s">
        <v>2136</v>
      </c>
      <c r="M562" s="17" t="s">
        <v>2137</v>
      </c>
      <c r="N562" s="17" t="s">
        <v>2138</v>
      </c>
      <c r="O562" s="17" t="s">
        <v>295</v>
      </c>
      <c r="P562" s="43" t="s">
        <v>272</v>
      </c>
      <c r="Q562" s="17" t="str" cm="1">
        <f t="array" ref="Q562">_xlfn.XLOOKUP(Table4[[#This Row],[Full Name / Nama Penuh]],Table1[[#All],[Employee Name]],Table1[[#All],[Status]],"",0,1)</f>
        <v>Active</v>
      </c>
      <c r="R562" s="37"/>
    </row>
    <row r="563" spans="1:18">
      <c r="A563" s="17">
        <v>6483</v>
      </c>
      <c r="B563" s="15">
        <v>46141.922754629602</v>
      </c>
      <c r="C563" s="15">
        <v>46141.9278009259</v>
      </c>
      <c r="D563" s="15" t="s">
        <v>264</v>
      </c>
      <c r="E563" s="32">
        <v>46141</v>
      </c>
      <c r="F563" s="17" t="s">
        <v>205</v>
      </c>
      <c r="G563" s="15" t="s">
        <v>2135</v>
      </c>
      <c r="H563" s="21" t="s">
        <v>239</v>
      </c>
      <c r="I563" s="17" t="s">
        <v>417</v>
      </c>
      <c r="J563" s="17" t="s">
        <v>266</v>
      </c>
      <c r="K563" s="17" t="s">
        <v>267</v>
      </c>
      <c r="L563" s="17" t="s">
        <v>2139</v>
      </c>
      <c r="M563" s="17" t="s">
        <v>2140</v>
      </c>
      <c r="N563" s="17" t="s">
        <v>2141</v>
      </c>
      <c r="O563" s="17" t="s">
        <v>375</v>
      </c>
      <c r="P563" s="43" t="s">
        <v>272</v>
      </c>
      <c r="Q563" s="17" t="str" cm="1">
        <f t="array" ref="Q563">_xlfn.XLOOKUP(Table4[[#This Row],[Full Name / Nama Penuh]],Table1[[#All],[Employee Name]],Table1[[#All],[Status]],"",0,1)</f>
        <v>Active</v>
      </c>
      <c r="R563" s="37"/>
    </row>
    <row r="564" spans="1:18">
      <c r="A564" s="17">
        <v>6508</v>
      </c>
      <c r="B564" s="15">
        <v>46142.362129629597</v>
      </c>
      <c r="C564" s="15">
        <v>46142.363935185203</v>
      </c>
      <c r="D564" s="15" t="s">
        <v>264</v>
      </c>
      <c r="E564" s="32">
        <v>46141</v>
      </c>
      <c r="F564" s="15" t="s">
        <v>66</v>
      </c>
      <c r="G564" s="15" t="s">
        <v>2142</v>
      </c>
      <c r="H564" s="21" t="s">
        <v>239</v>
      </c>
      <c r="I564" s="17" t="s">
        <v>56</v>
      </c>
      <c r="J564" s="17" t="s">
        <v>291</v>
      </c>
      <c r="K564" s="17" t="s">
        <v>305</v>
      </c>
      <c r="L564" s="17" t="s">
        <v>2143</v>
      </c>
      <c r="M564" s="17" t="s">
        <v>2144</v>
      </c>
      <c r="N564" s="17" t="s">
        <v>2145</v>
      </c>
      <c r="O564" s="17" t="s">
        <v>295</v>
      </c>
      <c r="P564" s="16" t="s">
        <v>272</v>
      </c>
      <c r="Q564" s="17" t="str" cm="1">
        <f t="array" ref="Q564">_xlfn.XLOOKUP(Table4[[#This Row],[Full Name / Nama Penuh]],Table1[[#All],[Employee Name]],Table1[[#All],[Status]],"",0,1)</f>
        <v>Active</v>
      </c>
      <c r="R564" s="37"/>
    </row>
    <row r="565" spans="1:18">
      <c r="A565" s="17">
        <v>6509</v>
      </c>
      <c r="B565" s="15">
        <v>46142.363993055602</v>
      </c>
      <c r="C565" s="15">
        <v>46142.3684490741</v>
      </c>
      <c r="D565" s="15" t="s">
        <v>264</v>
      </c>
      <c r="E565" s="32">
        <v>46141</v>
      </c>
      <c r="F565" s="18" t="s">
        <v>66</v>
      </c>
      <c r="G565" s="15" t="s">
        <v>2142</v>
      </c>
      <c r="H565" s="21" t="s">
        <v>239</v>
      </c>
      <c r="I565" s="17" t="s">
        <v>56</v>
      </c>
      <c r="J565" s="17" t="s">
        <v>291</v>
      </c>
      <c r="K565" s="17" t="s">
        <v>305</v>
      </c>
      <c r="L565" s="17" t="s">
        <v>2146</v>
      </c>
      <c r="M565" s="17" t="s">
        <v>1223</v>
      </c>
      <c r="N565" s="17" t="s">
        <v>2147</v>
      </c>
      <c r="O565" s="17" t="s">
        <v>428</v>
      </c>
      <c r="P565" s="43" t="s">
        <v>272</v>
      </c>
      <c r="Q565" s="17" t="str" cm="1">
        <f t="array" ref="Q565">_xlfn.XLOOKUP(Table4[[#This Row],[Full Name / Nama Penuh]],Table1[[#All],[Employee Name]],Table1[[#All],[Status]],"",0,1)</f>
        <v>Active</v>
      </c>
      <c r="R565" s="37"/>
    </row>
    <row r="566" spans="1:18">
      <c r="A566" s="17">
        <v>6515</v>
      </c>
      <c r="B566" s="15">
        <v>46142.380497685197</v>
      </c>
      <c r="C566" s="15">
        <v>46142.3820023148</v>
      </c>
      <c r="D566" s="15" t="s">
        <v>264</v>
      </c>
      <c r="E566" s="32">
        <v>46141</v>
      </c>
      <c r="F566" s="15" t="s">
        <v>2148</v>
      </c>
      <c r="G566" s="15" t="s">
        <v>2149</v>
      </c>
      <c r="H566" s="21" t="s">
        <v>239</v>
      </c>
      <c r="I566" s="17" t="s">
        <v>56</v>
      </c>
      <c r="J566" s="17" t="s">
        <v>291</v>
      </c>
      <c r="K566" s="17" t="s">
        <v>267</v>
      </c>
      <c r="L566" s="17" t="s">
        <v>2150</v>
      </c>
      <c r="M566" s="17" t="s">
        <v>1185</v>
      </c>
      <c r="N566" s="17" t="s">
        <v>2151</v>
      </c>
      <c r="O566" s="17" t="s">
        <v>346</v>
      </c>
      <c r="P566" s="16" t="s">
        <v>272</v>
      </c>
      <c r="Q566" s="17" t="str" cm="1">
        <f t="array" ref="Q566">_xlfn.XLOOKUP(Table4[[#This Row],[Full Name / Nama Penuh]],Table1[[#All],[Employee Name]],Table1[[#All],[Status]],"",0,1)</f>
        <v>Active</v>
      </c>
      <c r="R566" s="37"/>
    </row>
    <row r="567" spans="1:18">
      <c r="A567" s="17">
        <v>6517</v>
      </c>
      <c r="B567" s="15">
        <v>46142.382083333301</v>
      </c>
      <c r="C567" s="15">
        <v>46142.384270833303</v>
      </c>
      <c r="D567" s="15" t="s">
        <v>264</v>
      </c>
      <c r="E567" s="32">
        <v>46141</v>
      </c>
      <c r="F567" s="15" t="s">
        <v>2148</v>
      </c>
      <c r="G567" s="15" t="s">
        <v>2149</v>
      </c>
      <c r="H567" s="21" t="s">
        <v>239</v>
      </c>
      <c r="I567" s="17" t="s">
        <v>56</v>
      </c>
      <c r="J567" s="17" t="s">
        <v>291</v>
      </c>
      <c r="K567" s="17" t="s">
        <v>305</v>
      </c>
      <c r="L567" s="17" t="s">
        <v>2152</v>
      </c>
      <c r="M567" s="17" t="s">
        <v>2153</v>
      </c>
      <c r="N567" s="17" t="s">
        <v>2154</v>
      </c>
      <c r="O567" s="17" t="s">
        <v>295</v>
      </c>
      <c r="P567" s="16" t="s">
        <v>272</v>
      </c>
      <c r="Q567" s="17" t="str" cm="1">
        <f t="array" ref="Q567">_xlfn.XLOOKUP(Table4[[#This Row],[Full Name / Nama Penuh]],Table1[[#All],[Employee Name]],Table1[[#All],[Status]],"",0,1)</f>
        <v>Active</v>
      </c>
      <c r="R567" s="37"/>
    </row>
    <row r="568" spans="1:18">
      <c r="A568" s="17">
        <v>6518</v>
      </c>
      <c r="B568" s="15">
        <v>46142.383090277799</v>
      </c>
      <c r="C568" s="15">
        <v>46142.385879629597</v>
      </c>
      <c r="D568" s="15" t="s">
        <v>264</v>
      </c>
      <c r="E568" s="32">
        <v>46141</v>
      </c>
      <c r="F568" s="17" t="s">
        <v>29</v>
      </c>
      <c r="G568" s="15" t="s">
        <v>2037</v>
      </c>
      <c r="H568" s="21" t="s">
        <v>239</v>
      </c>
      <c r="I568" s="17" t="s">
        <v>1673</v>
      </c>
      <c r="J568" s="17" t="s">
        <v>483</v>
      </c>
      <c r="K568" s="17" t="s">
        <v>267</v>
      </c>
      <c r="L568" s="17" t="s">
        <v>2155</v>
      </c>
      <c r="M568" s="17" t="s">
        <v>2156</v>
      </c>
      <c r="N568" s="17" t="s">
        <v>2157</v>
      </c>
      <c r="O568" s="17" t="s">
        <v>346</v>
      </c>
      <c r="P568" s="43" t="s">
        <v>272</v>
      </c>
      <c r="Q568" s="17" t="str" cm="1">
        <f t="array" ref="Q568">_xlfn.XLOOKUP(Table4[[#This Row],[Full Name / Nama Penuh]],Table1[[#All],[Employee Name]],Table1[[#All],[Status]],"",0,1)</f>
        <v>Active</v>
      </c>
      <c r="R568" s="37"/>
    </row>
    <row r="569" spans="1:18">
      <c r="A569" s="17">
        <v>6519</v>
      </c>
      <c r="B569" s="15">
        <v>46132.369490740697</v>
      </c>
      <c r="C569" s="15">
        <v>46142.387326388904</v>
      </c>
      <c r="D569" s="15" t="s">
        <v>264</v>
      </c>
      <c r="E569" s="32">
        <v>46141</v>
      </c>
      <c r="F569" s="17" t="s">
        <v>174</v>
      </c>
      <c r="G569" s="15" t="s">
        <v>2045</v>
      </c>
      <c r="H569" s="21" t="s">
        <v>239</v>
      </c>
      <c r="I569" s="17" t="s">
        <v>359</v>
      </c>
      <c r="J569" s="17" t="s">
        <v>386</v>
      </c>
      <c r="K569" s="17" t="s">
        <v>267</v>
      </c>
      <c r="L569" s="17" t="s">
        <v>2158</v>
      </c>
      <c r="M569" s="17" t="s">
        <v>2159</v>
      </c>
      <c r="N569" s="17" t="s">
        <v>2160</v>
      </c>
      <c r="O569" s="17" t="s">
        <v>295</v>
      </c>
      <c r="P569" s="43" t="s">
        <v>272</v>
      </c>
      <c r="Q569" s="17" t="str" cm="1">
        <f t="array" ref="Q569">_xlfn.XLOOKUP(Table4[[#This Row],[Full Name / Nama Penuh]],Table1[[#All],[Employee Name]],Table1[[#All],[Status]],"",0,1)</f>
        <v>Active</v>
      </c>
      <c r="R569" s="37"/>
    </row>
    <row r="570" spans="1:18">
      <c r="A570" s="17">
        <v>6535</v>
      </c>
      <c r="B570" s="15">
        <v>46142.449097222197</v>
      </c>
      <c r="C570" s="15">
        <v>46142.449861111098</v>
      </c>
      <c r="D570" s="15" t="s">
        <v>264</v>
      </c>
      <c r="E570" s="32">
        <v>46141</v>
      </c>
      <c r="F570" s="17" t="s">
        <v>187</v>
      </c>
      <c r="G570" s="15" t="s">
        <v>1963</v>
      </c>
      <c r="H570" s="21" t="s">
        <v>239</v>
      </c>
      <c r="I570" s="17" t="s">
        <v>752</v>
      </c>
      <c r="J570" s="17" t="s">
        <v>475</v>
      </c>
      <c r="K570" s="17" t="s">
        <v>267</v>
      </c>
      <c r="L570" s="17" t="s">
        <v>1964</v>
      </c>
      <c r="M570" s="17" t="s">
        <v>581</v>
      </c>
      <c r="N570" s="17" t="s">
        <v>1360</v>
      </c>
      <c r="O570" s="17" t="s">
        <v>340</v>
      </c>
      <c r="P570" s="43" t="s">
        <v>272</v>
      </c>
      <c r="Q570" s="17" t="str" cm="1">
        <f t="array" ref="Q570">_xlfn.XLOOKUP(Table4[[#This Row],[Full Name / Nama Penuh]],Table1[[#All],[Employee Name]],Table1[[#All],[Status]],"",0,1)</f>
        <v>Active</v>
      </c>
      <c r="R570" s="37"/>
    </row>
    <row r="571" spans="1:18">
      <c r="A571" s="17">
        <v>6537</v>
      </c>
      <c r="B571" s="15">
        <v>46142.450486111098</v>
      </c>
      <c r="C571" s="15">
        <v>46142.454988425903</v>
      </c>
      <c r="D571" s="15" t="s">
        <v>264</v>
      </c>
      <c r="E571" s="32">
        <v>46141</v>
      </c>
      <c r="F571" s="15" t="s">
        <v>2064</v>
      </c>
      <c r="G571" s="15" t="s">
        <v>1969</v>
      </c>
      <c r="H571" s="21" t="s">
        <v>239</v>
      </c>
      <c r="I571" s="17" t="s">
        <v>2161</v>
      </c>
      <c r="J571" s="17" t="s">
        <v>266</v>
      </c>
      <c r="K571" s="17" t="s">
        <v>267</v>
      </c>
      <c r="L571" s="17" t="s">
        <v>2162</v>
      </c>
      <c r="M571" s="17" t="s">
        <v>2163</v>
      </c>
      <c r="N571" s="17" t="s">
        <v>2164</v>
      </c>
      <c r="O571" s="17" t="s">
        <v>283</v>
      </c>
      <c r="P571" s="16" t="s">
        <v>272</v>
      </c>
      <c r="Q571" s="17" t="str" cm="1">
        <f t="array" ref="Q571">_xlfn.XLOOKUP(Table4[[#This Row],[Full Name / Nama Penuh]],Table1[[#All],[Employee Name]],Table1[[#All],[Status]],"",0,1)</f>
        <v>Active</v>
      </c>
      <c r="R571" s="37"/>
    </row>
    <row r="572" spans="1:18">
      <c r="A572" s="17">
        <v>6545</v>
      </c>
      <c r="B572" s="15">
        <v>46142.517025462999</v>
      </c>
      <c r="C572" s="15">
        <v>46142.519444444399</v>
      </c>
      <c r="D572" s="15" t="s">
        <v>264</v>
      </c>
      <c r="E572" s="32">
        <v>46141</v>
      </c>
      <c r="F572" s="17" t="s">
        <v>221</v>
      </c>
      <c r="G572" s="15" t="s">
        <v>1969</v>
      </c>
      <c r="H572" s="21" t="s">
        <v>239</v>
      </c>
      <c r="I572" s="17" t="s">
        <v>319</v>
      </c>
      <c r="J572" s="17" t="s">
        <v>291</v>
      </c>
      <c r="K572" s="17" t="s">
        <v>267</v>
      </c>
      <c r="L572" s="17" t="s">
        <v>2165</v>
      </c>
      <c r="M572" s="17" t="s">
        <v>2166</v>
      </c>
      <c r="N572" s="17" t="s">
        <v>2167</v>
      </c>
      <c r="O572" s="17" t="s">
        <v>271</v>
      </c>
      <c r="P572" s="43" t="s">
        <v>272</v>
      </c>
      <c r="Q572" s="17" t="str" cm="1">
        <f t="array" ref="Q572">_xlfn.XLOOKUP(Table4[[#This Row],[Full Name / Nama Penuh]],Table1[[#All],[Employee Name]],Table1[[#All],[Status]],"",0,1)</f>
        <v>Active</v>
      </c>
      <c r="R572" s="37"/>
    </row>
    <row r="573" spans="1:18">
      <c r="A573" s="17">
        <v>6550</v>
      </c>
      <c r="B573" s="15">
        <v>46142.5631712963</v>
      </c>
      <c r="C573" s="15">
        <v>46142.565509259301</v>
      </c>
      <c r="D573" s="15" t="s">
        <v>264</v>
      </c>
      <c r="E573" s="32">
        <v>46141</v>
      </c>
      <c r="F573" s="17" t="s">
        <v>150</v>
      </c>
      <c r="G573" s="15" t="s">
        <v>2080</v>
      </c>
      <c r="H573" s="21" t="s">
        <v>239</v>
      </c>
      <c r="I573" s="17" t="s">
        <v>2168</v>
      </c>
      <c r="J573" s="17" t="s">
        <v>355</v>
      </c>
      <c r="K573" s="17" t="s">
        <v>267</v>
      </c>
      <c r="L573" s="17" t="s">
        <v>2169</v>
      </c>
      <c r="M573" s="17" t="s">
        <v>758</v>
      </c>
      <c r="N573" s="17" t="s">
        <v>2170</v>
      </c>
      <c r="O573" s="17" t="s">
        <v>318</v>
      </c>
      <c r="P573" s="43" t="s">
        <v>272</v>
      </c>
      <c r="Q573" s="17" t="str" cm="1">
        <f t="array" ref="Q573">_xlfn.XLOOKUP(Table4[[#This Row],[Full Name / Nama Penuh]],Table1[[#All],[Employee Name]],Table1[[#All],[Status]],"",0,1)</f>
        <v>Active</v>
      </c>
      <c r="R573" s="37"/>
    </row>
    <row r="574" spans="1:18">
      <c r="A574" s="16">
        <v>6563</v>
      </c>
      <c r="B574" s="15">
        <v>46142.699143518519</v>
      </c>
      <c r="C574" s="15">
        <v>46142.701597222222</v>
      </c>
      <c r="D574" s="15" t="s">
        <v>264</v>
      </c>
      <c r="E574" s="32">
        <v>46141</v>
      </c>
      <c r="F574" s="17" t="s">
        <v>108</v>
      </c>
      <c r="G574" s="17">
        <v>12000080</v>
      </c>
      <c r="H574" s="21" t="s">
        <v>239</v>
      </c>
      <c r="I574" s="17" t="s">
        <v>537</v>
      </c>
      <c r="J574" s="17" t="s">
        <v>88</v>
      </c>
      <c r="K574" s="17" t="s">
        <v>305</v>
      </c>
      <c r="L574" s="17" t="s">
        <v>2171</v>
      </c>
      <c r="M574" s="17" t="s">
        <v>2172</v>
      </c>
      <c r="N574" s="17" t="s">
        <v>2173</v>
      </c>
      <c r="O574" s="17" t="s">
        <v>498</v>
      </c>
      <c r="P574" s="50" t="s">
        <v>272</v>
      </c>
      <c r="Q574" s="17" t="str" cm="1">
        <f t="array" ref="Q574">_xlfn.XLOOKUP(Table4[[#This Row],[Full Name / Nama Penuh]],Table1[[#All],[Employee Name]],Table1[[#All],[Status]],"",0,1)</f>
        <v>Active</v>
      </c>
      <c r="R574" s="37"/>
    </row>
    <row r="575" spans="1:18">
      <c r="A575" s="16">
        <v>6574</v>
      </c>
      <c r="B575" s="15">
        <v>46142.843148148146</v>
      </c>
      <c r="C575" s="15">
        <v>46142.845925925925</v>
      </c>
      <c r="D575" s="15" t="s">
        <v>264</v>
      </c>
      <c r="E575" s="32">
        <v>46141</v>
      </c>
      <c r="F575" s="17" t="s">
        <v>138</v>
      </c>
      <c r="G575" s="17">
        <v>12000059</v>
      </c>
      <c r="H575" s="21" t="s">
        <v>239</v>
      </c>
      <c r="I575" s="17" t="s">
        <v>1711</v>
      </c>
      <c r="J575" s="17" t="s">
        <v>604</v>
      </c>
      <c r="K575" s="17" t="s">
        <v>267</v>
      </c>
      <c r="L575" s="17" t="s">
        <v>2174</v>
      </c>
      <c r="M575" s="17" t="s">
        <v>2175</v>
      </c>
      <c r="N575" s="17" t="s">
        <v>2176</v>
      </c>
      <c r="O575" s="17" t="s">
        <v>527</v>
      </c>
      <c r="P575" s="50" t="s">
        <v>272</v>
      </c>
      <c r="Q575" s="17" t="str" cm="1">
        <f t="array" ref="Q575">_xlfn.XLOOKUP(Table4[[#This Row],[Full Name / Nama Penuh]],Table1[[#All],[Employee Name]],Table1[[#All],[Status]],"",0,1)</f>
        <v>Active</v>
      </c>
      <c r="R575" s="37"/>
    </row>
    <row r="576" spans="1:18">
      <c r="A576" s="37">
        <v>6620</v>
      </c>
      <c r="B576" s="51">
        <v>46146.620694444442</v>
      </c>
      <c r="C576" s="51">
        <v>46146.622245370374</v>
      </c>
      <c r="D576" s="51" t="s">
        <v>264</v>
      </c>
      <c r="E576" s="52">
        <v>46141</v>
      </c>
      <c r="F576" s="37" t="s">
        <v>165</v>
      </c>
      <c r="G576" s="37">
        <v>12000103</v>
      </c>
      <c r="H576" s="53" t="s">
        <v>239</v>
      </c>
      <c r="I576" s="37" t="s">
        <v>701</v>
      </c>
      <c r="J576" s="37" t="s">
        <v>266</v>
      </c>
      <c r="K576" s="37" t="s">
        <v>305</v>
      </c>
      <c r="L576" s="37" t="s">
        <v>2177</v>
      </c>
      <c r="M576" s="37" t="s">
        <v>2178</v>
      </c>
      <c r="N576" s="37" t="s">
        <v>2179</v>
      </c>
      <c r="O576" s="37" t="s">
        <v>295</v>
      </c>
      <c r="P576" s="50" t="s">
        <v>272</v>
      </c>
      <c r="Q576" s="37" t="str" cm="1">
        <f t="array" ref="Q576">_xlfn.XLOOKUP(Table4[[#This Row],[Full Name / Nama Penuh]],Table1[[#All],[Employee Name]],Table1[[#All],[Status]],"",0,1)</f>
        <v>Active</v>
      </c>
      <c r="R576" s="51" t="s">
        <v>16</v>
      </c>
    </row>
    <row r="577" spans="1:18">
      <c r="A577" s="17">
        <v>6448</v>
      </c>
      <c r="B577" s="15">
        <v>46141.332488425898</v>
      </c>
      <c r="C577" s="15">
        <v>46141.339571759301</v>
      </c>
      <c r="D577" s="15" t="s">
        <v>264</v>
      </c>
      <c r="E577" s="32">
        <v>46141</v>
      </c>
      <c r="F577" s="15" t="s">
        <v>2180</v>
      </c>
      <c r="G577" s="15"/>
      <c r="H577" s="21" t="s">
        <v>2181</v>
      </c>
      <c r="I577" s="17" t="s">
        <v>2182</v>
      </c>
      <c r="J577" s="17" t="s">
        <v>644</v>
      </c>
      <c r="K577" s="17" t="s">
        <v>296</v>
      </c>
      <c r="L577" s="17" t="s">
        <v>2183</v>
      </c>
      <c r="M577" s="17" t="s">
        <v>2184</v>
      </c>
      <c r="N577" s="17" t="s">
        <v>2185</v>
      </c>
      <c r="O577" s="17" t="s">
        <v>948</v>
      </c>
      <c r="P577" s="43" t="s">
        <v>390</v>
      </c>
      <c r="Q577" s="17" t="str" cm="1">
        <f t="array" ref="Q577">_xlfn.XLOOKUP(Table4[[#This Row],[Full Name / Nama Penuh]],Table1[[#All],[Employee Name]],Table1[[#All],[Status]],"",0,1)</f>
        <v/>
      </c>
      <c r="R577" s="37"/>
    </row>
    <row r="578" spans="1:18">
      <c r="A578" s="17">
        <v>6452</v>
      </c>
      <c r="B578" s="15">
        <v>46141.428703703699</v>
      </c>
      <c r="C578" s="15">
        <v>46141.433622685203</v>
      </c>
      <c r="D578" s="15" t="s">
        <v>264</v>
      </c>
      <c r="E578" s="32">
        <v>46141</v>
      </c>
      <c r="F578" s="15" t="s">
        <v>216</v>
      </c>
      <c r="G578" s="15" t="s">
        <v>2186</v>
      </c>
      <c r="H578" s="21" t="s">
        <v>239</v>
      </c>
      <c r="I578" s="17" t="s">
        <v>371</v>
      </c>
      <c r="J578" s="17" t="s">
        <v>475</v>
      </c>
      <c r="K578" s="17" t="s">
        <v>296</v>
      </c>
      <c r="L578" s="17" t="s">
        <v>2187</v>
      </c>
      <c r="M578" s="17" t="s">
        <v>2188</v>
      </c>
      <c r="N578" s="17" t="s">
        <v>2189</v>
      </c>
      <c r="O578" s="17" t="s">
        <v>271</v>
      </c>
      <c r="P578" s="16" t="s">
        <v>272</v>
      </c>
      <c r="Q578" s="17" t="str" cm="1">
        <f t="array" ref="Q578">_xlfn.XLOOKUP(Table4[[#This Row],[Full Name / Nama Penuh]],Table1[[#All],[Employee Name]],Table1[[#All],[Status]],"",0,1)</f>
        <v>Active</v>
      </c>
      <c r="R578" s="37"/>
    </row>
    <row r="579" spans="1:18">
      <c r="A579" s="17">
        <v>6455</v>
      </c>
      <c r="B579" s="15">
        <v>46141.463518518503</v>
      </c>
      <c r="C579" s="15">
        <v>46141.4671759259</v>
      </c>
      <c r="D579" s="15" t="s">
        <v>264</v>
      </c>
      <c r="E579" s="32">
        <v>46141</v>
      </c>
      <c r="F579" s="15" t="s">
        <v>216</v>
      </c>
      <c r="G579" s="15" t="s">
        <v>2186</v>
      </c>
      <c r="H579" s="21" t="s">
        <v>239</v>
      </c>
      <c r="I579" s="17" t="s">
        <v>371</v>
      </c>
      <c r="J579" s="17" t="s">
        <v>355</v>
      </c>
      <c r="K579" s="17" t="s">
        <v>296</v>
      </c>
      <c r="L579" s="17" t="s">
        <v>2190</v>
      </c>
      <c r="M579" s="17" t="s">
        <v>2191</v>
      </c>
      <c r="N579" s="17" t="s">
        <v>2192</v>
      </c>
      <c r="O579" s="17" t="s">
        <v>346</v>
      </c>
      <c r="P579" s="16" t="s">
        <v>272</v>
      </c>
      <c r="Q579" s="17" t="str" cm="1">
        <f t="array" ref="Q579">_xlfn.XLOOKUP(Table4[[#This Row],[Full Name / Nama Penuh]],Table1[[#All],[Employee Name]],Table1[[#All],[Status]],"",0,1)</f>
        <v>Active</v>
      </c>
      <c r="R579" s="37"/>
    </row>
    <row r="580" spans="1:18">
      <c r="A580" s="17">
        <v>6457</v>
      </c>
      <c r="B580" s="15">
        <v>46141.519143518497</v>
      </c>
      <c r="C580" s="15">
        <v>46141.521435185197</v>
      </c>
      <c r="D580" s="15" t="s">
        <v>264</v>
      </c>
      <c r="E580" s="32">
        <v>46141</v>
      </c>
      <c r="F580" s="17" t="s">
        <v>138</v>
      </c>
      <c r="G580" s="15" t="s">
        <v>2193</v>
      </c>
      <c r="H580" s="21" t="s">
        <v>239</v>
      </c>
      <c r="I580" s="17" t="s">
        <v>1711</v>
      </c>
      <c r="J580" s="17" t="s">
        <v>386</v>
      </c>
      <c r="K580" s="17" t="s">
        <v>296</v>
      </c>
      <c r="L580" s="17" t="s">
        <v>2194</v>
      </c>
      <c r="M580" s="17" t="s">
        <v>2195</v>
      </c>
      <c r="N580" s="17" t="s">
        <v>2196</v>
      </c>
      <c r="O580" s="17" t="s">
        <v>283</v>
      </c>
      <c r="P580" s="43" t="s">
        <v>272</v>
      </c>
      <c r="Q580" s="17" t="str" cm="1">
        <f t="array" ref="Q580">_xlfn.XLOOKUP(Table4[[#This Row],[Full Name / Nama Penuh]],Table1[[#All],[Employee Name]],Table1[[#All],[Status]],"",0,1)</f>
        <v>Active</v>
      </c>
      <c r="R580" s="37"/>
    </row>
    <row r="581" spans="1:18">
      <c r="A581" s="17">
        <v>6469</v>
      </c>
      <c r="B581" s="15">
        <v>46141.6461921296</v>
      </c>
      <c r="C581" s="15">
        <v>46141.652916666702</v>
      </c>
      <c r="D581" s="15" t="s">
        <v>264</v>
      </c>
      <c r="E581" s="32">
        <v>46141</v>
      </c>
      <c r="F581" s="17" t="s">
        <v>100</v>
      </c>
      <c r="G581" s="15" t="s">
        <v>2059</v>
      </c>
      <c r="H581" s="21" t="s">
        <v>239</v>
      </c>
      <c r="I581" s="17" t="s">
        <v>2060</v>
      </c>
      <c r="J581" s="17" t="s">
        <v>715</v>
      </c>
      <c r="K581" s="17" t="s">
        <v>296</v>
      </c>
      <c r="L581" s="17" t="s">
        <v>2197</v>
      </c>
      <c r="M581" s="17" t="s">
        <v>2198</v>
      </c>
      <c r="N581" s="17" t="s">
        <v>2199</v>
      </c>
      <c r="O581" s="17" t="s">
        <v>346</v>
      </c>
      <c r="P581" s="43" t="s">
        <v>272</v>
      </c>
      <c r="Q581" s="17" t="str" cm="1">
        <f t="array" ref="Q581">_xlfn.XLOOKUP(Table4[[#This Row],[Full Name / Nama Penuh]],Table1[[#All],[Employee Name]],Table1[[#All],[Status]],"",0,1)</f>
        <v>Active</v>
      </c>
      <c r="R581" s="37"/>
    </row>
    <row r="582" spans="1:18">
      <c r="A582" s="17">
        <v>6473</v>
      </c>
      <c r="B582" s="15">
        <v>46141.673506944397</v>
      </c>
      <c r="C582" s="15">
        <v>46141.679490740702</v>
      </c>
      <c r="D582" s="15" t="s">
        <v>264</v>
      </c>
      <c r="E582" s="32">
        <v>46141</v>
      </c>
      <c r="F582" s="15" t="s">
        <v>2200</v>
      </c>
      <c r="G582" s="15" t="s">
        <v>2201</v>
      </c>
      <c r="H582" s="21" t="s">
        <v>239</v>
      </c>
      <c r="I582" s="17" t="s">
        <v>309</v>
      </c>
      <c r="J582" s="17" t="s">
        <v>279</v>
      </c>
      <c r="K582" s="17" t="s">
        <v>285</v>
      </c>
      <c r="L582" s="17" t="s">
        <v>2202</v>
      </c>
      <c r="M582" s="17" t="s">
        <v>2203</v>
      </c>
      <c r="N582" s="17" t="s">
        <v>2204</v>
      </c>
      <c r="O582" s="17" t="s">
        <v>289</v>
      </c>
      <c r="P582" s="16" t="s">
        <v>272</v>
      </c>
      <c r="Q582" s="17" t="str" cm="1">
        <f t="array" ref="Q582">_xlfn.XLOOKUP(Table4[[#This Row],[Full Name / Nama Penuh]],Table1[[#All],[Employee Name]],Table1[[#All],[Status]],"",0,1)</f>
        <v>Active</v>
      </c>
      <c r="R582" s="37"/>
    </row>
    <row r="583" spans="1:18">
      <c r="A583" s="17">
        <v>6480</v>
      </c>
      <c r="B583" s="15">
        <v>46141.849236111098</v>
      </c>
      <c r="C583" s="15">
        <v>46141.886539351799</v>
      </c>
      <c r="D583" s="15" t="s">
        <v>264</v>
      </c>
      <c r="E583" s="32">
        <v>46141</v>
      </c>
      <c r="F583" s="15" t="s">
        <v>492</v>
      </c>
      <c r="G583" s="15"/>
      <c r="H583" s="21" t="s">
        <v>493</v>
      </c>
      <c r="I583" s="17" t="s">
        <v>494</v>
      </c>
      <c r="J583" s="17" t="s">
        <v>266</v>
      </c>
      <c r="K583" s="17" t="s">
        <v>285</v>
      </c>
      <c r="L583" s="17" t="s">
        <v>2205</v>
      </c>
      <c r="M583" s="17" t="s">
        <v>2206</v>
      </c>
      <c r="N583" s="17" t="s">
        <v>2207</v>
      </c>
      <c r="O583" s="17" t="s">
        <v>289</v>
      </c>
      <c r="P583" s="43" t="s">
        <v>390</v>
      </c>
      <c r="Q583" s="17" t="str" cm="1">
        <f t="array" ref="Q583">_xlfn.XLOOKUP(Table4[[#This Row],[Full Name / Nama Penuh]],Table1[[#All],[Employee Name]],Table1[[#All],[Status]],"",0,1)</f>
        <v/>
      </c>
      <c r="R583" s="37"/>
    </row>
    <row r="584" spans="1:18">
      <c r="A584" s="17">
        <v>6492</v>
      </c>
      <c r="B584" s="15">
        <v>46142.019178240698</v>
      </c>
      <c r="C584" s="15">
        <v>46142.023587962998</v>
      </c>
      <c r="D584" s="15" t="s">
        <v>264</v>
      </c>
      <c r="E584" s="32">
        <v>46141</v>
      </c>
      <c r="F584" s="15" t="s">
        <v>2208</v>
      </c>
      <c r="G584" s="15"/>
      <c r="H584" s="21" t="s">
        <v>2026</v>
      </c>
      <c r="I584" s="17" t="s">
        <v>2209</v>
      </c>
      <c r="J584" s="17" t="s">
        <v>274</v>
      </c>
      <c r="K584" s="17" t="s">
        <v>285</v>
      </c>
      <c r="L584" s="17" t="s">
        <v>2210</v>
      </c>
      <c r="M584" s="17" t="s">
        <v>2211</v>
      </c>
      <c r="N584" s="17" t="s">
        <v>2212</v>
      </c>
      <c r="O584" s="17" t="s">
        <v>289</v>
      </c>
      <c r="P584" s="43" t="s">
        <v>390</v>
      </c>
      <c r="Q584" s="17" t="str" cm="1">
        <f t="array" ref="Q584">_xlfn.XLOOKUP(Table4[[#This Row],[Full Name / Nama Penuh]],Table1[[#All],[Employee Name]],Table1[[#All],[Status]],"",0,1)</f>
        <v/>
      </c>
      <c r="R584" s="37"/>
    </row>
    <row r="585" spans="1:18">
      <c r="A585" s="17">
        <v>6526</v>
      </c>
      <c r="B585" s="15">
        <v>46142.4168518519</v>
      </c>
      <c r="C585" s="15">
        <v>46142.4206134259</v>
      </c>
      <c r="D585" s="15" t="s">
        <v>264</v>
      </c>
      <c r="E585" s="32">
        <v>46141</v>
      </c>
      <c r="F585" s="17" t="s">
        <v>94</v>
      </c>
      <c r="G585" s="15" t="s">
        <v>2213</v>
      </c>
      <c r="H585" s="21" t="s">
        <v>239</v>
      </c>
      <c r="I585" s="17" t="s">
        <v>908</v>
      </c>
      <c r="J585" s="17" t="s">
        <v>88</v>
      </c>
      <c r="K585" s="17" t="s">
        <v>285</v>
      </c>
      <c r="L585" s="17" t="s">
        <v>2214</v>
      </c>
      <c r="M585" s="17" t="s">
        <v>2215</v>
      </c>
      <c r="N585" s="17" t="s">
        <v>2216</v>
      </c>
      <c r="O585" s="17" t="s">
        <v>428</v>
      </c>
      <c r="P585" s="43" t="s">
        <v>272</v>
      </c>
      <c r="Q585" s="17" t="str" cm="1">
        <f t="array" ref="Q585">_xlfn.XLOOKUP(Table4[[#This Row],[Full Name / Nama Penuh]],Table1[[#All],[Employee Name]],Table1[[#All],[Status]],"",0,1)</f>
        <v>Active</v>
      </c>
      <c r="R585" s="37"/>
    </row>
    <row r="586" spans="1:18">
      <c r="A586" s="17">
        <v>6556</v>
      </c>
      <c r="B586" s="15">
        <v>46142.646712962996</v>
      </c>
      <c r="C586" s="15">
        <v>46142.647928240702</v>
      </c>
      <c r="D586" s="15" t="s">
        <v>264</v>
      </c>
      <c r="E586" s="32">
        <v>46141</v>
      </c>
      <c r="F586" s="17" t="s">
        <v>147</v>
      </c>
      <c r="G586" s="15" t="s">
        <v>2217</v>
      </c>
      <c r="H586" s="21" t="s">
        <v>239</v>
      </c>
      <c r="I586" s="17" t="s">
        <v>2218</v>
      </c>
      <c r="J586" s="17" t="s">
        <v>266</v>
      </c>
      <c r="K586" s="17" t="s">
        <v>285</v>
      </c>
      <c r="L586" s="17" t="s">
        <v>2219</v>
      </c>
      <c r="M586" s="17" t="s">
        <v>1924</v>
      </c>
      <c r="N586" s="17" t="s">
        <v>2220</v>
      </c>
      <c r="O586" s="17" t="s">
        <v>289</v>
      </c>
      <c r="P586" s="43" t="s">
        <v>272</v>
      </c>
      <c r="Q586" s="17" t="str" cm="1">
        <f t="array" ref="Q586">_xlfn.XLOOKUP(Table4[[#This Row],[Full Name / Nama Penuh]],Table1[[#All],[Employee Name]],Table1[[#All],[Status]],"",0,1)</f>
        <v>Active</v>
      </c>
      <c r="R586" s="37"/>
    </row>
    <row r="587" spans="1:18">
      <c r="A587" s="16">
        <v>6577</v>
      </c>
      <c r="B587" s="15">
        <v>46142.871793981481</v>
      </c>
      <c r="C587" s="15">
        <v>46142.876134259262</v>
      </c>
      <c r="D587" s="15" t="s">
        <v>264</v>
      </c>
      <c r="E587" s="32">
        <v>46141</v>
      </c>
      <c r="F587" s="17" t="s">
        <v>141</v>
      </c>
      <c r="G587" s="17">
        <v>12000051</v>
      </c>
      <c r="H587" s="21" t="s">
        <v>239</v>
      </c>
      <c r="I587" s="17" t="s">
        <v>2221</v>
      </c>
      <c r="J587" s="17" t="s">
        <v>279</v>
      </c>
      <c r="K587" s="17" t="s">
        <v>296</v>
      </c>
      <c r="L587" s="17" t="s">
        <v>2222</v>
      </c>
      <c r="M587" s="17" t="s">
        <v>2223</v>
      </c>
      <c r="N587" s="17" t="s">
        <v>2224</v>
      </c>
      <c r="O587" s="17" t="s">
        <v>289</v>
      </c>
      <c r="P587" s="50" t="s">
        <v>272</v>
      </c>
      <c r="Q587" s="17" t="str" cm="1">
        <f t="array" ref="Q587">_xlfn.XLOOKUP(Table4[[#This Row],[Full Name / Nama Penuh]],Table1[[#All],[Employee Name]],Table1[[#All],[Status]],"",0,1)</f>
        <v>Inactive</v>
      </c>
      <c r="R587" s="37"/>
    </row>
    <row r="588" spans="1:18">
      <c r="A588" s="17">
        <v>6491</v>
      </c>
      <c r="B588" s="15">
        <v>46142.0135069444</v>
      </c>
      <c r="C588" s="15">
        <v>46142.019120370402</v>
      </c>
      <c r="D588" s="15" t="s">
        <v>264</v>
      </c>
      <c r="E588" s="32">
        <v>46141</v>
      </c>
      <c r="F588" s="15" t="s">
        <v>2208</v>
      </c>
      <c r="G588" s="15"/>
      <c r="H588" s="21" t="s">
        <v>2026</v>
      </c>
      <c r="I588" s="17" t="s">
        <v>2209</v>
      </c>
      <c r="J588" s="17" t="s">
        <v>266</v>
      </c>
      <c r="K588" s="17" t="s">
        <v>305</v>
      </c>
      <c r="L588" s="17" t="s">
        <v>2225</v>
      </c>
      <c r="M588" s="17" t="s">
        <v>2226</v>
      </c>
      <c r="N588" s="17" t="s">
        <v>2227</v>
      </c>
      <c r="O588" s="17" t="s">
        <v>428</v>
      </c>
      <c r="P588" s="43" t="s">
        <v>390</v>
      </c>
      <c r="Q588" s="17" t="str" cm="1">
        <f t="array" ref="Q588">_xlfn.XLOOKUP(Table4[[#This Row],[Full Name / Nama Penuh]],Table1[[#All],[Employee Name]],Table1[[#All],[Status]],"",0,1)</f>
        <v/>
      </c>
      <c r="R588" s="37"/>
    </row>
    <row r="589" spans="1:18">
      <c r="A589" s="17">
        <v>6471</v>
      </c>
      <c r="B589" s="15">
        <v>46141.6563425926</v>
      </c>
      <c r="C589" s="15">
        <v>46141.665405092601</v>
      </c>
      <c r="D589" s="15" t="s">
        <v>264</v>
      </c>
      <c r="E589" s="32">
        <v>46141</v>
      </c>
      <c r="F589" s="15" t="s">
        <v>2228</v>
      </c>
      <c r="G589" s="15"/>
      <c r="H589" s="21" t="s">
        <v>2016</v>
      </c>
      <c r="I589" s="17" t="s">
        <v>2229</v>
      </c>
      <c r="J589" s="17" t="s">
        <v>1026</v>
      </c>
      <c r="K589" s="17" t="s">
        <v>305</v>
      </c>
      <c r="L589" s="17" t="s">
        <v>2230</v>
      </c>
      <c r="M589" s="17" t="s">
        <v>2231</v>
      </c>
      <c r="N589" s="17" t="s">
        <v>2232</v>
      </c>
      <c r="O589" s="17" t="s">
        <v>289</v>
      </c>
      <c r="P589" s="43" t="s">
        <v>390</v>
      </c>
      <c r="Q589" s="17" t="str" cm="1">
        <f t="array" ref="Q589">_xlfn.XLOOKUP(Table4[[#This Row],[Full Name / Nama Penuh]],Table1[[#All],[Employee Name]],Table1[[#All],[Status]],"",0,1)</f>
        <v/>
      </c>
      <c r="R589" s="37"/>
    </row>
    <row r="590" spans="1:18">
      <c r="A590" s="17">
        <v>6479</v>
      </c>
      <c r="B590" s="15">
        <v>46141.874293981498</v>
      </c>
      <c r="C590" s="15">
        <v>46141.876446759299</v>
      </c>
      <c r="D590" s="15" t="s">
        <v>264</v>
      </c>
      <c r="E590" s="32">
        <v>46141</v>
      </c>
      <c r="F590" s="15" t="s">
        <v>2233</v>
      </c>
      <c r="G590" s="15" t="s">
        <v>2234</v>
      </c>
      <c r="H590" s="21" t="s">
        <v>2016</v>
      </c>
      <c r="I590" s="17" t="s">
        <v>2235</v>
      </c>
      <c r="J590" s="17" t="s">
        <v>2236</v>
      </c>
      <c r="K590" s="17" t="s">
        <v>267</v>
      </c>
      <c r="L590" s="17" t="s">
        <v>2237</v>
      </c>
      <c r="M590" s="17" t="s">
        <v>2238</v>
      </c>
      <c r="N590" s="17" t="s">
        <v>2239</v>
      </c>
      <c r="O590" s="17" t="s">
        <v>367</v>
      </c>
      <c r="P590" s="43" t="s">
        <v>390</v>
      </c>
      <c r="Q590" s="17" t="str" cm="1">
        <f t="array" ref="Q590">_xlfn.XLOOKUP(Table4[[#This Row],[Full Name / Nama Penuh]],Table1[[#All],[Employee Name]],Table1[[#All],[Status]],"",0,1)</f>
        <v/>
      </c>
      <c r="R590" s="37"/>
    </row>
    <row r="591" spans="1:18">
      <c r="A591" s="17">
        <v>6481</v>
      </c>
      <c r="B591" s="15">
        <v>46141.886585648099</v>
      </c>
      <c r="C591" s="15">
        <v>46141.918831018498</v>
      </c>
      <c r="D591" s="15" t="s">
        <v>264</v>
      </c>
      <c r="E591" s="32">
        <v>46141</v>
      </c>
      <c r="F591" s="15" t="s">
        <v>492</v>
      </c>
      <c r="G591" s="15"/>
      <c r="H591" s="21" t="s">
        <v>493</v>
      </c>
      <c r="I591" s="17" t="s">
        <v>494</v>
      </c>
      <c r="J591" s="17" t="s">
        <v>266</v>
      </c>
      <c r="K591" s="17" t="s">
        <v>305</v>
      </c>
      <c r="L591" s="17" t="s">
        <v>2240</v>
      </c>
      <c r="M591" s="17" t="s">
        <v>2241</v>
      </c>
      <c r="N591" s="17" t="s">
        <v>2242</v>
      </c>
      <c r="O591" s="17" t="s">
        <v>295</v>
      </c>
      <c r="P591" s="43" t="s">
        <v>390</v>
      </c>
      <c r="Q591" s="17" t="str" cm="1">
        <f t="array" ref="Q591">_xlfn.XLOOKUP(Table4[[#This Row],[Full Name / Nama Penuh]],Table1[[#All],[Employee Name]],Table1[[#All],[Status]],"",0,1)</f>
        <v/>
      </c>
      <c r="R591" s="37"/>
    </row>
    <row r="592" spans="1:18">
      <c r="A592" s="17">
        <v>6434</v>
      </c>
      <c r="B592" s="15">
        <v>46140.419050925899</v>
      </c>
      <c r="C592" s="15">
        <v>46140.421597222201</v>
      </c>
      <c r="D592" s="15" t="s">
        <v>264</v>
      </c>
      <c r="E592" s="32">
        <v>46140</v>
      </c>
      <c r="F592" s="15" t="s">
        <v>2243</v>
      </c>
      <c r="G592" s="15" t="s">
        <v>2149</v>
      </c>
      <c r="H592" s="21" t="s">
        <v>239</v>
      </c>
      <c r="I592" s="17" t="s">
        <v>56</v>
      </c>
      <c r="J592" s="17" t="s">
        <v>274</v>
      </c>
      <c r="K592" s="17" t="s">
        <v>305</v>
      </c>
      <c r="L592" s="17" t="s">
        <v>2244</v>
      </c>
      <c r="M592" s="17" t="s">
        <v>2245</v>
      </c>
      <c r="N592" s="17" t="s">
        <v>2246</v>
      </c>
      <c r="O592" s="17" t="s">
        <v>428</v>
      </c>
      <c r="P592" s="16" t="s">
        <v>272</v>
      </c>
      <c r="Q592" s="17" t="str" cm="1">
        <f t="array" ref="Q592">_xlfn.XLOOKUP(Table4[[#This Row],[Full Name / Nama Penuh]],Table1[[#All],[Employee Name]],Table1[[#All],[Status]],"",0,1)</f>
        <v>Active</v>
      </c>
      <c r="R592" s="37"/>
    </row>
    <row r="593" spans="1:18">
      <c r="A593" s="17">
        <v>6437</v>
      </c>
      <c r="B593" s="15">
        <v>46140.596122685201</v>
      </c>
      <c r="C593" s="15">
        <v>46140.599374999998</v>
      </c>
      <c r="D593" s="15" t="s">
        <v>264</v>
      </c>
      <c r="E593" s="32">
        <v>46140</v>
      </c>
      <c r="F593" s="15" t="s">
        <v>2247</v>
      </c>
      <c r="G593" s="15" t="s">
        <v>2248</v>
      </c>
      <c r="H593" s="21" t="s">
        <v>239</v>
      </c>
      <c r="I593" s="17" t="s">
        <v>531</v>
      </c>
      <c r="J593" s="17" t="s">
        <v>475</v>
      </c>
      <c r="K593" s="17" t="s">
        <v>267</v>
      </c>
      <c r="L593" s="17" t="s">
        <v>2249</v>
      </c>
      <c r="M593" s="17" t="s">
        <v>2250</v>
      </c>
      <c r="N593" s="17" t="s">
        <v>2251</v>
      </c>
      <c r="O593" s="17" t="s">
        <v>541</v>
      </c>
      <c r="P593" s="16" t="s">
        <v>272</v>
      </c>
      <c r="Q593" s="17" t="str" cm="1">
        <f t="array" ref="Q593">_xlfn.XLOOKUP(Table4[[#This Row],[Full Name / Nama Penuh]],Table1[[#All],[Employee Name]],Table1[[#All],[Status]],"",0,1)</f>
        <v>Active</v>
      </c>
      <c r="R593" s="37"/>
    </row>
    <row r="594" spans="1:18">
      <c r="A594" s="17">
        <v>6449</v>
      </c>
      <c r="B594" s="15">
        <v>46141.3417708333</v>
      </c>
      <c r="C594" s="15">
        <v>46141.345474537004</v>
      </c>
      <c r="D594" s="15" t="s">
        <v>264</v>
      </c>
      <c r="E594" s="32">
        <v>46140</v>
      </c>
      <c r="F594" s="15" t="s">
        <v>2071</v>
      </c>
      <c r="G594" s="15" t="s">
        <v>2072</v>
      </c>
      <c r="H594" s="21" t="s">
        <v>239</v>
      </c>
      <c r="I594" s="17" t="s">
        <v>2073</v>
      </c>
      <c r="J594" s="17" t="s">
        <v>325</v>
      </c>
      <c r="K594" s="17" t="s">
        <v>267</v>
      </c>
      <c r="L594" s="17" t="s">
        <v>2252</v>
      </c>
      <c r="M594" s="17" t="s">
        <v>2253</v>
      </c>
      <c r="N594" s="17" t="s">
        <v>2254</v>
      </c>
      <c r="O594" s="17" t="s">
        <v>283</v>
      </c>
      <c r="P594" s="16" t="s">
        <v>272</v>
      </c>
      <c r="Q594" s="17" t="str" cm="1">
        <f t="array" ref="Q594">_xlfn.XLOOKUP(Table4[[#This Row],[Full Name / Nama Penuh]],Table1[[#All],[Employee Name]],Table1[[#All],[Status]],"",0,1)</f>
        <v>Active</v>
      </c>
      <c r="R594" s="37"/>
    </row>
    <row r="595" spans="1:18">
      <c r="A595" s="17">
        <v>6454</v>
      </c>
      <c r="B595" s="15">
        <v>46141.443807870397</v>
      </c>
      <c r="C595" s="15">
        <v>46141.462627314802</v>
      </c>
      <c r="D595" s="15" t="s">
        <v>264</v>
      </c>
      <c r="E595" s="32">
        <v>46140</v>
      </c>
      <c r="F595" s="17" t="s">
        <v>166</v>
      </c>
      <c r="G595" s="15" t="s">
        <v>2255</v>
      </c>
      <c r="H595" s="21" t="s">
        <v>239</v>
      </c>
      <c r="I595" s="17" t="s">
        <v>359</v>
      </c>
      <c r="J595" s="17" t="s">
        <v>407</v>
      </c>
      <c r="K595" s="17" t="s">
        <v>305</v>
      </c>
      <c r="L595" s="17" t="s">
        <v>2256</v>
      </c>
      <c r="M595" s="17" t="s">
        <v>2257</v>
      </c>
      <c r="N595" s="17" t="s">
        <v>362</v>
      </c>
      <c r="O595" s="17" t="s">
        <v>295</v>
      </c>
      <c r="P595" s="43" t="s">
        <v>272</v>
      </c>
      <c r="Q595" s="17" t="str" cm="1">
        <f t="array" ref="Q595">_xlfn.XLOOKUP(Table4[[#This Row],[Full Name / Nama Penuh]],Table1[[#All],[Employee Name]],Table1[[#All],[Status]],"",0,1)</f>
        <v>Active</v>
      </c>
      <c r="R595" s="37"/>
    </row>
    <row r="596" spans="1:18">
      <c r="A596" s="17">
        <v>6488</v>
      </c>
      <c r="B596" s="15">
        <v>46141.971793981502</v>
      </c>
      <c r="C596" s="15">
        <v>46141.975405092599</v>
      </c>
      <c r="D596" s="15" t="s">
        <v>264</v>
      </c>
      <c r="E596" s="32">
        <v>46140</v>
      </c>
      <c r="F596" s="17" t="s">
        <v>74</v>
      </c>
      <c r="G596" s="15" t="s">
        <v>2258</v>
      </c>
      <c r="H596" s="21" t="s">
        <v>239</v>
      </c>
      <c r="I596" s="17" t="s">
        <v>1025</v>
      </c>
      <c r="J596" s="17" t="s">
        <v>919</v>
      </c>
      <c r="K596" s="17" t="s">
        <v>267</v>
      </c>
      <c r="L596" s="17" t="s">
        <v>2259</v>
      </c>
      <c r="M596" s="17" t="s">
        <v>1128</v>
      </c>
      <c r="N596" s="17" t="s">
        <v>2260</v>
      </c>
      <c r="O596" s="17" t="s">
        <v>346</v>
      </c>
      <c r="P596" s="43" t="s">
        <v>272</v>
      </c>
      <c r="Q596" s="17" t="str" cm="1">
        <f t="array" ref="Q596">_xlfn.XLOOKUP(Table4[[#This Row],[Full Name / Nama Penuh]],Table1[[#All],[Employee Name]],Table1[[#All],[Status]],"",0,1)</f>
        <v>Active</v>
      </c>
      <c r="R596" s="37"/>
    </row>
    <row r="597" spans="1:18">
      <c r="A597" s="17">
        <v>6533</v>
      </c>
      <c r="B597" s="15">
        <v>46142.447256944397</v>
      </c>
      <c r="C597" s="15">
        <v>46142.449050925898</v>
      </c>
      <c r="D597" s="15" t="s">
        <v>264</v>
      </c>
      <c r="E597" s="32">
        <v>46140</v>
      </c>
      <c r="F597" s="17" t="s">
        <v>187</v>
      </c>
      <c r="G597" s="15" t="s">
        <v>1963</v>
      </c>
      <c r="H597" s="21" t="s">
        <v>239</v>
      </c>
      <c r="I597" s="17" t="s">
        <v>752</v>
      </c>
      <c r="J597" s="17" t="s">
        <v>291</v>
      </c>
      <c r="K597" s="17" t="s">
        <v>267</v>
      </c>
      <c r="L597" s="17" t="s">
        <v>581</v>
      </c>
      <c r="M597" s="17" t="s">
        <v>581</v>
      </c>
      <c r="N597" s="17" t="s">
        <v>1360</v>
      </c>
      <c r="O597" s="17" t="s">
        <v>340</v>
      </c>
      <c r="P597" s="43" t="s">
        <v>272</v>
      </c>
      <c r="Q597" s="17" t="str" cm="1">
        <f t="array" ref="Q597">_xlfn.XLOOKUP(Table4[[#This Row],[Full Name / Nama Penuh]],Table1[[#All],[Employee Name]],Table1[[#All],[Status]],"",0,1)</f>
        <v>Active</v>
      </c>
      <c r="R597" s="37"/>
    </row>
    <row r="598" spans="1:18">
      <c r="A598" s="17">
        <v>6541</v>
      </c>
      <c r="B598" s="15">
        <v>46142.471655092602</v>
      </c>
      <c r="C598" s="15">
        <v>46142.485474537003</v>
      </c>
      <c r="D598" s="15" t="s">
        <v>264</v>
      </c>
      <c r="E598" s="32">
        <v>46140</v>
      </c>
      <c r="F598" s="17" t="s">
        <v>160</v>
      </c>
      <c r="G598" s="15" t="s">
        <v>2261</v>
      </c>
      <c r="H598" s="21" t="s">
        <v>239</v>
      </c>
      <c r="I598" s="17" t="s">
        <v>359</v>
      </c>
      <c r="J598" s="17" t="s">
        <v>291</v>
      </c>
      <c r="K598" s="17" t="s">
        <v>267</v>
      </c>
      <c r="L598" s="17" t="s">
        <v>2262</v>
      </c>
      <c r="M598" s="17" t="s">
        <v>369</v>
      </c>
      <c r="N598" s="17" t="s">
        <v>2263</v>
      </c>
      <c r="O598" s="17" t="s">
        <v>340</v>
      </c>
      <c r="P598" s="43" t="s">
        <v>272</v>
      </c>
      <c r="Q598" s="17" t="str" cm="1">
        <f t="array" ref="Q598">_xlfn.XLOOKUP(Table4[[#This Row],[Full Name / Nama Penuh]],Table1[[#All],[Employee Name]],Table1[[#All],[Status]],"",0,1)</f>
        <v>Active</v>
      </c>
      <c r="R598" s="37"/>
    </row>
    <row r="599" spans="1:18">
      <c r="A599" s="17">
        <v>6542</v>
      </c>
      <c r="B599" s="15">
        <v>46142.493738425903</v>
      </c>
      <c r="C599" s="15">
        <v>46142.493819444397</v>
      </c>
      <c r="D599" s="15" t="s">
        <v>264</v>
      </c>
      <c r="E599" s="32">
        <v>46140</v>
      </c>
      <c r="F599" s="17" t="s">
        <v>160</v>
      </c>
      <c r="G599" s="15" t="s">
        <v>2261</v>
      </c>
      <c r="H599" s="21" t="s">
        <v>239</v>
      </c>
      <c r="I599" s="17" t="s">
        <v>359</v>
      </c>
      <c r="J599" s="17" t="s">
        <v>407</v>
      </c>
      <c r="K599" s="17" t="s">
        <v>305</v>
      </c>
      <c r="L599" s="17" t="s">
        <v>2264</v>
      </c>
      <c r="M599" s="17" t="s">
        <v>2265</v>
      </c>
      <c r="N599" s="17" t="s">
        <v>2266</v>
      </c>
      <c r="O599" s="17" t="s">
        <v>428</v>
      </c>
      <c r="P599" s="43" t="s">
        <v>272</v>
      </c>
      <c r="Q599" s="17" t="str" cm="1">
        <f t="array" ref="Q599">_xlfn.XLOOKUP(Table4[[#This Row],[Full Name / Nama Penuh]],Table1[[#All],[Employee Name]],Table1[[#All],[Status]],"",0,1)</f>
        <v>Active</v>
      </c>
      <c r="R599" s="37"/>
    </row>
    <row r="600" spans="1:18">
      <c r="A600" s="16">
        <v>6562</v>
      </c>
      <c r="B600" s="15">
        <v>46142.694293981483</v>
      </c>
      <c r="C600" s="15">
        <v>46142.699097222219</v>
      </c>
      <c r="D600" s="15" t="s">
        <v>264</v>
      </c>
      <c r="E600" s="32">
        <v>46140</v>
      </c>
      <c r="F600" s="17" t="s">
        <v>108</v>
      </c>
      <c r="G600" s="17">
        <v>12000080</v>
      </c>
      <c r="H600" s="21" t="s">
        <v>239</v>
      </c>
      <c r="I600" s="17" t="s">
        <v>546</v>
      </c>
      <c r="J600" s="17" t="s">
        <v>88</v>
      </c>
      <c r="K600" s="17" t="s">
        <v>305</v>
      </c>
      <c r="L600" s="17" t="s">
        <v>2267</v>
      </c>
      <c r="M600" s="17" t="s">
        <v>2268</v>
      </c>
      <c r="N600" s="17" t="s">
        <v>2269</v>
      </c>
      <c r="O600" s="17" t="s">
        <v>295</v>
      </c>
      <c r="P600" s="50" t="s">
        <v>272</v>
      </c>
      <c r="Q600" s="17" t="str" cm="1">
        <f t="array" ref="Q600">_xlfn.XLOOKUP(Table4[[#This Row],[Full Name / Nama Penuh]],Table1[[#All],[Employee Name]],Table1[[#All],[Status]],"",0,1)</f>
        <v>Active</v>
      </c>
      <c r="R600" s="37"/>
    </row>
    <row r="601" spans="1:18">
      <c r="A601" s="16">
        <v>6575</v>
      </c>
      <c r="B601" s="15">
        <v>46142.846284722225</v>
      </c>
      <c r="C601" s="15">
        <v>46142.848055555558</v>
      </c>
      <c r="D601" s="15" t="s">
        <v>264</v>
      </c>
      <c r="E601" s="32">
        <v>46140</v>
      </c>
      <c r="F601" s="17" t="s">
        <v>138</v>
      </c>
      <c r="G601" s="17">
        <v>12000059</v>
      </c>
      <c r="H601" s="21" t="s">
        <v>239</v>
      </c>
      <c r="I601" s="17" t="s">
        <v>1711</v>
      </c>
      <c r="J601" s="17" t="s">
        <v>919</v>
      </c>
      <c r="K601" s="17" t="s">
        <v>267</v>
      </c>
      <c r="L601" s="17" t="s">
        <v>2270</v>
      </c>
      <c r="M601" s="17" t="s">
        <v>2271</v>
      </c>
      <c r="N601" s="17" t="s">
        <v>2272</v>
      </c>
      <c r="O601" s="17" t="s">
        <v>318</v>
      </c>
      <c r="P601" s="50" t="s">
        <v>272</v>
      </c>
      <c r="Q601" s="17" t="str" cm="1">
        <f t="array" ref="Q601">_xlfn.XLOOKUP(Table4[[#This Row],[Full Name / Nama Penuh]],Table1[[#All],[Employee Name]],Table1[[#All],[Status]],"",0,1)</f>
        <v>Active</v>
      </c>
      <c r="R601" s="37"/>
    </row>
    <row r="602" spans="1:18">
      <c r="A602" s="17">
        <v>6435</v>
      </c>
      <c r="B602" s="15">
        <v>46140.484398148197</v>
      </c>
      <c r="C602" s="15">
        <v>46140.486574074101</v>
      </c>
      <c r="D602" s="15" t="s">
        <v>264</v>
      </c>
      <c r="E602" s="32">
        <v>46140</v>
      </c>
      <c r="F602" s="17" t="s">
        <v>138</v>
      </c>
      <c r="G602" s="15" t="s">
        <v>2273</v>
      </c>
      <c r="H602" s="21" t="s">
        <v>239</v>
      </c>
      <c r="I602" s="17" t="s">
        <v>1711</v>
      </c>
      <c r="J602" s="17" t="s">
        <v>715</v>
      </c>
      <c r="K602" s="17" t="s">
        <v>296</v>
      </c>
      <c r="L602" s="17" t="s">
        <v>2274</v>
      </c>
      <c r="M602" s="17" t="s">
        <v>2275</v>
      </c>
      <c r="N602" s="17" t="s">
        <v>2276</v>
      </c>
      <c r="O602" s="17" t="s">
        <v>271</v>
      </c>
      <c r="P602" s="43" t="s">
        <v>272</v>
      </c>
      <c r="Q602" s="17" t="str" cm="1">
        <f t="array" ref="Q602">_xlfn.XLOOKUP(Table4[[#This Row],[Full Name / Nama Penuh]],Table1[[#All],[Employee Name]],Table1[[#All],[Status]],"",0,1)</f>
        <v>Active</v>
      </c>
      <c r="R602" s="37"/>
    </row>
    <row r="603" spans="1:18">
      <c r="A603" s="17">
        <v>6438</v>
      </c>
      <c r="B603" s="15">
        <v>46140.607974537001</v>
      </c>
      <c r="C603" s="15">
        <v>46140.610081018502</v>
      </c>
      <c r="D603" s="15" t="s">
        <v>264</v>
      </c>
      <c r="E603" s="32">
        <v>46140</v>
      </c>
      <c r="F603" s="17" t="s">
        <v>133</v>
      </c>
      <c r="G603" s="15" t="s">
        <v>2277</v>
      </c>
      <c r="H603" s="21" t="s">
        <v>239</v>
      </c>
      <c r="I603" s="17" t="s">
        <v>2087</v>
      </c>
      <c r="J603" s="17" t="s">
        <v>604</v>
      </c>
      <c r="K603" s="17" t="s">
        <v>296</v>
      </c>
      <c r="L603" s="17" t="s">
        <v>2278</v>
      </c>
      <c r="M603" s="17" t="s">
        <v>2279</v>
      </c>
      <c r="N603" s="17" t="s">
        <v>2280</v>
      </c>
      <c r="O603" s="17" t="s">
        <v>375</v>
      </c>
      <c r="P603" s="43" t="s">
        <v>272</v>
      </c>
      <c r="Q603" s="17" t="str" cm="1">
        <f t="array" ref="Q603">_xlfn.XLOOKUP(Table4[[#This Row],[Full Name / Nama Penuh]],Table1[[#All],[Employee Name]],Table1[[#All],[Status]],"",0,1)</f>
        <v>Active</v>
      </c>
      <c r="R603" s="37"/>
    </row>
    <row r="604" spans="1:18">
      <c r="A604" s="17">
        <v>6440</v>
      </c>
      <c r="B604" s="15">
        <v>46140.651979166701</v>
      </c>
      <c r="C604" s="15">
        <v>46140.659872685203</v>
      </c>
      <c r="D604" s="15" t="s">
        <v>264</v>
      </c>
      <c r="E604" s="32">
        <v>46140</v>
      </c>
      <c r="F604" s="15" t="s">
        <v>2281</v>
      </c>
      <c r="G604" s="15" t="s">
        <v>2282</v>
      </c>
      <c r="H604" s="21" t="s">
        <v>2181</v>
      </c>
      <c r="I604" s="17" t="s">
        <v>2182</v>
      </c>
      <c r="J604" s="17" t="s">
        <v>2283</v>
      </c>
      <c r="K604" s="17" t="s">
        <v>296</v>
      </c>
      <c r="L604" s="17" t="s">
        <v>2284</v>
      </c>
      <c r="M604" s="17" t="s">
        <v>2285</v>
      </c>
      <c r="N604" s="17" t="s">
        <v>2286</v>
      </c>
      <c r="O604" s="17" t="s">
        <v>289</v>
      </c>
      <c r="P604" s="43" t="s">
        <v>390</v>
      </c>
      <c r="Q604" s="17" t="str" cm="1">
        <f t="array" ref="Q604">_xlfn.XLOOKUP(Table4[[#This Row],[Full Name / Nama Penuh]],Table1[[#All],[Employee Name]],Table1[[#All],[Status]],"",0,1)</f>
        <v/>
      </c>
      <c r="R604" s="37"/>
    </row>
    <row r="605" spans="1:18">
      <c r="A605" s="17">
        <v>6458</v>
      </c>
      <c r="B605" s="15">
        <v>46141.5151736111</v>
      </c>
      <c r="C605" s="15">
        <v>46141.524386574099</v>
      </c>
      <c r="D605" s="15" t="s">
        <v>264</v>
      </c>
      <c r="E605" s="32">
        <v>46140</v>
      </c>
      <c r="F605" s="17" t="s">
        <v>110</v>
      </c>
      <c r="G605" s="15" t="s">
        <v>2287</v>
      </c>
      <c r="H605" s="21" t="s">
        <v>239</v>
      </c>
      <c r="I605" s="17" t="s">
        <v>537</v>
      </c>
      <c r="J605" s="17" t="s">
        <v>320</v>
      </c>
      <c r="K605" s="17" t="s">
        <v>285</v>
      </c>
      <c r="L605" s="17" t="s">
        <v>2288</v>
      </c>
      <c r="M605" s="17" t="s">
        <v>2289</v>
      </c>
      <c r="N605" s="17" t="s">
        <v>2290</v>
      </c>
      <c r="O605" s="17" t="s">
        <v>289</v>
      </c>
      <c r="P605" s="43" t="s">
        <v>272</v>
      </c>
      <c r="Q605" s="17" t="str" cm="1">
        <f t="array" ref="Q605">_xlfn.XLOOKUP(Table4[[#This Row],[Full Name / Nama Penuh]],Table1[[#All],[Employee Name]],Table1[[#All],[Status]],"",0,1)</f>
        <v>Active</v>
      </c>
      <c r="R605" s="37"/>
    </row>
    <row r="606" spans="1:18">
      <c r="A606" s="17">
        <v>6468</v>
      </c>
      <c r="B606" s="15">
        <v>46141.6340740741</v>
      </c>
      <c r="C606" s="15">
        <v>46141.644537036998</v>
      </c>
      <c r="D606" s="15" t="s">
        <v>264</v>
      </c>
      <c r="E606" s="32">
        <v>46140</v>
      </c>
      <c r="F606" s="17" t="s">
        <v>100</v>
      </c>
      <c r="G606" s="15" t="s">
        <v>2059</v>
      </c>
      <c r="H606" s="21" t="s">
        <v>239</v>
      </c>
      <c r="I606" s="17" t="s">
        <v>2060</v>
      </c>
      <c r="J606" s="17" t="s">
        <v>266</v>
      </c>
      <c r="K606" s="17" t="s">
        <v>296</v>
      </c>
      <c r="L606" s="17" t="s">
        <v>2291</v>
      </c>
      <c r="M606" s="17" t="s">
        <v>2292</v>
      </c>
      <c r="N606" s="17" t="s">
        <v>2293</v>
      </c>
      <c r="O606" s="17" t="s">
        <v>346</v>
      </c>
      <c r="P606" s="43" t="s">
        <v>272</v>
      </c>
      <c r="Q606" s="17" t="str" cm="1">
        <f t="array" ref="Q606">_xlfn.XLOOKUP(Table4[[#This Row],[Full Name / Nama Penuh]],Table1[[#All],[Employee Name]],Table1[[#All],[Status]],"",0,1)</f>
        <v>Active</v>
      </c>
      <c r="R606" s="37"/>
    </row>
    <row r="607" spans="1:18">
      <c r="A607" s="17">
        <v>6477</v>
      </c>
      <c r="B607" s="15">
        <v>46141.801192129598</v>
      </c>
      <c r="C607" s="15">
        <v>46141.8032060185</v>
      </c>
      <c r="D607" s="15" t="s">
        <v>264</v>
      </c>
      <c r="E607" s="32">
        <v>46140</v>
      </c>
      <c r="F607" s="15" t="s">
        <v>2294</v>
      </c>
      <c r="G607" s="15"/>
      <c r="H607" s="21" t="s">
        <v>2026</v>
      </c>
      <c r="I607" s="17" t="s">
        <v>2295</v>
      </c>
      <c r="J607" s="17" t="s">
        <v>355</v>
      </c>
      <c r="K607" s="17" t="s">
        <v>285</v>
      </c>
      <c r="L607" s="17" t="s">
        <v>2296</v>
      </c>
      <c r="M607" s="17" t="s">
        <v>2297</v>
      </c>
      <c r="N607" s="17" t="s">
        <v>2298</v>
      </c>
      <c r="O607" s="17" t="s">
        <v>289</v>
      </c>
      <c r="P607" s="43" t="s">
        <v>390</v>
      </c>
      <c r="Q607" s="17" t="str" cm="1">
        <f t="array" ref="Q607">_xlfn.XLOOKUP(Table4[[#This Row],[Full Name / Nama Penuh]],Table1[[#All],[Employee Name]],Table1[[#All],[Status]],"",0,1)</f>
        <v/>
      </c>
      <c r="R607" s="37"/>
    </row>
    <row r="608" spans="1:18">
      <c r="A608" s="17">
        <v>6433</v>
      </c>
      <c r="B608" s="15">
        <v>46140.349652777797</v>
      </c>
      <c r="C608" s="15">
        <v>46140.350590277798</v>
      </c>
      <c r="D608" s="15" t="s">
        <v>264</v>
      </c>
      <c r="E608" s="32">
        <v>46140</v>
      </c>
      <c r="F608" s="15" t="s">
        <v>2299</v>
      </c>
      <c r="G608" s="15" t="s">
        <v>2234</v>
      </c>
      <c r="H608" s="21" t="s">
        <v>2016</v>
      </c>
      <c r="I608" s="17" t="s">
        <v>2300</v>
      </c>
      <c r="J608" s="17" t="s">
        <v>2033</v>
      </c>
      <c r="K608" s="17" t="s">
        <v>305</v>
      </c>
      <c r="L608" s="17" t="s">
        <v>2301</v>
      </c>
      <c r="M608" s="17" t="s">
        <v>2301</v>
      </c>
      <c r="N608" s="17" t="s">
        <v>2239</v>
      </c>
      <c r="O608" s="17" t="s">
        <v>367</v>
      </c>
      <c r="P608" s="43" t="s">
        <v>390</v>
      </c>
      <c r="Q608" s="17" t="str" cm="1">
        <f t="array" ref="Q608">_xlfn.XLOOKUP(Table4[[#This Row],[Full Name / Nama Penuh]],Table1[[#All],[Employee Name]],Table1[[#All],[Status]],"",0,1)</f>
        <v/>
      </c>
      <c r="R608" s="37"/>
    </row>
    <row r="609" spans="1:18">
      <c r="A609" s="17">
        <v>6441</v>
      </c>
      <c r="B609" s="15">
        <v>46140.820740740703</v>
      </c>
      <c r="C609" s="15">
        <v>46140.824722222198</v>
      </c>
      <c r="D609" s="15" t="s">
        <v>264</v>
      </c>
      <c r="E609" s="32">
        <v>46140</v>
      </c>
      <c r="F609" s="15" t="s">
        <v>2302</v>
      </c>
      <c r="G609" s="15"/>
      <c r="H609" s="21" t="s">
        <v>2016</v>
      </c>
      <c r="I609" s="17" t="s">
        <v>2303</v>
      </c>
      <c r="J609" s="17" t="s">
        <v>848</v>
      </c>
      <c r="K609" s="17" t="s">
        <v>267</v>
      </c>
      <c r="L609" s="17" t="s">
        <v>2304</v>
      </c>
      <c r="M609" s="17" t="s">
        <v>2305</v>
      </c>
      <c r="N609" s="17" t="s">
        <v>2306</v>
      </c>
      <c r="O609" s="17" t="s">
        <v>450</v>
      </c>
      <c r="P609" s="43" t="s">
        <v>390</v>
      </c>
      <c r="Q609" s="17" t="str" cm="1">
        <f t="array" ref="Q609">_xlfn.XLOOKUP(Table4[[#This Row],[Full Name / Nama Penuh]],Table1[[#All],[Employee Name]],Table1[[#All],[Status]],"",0,1)</f>
        <v/>
      </c>
      <c r="R609" s="37"/>
    </row>
    <row r="610" spans="1:18">
      <c r="A610" s="17">
        <v>6447</v>
      </c>
      <c r="B610" s="15">
        <v>46141.223344907397</v>
      </c>
      <c r="C610" s="15">
        <v>46141.231469907398</v>
      </c>
      <c r="D610" s="15" t="s">
        <v>264</v>
      </c>
      <c r="E610" s="32">
        <v>46140</v>
      </c>
      <c r="F610" s="15" t="s">
        <v>2307</v>
      </c>
      <c r="G610" s="15"/>
      <c r="H610" s="21" t="s">
        <v>2016</v>
      </c>
      <c r="I610" s="17" t="s">
        <v>2308</v>
      </c>
      <c r="J610" s="17" t="s">
        <v>2033</v>
      </c>
      <c r="K610" s="17" t="s">
        <v>267</v>
      </c>
      <c r="L610" s="17" t="s">
        <v>2309</v>
      </c>
      <c r="M610" s="17" t="s">
        <v>2310</v>
      </c>
      <c r="N610" s="17" t="s">
        <v>2311</v>
      </c>
      <c r="O610" s="17" t="s">
        <v>450</v>
      </c>
      <c r="P610" s="43" t="s">
        <v>390</v>
      </c>
      <c r="Q610" s="17" t="str" cm="1">
        <f t="array" ref="Q610">_xlfn.XLOOKUP(Table4[[#This Row],[Full Name / Nama Penuh]],Table1[[#All],[Employee Name]],Table1[[#All],[Status]],"",0,1)</f>
        <v/>
      </c>
      <c r="R610" s="37"/>
    </row>
    <row r="611" spans="1:18">
      <c r="A611" s="17">
        <v>6439</v>
      </c>
      <c r="B611" s="15">
        <v>46140.646099537</v>
      </c>
      <c r="C611" s="15">
        <v>46140.651354166701</v>
      </c>
      <c r="D611" s="15" t="s">
        <v>264</v>
      </c>
      <c r="E611" s="32">
        <v>46140</v>
      </c>
      <c r="F611" s="15" t="s">
        <v>2312</v>
      </c>
      <c r="G611" s="15" t="s">
        <v>2313</v>
      </c>
      <c r="H611" s="21" t="s">
        <v>2181</v>
      </c>
      <c r="I611" s="17" t="s">
        <v>2314</v>
      </c>
      <c r="J611" s="17" t="s">
        <v>2315</v>
      </c>
      <c r="K611" s="17" t="s">
        <v>267</v>
      </c>
      <c r="L611" s="17" t="s">
        <v>2316</v>
      </c>
      <c r="M611" s="17" t="s">
        <v>2317</v>
      </c>
      <c r="N611" s="17" t="s">
        <v>2318</v>
      </c>
      <c r="O611" s="17" t="s">
        <v>289</v>
      </c>
      <c r="P611" s="43" t="s">
        <v>390</v>
      </c>
      <c r="Q611" s="17" t="str" cm="1">
        <f t="array" ref="Q611">_xlfn.XLOOKUP(Table4[[#This Row],[Full Name / Nama Penuh]],Table1[[#All],[Employee Name]],Table1[[#All],[Status]],"",0,1)</f>
        <v/>
      </c>
      <c r="R611" s="37"/>
    </row>
    <row r="612" spans="1:18">
      <c r="A612" s="17">
        <v>6421</v>
      </c>
      <c r="B612" s="15">
        <v>46139.370462963001</v>
      </c>
      <c r="C612" s="15">
        <v>46139.376018518502</v>
      </c>
      <c r="D612" s="15" t="s">
        <v>264</v>
      </c>
      <c r="E612" s="32">
        <v>46139</v>
      </c>
      <c r="F612" s="17" t="s">
        <v>115</v>
      </c>
      <c r="G612" s="15" t="s">
        <v>2319</v>
      </c>
      <c r="H612" s="21" t="s">
        <v>239</v>
      </c>
      <c r="I612" s="17" t="s">
        <v>687</v>
      </c>
      <c r="J612" s="17" t="s">
        <v>88</v>
      </c>
      <c r="K612" s="17" t="s">
        <v>305</v>
      </c>
      <c r="L612" s="17" t="s">
        <v>2320</v>
      </c>
      <c r="M612" s="17" t="s">
        <v>2321</v>
      </c>
      <c r="N612" s="17" t="s">
        <v>2322</v>
      </c>
      <c r="O612" s="17" t="s">
        <v>340</v>
      </c>
      <c r="P612" s="43" t="s">
        <v>272</v>
      </c>
      <c r="Q612" s="17" t="str" cm="1">
        <f t="array" ref="Q612">_xlfn.XLOOKUP(Table4[[#This Row],[Full Name / Nama Penuh]],Table1[[#All],[Employee Name]],Table1[[#All],[Status]],"",0,1)</f>
        <v>Active</v>
      </c>
      <c r="R612" s="37"/>
    </row>
    <row r="613" spans="1:18">
      <c r="A613" s="17">
        <v>6422</v>
      </c>
      <c r="B613" s="15">
        <v>46139.376099537003</v>
      </c>
      <c r="C613" s="15">
        <v>46139.378171296303</v>
      </c>
      <c r="D613" s="15" t="s">
        <v>264</v>
      </c>
      <c r="E613" s="32">
        <v>46139</v>
      </c>
      <c r="F613" s="17" t="s">
        <v>115</v>
      </c>
      <c r="G613" s="15" t="s">
        <v>2319</v>
      </c>
      <c r="H613" s="21" t="s">
        <v>239</v>
      </c>
      <c r="I613" s="17" t="s">
        <v>2323</v>
      </c>
      <c r="J613" s="17" t="s">
        <v>88</v>
      </c>
      <c r="K613" s="17" t="s">
        <v>305</v>
      </c>
      <c r="L613" s="17" t="s">
        <v>2324</v>
      </c>
      <c r="M613" s="17" t="s">
        <v>2325</v>
      </c>
      <c r="N613" s="17" t="s">
        <v>2326</v>
      </c>
      <c r="O613" s="17" t="s">
        <v>428</v>
      </c>
      <c r="P613" s="43" t="s">
        <v>272</v>
      </c>
      <c r="Q613" s="17" t="str" cm="1">
        <f t="array" ref="Q613">_xlfn.XLOOKUP(Table4[[#This Row],[Full Name / Nama Penuh]],Table1[[#All],[Employee Name]],Table1[[#All],[Status]],"",0,1)</f>
        <v>Active</v>
      </c>
      <c r="R613" s="37"/>
    </row>
    <row r="614" spans="1:18">
      <c r="A614" s="17">
        <v>6427</v>
      </c>
      <c r="B614" s="15">
        <v>46139.428692129601</v>
      </c>
      <c r="C614" s="15">
        <v>46139.436261574097</v>
      </c>
      <c r="D614" s="15" t="s">
        <v>264</v>
      </c>
      <c r="E614" s="32">
        <v>46139</v>
      </c>
      <c r="F614" s="15" t="s">
        <v>2327</v>
      </c>
      <c r="G614" s="15" t="s">
        <v>2328</v>
      </c>
      <c r="H614" s="21" t="s">
        <v>239</v>
      </c>
      <c r="I614" s="17" t="s">
        <v>1432</v>
      </c>
      <c r="J614" s="17" t="s">
        <v>325</v>
      </c>
      <c r="K614" s="17" t="s">
        <v>267</v>
      </c>
      <c r="L614" s="17" t="s">
        <v>2329</v>
      </c>
      <c r="M614" s="17" t="s">
        <v>2330</v>
      </c>
      <c r="N614" s="17" t="s">
        <v>2331</v>
      </c>
      <c r="O614" s="17" t="s">
        <v>553</v>
      </c>
      <c r="P614" s="16" t="s">
        <v>272</v>
      </c>
      <c r="Q614" s="17" t="str" cm="1">
        <f t="array" ref="Q614">_xlfn.XLOOKUP(Table4[[#This Row],[Full Name / Nama Penuh]],Table1[[#All],[Employee Name]],Table1[[#All],[Status]],"",0,1)</f>
        <v>Active</v>
      </c>
      <c r="R614" s="37"/>
    </row>
    <row r="615" spans="1:18">
      <c r="A615" s="17">
        <v>6429</v>
      </c>
      <c r="B615" s="15">
        <v>46139.613796296297</v>
      </c>
      <c r="C615" s="15">
        <v>46139.616967592599</v>
      </c>
      <c r="D615" s="15" t="s">
        <v>264</v>
      </c>
      <c r="E615" s="32">
        <v>46139</v>
      </c>
      <c r="F615" s="15" t="s">
        <v>140</v>
      </c>
      <c r="G615" s="15" t="s">
        <v>2332</v>
      </c>
      <c r="H615" s="21" t="s">
        <v>239</v>
      </c>
      <c r="I615" s="17" t="s">
        <v>714</v>
      </c>
      <c r="J615" s="17" t="s">
        <v>715</v>
      </c>
      <c r="K615" s="17" t="s">
        <v>267</v>
      </c>
      <c r="L615" s="17" t="s">
        <v>2333</v>
      </c>
      <c r="M615" s="17" t="s">
        <v>2334</v>
      </c>
      <c r="N615" s="17" t="s">
        <v>2335</v>
      </c>
      <c r="O615" s="17" t="s">
        <v>283</v>
      </c>
      <c r="P615" s="16" t="s">
        <v>272</v>
      </c>
      <c r="Q615" s="17" t="str" cm="1">
        <f t="array" ref="Q615">_xlfn.XLOOKUP(Table4[[#This Row],[Full Name / Nama Penuh]],Table1[[#All],[Employee Name]],Table1[[#All],[Status]],"",0,1)</f>
        <v>Active</v>
      </c>
      <c r="R615" s="37"/>
    </row>
    <row r="616" spans="1:18">
      <c r="A616" s="17">
        <v>6430</v>
      </c>
      <c r="B616" s="15">
        <v>46138.892094907402</v>
      </c>
      <c r="C616" s="15">
        <v>46139.668969907398</v>
      </c>
      <c r="D616" s="15" t="s">
        <v>264</v>
      </c>
      <c r="E616" s="32">
        <v>46139</v>
      </c>
      <c r="F616" s="15" t="s">
        <v>93</v>
      </c>
      <c r="G616" s="15" t="s">
        <v>2041</v>
      </c>
      <c r="H616" s="21" t="s">
        <v>239</v>
      </c>
      <c r="I616" s="17" t="s">
        <v>455</v>
      </c>
      <c r="J616" s="17" t="s">
        <v>386</v>
      </c>
      <c r="K616" s="17" t="s">
        <v>267</v>
      </c>
      <c r="L616" s="17" t="s">
        <v>2336</v>
      </c>
      <c r="M616" s="17" t="s">
        <v>2337</v>
      </c>
      <c r="N616" s="17" t="s">
        <v>2338</v>
      </c>
      <c r="O616" s="17" t="s">
        <v>346</v>
      </c>
      <c r="P616" s="16" t="s">
        <v>272</v>
      </c>
      <c r="Q616" s="17" t="str" cm="1">
        <f t="array" ref="Q616">_xlfn.XLOOKUP(Table4[[#This Row],[Full Name / Nama Penuh]],Table1[[#All],[Employee Name]],Table1[[#All],[Status]],"",0,1)</f>
        <v>Active</v>
      </c>
      <c r="R616" s="37"/>
    </row>
    <row r="617" spans="1:18">
      <c r="A617" s="17">
        <v>6466</v>
      </c>
      <c r="B617" s="15">
        <v>46141.624016203699</v>
      </c>
      <c r="C617" s="15">
        <v>46141.627013888901</v>
      </c>
      <c r="D617" s="15" t="s">
        <v>264</v>
      </c>
      <c r="E617" s="32">
        <v>46139</v>
      </c>
      <c r="F617" s="17" t="s">
        <v>48</v>
      </c>
      <c r="G617" s="15" t="s">
        <v>2339</v>
      </c>
      <c r="H617" s="21" t="s">
        <v>239</v>
      </c>
      <c r="I617" s="17" t="s">
        <v>304</v>
      </c>
      <c r="J617" s="17" t="s">
        <v>386</v>
      </c>
      <c r="K617" s="17" t="s">
        <v>305</v>
      </c>
      <c r="L617" s="17" t="s">
        <v>2340</v>
      </c>
      <c r="M617" s="17" t="s">
        <v>2341</v>
      </c>
      <c r="N617" s="17" t="s">
        <v>2342</v>
      </c>
      <c r="O617" s="17" t="s">
        <v>295</v>
      </c>
      <c r="P617" s="43" t="s">
        <v>272</v>
      </c>
      <c r="Q617" s="17" t="str" cm="1">
        <f t="array" ref="Q617">_xlfn.XLOOKUP(Table4[[#This Row],[Full Name / Nama Penuh]],Table1[[#All],[Employee Name]],Table1[[#All],[Status]],"",0,1)</f>
        <v>Active</v>
      </c>
      <c r="R617" s="37"/>
    </row>
    <row r="618" spans="1:18">
      <c r="A618" s="17">
        <v>6467</v>
      </c>
      <c r="B618" s="15">
        <v>46141.639432870397</v>
      </c>
      <c r="C618" s="15">
        <v>46141.643113425896</v>
      </c>
      <c r="D618" s="15" t="s">
        <v>264</v>
      </c>
      <c r="E618" s="32">
        <v>46139</v>
      </c>
      <c r="F618" s="17" t="s">
        <v>146</v>
      </c>
      <c r="G618" s="15" t="s">
        <v>2343</v>
      </c>
      <c r="H618" s="21" t="s">
        <v>239</v>
      </c>
      <c r="I618" s="17" t="s">
        <v>2344</v>
      </c>
      <c r="J618" s="17" t="s">
        <v>320</v>
      </c>
      <c r="K618" s="17" t="s">
        <v>267</v>
      </c>
      <c r="L618" s="17" t="s">
        <v>2345</v>
      </c>
      <c r="M618" s="17" t="s">
        <v>1678</v>
      </c>
      <c r="N618" s="17" t="s">
        <v>2346</v>
      </c>
      <c r="O618" s="17" t="s">
        <v>340</v>
      </c>
      <c r="P618" s="43" t="s">
        <v>272</v>
      </c>
      <c r="Q618" s="17" t="str" cm="1">
        <f t="array" ref="Q618">_xlfn.XLOOKUP(Table4[[#This Row],[Full Name / Nama Penuh]],Table1[[#All],[Employee Name]],Table1[[#All],[Status]],"",0,1)</f>
        <v>Active</v>
      </c>
      <c r="R618" s="37"/>
    </row>
    <row r="619" spans="1:18">
      <c r="A619" s="17">
        <v>6431</v>
      </c>
      <c r="B619" s="15">
        <v>46139.721030092602</v>
      </c>
      <c r="C619" s="15">
        <v>46139.736597222203</v>
      </c>
      <c r="D619" s="15" t="s">
        <v>264</v>
      </c>
      <c r="E619" s="32">
        <v>46139</v>
      </c>
      <c r="F619" s="15" t="s">
        <v>2347</v>
      </c>
      <c r="G619" s="15" t="s">
        <v>2348</v>
      </c>
      <c r="H619" s="21" t="s">
        <v>2349</v>
      </c>
      <c r="I619" s="17" t="s">
        <v>2350</v>
      </c>
      <c r="J619" s="17" t="s">
        <v>266</v>
      </c>
      <c r="K619" s="17" t="s">
        <v>285</v>
      </c>
      <c r="L619" s="17" t="s">
        <v>2351</v>
      </c>
      <c r="M619" s="17" t="s">
        <v>2352</v>
      </c>
      <c r="N619" s="17" t="s">
        <v>2353</v>
      </c>
      <c r="O619" s="17" t="s">
        <v>589</v>
      </c>
      <c r="P619" s="43" t="s">
        <v>390</v>
      </c>
      <c r="Q619" s="17" t="str" cm="1">
        <f t="array" ref="Q619">_xlfn.XLOOKUP(Table4[[#This Row],[Full Name / Nama Penuh]],Table1[[#All],[Employee Name]],Table1[[#All],[Status]],"",0,1)</f>
        <v/>
      </c>
      <c r="R619" s="37"/>
    </row>
    <row r="620" spans="1:18">
      <c r="A620" s="17">
        <v>6446</v>
      </c>
      <c r="B620" s="15">
        <v>46141.216145833299</v>
      </c>
      <c r="C620" s="15">
        <v>46141.223287036999</v>
      </c>
      <c r="D620" s="15" t="s">
        <v>264</v>
      </c>
      <c r="E620" s="32">
        <v>46139</v>
      </c>
      <c r="F620" s="15" t="s">
        <v>2307</v>
      </c>
      <c r="G620" s="15"/>
      <c r="H620" s="21" t="s">
        <v>2016</v>
      </c>
      <c r="I620" s="17" t="s">
        <v>2308</v>
      </c>
      <c r="J620" s="17" t="s">
        <v>1787</v>
      </c>
      <c r="K620" s="17" t="s">
        <v>296</v>
      </c>
      <c r="L620" s="17" t="s">
        <v>2354</v>
      </c>
      <c r="M620" s="17" t="s">
        <v>2355</v>
      </c>
      <c r="N620" s="17" t="s">
        <v>2356</v>
      </c>
      <c r="O620" s="17" t="s">
        <v>375</v>
      </c>
      <c r="P620" s="43" t="s">
        <v>390</v>
      </c>
      <c r="Q620" s="17" t="str" cm="1">
        <f t="array" ref="Q620">_xlfn.XLOOKUP(Table4[[#This Row],[Full Name / Nama Penuh]],Table1[[#All],[Employee Name]],Table1[[#All],[Status]],"",0,1)</f>
        <v/>
      </c>
      <c r="R620" s="37"/>
    </row>
    <row r="621" spans="1:18">
      <c r="A621" s="17">
        <v>6459</v>
      </c>
      <c r="B621" s="15">
        <v>46141.522094907399</v>
      </c>
      <c r="C621" s="15">
        <v>46141.525833333297</v>
      </c>
      <c r="D621" s="15" t="s">
        <v>264</v>
      </c>
      <c r="E621" s="32">
        <v>46139</v>
      </c>
      <c r="F621" s="17" t="s">
        <v>144</v>
      </c>
      <c r="G621" s="15" t="s">
        <v>2357</v>
      </c>
      <c r="H621" s="21" t="s">
        <v>239</v>
      </c>
      <c r="I621" s="17" t="s">
        <v>1603</v>
      </c>
      <c r="J621" s="17" t="s">
        <v>266</v>
      </c>
      <c r="K621" s="17" t="s">
        <v>285</v>
      </c>
      <c r="L621" s="17" t="s">
        <v>2358</v>
      </c>
      <c r="M621" s="17" t="s">
        <v>2359</v>
      </c>
      <c r="N621" s="17" t="s">
        <v>2360</v>
      </c>
      <c r="O621" s="17" t="s">
        <v>295</v>
      </c>
      <c r="P621" s="43" t="s">
        <v>272</v>
      </c>
      <c r="Q621" s="17" t="str" cm="1">
        <f t="array" ref="Q621">_xlfn.XLOOKUP(Table4[[#This Row],[Full Name / Nama Penuh]],Table1[[#All],[Employee Name]],Table1[[#All],[Status]],"",0,1)</f>
        <v>Active</v>
      </c>
      <c r="R621" s="37"/>
    </row>
    <row r="622" spans="1:18">
      <c r="A622" s="17">
        <v>6498</v>
      </c>
      <c r="B622" s="15">
        <v>46142.309826388897</v>
      </c>
      <c r="C622" s="15">
        <v>46142.313530092601</v>
      </c>
      <c r="D622" s="15" t="s">
        <v>264</v>
      </c>
      <c r="E622" s="32">
        <v>46139</v>
      </c>
      <c r="F622" s="15" t="s">
        <v>206</v>
      </c>
      <c r="G622" s="15" t="s">
        <v>2361</v>
      </c>
      <c r="H622" s="21" t="s">
        <v>239</v>
      </c>
      <c r="I622" s="17" t="s">
        <v>336</v>
      </c>
      <c r="J622" s="17" t="s">
        <v>88</v>
      </c>
      <c r="K622" s="17" t="s">
        <v>285</v>
      </c>
      <c r="L622" s="17" t="s">
        <v>2362</v>
      </c>
      <c r="M622" s="17" t="s">
        <v>2363</v>
      </c>
      <c r="N622" s="17" t="s">
        <v>2364</v>
      </c>
      <c r="O622" s="17" t="s">
        <v>318</v>
      </c>
      <c r="P622" s="16" t="s">
        <v>272</v>
      </c>
      <c r="Q622" s="17" t="str" cm="1">
        <f t="array" ref="Q622">_xlfn.XLOOKUP(Table4[[#This Row],[Full Name / Nama Penuh]],Table1[[#All],[Employee Name]],Table1[[#All],[Status]],"",0,1)</f>
        <v>Active</v>
      </c>
      <c r="R622" s="37"/>
    </row>
    <row r="623" spans="1:18">
      <c r="A623" s="17">
        <v>6555</v>
      </c>
      <c r="B623" s="15">
        <v>46142.645243055602</v>
      </c>
      <c r="C623" s="15">
        <v>46142.646689814799</v>
      </c>
      <c r="D623" s="15" t="s">
        <v>264</v>
      </c>
      <c r="E623" s="32">
        <v>46139</v>
      </c>
      <c r="F623" s="17" t="s">
        <v>147</v>
      </c>
      <c r="G623" s="15" t="s">
        <v>2217</v>
      </c>
      <c r="H623" s="21" t="s">
        <v>239</v>
      </c>
      <c r="I623" s="17" t="s">
        <v>508</v>
      </c>
      <c r="J623" s="17" t="s">
        <v>266</v>
      </c>
      <c r="K623" s="17" t="s">
        <v>285</v>
      </c>
      <c r="L623" s="17" t="s">
        <v>2365</v>
      </c>
      <c r="M623" s="17" t="s">
        <v>2366</v>
      </c>
      <c r="N623" s="17" t="s">
        <v>2367</v>
      </c>
      <c r="O623" s="17" t="s">
        <v>454</v>
      </c>
      <c r="P623" s="43" t="s">
        <v>272</v>
      </c>
      <c r="Q623" s="17" t="str" cm="1">
        <f t="array" ref="Q623">_xlfn.XLOOKUP(Table4[[#This Row],[Full Name / Nama Penuh]],Table1[[#All],[Employee Name]],Table1[[#All],[Status]],"",0,1)</f>
        <v>Active</v>
      </c>
      <c r="R623" s="37"/>
    </row>
    <row r="624" spans="1:18">
      <c r="A624" s="17">
        <v>6445</v>
      </c>
      <c r="B624" s="15">
        <v>46140.935937499999</v>
      </c>
      <c r="C624" s="15">
        <v>46140.946747685201</v>
      </c>
      <c r="D624" s="15" t="s">
        <v>264</v>
      </c>
      <c r="E624" s="32">
        <v>46139</v>
      </c>
      <c r="F624" s="15" t="s">
        <v>2368</v>
      </c>
      <c r="G624" s="15"/>
      <c r="H624" s="21" t="s">
        <v>2026</v>
      </c>
      <c r="I624" s="17" t="s">
        <v>2295</v>
      </c>
      <c r="J624" s="17" t="s">
        <v>291</v>
      </c>
      <c r="K624" s="17" t="s">
        <v>267</v>
      </c>
      <c r="L624" s="17" t="s">
        <v>2369</v>
      </c>
      <c r="M624" s="17" t="s">
        <v>2370</v>
      </c>
      <c r="N624" s="17" t="s">
        <v>2371</v>
      </c>
      <c r="O624" s="17" t="s">
        <v>289</v>
      </c>
      <c r="P624" s="43" t="s">
        <v>390</v>
      </c>
      <c r="Q624" s="17" t="str" cm="1">
        <f t="array" ref="Q624">_xlfn.XLOOKUP(Table4[[#This Row],[Full Name / Nama Penuh]],Table1[[#All],[Employee Name]],Table1[[#All],[Status]],"",0,1)</f>
        <v/>
      </c>
      <c r="R624" s="37"/>
    </row>
    <row r="625" spans="1:18">
      <c r="A625" s="17">
        <v>6475</v>
      </c>
      <c r="B625" s="15">
        <v>46141.735208333303</v>
      </c>
      <c r="C625" s="15">
        <v>46141.739409722199</v>
      </c>
      <c r="D625" s="15" t="s">
        <v>264</v>
      </c>
      <c r="E625" s="32">
        <v>46139</v>
      </c>
      <c r="F625" s="15" t="s">
        <v>2372</v>
      </c>
      <c r="G625" s="15"/>
      <c r="H625" s="21" t="s">
        <v>2026</v>
      </c>
      <c r="I625" s="17" t="s">
        <v>2373</v>
      </c>
      <c r="J625" s="17" t="s">
        <v>2374</v>
      </c>
      <c r="K625" s="17" t="s">
        <v>305</v>
      </c>
      <c r="L625" s="17" t="s">
        <v>2375</v>
      </c>
      <c r="M625" s="17" t="s">
        <v>2376</v>
      </c>
      <c r="N625" s="17" t="s">
        <v>2377</v>
      </c>
      <c r="O625" s="17" t="s">
        <v>450</v>
      </c>
      <c r="P625" s="43" t="s">
        <v>390</v>
      </c>
      <c r="Q625" s="17" t="str" cm="1">
        <f t="array" ref="Q625">_xlfn.XLOOKUP(Table4[[#This Row],[Full Name / Nama Penuh]],Table1[[#All],[Employee Name]],Table1[[#All],[Status]],"",0,1)</f>
        <v/>
      </c>
      <c r="R625" s="37"/>
    </row>
    <row r="626" spans="1:18">
      <c r="A626" s="17">
        <v>6432</v>
      </c>
      <c r="B626" s="15">
        <v>46140.346736111103</v>
      </c>
      <c r="C626" s="15">
        <v>46140.349212963003</v>
      </c>
      <c r="D626" s="15" t="s">
        <v>264</v>
      </c>
      <c r="E626" s="32">
        <v>46139</v>
      </c>
      <c r="F626" s="15" t="s">
        <v>2378</v>
      </c>
      <c r="G626" s="15" t="s">
        <v>2234</v>
      </c>
      <c r="H626" s="21" t="s">
        <v>2016</v>
      </c>
      <c r="I626" s="17" t="s">
        <v>2379</v>
      </c>
      <c r="J626" s="17" t="s">
        <v>848</v>
      </c>
      <c r="K626" s="17" t="s">
        <v>305</v>
      </c>
      <c r="L626" s="17" t="s">
        <v>2380</v>
      </c>
      <c r="M626" s="17" t="s">
        <v>2380</v>
      </c>
      <c r="N626" s="17" t="s">
        <v>2381</v>
      </c>
      <c r="O626" s="17" t="s">
        <v>283</v>
      </c>
      <c r="P626" s="43" t="s">
        <v>390</v>
      </c>
      <c r="Q626" s="17" t="str" cm="1">
        <f t="array" ref="Q626">_xlfn.XLOOKUP(Table4[[#This Row],[Full Name / Nama Penuh]],Table1[[#All],[Employee Name]],Table1[[#All],[Status]],"",0,1)</f>
        <v/>
      </c>
      <c r="R626" s="37"/>
    </row>
    <row r="627" spans="1:18">
      <c r="A627" s="17">
        <v>6413</v>
      </c>
      <c r="B627" s="15">
        <v>46138.6170486111</v>
      </c>
      <c r="C627" s="15">
        <v>46138.620960648099</v>
      </c>
      <c r="D627" s="15" t="s">
        <v>264</v>
      </c>
      <c r="E627" s="32">
        <v>46138</v>
      </c>
      <c r="F627" s="15" t="s">
        <v>2382</v>
      </c>
      <c r="G627" s="15"/>
      <c r="H627" s="21" t="s">
        <v>2016</v>
      </c>
      <c r="I627" s="17" t="s">
        <v>2383</v>
      </c>
      <c r="J627" s="17" t="s">
        <v>2033</v>
      </c>
      <c r="K627" s="17" t="s">
        <v>296</v>
      </c>
      <c r="L627" s="17" t="s">
        <v>2384</v>
      </c>
      <c r="M627" s="17" t="s">
        <v>2385</v>
      </c>
      <c r="N627" s="17" t="s">
        <v>2386</v>
      </c>
      <c r="O627" s="17" t="s">
        <v>450</v>
      </c>
      <c r="P627" s="43" t="s">
        <v>390</v>
      </c>
      <c r="Q627" s="17" t="str" cm="1">
        <f t="array" ref="Q627">_xlfn.XLOOKUP(Table4[[#This Row],[Full Name / Nama Penuh]],Table1[[#All],[Employee Name]],Table1[[#All],[Status]],"",0,1)</f>
        <v/>
      </c>
      <c r="R627" s="37"/>
    </row>
    <row r="628" spans="1:18">
      <c r="A628" s="17">
        <v>6478</v>
      </c>
      <c r="B628" s="15">
        <v>46141.803287037001</v>
      </c>
      <c r="C628" s="15">
        <v>46141.8045486111</v>
      </c>
      <c r="D628" s="15" t="s">
        <v>264</v>
      </c>
      <c r="E628" s="32">
        <v>46138</v>
      </c>
      <c r="F628" s="15" t="s">
        <v>2387</v>
      </c>
      <c r="G628" s="15"/>
      <c r="H628" s="21" t="s">
        <v>2026</v>
      </c>
      <c r="I628" s="17" t="s">
        <v>2295</v>
      </c>
      <c r="J628" s="17" t="s">
        <v>88</v>
      </c>
      <c r="K628" s="17" t="s">
        <v>305</v>
      </c>
      <c r="L628" s="17" t="s">
        <v>2388</v>
      </c>
      <c r="M628" s="17" t="s">
        <v>2389</v>
      </c>
      <c r="N628" s="17" t="s">
        <v>2390</v>
      </c>
      <c r="O628" s="17" t="s">
        <v>295</v>
      </c>
      <c r="P628" s="43" t="s">
        <v>390</v>
      </c>
      <c r="Q628" s="17" t="str" cm="1">
        <f t="array" ref="Q628">_xlfn.XLOOKUP(Table4[[#This Row],[Full Name / Nama Penuh]],Table1[[#All],[Employee Name]],Table1[[#All],[Status]],"",0,1)</f>
        <v/>
      </c>
      <c r="R628" s="37"/>
    </row>
    <row r="629" spans="1:18">
      <c r="A629" s="17">
        <v>6490</v>
      </c>
      <c r="B629" s="15">
        <v>46142.0022453704</v>
      </c>
      <c r="C629" s="15">
        <v>46142.013425925899</v>
      </c>
      <c r="D629" s="15" t="s">
        <v>264</v>
      </c>
      <c r="E629" s="32">
        <v>46138</v>
      </c>
      <c r="F629" s="15" t="s">
        <v>2208</v>
      </c>
      <c r="G629" s="15"/>
      <c r="H629" s="21" t="s">
        <v>2026</v>
      </c>
      <c r="I629" s="17" t="s">
        <v>2391</v>
      </c>
      <c r="J629" s="17" t="s">
        <v>291</v>
      </c>
      <c r="K629" s="17" t="s">
        <v>267</v>
      </c>
      <c r="L629" s="17" t="s">
        <v>2392</v>
      </c>
      <c r="M629" s="17" t="s">
        <v>2393</v>
      </c>
      <c r="N629" s="17" t="s">
        <v>2394</v>
      </c>
      <c r="O629" s="17" t="s">
        <v>340</v>
      </c>
      <c r="P629" s="43" t="s">
        <v>390</v>
      </c>
      <c r="Q629" s="17" t="str" cm="1">
        <f t="array" ref="Q629">_xlfn.XLOOKUP(Table4[[#This Row],[Full Name / Nama Penuh]],Table1[[#All],[Employee Name]],Table1[[#All],[Status]],"",0,1)</f>
        <v/>
      </c>
      <c r="R629" s="37"/>
    </row>
    <row r="630" spans="1:18">
      <c r="A630" s="17">
        <v>6405</v>
      </c>
      <c r="B630" s="15">
        <v>46137.315509259301</v>
      </c>
      <c r="C630" s="15">
        <v>46137.325532407398</v>
      </c>
      <c r="D630" s="15" t="s">
        <v>264</v>
      </c>
      <c r="E630" s="32">
        <v>46137</v>
      </c>
      <c r="F630" s="15" t="s">
        <v>2395</v>
      </c>
      <c r="G630" s="15"/>
      <c r="H630" s="21" t="s">
        <v>2016</v>
      </c>
      <c r="I630" s="17" t="s">
        <v>2396</v>
      </c>
      <c r="J630" s="17" t="s">
        <v>2033</v>
      </c>
      <c r="K630" s="17" t="s">
        <v>285</v>
      </c>
      <c r="L630" s="17" t="s">
        <v>2397</v>
      </c>
      <c r="M630" s="17" t="s">
        <v>2398</v>
      </c>
      <c r="N630" s="17" t="s">
        <v>2399</v>
      </c>
      <c r="O630" s="17" t="s">
        <v>289</v>
      </c>
      <c r="P630" s="43" t="s">
        <v>390</v>
      </c>
      <c r="Q630" s="17" t="str" cm="1">
        <f t="array" ref="Q630">_xlfn.XLOOKUP(Table4[[#This Row],[Full Name / Nama Penuh]],Table1[[#All],[Employee Name]],Table1[[#All],[Status]],"",0,1)</f>
        <v/>
      </c>
      <c r="R630" s="37"/>
    </row>
    <row r="631" spans="1:18">
      <c r="A631" s="17">
        <v>6406</v>
      </c>
      <c r="B631" s="15">
        <v>46137.326874999999</v>
      </c>
      <c r="C631" s="15">
        <v>46137.329675925903</v>
      </c>
      <c r="D631" s="15" t="s">
        <v>264</v>
      </c>
      <c r="E631" s="32">
        <v>46137</v>
      </c>
      <c r="F631" s="15" t="s">
        <v>2400</v>
      </c>
      <c r="G631" s="15"/>
      <c r="H631" s="21" t="s">
        <v>2016</v>
      </c>
      <c r="I631" s="17" t="s">
        <v>2396</v>
      </c>
      <c r="J631" s="17" t="s">
        <v>2033</v>
      </c>
      <c r="K631" s="17" t="s">
        <v>285</v>
      </c>
      <c r="L631" s="17" t="s">
        <v>2401</v>
      </c>
      <c r="M631" s="17" t="s">
        <v>2402</v>
      </c>
      <c r="N631" s="17" t="s">
        <v>2403</v>
      </c>
      <c r="O631" s="17" t="s">
        <v>289</v>
      </c>
      <c r="P631" s="43" t="s">
        <v>390</v>
      </c>
      <c r="Q631" s="17" t="str" cm="1">
        <f t="array" ref="Q631">_xlfn.XLOOKUP(Table4[[#This Row],[Full Name / Nama Penuh]],Table1[[#All],[Employee Name]],Table1[[#All],[Status]],"",0,1)</f>
        <v/>
      </c>
      <c r="R631" s="37"/>
    </row>
    <row r="632" spans="1:18">
      <c r="A632" s="17">
        <v>6409</v>
      </c>
      <c r="B632" s="15">
        <v>46137.673159722202</v>
      </c>
      <c r="C632" s="15">
        <v>46137.676585648202</v>
      </c>
      <c r="D632" s="15" t="s">
        <v>264</v>
      </c>
      <c r="E632" s="32">
        <v>46137</v>
      </c>
      <c r="F632" s="15" t="s">
        <v>2404</v>
      </c>
      <c r="G632" s="15" t="s">
        <v>287</v>
      </c>
      <c r="H632" s="21" t="s">
        <v>2016</v>
      </c>
      <c r="I632" s="17" t="s">
        <v>2303</v>
      </c>
      <c r="J632" s="17" t="s">
        <v>1026</v>
      </c>
      <c r="K632" s="17" t="s">
        <v>296</v>
      </c>
      <c r="L632" s="17" t="s">
        <v>2405</v>
      </c>
      <c r="M632" s="17" t="s">
        <v>2406</v>
      </c>
      <c r="N632" s="17" t="s">
        <v>2407</v>
      </c>
      <c r="O632" s="17" t="s">
        <v>289</v>
      </c>
      <c r="P632" s="43" t="s">
        <v>390</v>
      </c>
      <c r="Q632" s="17" t="str" cm="1">
        <f t="array" ref="Q632">_xlfn.XLOOKUP(Table4[[#This Row],[Full Name / Nama Penuh]],Table1[[#All],[Employee Name]],Table1[[#All],[Status]],"",0,1)</f>
        <v/>
      </c>
      <c r="R632" s="37"/>
    </row>
    <row r="633" spans="1:18">
      <c r="A633" s="17">
        <v>6410</v>
      </c>
      <c r="B633" s="15">
        <v>46137.873055555603</v>
      </c>
      <c r="C633" s="15">
        <v>46137.885520833297</v>
      </c>
      <c r="D633" s="15" t="s">
        <v>264</v>
      </c>
      <c r="E633" s="32">
        <v>46137</v>
      </c>
      <c r="F633" s="15" t="s">
        <v>2408</v>
      </c>
      <c r="G633" s="15"/>
      <c r="H633" s="21" t="s">
        <v>2016</v>
      </c>
      <c r="I633" s="17" t="s">
        <v>2409</v>
      </c>
      <c r="J633" s="17" t="s">
        <v>2033</v>
      </c>
      <c r="K633" s="17" t="s">
        <v>296</v>
      </c>
      <c r="L633" s="17" t="s">
        <v>2410</v>
      </c>
      <c r="M633" s="17" t="s">
        <v>2411</v>
      </c>
      <c r="N633" s="17" t="s">
        <v>2412</v>
      </c>
      <c r="O633" s="17" t="s">
        <v>346</v>
      </c>
      <c r="P633" s="43" t="s">
        <v>390</v>
      </c>
      <c r="Q633" s="17" t="str" cm="1">
        <f t="array" ref="Q633">_xlfn.XLOOKUP(Table4[[#This Row],[Full Name / Nama Penuh]],Table1[[#All],[Employee Name]],Table1[[#All],[Status]],"",0,1)</f>
        <v/>
      </c>
      <c r="R633" s="37"/>
    </row>
    <row r="634" spans="1:18">
      <c r="A634" s="17">
        <v>6408</v>
      </c>
      <c r="B634" s="15">
        <v>46137.609965277799</v>
      </c>
      <c r="C634" s="15">
        <v>46137.611111111102</v>
      </c>
      <c r="D634" s="15" t="s">
        <v>264</v>
      </c>
      <c r="E634" s="32">
        <v>46137</v>
      </c>
      <c r="F634" s="15" t="s">
        <v>2413</v>
      </c>
      <c r="G634" s="15"/>
      <c r="H634" s="21" t="s">
        <v>2016</v>
      </c>
      <c r="I634" s="17" t="s">
        <v>2308</v>
      </c>
      <c r="J634" s="17" t="s">
        <v>2033</v>
      </c>
      <c r="K634" s="17" t="s">
        <v>267</v>
      </c>
      <c r="L634" s="17" t="s">
        <v>2414</v>
      </c>
      <c r="M634" s="17" t="s">
        <v>2415</v>
      </c>
      <c r="N634" s="17" t="s">
        <v>2416</v>
      </c>
      <c r="O634" s="17" t="s">
        <v>450</v>
      </c>
      <c r="P634" s="43" t="s">
        <v>390</v>
      </c>
      <c r="Q634" s="17" t="str" cm="1">
        <f t="array" ref="Q634">_xlfn.XLOOKUP(Table4[[#This Row],[Full Name / Nama Penuh]],Table1[[#All],[Employee Name]],Table1[[#All],[Status]],"",0,1)</f>
        <v/>
      </c>
      <c r="R634" s="37"/>
    </row>
    <row r="635" spans="1:18">
      <c r="A635" s="17">
        <v>6402</v>
      </c>
      <c r="B635" s="15">
        <v>46136.471574074101</v>
      </c>
      <c r="C635" s="15">
        <v>46136.474826388898</v>
      </c>
      <c r="D635" s="15" t="s">
        <v>264</v>
      </c>
      <c r="E635" s="32">
        <v>46136</v>
      </c>
      <c r="F635" s="17" t="s">
        <v>110</v>
      </c>
      <c r="G635" s="15" t="s">
        <v>2287</v>
      </c>
      <c r="H635" s="21" t="s">
        <v>239</v>
      </c>
      <c r="I635" s="17" t="s">
        <v>537</v>
      </c>
      <c r="J635" s="17" t="s">
        <v>88</v>
      </c>
      <c r="K635" s="17" t="s">
        <v>305</v>
      </c>
      <c r="L635" s="17" t="s">
        <v>2417</v>
      </c>
      <c r="M635" s="17" t="s">
        <v>2418</v>
      </c>
      <c r="N635" s="17" t="s">
        <v>2419</v>
      </c>
      <c r="O635" s="17" t="s">
        <v>498</v>
      </c>
      <c r="P635" s="43" t="s">
        <v>272</v>
      </c>
      <c r="Q635" s="17" t="str" cm="1">
        <f t="array" ref="Q635">_xlfn.XLOOKUP(Table4[[#This Row],[Full Name / Nama Penuh]],Table1[[#All],[Employee Name]],Table1[[#All],[Status]],"",0,1)</f>
        <v>Active</v>
      </c>
      <c r="R635" s="37"/>
    </row>
    <row r="636" spans="1:18">
      <c r="A636" s="17">
        <v>6403</v>
      </c>
      <c r="B636" s="15">
        <v>46136.979490740698</v>
      </c>
      <c r="C636" s="15">
        <v>46137.006226851903</v>
      </c>
      <c r="D636" s="15" t="s">
        <v>264</v>
      </c>
      <c r="E636" s="32">
        <v>46136</v>
      </c>
      <c r="F636" s="17" t="s">
        <v>195</v>
      </c>
      <c r="G636" s="15" t="s">
        <v>2420</v>
      </c>
      <c r="H636" s="21" t="s">
        <v>239</v>
      </c>
      <c r="I636" s="17" t="s">
        <v>2421</v>
      </c>
      <c r="J636" s="17" t="s">
        <v>1026</v>
      </c>
      <c r="K636" s="17" t="s">
        <v>305</v>
      </c>
      <c r="L636" s="17" t="s">
        <v>2422</v>
      </c>
      <c r="M636" s="17" t="s">
        <v>2423</v>
      </c>
      <c r="N636" s="17" t="s">
        <v>2424</v>
      </c>
      <c r="O636" s="17" t="s">
        <v>428</v>
      </c>
      <c r="P636" s="43" t="s">
        <v>272</v>
      </c>
      <c r="Q636" s="17" t="str" cm="1">
        <f t="array" ref="Q636">_xlfn.XLOOKUP(Table4[[#This Row],[Full Name / Nama Penuh]],Table1[[#All],[Employee Name]],Table1[[#All],[Status]],"",0,1)</f>
        <v>Active</v>
      </c>
      <c r="R636" s="37"/>
    </row>
    <row r="637" spans="1:18">
      <c r="A637" s="17">
        <v>6505</v>
      </c>
      <c r="B637" s="15">
        <v>46142.353263888901</v>
      </c>
      <c r="C637" s="15">
        <v>46142.357071759303</v>
      </c>
      <c r="D637" s="15" t="s">
        <v>264</v>
      </c>
      <c r="E637" s="32">
        <v>46136</v>
      </c>
      <c r="F637" s="17" t="s">
        <v>183</v>
      </c>
      <c r="G637" s="15" t="s">
        <v>2425</v>
      </c>
      <c r="H637" s="21" t="s">
        <v>239</v>
      </c>
      <c r="I637" s="17" t="s">
        <v>36</v>
      </c>
      <c r="J637" s="17" t="s">
        <v>279</v>
      </c>
      <c r="K637" s="17" t="s">
        <v>305</v>
      </c>
      <c r="L637" s="17" t="s">
        <v>2426</v>
      </c>
      <c r="M637" s="17" t="s">
        <v>2427</v>
      </c>
      <c r="N637" s="17" t="s">
        <v>2427</v>
      </c>
      <c r="O637" s="17" t="s">
        <v>367</v>
      </c>
      <c r="P637" s="43" t="s">
        <v>272</v>
      </c>
      <c r="Q637" s="17" t="str" cm="1">
        <f t="array" ref="Q637">_xlfn.XLOOKUP(Table4[[#This Row],[Full Name / Nama Penuh]],Table1[[#All],[Employee Name]],Table1[[#All],[Status]],"",0,1)</f>
        <v>Active</v>
      </c>
      <c r="R637" s="37"/>
    </row>
    <row r="638" spans="1:18">
      <c r="A638" s="17">
        <v>6524</v>
      </c>
      <c r="B638" s="15">
        <v>46142.390960648103</v>
      </c>
      <c r="C638" s="15">
        <v>46142.395613425899</v>
      </c>
      <c r="D638" s="15" t="s">
        <v>264</v>
      </c>
      <c r="E638" s="32">
        <v>46136</v>
      </c>
      <c r="F638" s="17" t="s">
        <v>174</v>
      </c>
      <c r="G638" s="15" t="s">
        <v>2045</v>
      </c>
      <c r="H638" s="21" t="s">
        <v>239</v>
      </c>
      <c r="I638" s="17" t="s">
        <v>359</v>
      </c>
      <c r="J638" s="17" t="s">
        <v>279</v>
      </c>
      <c r="K638" s="17" t="s">
        <v>305</v>
      </c>
      <c r="L638" s="17" t="s">
        <v>2428</v>
      </c>
      <c r="M638" s="17" t="s">
        <v>2429</v>
      </c>
      <c r="N638" s="17" t="s">
        <v>2430</v>
      </c>
      <c r="O638" s="17" t="s">
        <v>295</v>
      </c>
      <c r="P638" s="43" t="s">
        <v>272</v>
      </c>
      <c r="Q638" s="17" t="str" cm="1">
        <f t="array" ref="Q638">_xlfn.XLOOKUP(Table4[[#This Row],[Full Name / Nama Penuh]],Table1[[#All],[Employee Name]],Table1[[#All],[Status]],"",0,1)</f>
        <v>Active</v>
      </c>
      <c r="R638" s="37"/>
    </row>
    <row r="639" spans="1:18">
      <c r="A639" s="17">
        <v>6070</v>
      </c>
      <c r="B639" s="15">
        <v>46125.754212963002</v>
      </c>
      <c r="C639" s="15">
        <v>46125.7565972222</v>
      </c>
      <c r="D639" s="15" t="s">
        <v>264</v>
      </c>
      <c r="E639" s="32">
        <v>46136</v>
      </c>
      <c r="F639" s="17" t="s">
        <v>181</v>
      </c>
      <c r="G639" s="15" t="s">
        <v>2431</v>
      </c>
      <c r="H639" s="21" t="s">
        <v>239</v>
      </c>
      <c r="I639" s="17" t="s">
        <v>799</v>
      </c>
      <c r="J639" s="17" t="s">
        <v>300</v>
      </c>
      <c r="K639" s="17" t="s">
        <v>285</v>
      </c>
      <c r="L639" s="17" t="s">
        <v>2432</v>
      </c>
      <c r="M639" s="17" t="s">
        <v>2433</v>
      </c>
      <c r="N639" s="17" t="s">
        <v>2434</v>
      </c>
      <c r="O639" s="17" t="s">
        <v>289</v>
      </c>
      <c r="P639" s="43" t="s">
        <v>272</v>
      </c>
      <c r="Q639" s="17" t="str" cm="1">
        <f t="array" ref="Q639">_xlfn.XLOOKUP(Table4[[#This Row],[Full Name / Nama Penuh]],Table1[[#All],[Employee Name]],Table1[[#All],[Status]],"",0,1)</f>
        <v>Active</v>
      </c>
      <c r="R639" s="37"/>
    </row>
    <row r="640" spans="1:18">
      <c r="A640" s="17">
        <v>6395</v>
      </c>
      <c r="B640" s="15">
        <v>46136.373483796298</v>
      </c>
      <c r="C640" s="15">
        <v>46136.3766666667</v>
      </c>
      <c r="D640" s="15" t="s">
        <v>264</v>
      </c>
      <c r="E640" s="32">
        <v>46136</v>
      </c>
      <c r="F640" s="15" t="s">
        <v>2435</v>
      </c>
      <c r="G640" s="15"/>
      <c r="H640" s="21" t="s">
        <v>2016</v>
      </c>
      <c r="I640" s="17" t="s">
        <v>2396</v>
      </c>
      <c r="J640" s="17" t="s">
        <v>644</v>
      </c>
      <c r="K640" s="17" t="s">
        <v>296</v>
      </c>
      <c r="L640" s="17" t="s">
        <v>2436</v>
      </c>
      <c r="M640" s="17" t="s">
        <v>2437</v>
      </c>
      <c r="N640" s="17" t="s">
        <v>2438</v>
      </c>
      <c r="O640" s="17" t="s">
        <v>289</v>
      </c>
      <c r="P640" s="43" t="s">
        <v>390</v>
      </c>
      <c r="Q640" s="17" t="str" cm="1">
        <f t="array" ref="Q640">_xlfn.XLOOKUP(Table4[[#This Row],[Full Name / Nama Penuh]],Table1[[#All],[Employee Name]],Table1[[#All],[Status]],"",0,1)</f>
        <v/>
      </c>
      <c r="R640" s="37"/>
    </row>
    <row r="641" spans="1:18">
      <c r="A641" s="17">
        <v>6397</v>
      </c>
      <c r="B641" s="15">
        <v>46136.373749999999</v>
      </c>
      <c r="C641" s="15">
        <v>46136.379212963002</v>
      </c>
      <c r="D641" s="15" t="s">
        <v>264</v>
      </c>
      <c r="E641" s="32">
        <v>46136</v>
      </c>
      <c r="F641" s="15" t="s">
        <v>2408</v>
      </c>
      <c r="G641" s="15"/>
      <c r="H641" s="21" t="s">
        <v>2016</v>
      </c>
      <c r="I641" s="17" t="s">
        <v>2439</v>
      </c>
      <c r="J641" s="17" t="s">
        <v>355</v>
      </c>
      <c r="K641" s="17" t="s">
        <v>296</v>
      </c>
      <c r="L641" s="17" t="s">
        <v>2440</v>
      </c>
      <c r="M641" s="17" t="s">
        <v>2441</v>
      </c>
      <c r="N641" s="17" t="s">
        <v>2442</v>
      </c>
      <c r="O641" s="17" t="s">
        <v>375</v>
      </c>
      <c r="P641" s="43" t="s">
        <v>390</v>
      </c>
      <c r="Q641" s="17" t="str" cm="1">
        <f t="array" ref="Q641">_xlfn.XLOOKUP(Table4[[#This Row],[Full Name / Nama Penuh]],Table1[[#All],[Employee Name]],Table1[[#All],[Status]],"",0,1)</f>
        <v/>
      </c>
      <c r="R641" s="37"/>
    </row>
    <row r="642" spans="1:18">
      <c r="A642" s="17">
        <v>6398</v>
      </c>
      <c r="B642" s="15">
        <v>46136.377025463</v>
      </c>
      <c r="C642" s="15">
        <v>46136.379513888904</v>
      </c>
      <c r="D642" s="15" t="s">
        <v>264</v>
      </c>
      <c r="E642" s="32">
        <v>46136</v>
      </c>
      <c r="F642" s="15" t="s">
        <v>2443</v>
      </c>
      <c r="G642" s="15"/>
      <c r="H642" s="21" t="s">
        <v>2444</v>
      </c>
      <c r="I642" s="17" t="s">
        <v>2445</v>
      </c>
      <c r="J642" s="17" t="s">
        <v>291</v>
      </c>
      <c r="K642" s="17" t="s">
        <v>285</v>
      </c>
      <c r="L642" s="17" t="s">
        <v>2446</v>
      </c>
      <c r="M642" s="17" t="s">
        <v>2447</v>
      </c>
      <c r="N642" s="17" t="s">
        <v>2448</v>
      </c>
      <c r="O642" s="17" t="s">
        <v>593</v>
      </c>
      <c r="P642" s="43" t="s">
        <v>390</v>
      </c>
      <c r="Q642" s="17" t="str" cm="1">
        <f t="array" ref="Q642">_xlfn.XLOOKUP(Table4[[#This Row],[Full Name / Nama Penuh]],Table1[[#All],[Employee Name]],Table1[[#All],[Status]],"",0,1)</f>
        <v/>
      </c>
      <c r="R642" s="37"/>
    </row>
    <row r="643" spans="1:18">
      <c r="A643" s="17">
        <v>6399</v>
      </c>
      <c r="B643" s="15">
        <v>46136.379560185203</v>
      </c>
      <c r="C643" s="15">
        <v>46136.387743055602</v>
      </c>
      <c r="D643" s="15" t="s">
        <v>264</v>
      </c>
      <c r="E643" s="32">
        <v>46136</v>
      </c>
      <c r="F643" s="15" t="s">
        <v>2449</v>
      </c>
      <c r="G643" s="15"/>
      <c r="H643" s="21" t="s">
        <v>2444</v>
      </c>
      <c r="I643" s="17" t="s">
        <v>36</v>
      </c>
      <c r="J643" s="17" t="s">
        <v>1787</v>
      </c>
      <c r="K643" s="17" t="s">
        <v>285</v>
      </c>
      <c r="L643" s="17" t="s">
        <v>2450</v>
      </c>
      <c r="M643" s="17" t="s">
        <v>2451</v>
      </c>
      <c r="N643" s="17" t="s">
        <v>2452</v>
      </c>
      <c r="O643" s="17" t="s">
        <v>383</v>
      </c>
      <c r="P643" s="43" t="s">
        <v>390</v>
      </c>
      <c r="Q643" s="17" t="str" cm="1">
        <f t="array" ref="Q643">_xlfn.XLOOKUP(Table4[[#This Row],[Full Name / Nama Penuh]],Table1[[#All],[Employee Name]],Table1[[#All],[Status]],"",0,1)</f>
        <v/>
      </c>
      <c r="R643" s="37"/>
    </row>
    <row r="644" spans="1:18">
      <c r="A644" s="17">
        <v>6400</v>
      </c>
      <c r="B644" s="15">
        <v>46136.383553240703</v>
      </c>
      <c r="C644" s="15">
        <v>46136.392164351899</v>
      </c>
      <c r="D644" s="15" t="s">
        <v>264</v>
      </c>
      <c r="E644" s="32">
        <v>46136</v>
      </c>
      <c r="F644" s="15" t="s">
        <v>2453</v>
      </c>
      <c r="G644" s="15"/>
      <c r="H644" s="21" t="s">
        <v>2016</v>
      </c>
      <c r="I644" s="17" t="s">
        <v>2303</v>
      </c>
      <c r="J644" s="17" t="s">
        <v>1026</v>
      </c>
      <c r="K644" s="17" t="s">
        <v>296</v>
      </c>
      <c r="L644" s="17" t="s">
        <v>2454</v>
      </c>
      <c r="M644" s="17" t="s">
        <v>2455</v>
      </c>
      <c r="N644" s="17" t="s">
        <v>2456</v>
      </c>
      <c r="O644" s="17" t="s">
        <v>450</v>
      </c>
      <c r="P644" s="43" t="s">
        <v>390</v>
      </c>
      <c r="Q644" s="17" t="str" cm="1">
        <f t="array" ref="Q644">_xlfn.XLOOKUP(Table4[[#This Row],[Full Name / Nama Penuh]],Table1[[#All],[Employee Name]],Table1[[#All],[Status]],"",0,1)</f>
        <v/>
      </c>
      <c r="R644" s="37"/>
    </row>
    <row r="645" spans="1:18">
      <c r="A645" s="17">
        <v>6401</v>
      </c>
      <c r="B645" s="15">
        <v>46136.459733796299</v>
      </c>
      <c r="C645" s="15">
        <v>46136.466874999998</v>
      </c>
      <c r="D645" s="15" t="s">
        <v>264</v>
      </c>
      <c r="E645" s="32">
        <v>46136</v>
      </c>
      <c r="F645" s="15" t="s">
        <v>2457</v>
      </c>
      <c r="G645" s="15"/>
      <c r="H645" s="21" t="s">
        <v>2016</v>
      </c>
      <c r="I645" s="17" t="s">
        <v>2229</v>
      </c>
      <c r="J645" s="17" t="s">
        <v>2021</v>
      </c>
      <c r="K645" s="17" t="s">
        <v>296</v>
      </c>
      <c r="L645" s="17" t="s">
        <v>2458</v>
      </c>
      <c r="M645" s="17" t="s">
        <v>2459</v>
      </c>
      <c r="N645" s="17" t="s">
        <v>2460</v>
      </c>
      <c r="O645" s="17" t="s">
        <v>553</v>
      </c>
      <c r="P645" s="43" t="s">
        <v>390</v>
      </c>
      <c r="Q645" s="17" t="str" cm="1">
        <f t="array" ref="Q645">_xlfn.XLOOKUP(Table4[[#This Row],[Full Name / Nama Penuh]],Table1[[#All],[Employee Name]],Table1[[#All],[Status]],"",0,1)</f>
        <v/>
      </c>
      <c r="R645" s="37"/>
    </row>
    <row r="646" spans="1:18">
      <c r="A646" s="17">
        <v>6418</v>
      </c>
      <c r="B646" s="15">
        <v>46138.732777777797</v>
      </c>
      <c r="C646" s="15">
        <v>46138.736562500002</v>
      </c>
      <c r="D646" s="15" t="s">
        <v>264</v>
      </c>
      <c r="E646" s="32">
        <v>46136</v>
      </c>
      <c r="F646" s="15" t="s">
        <v>2461</v>
      </c>
      <c r="G646" s="15"/>
      <c r="H646" s="21" t="s">
        <v>2026</v>
      </c>
      <c r="I646" s="17" t="s">
        <v>2462</v>
      </c>
      <c r="J646" s="17" t="s">
        <v>291</v>
      </c>
      <c r="K646" s="17" t="s">
        <v>285</v>
      </c>
      <c r="L646" s="17" t="s">
        <v>2463</v>
      </c>
      <c r="M646" s="17" t="s">
        <v>2464</v>
      </c>
      <c r="N646" s="17" t="s">
        <v>2465</v>
      </c>
      <c r="O646" s="17" t="s">
        <v>289</v>
      </c>
      <c r="P646" s="43" t="s">
        <v>390</v>
      </c>
      <c r="Q646" s="17" t="str" cm="1">
        <f t="array" ref="Q646">_xlfn.XLOOKUP(Table4[[#This Row],[Full Name / Nama Penuh]],Table1[[#All],[Employee Name]],Table1[[#All],[Status]],"",0,1)</f>
        <v/>
      </c>
      <c r="R646" s="37"/>
    </row>
    <row r="647" spans="1:18">
      <c r="A647" s="17">
        <v>6460</v>
      </c>
      <c r="B647" s="15">
        <v>46141.528379629599</v>
      </c>
      <c r="C647" s="15">
        <v>46141.533020833303</v>
      </c>
      <c r="D647" s="15" t="s">
        <v>264</v>
      </c>
      <c r="E647" s="32">
        <v>46136</v>
      </c>
      <c r="F647" s="17" t="s">
        <v>144</v>
      </c>
      <c r="G647" s="15" t="s">
        <v>2357</v>
      </c>
      <c r="H647" s="21" t="s">
        <v>239</v>
      </c>
      <c r="I647" s="17" t="s">
        <v>874</v>
      </c>
      <c r="J647" s="17" t="s">
        <v>266</v>
      </c>
      <c r="K647" s="17" t="s">
        <v>285</v>
      </c>
      <c r="L647" s="17" t="s">
        <v>2466</v>
      </c>
      <c r="M647" s="17" t="s">
        <v>2467</v>
      </c>
      <c r="N647" s="17" t="s">
        <v>2468</v>
      </c>
      <c r="O647" s="17" t="s">
        <v>295</v>
      </c>
      <c r="P647" s="43" t="s">
        <v>272</v>
      </c>
      <c r="Q647" s="17" t="str" cm="1">
        <f t="array" ref="Q647">_xlfn.XLOOKUP(Table4[[#This Row],[Full Name / Nama Penuh]],Table1[[#All],[Employee Name]],Table1[[#All],[Status]],"",0,1)</f>
        <v>Active</v>
      </c>
      <c r="R647" s="37"/>
    </row>
    <row r="648" spans="1:18">
      <c r="A648" s="16">
        <v>6580</v>
      </c>
      <c r="B648" s="15">
        <v>46142.883506944447</v>
      </c>
      <c r="C648" s="15">
        <v>46142.887442129628</v>
      </c>
      <c r="D648" s="15" t="s">
        <v>264</v>
      </c>
      <c r="E648" s="32">
        <v>46136</v>
      </c>
      <c r="F648" s="17" t="s">
        <v>141</v>
      </c>
      <c r="G648" s="17">
        <v>12000051</v>
      </c>
      <c r="H648" s="21" t="s">
        <v>239</v>
      </c>
      <c r="I648" s="17" t="s">
        <v>2221</v>
      </c>
      <c r="J648" s="17" t="s">
        <v>266</v>
      </c>
      <c r="K648" s="17" t="s">
        <v>285</v>
      </c>
      <c r="L648" s="17" t="s">
        <v>2469</v>
      </c>
      <c r="M648" s="17" t="s">
        <v>2470</v>
      </c>
      <c r="N648" s="17" t="s">
        <v>2471</v>
      </c>
      <c r="O648" s="17" t="s">
        <v>283</v>
      </c>
      <c r="P648" s="50" t="s">
        <v>272</v>
      </c>
      <c r="Q648" s="17" t="str" cm="1">
        <f t="array" ref="Q648">_xlfn.XLOOKUP(Table4[[#This Row],[Full Name / Nama Penuh]],Table1[[#All],[Employee Name]],Table1[[#All],[Status]],"",0,1)</f>
        <v>Inactive</v>
      </c>
      <c r="R648" s="37" t="s">
        <v>2472</v>
      </c>
    </row>
    <row r="649" spans="1:18">
      <c r="A649" s="17">
        <v>6411</v>
      </c>
      <c r="B649" s="15">
        <v>46138.4235416667</v>
      </c>
      <c r="C649" s="15">
        <v>46138.4309953704</v>
      </c>
      <c r="D649" s="15" t="s">
        <v>264</v>
      </c>
      <c r="E649" s="32">
        <v>46136</v>
      </c>
      <c r="F649" s="15" t="s">
        <v>2473</v>
      </c>
      <c r="G649" s="15"/>
      <c r="H649" s="21" t="s">
        <v>2026</v>
      </c>
      <c r="I649" s="17" t="s">
        <v>2474</v>
      </c>
      <c r="J649" s="17" t="s">
        <v>291</v>
      </c>
      <c r="K649" s="17" t="s">
        <v>305</v>
      </c>
      <c r="L649" s="17" t="s">
        <v>2475</v>
      </c>
      <c r="M649" s="17" t="s">
        <v>2476</v>
      </c>
      <c r="N649" s="17" t="s">
        <v>2477</v>
      </c>
      <c r="O649" s="17" t="s">
        <v>295</v>
      </c>
      <c r="P649" s="43" t="s">
        <v>390</v>
      </c>
      <c r="Q649" s="17" t="str" cm="1">
        <f t="array" ref="Q649">_xlfn.XLOOKUP(Table4[[#This Row],[Full Name / Nama Penuh]],Table1[[#All],[Employee Name]],Table1[[#All],[Status]],"",0,1)</f>
        <v/>
      </c>
      <c r="R649" s="37"/>
    </row>
    <row r="650" spans="1:18">
      <c r="A650" s="17">
        <v>6412</v>
      </c>
      <c r="B650" s="15">
        <v>46138.432152777801</v>
      </c>
      <c r="C650" s="15">
        <v>46138.438101851803</v>
      </c>
      <c r="D650" s="15" t="s">
        <v>264</v>
      </c>
      <c r="E650" s="32">
        <v>46136</v>
      </c>
      <c r="F650" s="15" t="s">
        <v>2473</v>
      </c>
      <c r="G650" s="15"/>
      <c r="H650" s="21" t="s">
        <v>2026</v>
      </c>
      <c r="I650" s="17" t="s">
        <v>2474</v>
      </c>
      <c r="J650" s="17" t="s">
        <v>966</v>
      </c>
      <c r="K650" s="17" t="s">
        <v>305</v>
      </c>
      <c r="L650" s="17" t="s">
        <v>2478</v>
      </c>
      <c r="M650" s="17" t="s">
        <v>2479</v>
      </c>
      <c r="N650" s="17" t="s">
        <v>2480</v>
      </c>
      <c r="O650" s="17" t="s">
        <v>295</v>
      </c>
      <c r="P650" s="43" t="s">
        <v>390</v>
      </c>
      <c r="Q650" s="17" t="str" cm="1">
        <f t="array" ref="Q650">_xlfn.XLOOKUP(Table4[[#This Row],[Full Name / Nama Penuh]],Table1[[#All],[Employee Name]],Table1[[#All],[Status]],"",0,1)</f>
        <v/>
      </c>
      <c r="R650" s="37"/>
    </row>
    <row r="651" spans="1:18">
      <c r="A651" s="17">
        <v>6414</v>
      </c>
      <c r="B651" s="15">
        <v>46138.7200578704</v>
      </c>
      <c r="C651" s="15">
        <v>46138.724687499998</v>
      </c>
      <c r="D651" s="15" t="s">
        <v>264</v>
      </c>
      <c r="E651" s="32">
        <v>46136</v>
      </c>
      <c r="F651" s="15" t="s">
        <v>2481</v>
      </c>
      <c r="G651" s="15" t="s">
        <v>287</v>
      </c>
      <c r="H651" s="21" t="s">
        <v>2026</v>
      </c>
      <c r="I651" s="17" t="s">
        <v>2482</v>
      </c>
      <c r="J651" s="17" t="s">
        <v>604</v>
      </c>
      <c r="K651" s="17" t="s">
        <v>305</v>
      </c>
      <c r="L651" s="17" t="s">
        <v>2483</v>
      </c>
      <c r="M651" s="17" t="s">
        <v>2484</v>
      </c>
      <c r="N651" s="17" t="s">
        <v>2485</v>
      </c>
      <c r="O651" s="17" t="s">
        <v>428</v>
      </c>
      <c r="P651" s="43" t="s">
        <v>390</v>
      </c>
      <c r="Q651" s="17" t="str" cm="1">
        <f t="array" ref="Q651">_xlfn.XLOOKUP(Table4[[#This Row],[Full Name / Nama Penuh]],Table1[[#All],[Employee Name]],Table1[[#All],[Status]],"",0,1)</f>
        <v/>
      </c>
      <c r="R651" s="37"/>
    </row>
    <row r="652" spans="1:18">
      <c r="A652" s="17">
        <v>6396</v>
      </c>
      <c r="B652" s="15">
        <v>46136.375115740702</v>
      </c>
      <c r="C652" s="15">
        <v>46136.3769791667</v>
      </c>
      <c r="D652" s="15" t="s">
        <v>264</v>
      </c>
      <c r="E652" s="32">
        <v>46136</v>
      </c>
      <c r="F652" s="15" t="s">
        <v>2486</v>
      </c>
      <c r="G652" s="15"/>
      <c r="H652" s="21" t="s">
        <v>2444</v>
      </c>
      <c r="I652" s="17" t="s">
        <v>2445</v>
      </c>
      <c r="J652" s="17" t="s">
        <v>291</v>
      </c>
      <c r="K652" s="17" t="s">
        <v>305</v>
      </c>
      <c r="L652" s="17" t="s">
        <v>2487</v>
      </c>
      <c r="M652" s="17" t="s">
        <v>2488</v>
      </c>
      <c r="N652" s="17" t="s">
        <v>2489</v>
      </c>
      <c r="O652" s="17" t="s">
        <v>593</v>
      </c>
      <c r="P652" s="43" t="s">
        <v>390</v>
      </c>
      <c r="Q652" s="17" t="str" cm="1">
        <f t="array" ref="Q652">_xlfn.XLOOKUP(Table4[[#This Row],[Full Name / Nama Penuh]],Table1[[#All],[Employee Name]],Table1[[#All],[Status]],"",0,1)</f>
        <v/>
      </c>
      <c r="R652" s="37"/>
    </row>
    <row r="653" spans="1:18">
      <c r="A653" s="17">
        <v>6389</v>
      </c>
      <c r="B653" s="15">
        <v>46136.345879629604</v>
      </c>
      <c r="C653" s="15">
        <v>46136.357013888897</v>
      </c>
      <c r="D653" s="15" t="s">
        <v>264</v>
      </c>
      <c r="E653" s="32">
        <v>46136</v>
      </c>
      <c r="F653" s="15" t="s">
        <v>2490</v>
      </c>
      <c r="G653" s="15"/>
      <c r="H653" s="21" t="s">
        <v>2016</v>
      </c>
      <c r="I653" s="17" t="s">
        <v>2303</v>
      </c>
      <c r="J653" s="17" t="s">
        <v>2021</v>
      </c>
      <c r="K653" s="17" t="s">
        <v>305</v>
      </c>
      <c r="L653" s="17" t="s">
        <v>2491</v>
      </c>
      <c r="M653" s="17" t="s">
        <v>2492</v>
      </c>
      <c r="N653" s="17" t="s">
        <v>2493</v>
      </c>
      <c r="O653" s="17" t="s">
        <v>428</v>
      </c>
      <c r="P653" s="43" t="s">
        <v>390</v>
      </c>
      <c r="Q653" s="17" t="str" cm="1">
        <f t="array" ref="Q653">_xlfn.XLOOKUP(Table4[[#This Row],[Full Name / Nama Penuh]],Table1[[#All],[Employee Name]],Table1[[#All],[Status]],"",0,1)</f>
        <v/>
      </c>
      <c r="R653" s="37"/>
    </row>
    <row r="654" spans="1:18">
      <c r="A654" s="17">
        <v>6391</v>
      </c>
      <c r="B654" s="15">
        <v>46136.356203703697</v>
      </c>
      <c r="C654" s="15">
        <v>46136.370439814797</v>
      </c>
      <c r="D654" s="15" t="s">
        <v>264</v>
      </c>
      <c r="E654" s="32">
        <v>46136</v>
      </c>
      <c r="F654" s="15" t="s">
        <v>2457</v>
      </c>
      <c r="G654" s="15"/>
      <c r="H654" s="21" t="s">
        <v>2016</v>
      </c>
      <c r="I654" s="17" t="s">
        <v>2229</v>
      </c>
      <c r="J654" s="17" t="s">
        <v>2021</v>
      </c>
      <c r="K654" s="17" t="s">
        <v>305</v>
      </c>
      <c r="L654" s="17" t="s">
        <v>2494</v>
      </c>
      <c r="M654" s="17" t="s">
        <v>2495</v>
      </c>
      <c r="N654" s="17" t="s">
        <v>2496</v>
      </c>
      <c r="O654" s="17" t="s">
        <v>295</v>
      </c>
      <c r="P654" s="43" t="s">
        <v>390</v>
      </c>
      <c r="Q654" s="17" t="str" cm="1">
        <f t="array" ref="Q654">_xlfn.XLOOKUP(Table4[[#This Row],[Full Name / Nama Penuh]],Table1[[#All],[Employee Name]],Table1[[#All],[Status]],"",0,1)</f>
        <v/>
      </c>
      <c r="R654" s="37"/>
    </row>
    <row r="655" spans="1:18">
      <c r="A655" s="17">
        <v>6393</v>
      </c>
      <c r="B655" s="15">
        <v>46136.368368055599</v>
      </c>
      <c r="C655" s="15">
        <v>46136.373657407399</v>
      </c>
      <c r="D655" s="15" t="s">
        <v>264</v>
      </c>
      <c r="E655" s="32">
        <v>46136</v>
      </c>
      <c r="F655" s="15" t="s">
        <v>2408</v>
      </c>
      <c r="G655" s="15"/>
      <c r="H655" s="21" t="s">
        <v>2016</v>
      </c>
      <c r="I655" s="17" t="s">
        <v>2409</v>
      </c>
      <c r="J655" s="17" t="s">
        <v>2021</v>
      </c>
      <c r="K655" s="17" t="s">
        <v>267</v>
      </c>
      <c r="L655" s="17" t="s">
        <v>2497</v>
      </c>
      <c r="M655" s="17" t="s">
        <v>2498</v>
      </c>
      <c r="N655" s="17" t="s">
        <v>2499</v>
      </c>
      <c r="O655" s="17" t="s">
        <v>450</v>
      </c>
      <c r="P655" s="43" t="s">
        <v>390</v>
      </c>
      <c r="Q655" s="17" t="str" cm="1">
        <f t="array" ref="Q655">_xlfn.XLOOKUP(Table4[[#This Row],[Full Name / Nama Penuh]],Table1[[#All],[Employee Name]],Table1[[#All],[Status]],"",0,1)</f>
        <v/>
      </c>
      <c r="R655" s="37"/>
    </row>
    <row r="656" spans="1:18">
      <c r="A656" s="17">
        <v>6425</v>
      </c>
      <c r="B656" s="15">
        <v>46139.3729282407</v>
      </c>
      <c r="C656" s="15">
        <v>46139.395717592597</v>
      </c>
      <c r="D656" s="15" t="s">
        <v>264</v>
      </c>
      <c r="E656" s="32">
        <v>46136</v>
      </c>
      <c r="F656" s="15" t="s">
        <v>2500</v>
      </c>
      <c r="G656" s="15"/>
      <c r="H656" s="21" t="s">
        <v>2501</v>
      </c>
      <c r="I656" s="17" t="s">
        <v>2502</v>
      </c>
      <c r="J656" s="17" t="s">
        <v>266</v>
      </c>
      <c r="K656" s="17" t="s">
        <v>305</v>
      </c>
      <c r="L656" s="17" t="s">
        <v>2503</v>
      </c>
      <c r="M656" s="17" t="s">
        <v>2504</v>
      </c>
      <c r="N656" s="17" t="s">
        <v>2505</v>
      </c>
      <c r="O656" s="17" t="s">
        <v>428</v>
      </c>
      <c r="P656" s="43" t="s">
        <v>390</v>
      </c>
      <c r="Q656" s="17" t="str" cm="1">
        <f t="array" ref="Q656">_xlfn.XLOOKUP(Table4[[#This Row],[Full Name / Nama Penuh]],Table1[[#All],[Employee Name]],Table1[[#All],[Status]],"",0,1)</f>
        <v/>
      </c>
      <c r="R656" s="37"/>
    </row>
    <row r="657" spans="1:18">
      <c r="A657" s="17">
        <v>6426</v>
      </c>
      <c r="B657" s="15">
        <v>46139.399849537003</v>
      </c>
      <c r="C657" s="15">
        <v>46139.4</v>
      </c>
      <c r="D657" s="15" t="s">
        <v>264</v>
      </c>
      <c r="E657" s="32">
        <v>46136</v>
      </c>
      <c r="F657" s="15" t="s">
        <v>2506</v>
      </c>
      <c r="G657" s="15"/>
      <c r="H657" s="21" t="s">
        <v>2501</v>
      </c>
      <c r="I657" s="17" t="s">
        <v>2507</v>
      </c>
      <c r="J657" s="17" t="s">
        <v>266</v>
      </c>
      <c r="K657" s="17" t="s">
        <v>305</v>
      </c>
      <c r="L657" s="17" t="s">
        <v>2508</v>
      </c>
      <c r="M657" s="17" t="s">
        <v>2509</v>
      </c>
      <c r="N657" s="17" t="s">
        <v>2510</v>
      </c>
      <c r="O657" s="17" t="s">
        <v>527</v>
      </c>
      <c r="P657" s="43" t="s">
        <v>390</v>
      </c>
      <c r="Q657" s="17" t="str" cm="1">
        <f t="array" ref="Q657">_xlfn.XLOOKUP(Table4[[#This Row],[Full Name / Nama Penuh]],Table1[[#All],[Employee Name]],Table1[[#All],[Status]],"",0,1)</f>
        <v/>
      </c>
      <c r="R657" s="37"/>
    </row>
    <row r="658" spans="1:18">
      <c r="A658" s="17">
        <v>5831</v>
      </c>
      <c r="B658" s="15">
        <v>46118.601388888899</v>
      </c>
      <c r="C658" s="15">
        <v>46118.601678240702</v>
      </c>
      <c r="D658" s="15" t="s">
        <v>264</v>
      </c>
      <c r="E658" s="32">
        <v>46135</v>
      </c>
      <c r="F658" s="15" t="s">
        <v>62</v>
      </c>
      <c r="G658" s="15"/>
      <c r="H658" s="21" t="s">
        <v>239</v>
      </c>
      <c r="I658" s="17" t="s">
        <v>632</v>
      </c>
      <c r="J658" s="17" t="s">
        <v>266</v>
      </c>
      <c r="K658" s="17" t="s">
        <v>305</v>
      </c>
      <c r="L658" s="17" t="s">
        <v>2511</v>
      </c>
      <c r="M658" s="17" t="s">
        <v>2512</v>
      </c>
      <c r="N658" s="17" t="s">
        <v>2513</v>
      </c>
      <c r="O658" s="17" t="s">
        <v>295</v>
      </c>
      <c r="P658" s="16" t="s">
        <v>272</v>
      </c>
      <c r="Q658" s="17" t="str" cm="1">
        <f t="array" ref="Q658">_xlfn.XLOOKUP(Table4[[#This Row],[Full Name / Nama Penuh]],Table1[[#All],[Employee Name]],Table1[[#All],[Status]],"",0,1)</f>
        <v>Active</v>
      </c>
      <c r="R658" s="37"/>
    </row>
    <row r="659" spans="1:18">
      <c r="A659" s="17">
        <v>6068</v>
      </c>
      <c r="B659" s="15">
        <v>46125.749467592599</v>
      </c>
      <c r="C659" s="15">
        <v>46125.751724537004</v>
      </c>
      <c r="D659" s="15" t="s">
        <v>264</v>
      </c>
      <c r="E659" s="32">
        <v>46135</v>
      </c>
      <c r="F659" s="17" t="s">
        <v>181</v>
      </c>
      <c r="G659" s="15" t="s">
        <v>2431</v>
      </c>
      <c r="H659" s="21" t="s">
        <v>239</v>
      </c>
      <c r="I659" s="17" t="s">
        <v>799</v>
      </c>
      <c r="J659" s="17" t="s">
        <v>266</v>
      </c>
      <c r="K659" s="17" t="s">
        <v>305</v>
      </c>
      <c r="L659" s="17" t="s">
        <v>2514</v>
      </c>
      <c r="M659" s="17" t="s">
        <v>1117</v>
      </c>
      <c r="N659" s="17" t="s">
        <v>2515</v>
      </c>
      <c r="O659" s="17" t="s">
        <v>283</v>
      </c>
      <c r="P659" s="43" t="s">
        <v>272</v>
      </c>
      <c r="Q659" s="17" t="str" cm="1">
        <f t="array" ref="Q659">_xlfn.XLOOKUP(Table4[[#This Row],[Full Name / Nama Penuh]],Table1[[#All],[Employee Name]],Table1[[#All],[Status]],"",0,1)</f>
        <v>Active</v>
      </c>
      <c r="R659" s="37"/>
    </row>
    <row r="660" spans="1:18">
      <c r="A660" s="17">
        <v>6377</v>
      </c>
      <c r="B660" s="15">
        <v>46135.315925925897</v>
      </c>
      <c r="C660" s="15">
        <v>46135.322222222203</v>
      </c>
      <c r="D660" s="15" t="s">
        <v>264</v>
      </c>
      <c r="E660" s="32">
        <v>46135</v>
      </c>
      <c r="F660" s="17" t="s">
        <v>110</v>
      </c>
      <c r="G660" s="15" t="s">
        <v>2287</v>
      </c>
      <c r="H660" s="21" t="s">
        <v>239</v>
      </c>
      <c r="I660" s="17" t="s">
        <v>537</v>
      </c>
      <c r="J660" s="17" t="s">
        <v>88</v>
      </c>
      <c r="K660" s="17" t="s">
        <v>267</v>
      </c>
      <c r="L660" s="17" t="s">
        <v>2516</v>
      </c>
      <c r="M660" s="17" t="s">
        <v>2517</v>
      </c>
      <c r="N660" s="17" t="s">
        <v>2518</v>
      </c>
      <c r="O660" s="17" t="s">
        <v>346</v>
      </c>
      <c r="P660" s="43" t="s">
        <v>272</v>
      </c>
      <c r="Q660" s="17" t="str" cm="1">
        <f t="array" ref="Q660">_xlfn.XLOOKUP(Table4[[#This Row],[Full Name / Nama Penuh]],Table1[[#All],[Employee Name]],Table1[[#All],[Status]],"",0,1)</f>
        <v>Active</v>
      </c>
      <c r="R660" s="37"/>
    </row>
    <row r="661" spans="1:18">
      <c r="A661" s="17">
        <v>6379</v>
      </c>
      <c r="B661" s="15">
        <v>46135.360694444404</v>
      </c>
      <c r="C661" s="15">
        <v>46135.362870370402</v>
      </c>
      <c r="D661" s="15" t="s">
        <v>264</v>
      </c>
      <c r="E661" s="32">
        <v>46135</v>
      </c>
      <c r="F661" s="15" t="s">
        <v>2243</v>
      </c>
      <c r="G661" s="15" t="s">
        <v>2149</v>
      </c>
      <c r="H661" s="21" t="s">
        <v>239</v>
      </c>
      <c r="I661" s="17" t="s">
        <v>56</v>
      </c>
      <c r="J661" s="17" t="s">
        <v>291</v>
      </c>
      <c r="K661" s="17" t="s">
        <v>305</v>
      </c>
      <c r="L661" s="17" t="s">
        <v>2519</v>
      </c>
      <c r="M661" s="17" t="s">
        <v>2520</v>
      </c>
      <c r="N661" s="17" t="s">
        <v>2521</v>
      </c>
      <c r="O661" s="17" t="s">
        <v>295</v>
      </c>
      <c r="P661" s="16" t="s">
        <v>272</v>
      </c>
      <c r="Q661" s="17" t="str" cm="1">
        <f t="array" ref="Q661">_xlfn.XLOOKUP(Table4[[#This Row],[Full Name / Nama Penuh]],Table1[[#All],[Employee Name]],Table1[[#All],[Status]],"",0,1)</f>
        <v>Active</v>
      </c>
      <c r="R661" s="37"/>
    </row>
    <row r="662" spans="1:18">
      <c r="A662" s="17">
        <v>6380</v>
      </c>
      <c r="B662" s="15">
        <v>46135.362939814797</v>
      </c>
      <c r="C662" s="15">
        <v>46135.364212963003</v>
      </c>
      <c r="D662" s="15" t="s">
        <v>264</v>
      </c>
      <c r="E662" s="32">
        <v>46135</v>
      </c>
      <c r="F662" s="15" t="s">
        <v>2243</v>
      </c>
      <c r="G662" s="15" t="s">
        <v>2149</v>
      </c>
      <c r="H662" s="21" t="s">
        <v>239</v>
      </c>
      <c r="I662" s="17" t="s">
        <v>56</v>
      </c>
      <c r="J662" s="17" t="s">
        <v>291</v>
      </c>
      <c r="K662" s="17" t="s">
        <v>267</v>
      </c>
      <c r="L662" s="17" t="s">
        <v>2522</v>
      </c>
      <c r="M662" s="17" t="s">
        <v>2523</v>
      </c>
      <c r="N662" s="17" t="s">
        <v>2524</v>
      </c>
      <c r="O662" s="17" t="s">
        <v>346</v>
      </c>
      <c r="P662" s="16" t="s">
        <v>272</v>
      </c>
      <c r="Q662" s="17" t="str" cm="1">
        <f t="array" ref="Q662">_xlfn.XLOOKUP(Table4[[#This Row],[Full Name / Nama Penuh]],Table1[[#All],[Employee Name]],Table1[[#All],[Status]],"",0,1)</f>
        <v>Active</v>
      </c>
      <c r="R662" s="37"/>
    </row>
    <row r="663" spans="1:18">
      <c r="A663" s="17">
        <v>6381</v>
      </c>
      <c r="B663" s="15">
        <v>46135.575949074097</v>
      </c>
      <c r="C663" s="15">
        <v>46135.579421296301</v>
      </c>
      <c r="D663" s="15" t="s">
        <v>264</v>
      </c>
      <c r="E663" s="32">
        <v>46135</v>
      </c>
      <c r="F663" s="17" t="s">
        <v>96</v>
      </c>
      <c r="G663" s="17">
        <v>12000161</v>
      </c>
      <c r="H663" s="21" t="s">
        <v>239</v>
      </c>
      <c r="I663" s="17" t="s">
        <v>918</v>
      </c>
      <c r="J663" s="17" t="s">
        <v>715</v>
      </c>
      <c r="K663" s="17" t="s">
        <v>305</v>
      </c>
      <c r="L663" s="17" t="s">
        <v>2525</v>
      </c>
      <c r="M663" s="17" t="s">
        <v>2526</v>
      </c>
      <c r="N663" s="17" t="s">
        <v>2527</v>
      </c>
      <c r="O663" s="17" t="s">
        <v>340</v>
      </c>
      <c r="P663" s="43" t="s">
        <v>272</v>
      </c>
      <c r="Q663" s="17" t="str" cm="1">
        <f t="array" ref="Q663">_xlfn.XLOOKUP(Table4[[#This Row],[Full Name / Nama Penuh]],Table1[[#All],[Employee Name]],Table1[[#All],[Status]],"",0,1)</f>
        <v>Active</v>
      </c>
      <c r="R663" s="37"/>
    </row>
    <row r="664" spans="1:18">
      <c r="A664" s="17">
        <v>6385</v>
      </c>
      <c r="B664" s="15">
        <v>46136.291574074101</v>
      </c>
      <c r="C664" s="15">
        <v>46136.295833333301</v>
      </c>
      <c r="D664" s="15" t="s">
        <v>264</v>
      </c>
      <c r="E664" s="32">
        <v>46135</v>
      </c>
      <c r="F664" s="17" t="s">
        <v>171</v>
      </c>
      <c r="G664" s="15" t="s">
        <v>2528</v>
      </c>
      <c r="H664" s="21" t="s">
        <v>239</v>
      </c>
      <c r="I664" s="17" t="s">
        <v>465</v>
      </c>
      <c r="J664" s="17" t="s">
        <v>291</v>
      </c>
      <c r="K664" s="17" t="s">
        <v>267</v>
      </c>
      <c r="L664" s="17" t="s">
        <v>2529</v>
      </c>
      <c r="M664" s="17" t="s">
        <v>2530</v>
      </c>
      <c r="N664" s="17" t="s">
        <v>2531</v>
      </c>
      <c r="O664" s="17" t="s">
        <v>283</v>
      </c>
      <c r="P664" s="43" t="s">
        <v>272</v>
      </c>
      <c r="Q664" s="17" t="str" cm="1">
        <f t="array" ref="Q664">_xlfn.XLOOKUP(Table4[[#This Row],[Full Name / Nama Penuh]],Table1[[#All],[Employee Name]],Table1[[#All],[Status]],"",0,1)</f>
        <v>Active</v>
      </c>
      <c r="R664" s="37"/>
    </row>
    <row r="665" spans="1:18">
      <c r="A665" s="17">
        <v>6423</v>
      </c>
      <c r="B665" s="15">
        <v>46139.368217592601</v>
      </c>
      <c r="C665" s="15">
        <v>46139.383541666699</v>
      </c>
      <c r="D665" s="15" t="s">
        <v>264</v>
      </c>
      <c r="E665" s="32">
        <v>46135</v>
      </c>
      <c r="F665" s="17" t="s">
        <v>97</v>
      </c>
      <c r="G665" s="15" t="s">
        <v>2102</v>
      </c>
      <c r="H665" s="21" t="s">
        <v>239</v>
      </c>
      <c r="I665" s="17" t="s">
        <v>574</v>
      </c>
      <c r="J665" s="17" t="s">
        <v>715</v>
      </c>
      <c r="K665" s="17" t="s">
        <v>267</v>
      </c>
      <c r="L665" s="17" t="s">
        <v>2532</v>
      </c>
      <c r="M665" s="17" t="s">
        <v>2533</v>
      </c>
      <c r="N665" s="17" t="s">
        <v>2534</v>
      </c>
      <c r="O665" s="17" t="s">
        <v>283</v>
      </c>
      <c r="P665" s="43" t="s">
        <v>272</v>
      </c>
      <c r="Q665" s="17" t="str" cm="1">
        <f t="array" ref="Q665">_xlfn.XLOOKUP(Table4[[#This Row],[Full Name / Nama Penuh]],Table1[[#All],[Employee Name]],Table1[[#All],[Status]],"",0,1)</f>
        <v>Active</v>
      </c>
      <c r="R665" s="37"/>
    </row>
    <row r="666" spans="1:18">
      <c r="A666" s="17">
        <v>6428</v>
      </c>
      <c r="B666" s="15">
        <v>46139.436400462997</v>
      </c>
      <c r="C666" s="15">
        <v>46139.440995370402</v>
      </c>
      <c r="D666" s="15" t="s">
        <v>264</v>
      </c>
      <c r="E666" s="32">
        <v>46135</v>
      </c>
      <c r="F666" s="15" t="s">
        <v>2535</v>
      </c>
      <c r="G666" s="15" t="s">
        <v>2328</v>
      </c>
      <c r="H666" s="21" t="s">
        <v>239</v>
      </c>
      <c r="I666" s="17" t="s">
        <v>1432</v>
      </c>
      <c r="J666" s="17" t="s">
        <v>386</v>
      </c>
      <c r="K666" s="17" t="s">
        <v>267</v>
      </c>
      <c r="L666" s="17" t="s">
        <v>2536</v>
      </c>
      <c r="M666" s="17" t="s">
        <v>2537</v>
      </c>
      <c r="N666" s="17" t="s">
        <v>2538</v>
      </c>
      <c r="O666" s="17" t="s">
        <v>283</v>
      </c>
      <c r="P666" s="16" t="s">
        <v>272</v>
      </c>
      <c r="Q666" s="17" t="str" cm="1">
        <f t="array" ref="Q666">_xlfn.XLOOKUP(Table4[[#This Row],[Full Name / Nama Penuh]],Table1[[#All],[Employee Name]],Table1[[#All],[Status]],"",0,1)</f>
        <v>Active</v>
      </c>
      <c r="R666" s="37"/>
    </row>
    <row r="667" spans="1:18">
      <c r="A667" s="17">
        <v>6384</v>
      </c>
      <c r="B667" s="15">
        <v>46135.866145833301</v>
      </c>
      <c r="C667" s="15">
        <v>46135.869293981501</v>
      </c>
      <c r="D667" s="15" t="s">
        <v>264</v>
      </c>
      <c r="E667" s="32">
        <v>46135</v>
      </c>
      <c r="F667" s="15" t="s">
        <v>2539</v>
      </c>
      <c r="G667" s="15" t="s">
        <v>491</v>
      </c>
      <c r="H667" s="21" t="s">
        <v>2016</v>
      </c>
      <c r="I667" s="17" t="s">
        <v>2396</v>
      </c>
      <c r="J667" s="17" t="s">
        <v>1026</v>
      </c>
      <c r="K667" s="17" t="s">
        <v>296</v>
      </c>
      <c r="L667" s="17" t="s">
        <v>2540</v>
      </c>
      <c r="M667" s="17" t="s">
        <v>2541</v>
      </c>
      <c r="N667" s="17" t="s">
        <v>2542</v>
      </c>
      <c r="O667" s="17" t="s">
        <v>289</v>
      </c>
      <c r="P667" s="43" t="s">
        <v>390</v>
      </c>
      <c r="Q667" s="17" t="str" cm="1">
        <f t="array" ref="Q667">_xlfn.XLOOKUP(Table4[[#This Row],[Full Name / Nama Penuh]],Table1[[#All],[Employee Name]],Table1[[#All],[Status]],"",0,1)</f>
        <v/>
      </c>
      <c r="R667" s="37"/>
    </row>
    <row r="668" spans="1:18">
      <c r="A668" s="17">
        <v>6388</v>
      </c>
      <c r="B668" s="15">
        <v>46136.346631944398</v>
      </c>
      <c r="C668" s="15">
        <v>46136.353414351797</v>
      </c>
      <c r="D668" s="15" t="s">
        <v>264</v>
      </c>
      <c r="E668" s="32">
        <v>46135</v>
      </c>
      <c r="F668" s="17" t="s">
        <v>213</v>
      </c>
      <c r="G668" s="15" t="s">
        <v>2543</v>
      </c>
      <c r="H668" s="21" t="s">
        <v>239</v>
      </c>
      <c r="I668" s="17" t="s">
        <v>599</v>
      </c>
      <c r="J668" s="17" t="s">
        <v>291</v>
      </c>
      <c r="K668" s="17" t="s">
        <v>296</v>
      </c>
      <c r="L668" s="17" t="s">
        <v>2544</v>
      </c>
      <c r="M668" s="17" t="s">
        <v>2545</v>
      </c>
      <c r="N668" s="17" t="s">
        <v>2546</v>
      </c>
      <c r="O668" s="17" t="s">
        <v>383</v>
      </c>
      <c r="P668" s="43" t="s">
        <v>272</v>
      </c>
      <c r="Q668" s="17" t="str" cm="1">
        <f t="array" ref="Q668">_xlfn.XLOOKUP(Table4[[#This Row],[Full Name / Nama Penuh]],Table1[[#All],[Employee Name]],Table1[[#All],[Status]],"",0,1)</f>
        <v>Active</v>
      </c>
      <c r="R668" s="37"/>
    </row>
    <row r="669" spans="1:18">
      <c r="A669" s="17">
        <v>6424</v>
      </c>
      <c r="B669" s="15">
        <v>46139.379745370403</v>
      </c>
      <c r="C669" s="15">
        <v>46139.383564814802</v>
      </c>
      <c r="D669" s="15" t="s">
        <v>264</v>
      </c>
      <c r="E669" s="32">
        <v>46135</v>
      </c>
      <c r="F669" s="17" t="s">
        <v>82</v>
      </c>
      <c r="G669" s="15" t="s">
        <v>2130</v>
      </c>
      <c r="H669" s="21" t="s">
        <v>239</v>
      </c>
      <c r="I669" s="17" t="s">
        <v>2547</v>
      </c>
      <c r="J669" s="17" t="s">
        <v>608</v>
      </c>
      <c r="K669" s="17" t="s">
        <v>296</v>
      </c>
      <c r="L669" s="17" t="s">
        <v>2548</v>
      </c>
      <c r="M669" s="17" t="s">
        <v>2549</v>
      </c>
      <c r="N669" s="17" t="s">
        <v>2550</v>
      </c>
      <c r="O669" s="17" t="s">
        <v>346</v>
      </c>
      <c r="P669" s="43" t="s">
        <v>272</v>
      </c>
      <c r="Q669" s="17" t="str" cm="1">
        <f t="array" ref="Q669">_xlfn.XLOOKUP(Table4[[#This Row],[Full Name / Nama Penuh]],Table1[[#All],[Employee Name]],Table1[[#All],[Status]],"",0,1)</f>
        <v>Active</v>
      </c>
      <c r="R669" s="37"/>
    </row>
    <row r="670" spans="1:18">
      <c r="A670" s="17">
        <v>6444</v>
      </c>
      <c r="B670" s="15">
        <v>46140.923506944397</v>
      </c>
      <c r="C670" s="15">
        <v>46140.935370370396</v>
      </c>
      <c r="D670" s="15" t="s">
        <v>264</v>
      </c>
      <c r="E670" s="32">
        <v>46135</v>
      </c>
      <c r="F670" s="15" t="s">
        <v>2368</v>
      </c>
      <c r="G670" s="15"/>
      <c r="H670" s="21" t="s">
        <v>2026</v>
      </c>
      <c r="I670" s="17" t="s">
        <v>2295</v>
      </c>
      <c r="J670" s="17" t="s">
        <v>291</v>
      </c>
      <c r="K670" s="17" t="s">
        <v>285</v>
      </c>
      <c r="L670" s="17" t="s">
        <v>2551</v>
      </c>
      <c r="M670" s="17" t="s">
        <v>2552</v>
      </c>
      <c r="N670" s="17" t="s">
        <v>2553</v>
      </c>
      <c r="O670" s="17" t="s">
        <v>450</v>
      </c>
      <c r="P670" s="43" t="s">
        <v>390</v>
      </c>
      <c r="Q670" s="17" t="str" cm="1">
        <f t="array" ref="Q670">_xlfn.XLOOKUP(Table4[[#This Row],[Full Name / Nama Penuh]],Table1[[#All],[Employee Name]],Table1[[#All],[Status]],"",0,1)</f>
        <v/>
      </c>
      <c r="R670" s="37"/>
    </row>
    <row r="671" spans="1:18">
      <c r="A671" s="17">
        <v>6476</v>
      </c>
      <c r="B671" s="15">
        <v>46141.7394907407</v>
      </c>
      <c r="C671" s="15">
        <v>46141.7448842593</v>
      </c>
      <c r="D671" s="15" t="s">
        <v>264</v>
      </c>
      <c r="E671" s="32">
        <v>46135</v>
      </c>
      <c r="F671" s="15" t="s">
        <v>2372</v>
      </c>
      <c r="G671" s="15"/>
      <c r="H671" s="21" t="s">
        <v>2026</v>
      </c>
      <c r="I671" s="17" t="s">
        <v>2373</v>
      </c>
      <c r="J671" s="17" t="s">
        <v>355</v>
      </c>
      <c r="K671" s="17" t="s">
        <v>267</v>
      </c>
      <c r="L671" s="17" t="s">
        <v>2554</v>
      </c>
      <c r="M671" s="17" t="s">
        <v>2555</v>
      </c>
      <c r="N671" s="17" t="s">
        <v>2556</v>
      </c>
      <c r="O671" s="17" t="s">
        <v>283</v>
      </c>
      <c r="P671" s="43" t="s">
        <v>390</v>
      </c>
      <c r="Q671" s="17" t="str" cm="1">
        <f t="array" ref="Q671">_xlfn.XLOOKUP(Table4[[#This Row],[Full Name / Nama Penuh]],Table1[[#All],[Employee Name]],Table1[[#All],[Status]],"",0,1)</f>
        <v/>
      </c>
      <c r="R671" s="37"/>
    </row>
    <row r="672" spans="1:18">
      <c r="A672" s="17">
        <v>6390</v>
      </c>
      <c r="B672" s="15">
        <v>46136.365138888897</v>
      </c>
      <c r="C672" s="15">
        <v>46136.368634259299</v>
      </c>
      <c r="D672" s="15" t="s">
        <v>264</v>
      </c>
      <c r="E672" s="32">
        <v>46135</v>
      </c>
      <c r="F672" s="15" t="s">
        <v>2557</v>
      </c>
      <c r="G672" s="15"/>
      <c r="H672" s="21" t="s">
        <v>2444</v>
      </c>
      <c r="I672" s="17" t="s">
        <v>36</v>
      </c>
      <c r="J672" s="17" t="s">
        <v>407</v>
      </c>
      <c r="K672" s="17" t="s">
        <v>305</v>
      </c>
      <c r="L672" s="17" t="s">
        <v>2558</v>
      </c>
      <c r="M672" s="17" t="s">
        <v>2559</v>
      </c>
      <c r="N672" s="17" t="s">
        <v>2560</v>
      </c>
      <c r="O672" s="17" t="s">
        <v>295</v>
      </c>
      <c r="P672" s="43" t="s">
        <v>390</v>
      </c>
      <c r="Q672" s="17" t="str" cm="1">
        <f t="array" ref="Q672">_xlfn.XLOOKUP(Table4[[#This Row],[Full Name / Nama Penuh]],Table1[[#All],[Employee Name]],Table1[[#All],[Status]],"",0,1)</f>
        <v/>
      </c>
      <c r="R672" s="37"/>
    </row>
    <row r="673" spans="1:18">
      <c r="A673" s="17">
        <v>6392</v>
      </c>
      <c r="B673" s="15">
        <v>46136.3686689815</v>
      </c>
      <c r="C673" s="15">
        <v>46136.3719444444</v>
      </c>
      <c r="D673" s="15" t="s">
        <v>264</v>
      </c>
      <c r="E673" s="32">
        <v>46135</v>
      </c>
      <c r="F673" s="15" t="s">
        <v>2561</v>
      </c>
      <c r="G673" s="15"/>
      <c r="H673" s="21" t="s">
        <v>2444</v>
      </c>
      <c r="I673" s="17" t="s">
        <v>2445</v>
      </c>
      <c r="J673" s="17" t="s">
        <v>2374</v>
      </c>
      <c r="K673" s="17" t="s">
        <v>305</v>
      </c>
      <c r="L673" s="17" t="s">
        <v>2562</v>
      </c>
      <c r="M673" s="17" t="s">
        <v>2563</v>
      </c>
      <c r="N673" s="17" t="s">
        <v>2564</v>
      </c>
      <c r="O673" s="17" t="s">
        <v>428</v>
      </c>
      <c r="P673" s="43" t="s">
        <v>390</v>
      </c>
      <c r="Q673" s="17" t="str" cm="1">
        <f t="array" ref="Q673">_xlfn.XLOOKUP(Table4[[#This Row],[Full Name / Nama Penuh]],Table1[[#All],[Employee Name]],Table1[[#All],[Status]],"",0,1)</f>
        <v/>
      </c>
      <c r="R673" s="37"/>
    </row>
    <row r="674" spans="1:18">
      <c r="A674" s="17">
        <v>6394</v>
      </c>
      <c r="B674" s="15">
        <v>46136.372002314798</v>
      </c>
      <c r="C674" s="15">
        <v>46136.375081018501</v>
      </c>
      <c r="D674" s="15" t="s">
        <v>264</v>
      </c>
      <c r="E674" s="32">
        <v>46135</v>
      </c>
      <c r="F674" s="15" t="s">
        <v>2565</v>
      </c>
      <c r="G674" s="15"/>
      <c r="H674" s="21" t="s">
        <v>2444</v>
      </c>
      <c r="I674" s="17" t="s">
        <v>2445</v>
      </c>
      <c r="J674" s="17" t="s">
        <v>407</v>
      </c>
      <c r="K674" s="17" t="s">
        <v>305</v>
      </c>
      <c r="L674" s="17" t="s">
        <v>2566</v>
      </c>
      <c r="M674" s="17" t="s">
        <v>2567</v>
      </c>
      <c r="N674" s="17" t="s">
        <v>2568</v>
      </c>
      <c r="O674" s="17" t="s">
        <v>593</v>
      </c>
      <c r="P674" s="43" t="s">
        <v>390</v>
      </c>
      <c r="Q674" s="17" t="str" cm="1">
        <f t="array" ref="Q674">_xlfn.XLOOKUP(Table4[[#This Row],[Full Name / Nama Penuh]],Table1[[#All],[Employee Name]],Table1[[#All],[Status]],"",0,1)</f>
        <v/>
      </c>
      <c r="R674" s="37"/>
    </row>
    <row r="675" spans="1:18">
      <c r="A675" s="17">
        <v>6382</v>
      </c>
      <c r="B675" s="15">
        <v>46135.691157407397</v>
      </c>
      <c r="C675" s="15">
        <v>46135.697268518503</v>
      </c>
      <c r="D675" s="15" t="s">
        <v>264</v>
      </c>
      <c r="E675" s="32">
        <v>46135</v>
      </c>
      <c r="F675" s="15" t="s">
        <v>2569</v>
      </c>
      <c r="G675" s="15"/>
      <c r="H675" s="21" t="s">
        <v>2016</v>
      </c>
      <c r="I675" s="17" t="s">
        <v>2570</v>
      </c>
      <c r="J675" s="17" t="s">
        <v>314</v>
      </c>
      <c r="K675" s="17" t="s">
        <v>305</v>
      </c>
      <c r="L675" s="17" t="s">
        <v>2571</v>
      </c>
      <c r="M675" s="17" t="s">
        <v>2572</v>
      </c>
      <c r="N675" s="17" t="s">
        <v>2573</v>
      </c>
      <c r="O675" s="17" t="s">
        <v>295</v>
      </c>
      <c r="P675" s="43" t="s">
        <v>390</v>
      </c>
      <c r="Q675" s="17" t="str" cm="1">
        <f t="array" ref="Q675">_xlfn.XLOOKUP(Table4[[#This Row],[Full Name / Nama Penuh]],Table1[[#All],[Employee Name]],Table1[[#All],[Status]],"",0,1)</f>
        <v/>
      </c>
      <c r="R675" s="37"/>
    </row>
    <row r="676" spans="1:18">
      <c r="A676" s="17">
        <v>6383</v>
      </c>
      <c r="B676" s="15">
        <v>46135.834374999999</v>
      </c>
      <c r="C676" s="15">
        <v>46135.846215277801</v>
      </c>
      <c r="D676" s="15" t="s">
        <v>264</v>
      </c>
      <c r="E676" s="32">
        <v>46135</v>
      </c>
      <c r="F676" s="15" t="s">
        <v>2228</v>
      </c>
      <c r="G676" s="15"/>
      <c r="H676" s="21" t="s">
        <v>2016</v>
      </c>
      <c r="I676" s="17" t="s">
        <v>2229</v>
      </c>
      <c r="J676" s="17" t="s">
        <v>848</v>
      </c>
      <c r="K676" s="17" t="s">
        <v>267</v>
      </c>
      <c r="L676" s="17" t="s">
        <v>2574</v>
      </c>
      <c r="M676" s="17" t="s">
        <v>2575</v>
      </c>
      <c r="N676" s="17" t="s">
        <v>2576</v>
      </c>
      <c r="O676" s="17" t="s">
        <v>450</v>
      </c>
      <c r="P676" s="43" t="s">
        <v>390</v>
      </c>
      <c r="Q676" s="17" t="str" cm="1">
        <f t="array" ref="Q676">_xlfn.XLOOKUP(Table4[[#This Row],[Full Name / Nama Penuh]],Table1[[#All],[Employee Name]],Table1[[#All],[Status]],"",0,1)</f>
        <v/>
      </c>
      <c r="R676" s="37"/>
    </row>
    <row r="677" spans="1:18">
      <c r="A677" s="17">
        <v>6361</v>
      </c>
      <c r="B677" s="15">
        <v>46134.327071759297</v>
      </c>
      <c r="C677" s="15">
        <v>46134.329930555599</v>
      </c>
      <c r="D677" s="15" t="s">
        <v>264</v>
      </c>
      <c r="E677" s="32">
        <v>46134</v>
      </c>
      <c r="F677" s="15" t="s">
        <v>219</v>
      </c>
      <c r="G677" s="37">
        <v>12000048</v>
      </c>
      <c r="H677" s="21" t="s">
        <v>239</v>
      </c>
      <c r="I677" s="17" t="s">
        <v>627</v>
      </c>
      <c r="J677" s="17" t="s">
        <v>266</v>
      </c>
      <c r="K677" s="17" t="s">
        <v>305</v>
      </c>
      <c r="L677" s="17" t="s">
        <v>2577</v>
      </c>
      <c r="M677" s="17" t="s">
        <v>2578</v>
      </c>
      <c r="N677" s="17" t="s">
        <v>2579</v>
      </c>
      <c r="O677" s="17" t="s">
        <v>289</v>
      </c>
      <c r="P677" s="16" t="s">
        <v>272</v>
      </c>
      <c r="Q677" s="17" t="str" cm="1">
        <f t="array" ref="Q677">_xlfn.XLOOKUP(Table4[[#This Row],[Full Name / Nama Penuh]],Table1[[#All],[Employee Name]],Table1[[#All],[Status]],"",0,1)</f>
        <v>Active</v>
      </c>
      <c r="R677" s="37"/>
    </row>
    <row r="678" spans="1:18">
      <c r="A678" s="17">
        <v>6363</v>
      </c>
      <c r="B678" s="15">
        <v>46134.332708333299</v>
      </c>
      <c r="C678" s="15">
        <v>46134.334965277798</v>
      </c>
      <c r="D678" s="15" t="s">
        <v>264</v>
      </c>
      <c r="E678" s="32">
        <v>46134</v>
      </c>
      <c r="F678" s="15" t="s">
        <v>219</v>
      </c>
      <c r="G678" s="37">
        <v>12000048</v>
      </c>
      <c r="H678" s="21" t="s">
        <v>239</v>
      </c>
      <c r="I678" s="17" t="s">
        <v>627</v>
      </c>
      <c r="J678" s="17" t="s">
        <v>88</v>
      </c>
      <c r="K678" s="17" t="s">
        <v>305</v>
      </c>
      <c r="L678" s="17" t="s">
        <v>2580</v>
      </c>
      <c r="M678" s="17" t="s">
        <v>2581</v>
      </c>
      <c r="N678" s="17" t="s">
        <v>2582</v>
      </c>
      <c r="O678" s="17" t="s">
        <v>295</v>
      </c>
      <c r="P678" s="16" t="s">
        <v>272</v>
      </c>
      <c r="Q678" s="17" t="str" cm="1">
        <f t="array" ref="Q678">_xlfn.XLOOKUP(Table4[[#This Row],[Full Name / Nama Penuh]],Table1[[#All],[Employee Name]],Table1[[#All],[Status]],"",0,1)</f>
        <v>Active</v>
      </c>
      <c r="R678" s="37"/>
    </row>
    <row r="679" spans="1:18">
      <c r="A679" s="17">
        <v>6372</v>
      </c>
      <c r="B679" s="15">
        <v>46134.551620370403</v>
      </c>
      <c r="C679" s="15">
        <v>46134.5539699074</v>
      </c>
      <c r="D679" s="15" t="s">
        <v>264</v>
      </c>
      <c r="E679" s="32">
        <v>46134</v>
      </c>
      <c r="F679" s="17" t="s">
        <v>90</v>
      </c>
      <c r="G679" s="15" t="s">
        <v>2583</v>
      </c>
      <c r="H679" s="21" t="s">
        <v>239</v>
      </c>
      <c r="I679" s="17" t="s">
        <v>445</v>
      </c>
      <c r="J679" s="17" t="s">
        <v>1571</v>
      </c>
      <c r="K679" s="17" t="s">
        <v>305</v>
      </c>
      <c r="L679" s="17" t="s">
        <v>2584</v>
      </c>
      <c r="M679" s="17" t="s">
        <v>2585</v>
      </c>
      <c r="N679" s="17" t="s">
        <v>2586</v>
      </c>
      <c r="O679" s="17" t="s">
        <v>450</v>
      </c>
      <c r="P679" s="43" t="s">
        <v>272</v>
      </c>
      <c r="Q679" s="17" t="str" cm="1">
        <f t="array" ref="Q679">_xlfn.XLOOKUP(Table4[[#This Row],[Full Name / Nama Penuh]],Table1[[#All],[Employee Name]],Table1[[#All],[Status]],"",0,1)</f>
        <v>Active</v>
      </c>
      <c r="R679" s="37"/>
    </row>
    <row r="680" spans="1:18">
      <c r="A680" s="17">
        <v>6373</v>
      </c>
      <c r="B680" s="15">
        <v>46134.577037037001</v>
      </c>
      <c r="C680" s="15">
        <v>46134.578587962998</v>
      </c>
      <c r="D680" s="15" t="s">
        <v>264</v>
      </c>
      <c r="E680" s="32">
        <v>46134</v>
      </c>
      <c r="F680" s="17" t="s">
        <v>228</v>
      </c>
      <c r="G680" s="15" t="s">
        <v>2098</v>
      </c>
      <c r="H680" s="21" t="s">
        <v>239</v>
      </c>
      <c r="I680" s="17" t="s">
        <v>2099</v>
      </c>
      <c r="J680" s="17" t="s">
        <v>320</v>
      </c>
      <c r="K680" s="17" t="s">
        <v>305</v>
      </c>
      <c r="L680" s="17" t="s">
        <v>2587</v>
      </c>
      <c r="M680" s="17" t="s">
        <v>2588</v>
      </c>
      <c r="N680" s="17" t="s">
        <v>2589</v>
      </c>
      <c r="O680" s="17" t="s">
        <v>295</v>
      </c>
      <c r="P680" s="43" t="s">
        <v>272</v>
      </c>
      <c r="Q680" s="17" t="str" cm="1">
        <f t="array" ref="Q680">_xlfn.XLOOKUP(Table4[[#This Row],[Full Name / Nama Penuh]],Table1[[#All],[Employee Name]],Table1[[#All],[Status]],"",0,1)</f>
        <v>Active</v>
      </c>
      <c r="R680" s="37"/>
    </row>
    <row r="681" spans="1:18">
      <c r="A681" s="17">
        <v>6374</v>
      </c>
      <c r="B681" s="15">
        <v>46134.649930555599</v>
      </c>
      <c r="C681" s="15">
        <v>46134.653032407397</v>
      </c>
      <c r="D681" s="15" t="s">
        <v>264</v>
      </c>
      <c r="E681" s="32">
        <v>46134</v>
      </c>
      <c r="F681" s="17" t="s">
        <v>145</v>
      </c>
      <c r="G681" s="15" t="s">
        <v>2590</v>
      </c>
      <c r="H681" s="21" t="s">
        <v>239</v>
      </c>
      <c r="I681" s="17" t="s">
        <v>2591</v>
      </c>
      <c r="J681" s="17" t="s">
        <v>266</v>
      </c>
      <c r="K681" s="17" t="s">
        <v>267</v>
      </c>
      <c r="L681" s="17" t="s">
        <v>2592</v>
      </c>
      <c r="M681" s="17" t="s">
        <v>2593</v>
      </c>
      <c r="N681" s="17" t="s">
        <v>2594</v>
      </c>
      <c r="O681" s="17" t="s">
        <v>454</v>
      </c>
      <c r="P681" s="43" t="s">
        <v>272</v>
      </c>
      <c r="Q681" s="17" t="str" cm="1">
        <f t="array" ref="Q681">_xlfn.XLOOKUP(Table4[[#This Row],[Full Name / Nama Penuh]],Table1[[#All],[Employee Name]],Table1[[#All],[Status]],"",0,1)</f>
        <v>Active</v>
      </c>
      <c r="R681" s="37"/>
    </row>
    <row r="682" spans="1:18">
      <c r="A682" s="17">
        <v>6375</v>
      </c>
      <c r="B682" s="15">
        <v>46134.665509259299</v>
      </c>
      <c r="C682" s="15">
        <v>46134.6694907407</v>
      </c>
      <c r="D682" s="15" t="s">
        <v>264</v>
      </c>
      <c r="E682" s="32">
        <v>46134</v>
      </c>
      <c r="F682" s="17" t="s">
        <v>166</v>
      </c>
      <c r="G682" s="15" t="s">
        <v>2255</v>
      </c>
      <c r="H682" s="21" t="s">
        <v>239</v>
      </c>
      <c r="I682" s="17" t="s">
        <v>359</v>
      </c>
      <c r="J682" s="17" t="s">
        <v>446</v>
      </c>
      <c r="K682" s="17" t="s">
        <v>305</v>
      </c>
      <c r="L682" s="17" t="s">
        <v>2595</v>
      </c>
      <c r="M682" s="17" t="s">
        <v>2596</v>
      </c>
      <c r="N682" s="17" t="s">
        <v>2597</v>
      </c>
      <c r="O682" s="17" t="s">
        <v>295</v>
      </c>
      <c r="P682" s="43" t="s">
        <v>272</v>
      </c>
      <c r="Q682" s="17" t="str" cm="1">
        <f t="array" ref="Q682">_xlfn.XLOOKUP(Table4[[#This Row],[Full Name / Nama Penuh]],Table1[[#All],[Employee Name]],Table1[[#All],[Status]],"",0,1)</f>
        <v>Active</v>
      </c>
      <c r="R682" s="37"/>
    </row>
    <row r="683" spans="1:18">
      <c r="A683" s="17">
        <v>6420</v>
      </c>
      <c r="B683" s="15">
        <v>46139.356701388897</v>
      </c>
      <c r="C683" s="15">
        <v>46139.366168981498</v>
      </c>
      <c r="D683" s="15" t="s">
        <v>264</v>
      </c>
      <c r="E683" s="32">
        <v>46134</v>
      </c>
      <c r="F683" s="17" t="s">
        <v>183</v>
      </c>
      <c r="G683" s="15" t="s">
        <v>2425</v>
      </c>
      <c r="H683" s="21" t="s">
        <v>239</v>
      </c>
      <c r="I683" s="17" t="s">
        <v>36</v>
      </c>
      <c r="J683" s="17" t="s">
        <v>279</v>
      </c>
      <c r="K683" s="17" t="s">
        <v>267</v>
      </c>
      <c r="L683" s="17" t="s">
        <v>2598</v>
      </c>
      <c r="M683" s="17" t="s">
        <v>2599</v>
      </c>
      <c r="N683" s="17" t="s">
        <v>2600</v>
      </c>
      <c r="O683" s="17" t="s">
        <v>367</v>
      </c>
      <c r="P683" s="43" t="s">
        <v>272</v>
      </c>
      <c r="Q683" s="17" t="str" cm="1">
        <f t="array" ref="Q683">_xlfn.XLOOKUP(Table4[[#This Row],[Full Name / Nama Penuh]],Table1[[#All],[Employee Name]],Table1[[#All],[Status]],"",0,1)</f>
        <v>Active</v>
      </c>
      <c r="R683" s="37"/>
    </row>
    <row r="684" spans="1:18">
      <c r="A684" s="17">
        <v>6465</v>
      </c>
      <c r="B684" s="15">
        <v>46141.621365740699</v>
      </c>
      <c r="C684" s="15">
        <v>46141.624652777798</v>
      </c>
      <c r="D684" s="15" t="s">
        <v>264</v>
      </c>
      <c r="E684" s="32">
        <v>46134</v>
      </c>
      <c r="F684" s="17" t="s">
        <v>53</v>
      </c>
      <c r="G684" s="15" t="s">
        <v>2121</v>
      </c>
      <c r="H684" s="21" t="s">
        <v>239</v>
      </c>
      <c r="I684" s="17" t="s">
        <v>304</v>
      </c>
      <c r="J684" s="17" t="s">
        <v>483</v>
      </c>
      <c r="K684" s="17" t="s">
        <v>305</v>
      </c>
      <c r="L684" s="17" t="s">
        <v>2601</v>
      </c>
      <c r="M684" s="17" t="s">
        <v>2602</v>
      </c>
      <c r="N684" s="17" t="s">
        <v>2603</v>
      </c>
      <c r="O684" s="17" t="s">
        <v>454</v>
      </c>
      <c r="P684" s="43" t="s">
        <v>272</v>
      </c>
      <c r="Q684" s="17" t="str" cm="1">
        <f t="array" ref="Q684">_xlfn.XLOOKUP(Table4[[#This Row],[Full Name / Nama Penuh]],Table1[[#All],[Employee Name]],Table1[[#All],[Status]],"",0,1)</f>
        <v>Active</v>
      </c>
      <c r="R684" s="37"/>
    </row>
    <row r="685" spans="1:18">
      <c r="A685" s="17">
        <v>6507</v>
      </c>
      <c r="B685" s="15">
        <v>46142.356053240699</v>
      </c>
      <c r="C685" s="15">
        <v>46142.363611111097</v>
      </c>
      <c r="D685" s="15" t="s">
        <v>264</v>
      </c>
      <c r="E685" s="32">
        <v>46134</v>
      </c>
      <c r="F685" s="17" t="s">
        <v>102</v>
      </c>
      <c r="G685" s="15" t="s">
        <v>2604</v>
      </c>
      <c r="H685" s="21" t="s">
        <v>239</v>
      </c>
      <c r="I685" s="17" t="s">
        <v>1080</v>
      </c>
      <c r="J685" s="17" t="s">
        <v>342</v>
      </c>
      <c r="K685" s="17" t="s">
        <v>305</v>
      </c>
      <c r="L685" s="17" t="s">
        <v>2605</v>
      </c>
      <c r="M685" s="17" t="s">
        <v>2606</v>
      </c>
      <c r="N685" s="17" t="s">
        <v>2607</v>
      </c>
      <c r="O685" s="17" t="s">
        <v>428</v>
      </c>
      <c r="P685" s="43" t="s">
        <v>272</v>
      </c>
      <c r="Q685" s="17" t="str" cm="1">
        <f t="array" ref="Q685">_xlfn.XLOOKUP(Table4[[#This Row],[Full Name / Nama Penuh]],Table1[[#All],[Employee Name]],Table1[[#All],[Status]],"",0,1)</f>
        <v>Active</v>
      </c>
      <c r="R685" s="37"/>
    </row>
    <row r="686" spans="1:18">
      <c r="A686" s="17">
        <v>6362</v>
      </c>
      <c r="B686" s="15">
        <v>46134.330266203702</v>
      </c>
      <c r="C686" s="15">
        <v>46134.332361111097</v>
      </c>
      <c r="D686" s="15" t="s">
        <v>264</v>
      </c>
      <c r="E686" s="32">
        <v>46134</v>
      </c>
      <c r="F686" s="15" t="s">
        <v>219</v>
      </c>
      <c r="G686" s="37">
        <v>12000048</v>
      </c>
      <c r="H686" s="21" t="s">
        <v>239</v>
      </c>
      <c r="I686" s="17" t="s">
        <v>627</v>
      </c>
      <c r="J686" s="17" t="s">
        <v>291</v>
      </c>
      <c r="K686" s="17" t="s">
        <v>296</v>
      </c>
      <c r="L686" s="17" t="s">
        <v>2608</v>
      </c>
      <c r="M686" s="17" t="s">
        <v>2609</v>
      </c>
      <c r="N686" s="17" t="s">
        <v>2610</v>
      </c>
      <c r="O686" s="17" t="s">
        <v>553</v>
      </c>
      <c r="P686" s="16" t="s">
        <v>272</v>
      </c>
      <c r="Q686" s="17" t="str" cm="1">
        <f t="array" ref="Q686">_xlfn.XLOOKUP(Table4[[#This Row],[Full Name / Nama Penuh]],Table1[[#All],[Employee Name]],Table1[[#All],[Status]],"",0,1)</f>
        <v>Active</v>
      </c>
      <c r="R686" s="37"/>
    </row>
    <row r="687" spans="1:18">
      <c r="A687" s="17">
        <v>6364</v>
      </c>
      <c r="B687" s="15">
        <v>46134.336111111101</v>
      </c>
      <c r="C687" s="15">
        <v>46134.339375000003</v>
      </c>
      <c r="D687" s="15" t="s">
        <v>264</v>
      </c>
      <c r="E687" s="32">
        <v>46134</v>
      </c>
      <c r="F687" s="15" t="s">
        <v>219</v>
      </c>
      <c r="G687" s="37">
        <v>12000048</v>
      </c>
      <c r="H687" s="21" t="s">
        <v>239</v>
      </c>
      <c r="I687" s="17" t="s">
        <v>627</v>
      </c>
      <c r="J687" s="17" t="s">
        <v>291</v>
      </c>
      <c r="K687" s="17" t="s">
        <v>296</v>
      </c>
      <c r="L687" s="17" t="s">
        <v>2611</v>
      </c>
      <c r="M687" s="17" t="s">
        <v>2612</v>
      </c>
      <c r="N687" s="17" t="s">
        <v>2613</v>
      </c>
      <c r="O687" s="17" t="s">
        <v>340</v>
      </c>
      <c r="P687" s="16" t="s">
        <v>272</v>
      </c>
      <c r="Q687" s="17" t="str" cm="1">
        <f t="array" ref="Q687">_xlfn.XLOOKUP(Table4[[#This Row],[Full Name / Nama Penuh]],Table1[[#All],[Employee Name]],Table1[[#All],[Status]],"",0,1)</f>
        <v>Active</v>
      </c>
      <c r="R687" s="37"/>
    </row>
    <row r="688" spans="1:18">
      <c r="A688" s="17">
        <v>6366</v>
      </c>
      <c r="B688" s="15">
        <v>46134.340787036999</v>
      </c>
      <c r="C688" s="15">
        <v>46134.351226851897</v>
      </c>
      <c r="D688" s="15" t="s">
        <v>264</v>
      </c>
      <c r="E688" s="32">
        <v>46134</v>
      </c>
      <c r="F688" s="17" t="s">
        <v>110</v>
      </c>
      <c r="G688" s="15" t="s">
        <v>2287</v>
      </c>
      <c r="H688" s="21" t="s">
        <v>239</v>
      </c>
      <c r="I688" s="17" t="s">
        <v>537</v>
      </c>
      <c r="J688" s="17" t="s">
        <v>320</v>
      </c>
      <c r="K688" s="17" t="s">
        <v>285</v>
      </c>
      <c r="L688" s="17" t="s">
        <v>2614</v>
      </c>
      <c r="M688" s="17" t="s">
        <v>2615</v>
      </c>
      <c r="N688" s="17" t="s">
        <v>2616</v>
      </c>
      <c r="O688" s="17" t="s">
        <v>289</v>
      </c>
      <c r="P688" s="43" t="s">
        <v>272</v>
      </c>
      <c r="Q688" s="17" t="str" cm="1">
        <f t="array" ref="Q688">_xlfn.XLOOKUP(Table4[[#This Row],[Full Name / Nama Penuh]],Table1[[#All],[Employee Name]],Table1[[#All],[Status]],"",0,1)</f>
        <v>Active</v>
      </c>
      <c r="R688" s="37"/>
    </row>
    <row r="689" spans="1:18">
      <c r="A689" s="17">
        <v>6369</v>
      </c>
      <c r="B689" s="15">
        <v>46134.464108796303</v>
      </c>
      <c r="C689" s="15">
        <v>46134.472037036998</v>
      </c>
      <c r="D689" s="15" t="s">
        <v>264</v>
      </c>
      <c r="E689" s="32">
        <v>46134</v>
      </c>
      <c r="F689" s="17" t="s">
        <v>213</v>
      </c>
      <c r="G689" s="15" t="s">
        <v>2543</v>
      </c>
      <c r="H689" s="21" t="s">
        <v>239</v>
      </c>
      <c r="I689" s="17" t="s">
        <v>599</v>
      </c>
      <c r="J689" s="17" t="s">
        <v>266</v>
      </c>
      <c r="K689" s="17" t="s">
        <v>285</v>
      </c>
      <c r="L689" s="17" t="s">
        <v>2617</v>
      </c>
      <c r="M689" s="17" t="s">
        <v>2618</v>
      </c>
      <c r="N689" s="17" t="s">
        <v>2619</v>
      </c>
      <c r="O689" s="17" t="s">
        <v>283</v>
      </c>
      <c r="P689" s="43" t="s">
        <v>272</v>
      </c>
      <c r="Q689" s="17" t="str" cm="1">
        <f t="array" ref="Q689">_xlfn.XLOOKUP(Table4[[#This Row],[Full Name / Nama Penuh]],Table1[[#All],[Employee Name]],Table1[[#All],[Status]],"",0,1)</f>
        <v>Active</v>
      </c>
      <c r="R689" s="37"/>
    </row>
    <row r="690" spans="1:18">
      <c r="A690" s="17">
        <v>6370</v>
      </c>
      <c r="B690" s="15">
        <v>46134.475983796299</v>
      </c>
      <c r="C690" s="15">
        <v>46134.479108796302</v>
      </c>
      <c r="D690" s="15" t="s">
        <v>264</v>
      </c>
      <c r="E690" s="32">
        <v>46134</v>
      </c>
      <c r="F690" s="17" t="s">
        <v>213</v>
      </c>
      <c r="G690" s="15" t="s">
        <v>2543</v>
      </c>
      <c r="H690" s="21" t="s">
        <v>239</v>
      </c>
      <c r="I690" s="17" t="s">
        <v>599</v>
      </c>
      <c r="J690" s="17" t="s">
        <v>266</v>
      </c>
      <c r="K690" s="17" t="s">
        <v>285</v>
      </c>
      <c r="L690" s="17" t="s">
        <v>2620</v>
      </c>
      <c r="M690" s="17" t="s">
        <v>2621</v>
      </c>
      <c r="N690" s="17" t="s">
        <v>2622</v>
      </c>
      <c r="O690" s="17" t="s">
        <v>289</v>
      </c>
      <c r="P690" s="43" t="s">
        <v>272</v>
      </c>
      <c r="Q690" s="17" t="str" cm="1">
        <f t="array" ref="Q690">_xlfn.XLOOKUP(Table4[[#This Row],[Full Name / Nama Penuh]],Table1[[#All],[Employee Name]],Table1[[#All],[Status]],"",0,1)</f>
        <v>Active</v>
      </c>
      <c r="R690" s="37"/>
    </row>
    <row r="691" spans="1:18">
      <c r="A691" s="17">
        <v>6371</v>
      </c>
      <c r="B691" s="15">
        <v>46134.540405092601</v>
      </c>
      <c r="C691" s="15">
        <v>46134.542754629598</v>
      </c>
      <c r="D691" s="15" t="s">
        <v>264</v>
      </c>
      <c r="E691" s="32">
        <v>46134</v>
      </c>
      <c r="F691" s="15" t="s">
        <v>2623</v>
      </c>
      <c r="G691" s="15"/>
      <c r="H691" s="21" t="s">
        <v>2016</v>
      </c>
      <c r="I691" s="17" t="s">
        <v>2624</v>
      </c>
      <c r="J691" s="17" t="s">
        <v>848</v>
      </c>
      <c r="K691" s="17" t="s">
        <v>296</v>
      </c>
      <c r="L691" s="17" t="s">
        <v>2625</v>
      </c>
      <c r="M691" s="17" t="s">
        <v>2626</v>
      </c>
      <c r="N691" s="17" t="s">
        <v>2627</v>
      </c>
      <c r="O691" s="17" t="s">
        <v>346</v>
      </c>
      <c r="P691" s="43" t="s">
        <v>390</v>
      </c>
      <c r="Q691" s="17" t="str" cm="1">
        <f t="array" ref="Q691">_xlfn.XLOOKUP(Table4[[#This Row],[Full Name / Nama Penuh]],Table1[[#All],[Employee Name]],Table1[[#All],[Status]],"",0,1)</f>
        <v/>
      </c>
      <c r="R691" s="37"/>
    </row>
    <row r="692" spans="1:18">
      <c r="A692" s="17">
        <v>6376</v>
      </c>
      <c r="B692" s="15">
        <v>46134.666226851899</v>
      </c>
      <c r="C692" s="15">
        <v>46134.670162037</v>
      </c>
      <c r="D692" s="15" t="s">
        <v>264</v>
      </c>
      <c r="E692" s="32">
        <v>46134</v>
      </c>
      <c r="F692" s="17" t="s">
        <v>110</v>
      </c>
      <c r="G692" s="15" t="s">
        <v>2287</v>
      </c>
      <c r="H692" s="21" t="s">
        <v>239</v>
      </c>
      <c r="I692" s="17" t="s">
        <v>537</v>
      </c>
      <c r="J692" s="17" t="s">
        <v>320</v>
      </c>
      <c r="K692" s="17" t="s">
        <v>285</v>
      </c>
      <c r="L692" s="17" t="s">
        <v>2628</v>
      </c>
      <c r="M692" s="17" t="s">
        <v>2629</v>
      </c>
      <c r="N692" s="17" t="s">
        <v>2630</v>
      </c>
      <c r="O692" s="17" t="s">
        <v>289</v>
      </c>
      <c r="P692" s="43" t="s">
        <v>272</v>
      </c>
      <c r="Q692" s="17" t="str" cm="1">
        <f t="array" ref="Q692">_xlfn.XLOOKUP(Table4[[#This Row],[Full Name / Nama Penuh]],Table1[[#All],[Employee Name]],Table1[[#All],[Status]],"",0,1)</f>
        <v>Active</v>
      </c>
      <c r="R692" s="37"/>
    </row>
    <row r="693" spans="1:18">
      <c r="A693" s="17">
        <v>6497</v>
      </c>
      <c r="B693" s="15">
        <v>46142.306504629603</v>
      </c>
      <c r="C693" s="15">
        <v>46142.309745370403</v>
      </c>
      <c r="D693" s="15" t="s">
        <v>264</v>
      </c>
      <c r="E693" s="32">
        <v>46134</v>
      </c>
      <c r="F693" s="15" t="s">
        <v>206</v>
      </c>
      <c r="G693" s="15" t="s">
        <v>2361</v>
      </c>
      <c r="H693" s="21" t="s">
        <v>239</v>
      </c>
      <c r="I693" s="17" t="s">
        <v>2631</v>
      </c>
      <c r="J693" s="17" t="s">
        <v>266</v>
      </c>
      <c r="K693" s="17" t="s">
        <v>285</v>
      </c>
      <c r="L693" s="17" t="s">
        <v>2632</v>
      </c>
      <c r="M693" s="17" t="s">
        <v>544</v>
      </c>
      <c r="N693" s="17" t="s">
        <v>2633</v>
      </c>
      <c r="O693" s="17" t="s">
        <v>428</v>
      </c>
      <c r="P693" s="16" t="s">
        <v>272</v>
      </c>
      <c r="Q693" s="17" t="str" cm="1">
        <f t="array" ref="Q693">_xlfn.XLOOKUP(Table4[[#This Row],[Full Name / Nama Penuh]],Table1[[#All],[Employee Name]],Table1[[#All],[Status]],"",0,1)</f>
        <v>Active</v>
      </c>
      <c r="R693" s="37"/>
    </row>
    <row r="694" spans="1:18">
      <c r="A694" s="17">
        <v>6551</v>
      </c>
      <c r="B694" s="15">
        <v>46142.496099536998</v>
      </c>
      <c r="C694" s="15">
        <v>46142.570474537002</v>
      </c>
      <c r="D694" s="15" t="s">
        <v>264</v>
      </c>
      <c r="E694" s="32">
        <v>46134</v>
      </c>
      <c r="F694" s="17" t="s">
        <v>160</v>
      </c>
      <c r="G694" s="15" t="s">
        <v>2261</v>
      </c>
      <c r="H694" s="21" t="s">
        <v>239</v>
      </c>
      <c r="I694" s="17" t="s">
        <v>359</v>
      </c>
      <c r="J694" s="17" t="s">
        <v>266</v>
      </c>
      <c r="K694" s="17" t="s">
        <v>285</v>
      </c>
      <c r="L694" s="17" t="s">
        <v>2634</v>
      </c>
      <c r="M694" s="17" t="s">
        <v>369</v>
      </c>
      <c r="N694" s="17" t="s">
        <v>2635</v>
      </c>
      <c r="O694" s="17" t="s">
        <v>289</v>
      </c>
      <c r="P694" s="43" t="s">
        <v>272</v>
      </c>
      <c r="Q694" s="17" t="str" cm="1">
        <f t="array" ref="Q694">_xlfn.XLOOKUP(Table4[[#This Row],[Full Name / Nama Penuh]],Table1[[#All],[Employee Name]],Table1[[#All],[Status]],"",0,1)</f>
        <v>Active</v>
      </c>
      <c r="R694" s="37"/>
    </row>
    <row r="695" spans="1:18">
      <c r="A695" s="17">
        <v>6347</v>
      </c>
      <c r="B695" s="15">
        <v>46133.303240740701</v>
      </c>
      <c r="C695" s="15">
        <v>46133.307037036997</v>
      </c>
      <c r="D695" s="15" t="s">
        <v>264</v>
      </c>
      <c r="E695" s="32">
        <v>46133</v>
      </c>
      <c r="F695" s="17" t="s">
        <v>110</v>
      </c>
      <c r="G695" s="15" t="s">
        <v>2287</v>
      </c>
      <c r="H695" s="21" t="s">
        <v>239</v>
      </c>
      <c r="I695" s="17" t="s">
        <v>537</v>
      </c>
      <c r="J695" s="17" t="s">
        <v>88</v>
      </c>
      <c r="K695" s="17" t="s">
        <v>267</v>
      </c>
      <c r="L695" s="17" t="s">
        <v>2636</v>
      </c>
      <c r="M695" s="17" t="s">
        <v>2637</v>
      </c>
      <c r="N695" s="17" t="s">
        <v>2638</v>
      </c>
      <c r="O695" s="17" t="s">
        <v>271</v>
      </c>
      <c r="P695" s="43" t="s">
        <v>272</v>
      </c>
      <c r="Q695" s="17" t="str" cm="1">
        <f t="array" ref="Q695">_xlfn.XLOOKUP(Table4[[#This Row],[Full Name / Nama Penuh]],Table1[[#All],[Employee Name]],Table1[[#All],[Status]],"",0,1)</f>
        <v>Active</v>
      </c>
      <c r="R695" s="37"/>
    </row>
    <row r="696" spans="1:18">
      <c r="A696" s="17">
        <v>6348</v>
      </c>
      <c r="B696" s="15">
        <v>46133.3137152778</v>
      </c>
      <c r="C696" s="15">
        <v>46133.3137615741</v>
      </c>
      <c r="D696" s="15" t="s">
        <v>264</v>
      </c>
      <c r="E696" s="32">
        <v>46133</v>
      </c>
      <c r="F696" s="17" t="s">
        <v>110</v>
      </c>
      <c r="G696" s="15" t="s">
        <v>2287</v>
      </c>
      <c r="H696" s="21" t="s">
        <v>239</v>
      </c>
      <c r="I696" s="17" t="s">
        <v>537</v>
      </c>
      <c r="J696" s="17" t="s">
        <v>88</v>
      </c>
      <c r="K696" s="17" t="s">
        <v>305</v>
      </c>
      <c r="L696" s="17" t="s">
        <v>2639</v>
      </c>
      <c r="M696" s="17" t="s">
        <v>2640</v>
      </c>
      <c r="N696" s="17" t="s">
        <v>2641</v>
      </c>
      <c r="O696" s="17" t="s">
        <v>541</v>
      </c>
      <c r="P696" s="43" t="s">
        <v>272</v>
      </c>
      <c r="Q696" s="17" t="str" cm="1">
        <f t="array" ref="Q696">_xlfn.XLOOKUP(Table4[[#This Row],[Full Name / Nama Penuh]],Table1[[#All],[Employee Name]],Table1[[#All],[Status]],"",0,1)</f>
        <v>Active</v>
      </c>
      <c r="R696" s="37"/>
    </row>
    <row r="697" spans="1:18">
      <c r="A697" s="17">
        <v>6349</v>
      </c>
      <c r="B697" s="15">
        <v>46133.315856481502</v>
      </c>
      <c r="C697" s="15">
        <v>46133.331192129597</v>
      </c>
      <c r="D697" s="15" t="s">
        <v>264</v>
      </c>
      <c r="E697" s="32">
        <v>46133</v>
      </c>
      <c r="F697" s="17" t="s">
        <v>110</v>
      </c>
      <c r="G697" s="15" t="s">
        <v>2287</v>
      </c>
      <c r="H697" s="21" t="s">
        <v>239</v>
      </c>
      <c r="I697" s="17" t="s">
        <v>546</v>
      </c>
      <c r="J697" s="17" t="s">
        <v>88</v>
      </c>
      <c r="K697" s="17" t="s">
        <v>267</v>
      </c>
      <c r="L697" s="17" t="s">
        <v>2642</v>
      </c>
      <c r="M697" s="17" t="s">
        <v>2643</v>
      </c>
      <c r="N697" s="17" t="s">
        <v>2644</v>
      </c>
      <c r="O697" s="17" t="s">
        <v>340</v>
      </c>
      <c r="P697" s="43" t="s">
        <v>272</v>
      </c>
      <c r="Q697" s="17" t="str" cm="1">
        <f t="array" ref="Q697">_xlfn.XLOOKUP(Table4[[#This Row],[Full Name / Nama Penuh]],Table1[[#All],[Employee Name]],Table1[[#All],[Status]],"",0,1)</f>
        <v>Active</v>
      </c>
      <c r="R697" s="37"/>
    </row>
    <row r="698" spans="1:18">
      <c r="A698" s="17">
        <v>6352</v>
      </c>
      <c r="B698" s="15">
        <v>46133.455231481501</v>
      </c>
      <c r="C698" s="15">
        <v>46133.475196759297</v>
      </c>
      <c r="D698" s="15" t="s">
        <v>264</v>
      </c>
      <c r="E698" s="32">
        <v>46133</v>
      </c>
      <c r="F698" s="17" t="s">
        <v>173</v>
      </c>
      <c r="G698" s="15" t="s">
        <v>2645</v>
      </c>
      <c r="H698" s="21" t="s">
        <v>239</v>
      </c>
      <c r="I698" s="17" t="s">
        <v>465</v>
      </c>
      <c r="J698" s="17" t="s">
        <v>1026</v>
      </c>
      <c r="K698" s="17" t="s">
        <v>305</v>
      </c>
      <c r="L698" s="17" t="s">
        <v>2646</v>
      </c>
      <c r="M698" s="17" t="s">
        <v>2647</v>
      </c>
      <c r="N698" s="17" t="s">
        <v>2648</v>
      </c>
      <c r="O698" s="17" t="s">
        <v>295</v>
      </c>
      <c r="P698" s="43" t="s">
        <v>272</v>
      </c>
      <c r="Q698" s="17" t="str" cm="1">
        <f t="array" ref="Q698">_xlfn.XLOOKUP(Table4[[#This Row],[Full Name / Nama Penuh]],Table1[[#All],[Employee Name]],Table1[[#All],[Status]],"",0,1)</f>
        <v>Active</v>
      </c>
      <c r="R698" s="37"/>
    </row>
    <row r="699" spans="1:18">
      <c r="A699" s="17">
        <v>6356</v>
      </c>
      <c r="B699" s="15">
        <v>46133.842499999999</v>
      </c>
      <c r="C699" s="15">
        <v>46133.888402777797</v>
      </c>
      <c r="D699" s="15" t="s">
        <v>264</v>
      </c>
      <c r="E699" s="32">
        <v>46133</v>
      </c>
      <c r="F699" s="18" t="s">
        <v>103</v>
      </c>
      <c r="G699" s="15" t="s">
        <v>2649</v>
      </c>
      <c r="H699" s="21" t="s">
        <v>239</v>
      </c>
      <c r="I699" s="17" t="s">
        <v>1080</v>
      </c>
      <c r="J699" s="17" t="s">
        <v>320</v>
      </c>
      <c r="K699" s="17" t="s">
        <v>305</v>
      </c>
      <c r="L699" s="17" t="s">
        <v>2650</v>
      </c>
      <c r="M699" s="17" t="s">
        <v>2651</v>
      </c>
      <c r="N699" s="17" t="s">
        <v>2652</v>
      </c>
      <c r="O699" s="17" t="s">
        <v>295</v>
      </c>
      <c r="P699" s="43" t="s">
        <v>272</v>
      </c>
      <c r="Q699" s="17" t="str" cm="1">
        <f t="array" ref="Q699">_xlfn.XLOOKUP(Table4[[#This Row],[Full Name / Nama Penuh]],Table1[[#All],[Employee Name]],Table1[[#All],[Status]],"",0,1)</f>
        <v>Active</v>
      </c>
      <c r="R699" s="37"/>
    </row>
    <row r="700" spans="1:18">
      <c r="A700" s="17">
        <v>6365</v>
      </c>
      <c r="B700" s="15">
        <v>46134.345555555599</v>
      </c>
      <c r="C700" s="15">
        <v>46134.350868055597</v>
      </c>
      <c r="D700" s="15" t="s">
        <v>264</v>
      </c>
      <c r="E700" s="32">
        <v>46133</v>
      </c>
      <c r="F700" s="15" t="s">
        <v>2653</v>
      </c>
      <c r="G700" s="15" t="s">
        <v>2654</v>
      </c>
      <c r="H700" s="21" t="s">
        <v>239</v>
      </c>
      <c r="I700" s="17" t="s">
        <v>789</v>
      </c>
      <c r="J700" s="17" t="s">
        <v>1372</v>
      </c>
      <c r="K700" s="17" t="s">
        <v>305</v>
      </c>
      <c r="L700" s="17" t="s">
        <v>2655</v>
      </c>
      <c r="M700" s="17" t="s">
        <v>2656</v>
      </c>
      <c r="N700" s="17" t="s">
        <v>2657</v>
      </c>
      <c r="O700" s="17" t="s">
        <v>589</v>
      </c>
      <c r="P700" s="16" t="s">
        <v>272</v>
      </c>
      <c r="Q700" s="17" t="str" cm="1">
        <f t="array" ref="Q700">_xlfn.XLOOKUP(Table4[[#This Row],[Full Name / Nama Penuh]],Table1[[#All],[Employee Name]],Table1[[#All],[Status]],"",0,1)</f>
        <v>Active</v>
      </c>
      <c r="R700" s="37"/>
    </row>
    <row r="701" spans="1:18">
      <c r="A701" s="17">
        <v>6368</v>
      </c>
      <c r="B701" s="15">
        <v>46134.381435185198</v>
      </c>
      <c r="C701" s="15">
        <v>46134.386250000003</v>
      </c>
      <c r="D701" s="15" t="s">
        <v>264</v>
      </c>
      <c r="E701" s="32">
        <v>46133</v>
      </c>
      <c r="F701" s="15" t="s">
        <v>2658</v>
      </c>
      <c r="G701" s="15" t="s">
        <v>2659</v>
      </c>
      <c r="H701" s="21" t="s">
        <v>239</v>
      </c>
      <c r="I701" s="17" t="s">
        <v>2660</v>
      </c>
      <c r="J701" s="17" t="s">
        <v>342</v>
      </c>
      <c r="K701" s="17" t="s">
        <v>305</v>
      </c>
      <c r="L701" s="17" t="s">
        <v>2661</v>
      </c>
      <c r="M701" s="17" t="s">
        <v>2662</v>
      </c>
      <c r="N701" s="17" t="s">
        <v>2663</v>
      </c>
      <c r="O701" s="17" t="s">
        <v>295</v>
      </c>
      <c r="P701" s="16" t="s">
        <v>272</v>
      </c>
      <c r="Q701" s="17" t="str" cm="1">
        <f t="array" ref="Q701">_xlfn.XLOOKUP(Table4[[#This Row],[Full Name / Nama Penuh]],Table1[[#All],[Employee Name]],Table1[[#All],[Status]],"",0,1)</f>
        <v>Inactive</v>
      </c>
      <c r="R701" s="37"/>
    </row>
    <row r="702" spans="1:18">
      <c r="A702" s="17">
        <v>6387</v>
      </c>
      <c r="B702" s="15">
        <v>46136.298819444397</v>
      </c>
      <c r="C702" s="15">
        <v>46136.307627314804</v>
      </c>
      <c r="D702" s="15" t="s">
        <v>264</v>
      </c>
      <c r="E702" s="32">
        <v>46133</v>
      </c>
      <c r="F702" s="15" t="s">
        <v>2664</v>
      </c>
      <c r="G702" s="15" t="s">
        <v>2665</v>
      </c>
      <c r="H702" s="21" t="s">
        <v>239</v>
      </c>
      <c r="I702" s="17" t="s">
        <v>512</v>
      </c>
      <c r="J702" s="17" t="s">
        <v>291</v>
      </c>
      <c r="K702" s="17" t="s">
        <v>267</v>
      </c>
      <c r="L702" s="17" t="s">
        <v>2666</v>
      </c>
      <c r="M702" s="17" t="s">
        <v>2667</v>
      </c>
      <c r="N702" s="17" t="s">
        <v>2668</v>
      </c>
      <c r="O702" s="17" t="s">
        <v>283</v>
      </c>
      <c r="P702" s="16" t="s">
        <v>272</v>
      </c>
      <c r="Q702" s="17" t="str" cm="1">
        <f t="array" ref="Q702">_xlfn.XLOOKUP(Table4[[#This Row],[Full Name / Nama Penuh]],Table1[[#All],[Employee Name]],Table1[[#All],[Status]],"",0,1)</f>
        <v>Active</v>
      </c>
      <c r="R702" s="37"/>
    </row>
    <row r="703" spans="1:18">
      <c r="A703" s="17">
        <v>6407</v>
      </c>
      <c r="B703" s="15">
        <v>46137.363217592603</v>
      </c>
      <c r="C703" s="15">
        <v>46137.3667361111</v>
      </c>
      <c r="D703" s="15" t="s">
        <v>264</v>
      </c>
      <c r="E703" s="32">
        <v>46133</v>
      </c>
      <c r="F703" s="17" t="s">
        <v>148</v>
      </c>
      <c r="G703" s="15" t="s">
        <v>2669</v>
      </c>
      <c r="H703" s="21" t="s">
        <v>239</v>
      </c>
      <c r="I703" s="17" t="s">
        <v>432</v>
      </c>
      <c r="J703" s="17" t="s">
        <v>88</v>
      </c>
      <c r="K703" s="17" t="s">
        <v>267</v>
      </c>
      <c r="L703" s="17" t="s">
        <v>2670</v>
      </c>
      <c r="M703" s="17" t="s">
        <v>2671</v>
      </c>
      <c r="N703" s="17" t="s">
        <v>696</v>
      </c>
      <c r="O703" s="17" t="s">
        <v>283</v>
      </c>
      <c r="P703" s="43" t="s">
        <v>272</v>
      </c>
      <c r="Q703" s="17" t="str" cm="1">
        <f t="array" ref="Q703">_xlfn.XLOOKUP(Table4[[#This Row],[Full Name / Nama Penuh]],Table1[[#All],[Employee Name]],Table1[[#All],[Status]],"",0,1)</f>
        <v>Active</v>
      </c>
      <c r="R703" s="37"/>
    </row>
    <row r="704" spans="1:18">
      <c r="A704" s="17">
        <v>6357</v>
      </c>
      <c r="B704" s="15">
        <v>46133.889293981498</v>
      </c>
      <c r="C704" s="15">
        <v>46133.900833333297</v>
      </c>
      <c r="D704" s="15" t="s">
        <v>264</v>
      </c>
      <c r="E704" s="32">
        <v>46133</v>
      </c>
      <c r="F704" s="18" t="s">
        <v>103</v>
      </c>
      <c r="G704" s="15" t="s">
        <v>2649</v>
      </c>
      <c r="H704" s="21" t="s">
        <v>239</v>
      </c>
      <c r="I704" s="17" t="s">
        <v>1080</v>
      </c>
      <c r="J704" s="17" t="s">
        <v>274</v>
      </c>
      <c r="K704" s="17" t="s">
        <v>285</v>
      </c>
      <c r="L704" s="17" t="s">
        <v>2672</v>
      </c>
      <c r="M704" s="17" t="s">
        <v>362</v>
      </c>
      <c r="N704" s="17" t="s">
        <v>2673</v>
      </c>
      <c r="O704" s="17" t="s">
        <v>553</v>
      </c>
      <c r="P704" s="43" t="s">
        <v>272</v>
      </c>
      <c r="Q704" s="17" t="str" cm="1">
        <f t="array" ref="Q704">_xlfn.XLOOKUP(Table4[[#This Row],[Full Name / Nama Penuh]],Table1[[#All],[Employee Name]],Table1[[#All],[Status]],"",0,1)</f>
        <v>Active</v>
      </c>
      <c r="R704" s="37"/>
    </row>
    <row r="705" spans="1:18">
      <c r="A705" s="17">
        <v>6353</v>
      </c>
      <c r="B705" s="15">
        <v>46133.532650462999</v>
      </c>
      <c r="C705" s="15">
        <v>46133.535624999997</v>
      </c>
      <c r="D705" s="15" t="s">
        <v>264</v>
      </c>
      <c r="E705" s="32">
        <v>46133</v>
      </c>
      <c r="F705" s="15" t="s">
        <v>2569</v>
      </c>
      <c r="G705" s="15"/>
      <c r="H705" s="21" t="s">
        <v>2016</v>
      </c>
      <c r="I705" s="17" t="s">
        <v>2674</v>
      </c>
      <c r="J705" s="17" t="s">
        <v>848</v>
      </c>
      <c r="K705" s="17" t="s">
        <v>305</v>
      </c>
      <c r="L705" s="17" t="s">
        <v>2675</v>
      </c>
      <c r="M705" s="17" t="s">
        <v>2676</v>
      </c>
      <c r="N705" s="17" t="s">
        <v>2677</v>
      </c>
      <c r="O705" s="17" t="s">
        <v>450</v>
      </c>
      <c r="P705" s="43" t="s">
        <v>390</v>
      </c>
      <c r="Q705" s="17" t="str" cm="1">
        <f t="array" ref="Q705">_xlfn.XLOOKUP(Table4[[#This Row],[Full Name / Nama Penuh]],Table1[[#All],[Employee Name]],Table1[[#All],[Status]],"",0,1)</f>
        <v/>
      </c>
      <c r="R705" s="37"/>
    </row>
    <row r="706" spans="1:18">
      <c r="A706" s="17">
        <v>6340</v>
      </c>
      <c r="B706" s="15">
        <v>46132.352546296301</v>
      </c>
      <c r="C706" s="15">
        <v>46132.357372685197</v>
      </c>
      <c r="D706" s="15" t="s">
        <v>264</v>
      </c>
      <c r="E706" s="32">
        <v>46132</v>
      </c>
      <c r="F706" s="17" t="s">
        <v>138</v>
      </c>
      <c r="G706" s="15" t="s">
        <v>2193</v>
      </c>
      <c r="H706" s="21" t="s">
        <v>239</v>
      </c>
      <c r="I706" s="17" t="s">
        <v>1711</v>
      </c>
      <c r="J706" s="17" t="s">
        <v>475</v>
      </c>
      <c r="K706" s="17" t="s">
        <v>267</v>
      </c>
      <c r="L706" s="17" t="s">
        <v>2678</v>
      </c>
      <c r="M706" s="17" t="s">
        <v>2679</v>
      </c>
      <c r="N706" s="17" t="s">
        <v>2680</v>
      </c>
      <c r="O706" s="17" t="s">
        <v>271</v>
      </c>
      <c r="P706" s="43" t="s">
        <v>272</v>
      </c>
      <c r="Q706" s="17" t="str" cm="1">
        <f t="array" ref="Q706">_xlfn.XLOOKUP(Table4[[#This Row],[Full Name / Nama Penuh]],Table1[[#All],[Employee Name]],Table1[[#All],[Status]],"",0,1)</f>
        <v>Active</v>
      </c>
      <c r="R706" s="37"/>
    </row>
    <row r="707" spans="1:18">
      <c r="A707" s="17">
        <v>6343</v>
      </c>
      <c r="B707" s="15">
        <v>46132.407708333303</v>
      </c>
      <c r="C707" s="15">
        <v>46132.424016203702</v>
      </c>
      <c r="D707" s="15" t="s">
        <v>264</v>
      </c>
      <c r="E707" s="32">
        <v>46132</v>
      </c>
      <c r="F707" s="17" t="s">
        <v>110</v>
      </c>
      <c r="G707" s="15" t="s">
        <v>2287</v>
      </c>
      <c r="H707" s="21" t="s">
        <v>239</v>
      </c>
      <c r="I707" s="17" t="s">
        <v>537</v>
      </c>
      <c r="J707" s="17" t="s">
        <v>320</v>
      </c>
      <c r="K707" s="17" t="s">
        <v>305</v>
      </c>
      <c r="L707" s="17" t="s">
        <v>2681</v>
      </c>
      <c r="M707" s="17" t="s">
        <v>2682</v>
      </c>
      <c r="N707" s="17" t="s">
        <v>2683</v>
      </c>
      <c r="O707" s="17" t="s">
        <v>295</v>
      </c>
      <c r="P707" s="43" t="s">
        <v>272</v>
      </c>
      <c r="Q707" s="17" t="str" cm="1">
        <f t="array" ref="Q707">_xlfn.XLOOKUP(Table4[[#This Row],[Full Name / Nama Penuh]],Table1[[#All],[Employee Name]],Table1[[#All],[Status]],"",0,1)</f>
        <v>Active</v>
      </c>
      <c r="R707" s="37"/>
    </row>
    <row r="708" spans="1:18">
      <c r="A708" s="17">
        <v>6360</v>
      </c>
      <c r="B708" s="15">
        <v>46134.004988425899</v>
      </c>
      <c r="C708" s="15">
        <v>46134.006446759297</v>
      </c>
      <c r="D708" s="15" t="s">
        <v>264</v>
      </c>
      <c r="E708" s="32">
        <v>46132</v>
      </c>
      <c r="F708" s="17" t="s">
        <v>74</v>
      </c>
      <c r="G708" s="15" t="s">
        <v>2258</v>
      </c>
      <c r="H708" s="21" t="s">
        <v>239</v>
      </c>
      <c r="I708" s="17" t="s">
        <v>1025</v>
      </c>
      <c r="J708" s="17" t="s">
        <v>279</v>
      </c>
      <c r="K708" s="17" t="s">
        <v>267</v>
      </c>
      <c r="L708" s="17" t="s">
        <v>2684</v>
      </c>
      <c r="M708" s="17" t="s">
        <v>2685</v>
      </c>
      <c r="N708" s="17" t="s">
        <v>2686</v>
      </c>
      <c r="O708" s="17" t="s">
        <v>283</v>
      </c>
      <c r="P708" s="43" t="s">
        <v>272</v>
      </c>
      <c r="Q708" s="17" t="str" cm="1">
        <f t="array" ref="Q708">_xlfn.XLOOKUP(Table4[[#This Row],[Full Name / Nama Penuh]],Table1[[#All],[Employee Name]],Table1[[#All],[Status]],"",0,1)</f>
        <v>Active</v>
      </c>
      <c r="R708" s="37"/>
    </row>
    <row r="709" spans="1:18">
      <c r="A709" s="17">
        <v>6404</v>
      </c>
      <c r="B709" s="15">
        <v>46137.179386574098</v>
      </c>
      <c r="C709" s="15">
        <v>46137.188425925902</v>
      </c>
      <c r="D709" s="15" t="s">
        <v>264</v>
      </c>
      <c r="E709" s="32">
        <v>46132</v>
      </c>
      <c r="F709" s="17" t="s">
        <v>148</v>
      </c>
      <c r="G709" s="15" t="s">
        <v>2669</v>
      </c>
      <c r="H709" s="21" t="s">
        <v>239</v>
      </c>
      <c r="I709" s="17" t="s">
        <v>432</v>
      </c>
      <c r="J709" s="17" t="s">
        <v>291</v>
      </c>
      <c r="K709" s="17" t="s">
        <v>305</v>
      </c>
      <c r="L709" s="17" t="s">
        <v>2687</v>
      </c>
      <c r="M709" s="17" t="s">
        <v>1495</v>
      </c>
      <c r="N709" s="17" t="s">
        <v>2688</v>
      </c>
      <c r="O709" s="17" t="s">
        <v>295</v>
      </c>
      <c r="P709" s="43" t="s">
        <v>272</v>
      </c>
      <c r="Q709" s="17" t="str" cm="1">
        <f t="array" ref="Q709">_xlfn.XLOOKUP(Table4[[#This Row],[Full Name / Nama Penuh]],Table1[[#All],[Employee Name]],Table1[[#All],[Status]],"",0,1)</f>
        <v>Active</v>
      </c>
      <c r="R709" s="37"/>
    </row>
    <row r="710" spans="1:18">
      <c r="A710" s="17">
        <v>6516</v>
      </c>
      <c r="B710" s="15">
        <v>46142.380532407398</v>
      </c>
      <c r="C710" s="15">
        <v>46142.382835648197</v>
      </c>
      <c r="D710" s="15" t="s">
        <v>264</v>
      </c>
      <c r="E710" s="32">
        <v>46132</v>
      </c>
      <c r="F710" s="17" t="s">
        <v>29</v>
      </c>
      <c r="G710" s="15" t="s">
        <v>2037</v>
      </c>
      <c r="H710" s="21" t="s">
        <v>239</v>
      </c>
      <c r="I710" s="17" t="s">
        <v>1673</v>
      </c>
      <c r="J710" s="17" t="s">
        <v>320</v>
      </c>
      <c r="K710" s="17" t="s">
        <v>305</v>
      </c>
      <c r="L710" s="17" t="s">
        <v>2689</v>
      </c>
      <c r="M710" s="17" t="s">
        <v>2690</v>
      </c>
      <c r="N710" s="17" t="s">
        <v>2691</v>
      </c>
      <c r="O710" s="17" t="s">
        <v>295</v>
      </c>
      <c r="P710" s="43" t="s">
        <v>272</v>
      </c>
      <c r="Q710" s="17" t="str" cm="1">
        <f t="array" ref="Q710">_xlfn.XLOOKUP(Table4[[#This Row],[Full Name / Nama Penuh]],Table1[[#All],[Employee Name]],Table1[[#All],[Status]],"",0,1)</f>
        <v>Active</v>
      </c>
      <c r="R710" s="37"/>
    </row>
    <row r="711" spans="1:18">
      <c r="A711" s="17">
        <v>6339</v>
      </c>
      <c r="B711" s="15">
        <v>46132.349513888897</v>
      </c>
      <c r="C711" s="15">
        <v>46132.3524652778</v>
      </c>
      <c r="D711" s="15" t="s">
        <v>264</v>
      </c>
      <c r="E711" s="32">
        <v>46132</v>
      </c>
      <c r="F711" s="17" t="s">
        <v>138</v>
      </c>
      <c r="G711" s="15" t="s">
        <v>2273</v>
      </c>
      <c r="H711" s="21" t="s">
        <v>239</v>
      </c>
      <c r="I711" s="17" t="s">
        <v>1711</v>
      </c>
      <c r="J711" s="17" t="s">
        <v>291</v>
      </c>
      <c r="K711" s="17" t="s">
        <v>296</v>
      </c>
      <c r="L711" s="17" t="s">
        <v>2692</v>
      </c>
      <c r="M711" s="17" t="s">
        <v>2693</v>
      </c>
      <c r="N711" s="17" t="s">
        <v>2694</v>
      </c>
      <c r="O711" s="17" t="s">
        <v>271</v>
      </c>
      <c r="P711" s="43" t="s">
        <v>272</v>
      </c>
      <c r="Q711" s="17" t="str" cm="1">
        <f t="array" ref="Q711">_xlfn.XLOOKUP(Table4[[#This Row],[Full Name / Nama Penuh]],Table1[[#All],[Employee Name]],Table1[[#All],[Status]],"",0,1)</f>
        <v>Active</v>
      </c>
      <c r="R711" s="37"/>
    </row>
    <row r="712" spans="1:18">
      <c r="A712" s="17">
        <v>6342</v>
      </c>
      <c r="B712" s="15">
        <v>46132.386030092603</v>
      </c>
      <c r="C712" s="15">
        <v>46132.392430555599</v>
      </c>
      <c r="D712" s="15" t="s">
        <v>264</v>
      </c>
      <c r="E712" s="32">
        <v>46132</v>
      </c>
      <c r="F712" s="17" t="s">
        <v>97</v>
      </c>
      <c r="G712" s="15" t="s">
        <v>2102</v>
      </c>
      <c r="H712" s="21" t="s">
        <v>239</v>
      </c>
      <c r="I712" s="17" t="s">
        <v>574</v>
      </c>
      <c r="J712" s="17" t="s">
        <v>342</v>
      </c>
      <c r="K712" s="17" t="s">
        <v>285</v>
      </c>
      <c r="L712" s="17" t="s">
        <v>2695</v>
      </c>
      <c r="M712" s="17" t="s">
        <v>2696</v>
      </c>
      <c r="N712" s="17" t="s">
        <v>2697</v>
      </c>
      <c r="O712" s="17" t="s">
        <v>289</v>
      </c>
      <c r="P712" s="43" t="s">
        <v>272</v>
      </c>
      <c r="Q712" s="17" t="str" cm="1">
        <f t="array" ref="Q712">_xlfn.XLOOKUP(Table4[[#This Row],[Full Name / Nama Penuh]],Table1[[#All],[Employee Name]],Table1[[#All],[Status]],"",0,1)</f>
        <v>Active</v>
      </c>
      <c r="R712" s="37"/>
    </row>
    <row r="713" spans="1:18">
      <c r="A713" s="17">
        <v>6495</v>
      </c>
      <c r="B713" s="15">
        <v>46142.268298611103</v>
      </c>
      <c r="C713" s="15">
        <v>46142.284143518496</v>
      </c>
      <c r="D713" s="15" t="s">
        <v>264</v>
      </c>
      <c r="E713" s="32">
        <v>46132</v>
      </c>
      <c r="F713" s="15" t="s">
        <v>2698</v>
      </c>
      <c r="G713" s="15"/>
      <c r="H713" s="21" t="s">
        <v>2026</v>
      </c>
      <c r="I713" s="17" t="s">
        <v>2462</v>
      </c>
      <c r="J713" s="17" t="s">
        <v>644</v>
      </c>
      <c r="K713" s="17" t="s">
        <v>285</v>
      </c>
      <c r="L713" s="17" t="s">
        <v>2699</v>
      </c>
      <c r="M713" s="17" t="s">
        <v>2700</v>
      </c>
      <c r="N713" s="17" t="s">
        <v>2701</v>
      </c>
      <c r="O713" s="17" t="s">
        <v>289</v>
      </c>
      <c r="P713" s="43" t="s">
        <v>390</v>
      </c>
      <c r="Q713" s="17" t="str" cm="1">
        <f t="array" ref="Q713">_xlfn.XLOOKUP(Table4[[#This Row],[Full Name / Nama Penuh]],Table1[[#All],[Employee Name]],Table1[[#All],[Status]],"",0,1)</f>
        <v/>
      </c>
      <c r="R713" s="37"/>
    </row>
    <row r="714" spans="1:18">
      <c r="A714" s="17">
        <v>6443</v>
      </c>
      <c r="B714" s="15">
        <v>46140.827939814801</v>
      </c>
      <c r="C714" s="15">
        <v>46140.833217592597</v>
      </c>
      <c r="D714" s="15" t="s">
        <v>264</v>
      </c>
      <c r="E714" s="32">
        <v>46132</v>
      </c>
      <c r="F714" s="15" t="s">
        <v>2702</v>
      </c>
      <c r="G714" s="15"/>
      <c r="H714" s="21" t="s">
        <v>2026</v>
      </c>
      <c r="I714" s="17" t="s">
        <v>2295</v>
      </c>
      <c r="J714" s="17" t="s">
        <v>291</v>
      </c>
      <c r="K714" s="17" t="s">
        <v>305</v>
      </c>
      <c r="L714" s="17" t="s">
        <v>2703</v>
      </c>
      <c r="M714" s="17" t="s">
        <v>2704</v>
      </c>
      <c r="N714" s="17" t="s">
        <v>2705</v>
      </c>
      <c r="O714" s="17" t="s">
        <v>428</v>
      </c>
      <c r="P714" s="43" t="s">
        <v>390</v>
      </c>
      <c r="Q714" s="17" t="str" cm="1">
        <f t="array" ref="Q714">_xlfn.XLOOKUP(Table4[[#This Row],[Full Name / Nama Penuh]],Table1[[#All],[Employee Name]],Table1[[#All],[Status]],"",0,1)</f>
        <v/>
      </c>
      <c r="R714" s="37"/>
    </row>
    <row r="715" spans="1:18">
      <c r="A715" s="17">
        <v>6359</v>
      </c>
      <c r="B715" s="15">
        <v>46134.001562500001</v>
      </c>
      <c r="C715" s="15">
        <v>46134.004872685196</v>
      </c>
      <c r="D715" s="15" t="s">
        <v>264</v>
      </c>
      <c r="E715" s="32">
        <v>46131</v>
      </c>
      <c r="F715" s="17" t="s">
        <v>74</v>
      </c>
      <c r="G715" s="15" t="s">
        <v>2258</v>
      </c>
      <c r="H715" s="21" t="s">
        <v>239</v>
      </c>
      <c r="I715" s="17" t="s">
        <v>363</v>
      </c>
      <c r="J715" s="17" t="s">
        <v>291</v>
      </c>
      <c r="K715" s="17" t="s">
        <v>305</v>
      </c>
      <c r="L715" s="17" t="s">
        <v>2706</v>
      </c>
      <c r="M715" s="17" t="s">
        <v>2707</v>
      </c>
      <c r="N715" s="17" t="s">
        <v>2708</v>
      </c>
      <c r="O715" s="17" t="s">
        <v>295</v>
      </c>
      <c r="P715" s="43" t="s">
        <v>272</v>
      </c>
      <c r="Q715" s="17" t="str" cm="1">
        <f t="array" ref="Q715">_xlfn.XLOOKUP(Table4[[#This Row],[Full Name / Nama Penuh]],Table1[[#All],[Employee Name]],Table1[[#All],[Status]],"",0,1)</f>
        <v>Active</v>
      </c>
      <c r="R715" s="37"/>
    </row>
    <row r="716" spans="1:18">
      <c r="A716" s="17">
        <v>6336</v>
      </c>
      <c r="B716" s="15">
        <v>46131.3218402778</v>
      </c>
      <c r="C716" s="15">
        <v>46131.3254282407</v>
      </c>
      <c r="D716" s="15" t="s">
        <v>264</v>
      </c>
      <c r="E716" s="32">
        <v>46131</v>
      </c>
      <c r="F716" s="15" t="s">
        <v>2709</v>
      </c>
      <c r="G716" s="15"/>
      <c r="H716" s="21" t="s">
        <v>2016</v>
      </c>
      <c r="I716" s="17" t="s">
        <v>2383</v>
      </c>
      <c r="J716" s="17" t="s">
        <v>2710</v>
      </c>
      <c r="K716" s="17" t="s">
        <v>305</v>
      </c>
      <c r="L716" s="17" t="s">
        <v>2711</v>
      </c>
      <c r="M716" s="17" t="s">
        <v>2712</v>
      </c>
      <c r="N716" s="17" t="s">
        <v>2713</v>
      </c>
      <c r="O716" s="17" t="s">
        <v>428</v>
      </c>
      <c r="P716" s="43" t="s">
        <v>390</v>
      </c>
      <c r="Q716" s="17" t="str" cm="1">
        <f t="array" ref="Q716">_xlfn.XLOOKUP(Table4[[#This Row],[Full Name / Nama Penuh]],Table1[[#All],[Employee Name]],Table1[[#All],[Status]],"",0,1)</f>
        <v/>
      </c>
      <c r="R716" s="37"/>
    </row>
    <row r="717" spans="1:18">
      <c r="A717" s="17">
        <v>6337</v>
      </c>
      <c r="B717" s="15">
        <v>46131.422719907401</v>
      </c>
      <c r="C717" s="15">
        <v>46131.433506944399</v>
      </c>
      <c r="D717" s="15" t="s">
        <v>264</v>
      </c>
      <c r="E717" s="32">
        <v>46131</v>
      </c>
      <c r="F717" s="15" t="s">
        <v>2714</v>
      </c>
      <c r="G717" s="15"/>
      <c r="H717" s="21" t="s">
        <v>2016</v>
      </c>
      <c r="I717" s="17" t="s">
        <v>2017</v>
      </c>
      <c r="J717" s="17" t="s">
        <v>2236</v>
      </c>
      <c r="K717" s="17" t="s">
        <v>267</v>
      </c>
      <c r="L717" s="17" t="s">
        <v>2715</v>
      </c>
      <c r="M717" s="17" t="s">
        <v>2716</v>
      </c>
      <c r="N717" s="17" t="s">
        <v>2717</v>
      </c>
      <c r="O717" s="17" t="s">
        <v>428</v>
      </c>
      <c r="P717" s="43" t="s">
        <v>390</v>
      </c>
      <c r="Q717" s="17" t="str" cm="1">
        <f t="array" ref="Q717">_xlfn.XLOOKUP(Table4[[#This Row],[Full Name / Nama Penuh]],Table1[[#All],[Employee Name]],Table1[[#All],[Status]],"",0,1)</f>
        <v/>
      </c>
      <c r="R717" s="37"/>
    </row>
    <row r="718" spans="1:18">
      <c r="A718" s="17">
        <v>6338</v>
      </c>
      <c r="B718" s="15">
        <v>46131.778645833299</v>
      </c>
      <c r="C718" s="15">
        <v>46131.780879629601</v>
      </c>
      <c r="D718" s="15" t="s">
        <v>264</v>
      </c>
      <c r="E718" s="32">
        <v>46131</v>
      </c>
      <c r="F718" s="15" t="s">
        <v>2413</v>
      </c>
      <c r="G718" s="15"/>
      <c r="H718" s="21" t="s">
        <v>2016</v>
      </c>
      <c r="I718" s="17" t="s">
        <v>2308</v>
      </c>
      <c r="J718" s="17" t="s">
        <v>2033</v>
      </c>
      <c r="K718" s="17" t="s">
        <v>267</v>
      </c>
      <c r="L718" s="17" t="s">
        <v>2414</v>
      </c>
      <c r="M718" s="17" t="s">
        <v>2415</v>
      </c>
      <c r="N718" s="17" t="s">
        <v>2416</v>
      </c>
      <c r="O718" s="17" t="s">
        <v>450</v>
      </c>
      <c r="P718" s="43" t="s">
        <v>390</v>
      </c>
      <c r="Q718" s="17" t="str" cm="1">
        <f t="array" ref="Q718">_xlfn.XLOOKUP(Table4[[#This Row],[Full Name / Nama Penuh]],Table1[[#All],[Employee Name]],Table1[[#All],[Status]],"",0,1)</f>
        <v/>
      </c>
      <c r="R718" s="37"/>
    </row>
    <row r="719" spans="1:18">
      <c r="A719" s="17">
        <v>6557</v>
      </c>
      <c r="B719" s="15">
        <v>46142.644965277803</v>
      </c>
      <c r="C719" s="15">
        <v>46142.649502314802</v>
      </c>
      <c r="D719" s="15" t="s">
        <v>264</v>
      </c>
      <c r="E719" s="32">
        <v>46130</v>
      </c>
      <c r="F719" s="17" t="s">
        <v>86</v>
      </c>
      <c r="G719" s="15" t="s">
        <v>2001</v>
      </c>
      <c r="H719" s="21" t="s">
        <v>239</v>
      </c>
      <c r="I719" s="17" t="s">
        <v>313</v>
      </c>
      <c r="J719" s="17" t="s">
        <v>266</v>
      </c>
      <c r="K719" s="17" t="s">
        <v>267</v>
      </c>
      <c r="L719" s="17" t="s">
        <v>2718</v>
      </c>
      <c r="M719" s="17" t="s">
        <v>2719</v>
      </c>
      <c r="N719" s="17" t="s">
        <v>2720</v>
      </c>
      <c r="O719" s="17" t="s">
        <v>283</v>
      </c>
      <c r="P719" s="43" t="s">
        <v>272</v>
      </c>
      <c r="Q719" s="17" t="str" cm="1">
        <f t="array" ref="Q719">_xlfn.XLOOKUP(Table4[[#This Row],[Full Name / Nama Penuh]],Table1[[#All],[Employee Name]],Table1[[#All],[Status]],"",0,1)</f>
        <v>Active</v>
      </c>
      <c r="R719" s="37"/>
    </row>
    <row r="720" spans="1:18">
      <c r="A720" s="37">
        <v>6783</v>
      </c>
      <c r="B720" s="51">
        <v>46161.424756944441</v>
      </c>
      <c r="C720" s="51">
        <v>46161.430543981478</v>
      </c>
      <c r="D720" s="51" t="s">
        <v>264</v>
      </c>
      <c r="E720" s="52">
        <v>46130</v>
      </c>
      <c r="F720" s="37" t="s">
        <v>179</v>
      </c>
      <c r="G720" s="37">
        <v>12000121</v>
      </c>
      <c r="H720" s="53" t="s">
        <v>239</v>
      </c>
      <c r="I720" s="37" t="s">
        <v>465</v>
      </c>
      <c r="J720" s="37" t="s">
        <v>919</v>
      </c>
      <c r="K720" s="37" t="s">
        <v>267</v>
      </c>
      <c r="L720" s="37" t="s">
        <v>2721</v>
      </c>
      <c r="M720" s="37" t="s">
        <v>2722</v>
      </c>
      <c r="N720" s="37" t="s">
        <v>2723</v>
      </c>
      <c r="O720" s="37" t="s">
        <v>318</v>
      </c>
      <c r="P720" s="50" t="s">
        <v>272</v>
      </c>
      <c r="Q720" s="37" t="str" cm="1">
        <f t="array" ref="Q720">_xlfn.XLOOKUP(Table4[[#This Row],[Full Name / Nama Penuh]],Table1[[#All],[Employee Name]],Table1[[#All],[Status]],"",0,1)</f>
        <v>Active</v>
      </c>
      <c r="R720" s="51"/>
    </row>
    <row r="721" spans="1:18">
      <c r="A721" s="37">
        <v>6786</v>
      </c>
      <c r="B721" s="51">
        <v>46161.430787037039</v>
      </c>
      <c r="C721" s="51">
        <v>46161.440254629626</v>
      </c>
      <c r="D721" s="51" t="s">
        <v>264</v>
      </c>
      <c r="E721" s="52">
        <v>46130</v>
      </c>
      <c r="F721" s="37" t="s">
        <v>179</v>
      </c>
      <c r="G721" s="37">
        <v>12000121</v>
      </c>
      <c r="H721" s="53" t="s">
        <v>239</v>
      </c>
      <c r="I721" s="37" t="s">
        <v>465</v>
      </c>
      <c r="J721" s="37" t="s">
        <v>715</v>
      </c>
      <c r="K721" s="37" t="s">
        <v>267</v>
      </c>
      <c r="L721" s="37" t="s">
        <v>2724</v>
      </c>
      <c r="M721" s="37" t="s">
        <v>2722</v>
      </c>
      <c r="N721" s="37" t="s">
        <v>2725</v>
      </c>
      <c r="O721" s="37" t="s">
        <v>283</v>
      </c>
      <c r="P721" s="50" t="s">
        <v>272</v>
      </c>
      <c r="Q721" s="37" t="str" cm="1">
        <f t="array" ref="Q721">_xlfn.XLOOKUP(Table4[[#This Row],[Full Name / Nama Penuh]],Table1[[#All],[Employee Name]],Table1[[#All],[Status]],"",0,1)</f>
        <v>Active</v>
      </c>
      <c r="R721" s="51"/>
    </row>
    <row r="722" spans="1:18">
      <c r="A722" s="17">
        <v>6326</v>
      </c>
      <c r="B722" s="15">
        <v>46129.395081018498</v>
      </c>
      <c r="C722" s="15">
        <v>46129.3982986111</v>
      </c>
      <c r="D722" s="15" t="s">
        <v>264</v>
      </c>
      <c r="E722" s="32">
        <v>46130</v>
      </c>
      <c r="F722" s="17" t="s">
        <v>110</v>
      </c>
      <c r="G722" s="15" t="s">
        <v>2287</v>
      </c>
      <c r="H722" s="21" t="s">
        <v>239</v>
      </c>
      <c r="I722" s="17" t="s">
        <v>537</v>
      </c>
      <c r="J722" s="17" t="s">
        <v>88</v>
      </c>
      <c r="K722" s="17" t="s">
        <v>285</v>
      </c>
      <c r="L722" s="17" t="s">
        <v>2726</v>
      </c>
      <c r="M722" s="17" t="s">
        <v>2727</v>
      </c>
      <c r="N722" s="17" t="s">
        <v>2728</v>
      </c>
      <c r="O722" s="17" t="s">
        <v>289</v>
      </c>
      <c r="P722" s="43" t="s">
        <v>272</v>
      </c>
      <c r="Q722" s="17" t="str" cm="1">
        <f t="array" ref="Q722">_xlfn.XLOOKUP(Table4[[#This Row],[Full Name / Nama Penuh]],Table1[[#All],[Employee Name]],Table1[[#All],[Status]],"",0,1)</f>
        <v>Active</v>
      </c>
      <c r="R722" s="37"/>
    </row>
    <row r="723" spans="1:18">
      <c r="A723" s="17">
        <v>6327</v>
      </c>
      <c r="B723" s="15">
        <v>46129.398460648197</v>
      </c>
      <c r="C723" s="15">
        <v>46129.401388888902</v>
      </c>
      <c r="D723" s="15" t="s">
        <v>264</v>
      </c>
      <c r="E723" s="32">
        <v>46129</v>
      </c>
      <c r="F723" s="17" t="s">
        <v>110</v>
      </c>
      <c r="G723" s="15" t="s">
        <v>2287</v>
      </c>
      <c r="H723" s="21" t="s">
        <v>239</v>
      </c>
      <c r="I723" s="17" t="s">
        <v>537</v>
      </c>
      <c r="J723" s="17" t="s">
        <v>88</v>
      </c>
      <c r="K723" s="17" t="s">
        <v>267</v>
      </c>
      <c r="L723" s="17" t="s">
        <v>2729</v>
      </c>
      <c r="M723" s="17" t="s">
        <v>2730</v>
      </c>
      <c r="N723" s="17" t="s">
        <v>2731</v>
      </c>
      <c r="O723" s="17" t="s">
        <v>346</v>
      </c>
      <c r="P723" s="43" t="s">
        <v>272</v>
      </c>
      <c r="Q723" s="17" t="str" cm="1">
        <f t="array" ref="Q723">_xlfn.XLOOKUP(Table4[[#This Row],[Full Name / Nama Penuh]],Table1[[#All],[Employee Name]],Table1[[#All],[Status]],"",0,1)</f>
        <v>Active</v>
      </c>
      <c r="R723" s="37"/>
    </row>
    <row r="724" spans="1:18">
      <c r="A724" s="17">
        <v>6328</v>
      </c>
      <c r="B724" s="15">
        <v>46129.4075115741</v>
      </c>
      <c r="C724" s="15">
        <v>46129.410590277803</v>
      </c>
      <c r="D724" s="15" t="s">
        <v>264</v>
      </c>
      <c r="E724" s="32">
        <v>46129</v>
      </c>
      <c r="F724" s="17" t="s">
        <v>110</v>
      </c>
      <c r="G724" s="15" t="s">
        <v>2287</v>
      </c>
      <c r="H724" s="21" t="s">
        <v>239</v>
      </c>
      <c r="I724" s="17" t="s">
        <v>537</v>
      </c>
      <c r="J724" s="17" t="s">
        <v>88</v>
      </c>
      <c r="K724" s="17" t="s">
        <v>267</v>
      </c>
      <c r="L724" s="17" t="s">
        <v>2732</v>
      </c>
      <c r="M724" s="17" t="s">
        <v>2733</v>
      </c>
      <c r="N724" s="17" t="s">
        <v>2734</v>
      </c>
      <c r="O724" s="17" t="s">
        <v>289</v>
      </c>
      <c r="P724" s="43" t="s">
        <v>272</v>
      </c>
      <c r="Q724" s="17" t="str" cm="1">
        <f t="array" ref="Q724">_xlfn.XLOOKUP(Table4[[#This Row],[Full Name / Nama Penuh]],Table1[[#All],[Employee Name]],Table1[[#All],[Status]],"",0,1)</f>
        <v>Active</v>
      </c>
      <c r="R724" s="37"/>
    </row>
    <row r="725" spans="1:18">
      <c r="A725" s="17">
        <v>6334</v>
      </c>
      <c r="B725" s="15">
        <v>46129.478703703702</v>
      </c>
      <c r="C725" s="15">
        <v>46129.478761574101</v>
      </c>
      <c r="D725" s="15" t="s">
        <v>264</v>
      </c>
      <c r="E725" s="32">
        <v>46129</v>
      </c>
      <c r="F725" s="17" t="s">
        <v>110</v>
      </c>
      <c r="G725" s="15" t="s">
        <v>2287</v>
      </c>
      <c r="H725" s="21" t="s">
        <v>239</v>
      </c>
      <c r="I725" s="17" t="s">
        <v>537</v>
      </c>
      <c r="J725" s="17" t="s">
        <v>88</v>
      </c>
      <c r="K725" s="17" t="s">
        <v>305</v>
      </c>
      <c r="L725" s="17" t="s">
        <v>2735</v>
      </c>
      <c r="M725" s="17" t="s">
        <v>2736</v>
      </c>
      <c r="N725" s="17" t="s">
        <v>2737</v>
      </c>
      <c r="O725" s="17" t="s">
        <v>295</v>
      </c>
      <c r="P725" s="43" t="s">
        <v>272</v>
      </c>
      <c r="Q725" s="17" t="str" cm="1">
        <f t="array" ref="Q725">_xlfn.XLOOKUP(Table4[[#This Row],[Full Name / Nama Penuh]],Table1[[#All],[Employee Name]],Table1[[#All],[Status]],"",0,1)</f>
        <v>Active</v>
      </c>
      <c r="R725" s="37"/>
    </row>
    <row r="726" spans="1:18">
      <c r="A726" s="17">
        <v>6320</v>
      </c>
      <c r="B726" s="15">
        <v>46129.274837962999</v>
      </c>
      <c r="C726" s="15">
        <v>46129.279444444401</v>
      </c>
      <c r="D726" s="15" t="s">
        <v>264</v>
      </c>
      <c r="E726" s="32">
        <v>46129</v>
      </c>
      <c r="F726" s="17" t="s">
        <v>110</v>
      </c>
      <c r="G726" s="15" t="s">
        <v>2287</v>
      </c>
      <c r="H726" s="21" t="s">
        <v>239</v>
      </c>
      <c r="I726" s="17" t="s">
        <v>537</v>
      </c>
      <c r="J726" s="17" t="s">
        <v>1701</v>
      </c>
      <c r="K726" s="17" t="s">
        <v>285</v>
      </c>
      <c r="L726" s="17" t="s">
        <v>2738</v>
      </c>
      <c r="M726" s="17" t="s">
        <v>2739</v>
      </c>
      <c r="N726" s="17" t="s">
        <v>2740</v>
      </c>
      <c r="O726" s="17" t="s">
        <v>289</v>
      </c>
      <c r="P726" s="43" t="s">
        <v>272</v>
      </c>
      <c r="Q726" s="17" t="str" cm="1">
        <f t="array" ref="Q726">_xlfn.XLOOKUP(Table4[[#This Row],[Full Name / Nama Penuh]],Table1[[#All],[Employee Name]],Table1[[#All],[Status]],"",0,1)</f>
        <v>Active</v>
      </c>
      <c r="R726" s="37"/>
    </row>
    <row r="727" spans="1:18">
      <c r="A727" s="17">
        <v>6321</v>
      </c>
      <c r="B727" s="15">
        <v>46129.293333333299</v>
      </c>
      <c r="C727" s="15">
        <v>46129.293391203697</v>
      </c>
      <c r="D727" s="15" t="s">
        <v>264</v>
      </c>
      <c r="E727" s="32">
        <v>46129</v>
      </c>
      <c r="F727" s="17" t="s">
        <v>110</v>
      </c>
      <c r="G727" s="15" t="s">
        <v>2287</v>
      </c>
      <c r="H727" s="21" t="s">
        <v>239</v>
      </c>
      <c r="I727" s="17" t="s">
        <v>546</v>
      </c>
      <c r="J727" s="17" t="s">
        <v>88</v>
      </c>
      <c r="K727" s="17" t="s">
        <v>285</v>
      </c>
      <c r="L727" s="17" t="s">
        <v>2741</v>
      </c>
      <c r="M727" s="17" t="s">
        <v>2742</v>
      </c>
      <c r="N727" s="17" t="s">
        <v>2743</v>
      </c>
      <c r="O727" s="17" t="s">
        <v>289</v>
      </c>
      <c r="P727" s="43" t="s">
        <v>272</v>
      </c>
      <c r="Q727" s="17" t="str" cm="1">
        <f t="array" ref="Q727">_xlfn.XLOOKUP(Table4[[#This Row],[Full Name / Nama Penuh]],Table1[[#All],[Employee Name]],Table1[[#All],[Status]],"",0,1)</f>
        <v>Active</v>
      </c>
      <c r="R727" s="37"/>
    </row>
    <row r="728" spans="1:18">
      <c r="A728" s="17">
        <v>6322</v>
      </c>
      <c r="B728" s="15">
        <v>46129.294537037</v>
      </c>
      <c r="C728" s="15">
        <v>46129.298668981501</v>
      </c>
      <c r="D728" s="15" t="s">
        <v>264</v>
      </c>
      <c r="E728" s="32">
        <v>46129</v>
      </c>
      <c r="F728" s="17" t="s">
        <v>110</v>
      </c>
      <c r="G728" s="15" t="s">
        <v>2287</v>
      </c>
      <c r="H728" s="21" t="s">
        <v>239</v>
      </c>
      <c r="I728" s="17" t="s">
        <v>537</v>
      </c>
      <c r="J728" s="17" t="s">
        <v>1701</v>
      </c>
      <c r="K728" s="17" t="s">
        <v>285</v>
      </c>
      <c r="L728" s="17" t="s">
        <v>2744</v>
      </c>
      <c r="M728" s="17" t="s">
        <v>2745</v>
      </c>
      <c r="N728" s="17" t="s">
        <v>2746</v>
      </c>
      <c r="O728" s="17" t="s">
        <v>289</v>
      </c>
      <c r="P728" s="43" t="s">
        <v>272</v>
      </c>
      <c r="Q728" s="17" t="str" cm="1">
        <f t="array" ref="Q728">_xlfn.XLOOKUP(Table4[[#This Row],[Full Name / Nama Penuh]],Table1[[#All],[Employee Name]],Table1[[#All],[Status]],"",0,1)</f>
        <v>Active</v>
      </c>
      <c r="R728" s="37"/>
    </row>
    <row r="729" spans="1:18">
      <c r="A729" s="17">
        <v>6324</v>
      </c>
      <c r="B729" s="15">
        <v>46129.382187499999</v>
      </c>
      <c r="C729" s="15">
        <v>46129.388055555602</v>
      </c>
      <c r="D729" s="15" t="s">
        <v>264</v>
      </c>
      <c r="E729" s="32">
        <v>46129</v>
      </c>
      <c r="F729" s="17" t="s">
        <v>110</v>
      </c>
      <c r="G729" s="15" t="s">
        <v>2287</v>
      </c>
      <c r="H729" s="21" t="s">
        <v>239</v>
      </c>
      <c r="I729" s="17" t="s">
        <v>546</v>
      </c>
      <c r="J729" s="17" t="s">
        <v>88</v>
      </c>
      <c r="K729" s="17" t="s">
        <v>285</v>
      </c>
      <c r="L729" s="17" t="s">
        <v>2747</v>
      </c>
      <c r="M729" s="17" t="s">
        <v>2748</v>
      </c>
      <c r="N729" s="17" t="s">
        <v>2749</v>
      </c>
      <c r="O729" s="17" t="s">
        <v>289</v>
      </c>
      <c r="P729" s="43" t="s">
        <v>272</v>
      </c>
      <c r="Q729" s="17" t="str" cm="1">
        <f t="array" ref="Q729">_xlfn.XLOOKUP(Table4[[#This Row],[Full Name / Nama Penuh]],Table1[[#All],[Employee Name]],Table1[[#All],[Status]],"",0,1)</f>
        <v>Active</v>
      </c>
      <c r="R729" s="37"/>
    </row>
    <row r="730" spans="1:18">
      <c r="A730" s="17">
        <v>6325</v>
      </c>
      <c r="B730" s="15">
        <v>46129.394965277803</v>
      </c>
      <c r="C730" s="15">
        <v>46129.395011574103</v>
      </c>
      <c r="D730" s="15" t="s">
        <v>264</v>
      </c>
      <c r="E730" s="32">
        <v>46129</v>
      </c>
      <c r="F730" s="17" t="s">
        <v>110</v>
      </c>
      <c r="G730" s="15" t="s">
        <v>2287</v>
      </c>
      <c r="H730" s="21" t="s">
        <v>239</v>
      </c>
      <c r="I730" s="17" t="s">
        <v>546</v>
      </c>
      <c r="J730" s="17" t="s">
        <v>88</v>
      </c>
      <c r="K730" s="17" t="s">
        <v>285</v>
      </c>
      <c r="L730" s="17" t="s">
        <v>2750</v>
      </c>
      <c r="M730" s="17" t="s">
        <v>2751</v>
      </c>
      <c r="N730" s="17" t="s">
        <v>2752</v>
      </c>
      <c r="O730" s="17" t="s">
        <v>289</v>
      </c>
      <c r="P730" s="43" t="s">
        <v>272</v>
      </c>
      <c r="Q730" s="17" t="str" cm="1">
        <f t="array" ref="Q730">_xlfn.XLOOKUP(Table4[[#This Row],[Full Name / Nama Penuh]],Table1[[#All],[Employee Name]],Table1[[#All],[Status]],"",0,1)</f>
        <v>Active</v>
      </c>
      <c r="R730" s="37"/>
    </row>
    <row r="731" spans="1:18">
      <c r="A731" s="17">
        <v>6332</v>
      </c>
      <c r="B731" s="15">
        <v>46129.467060185198</v>
      </c>
      <c r="C731" s="15">
        <v>46129.467094907399</v>
      </c>
      <c r="D731" s="15" t="s">
        <v>264</v>
      </c>
      <c r="E731" s="32">
        <v>46129</v>
      </c>
      <c r="F731" s="17" t="s">
        <v>110</v>
      </c>
      <c r="G731" s="15" t="s">
        <v>2287</v>
      </c>
      <c r="H731" s="21" t="s">
        <v>239</v>
      </c>
      <c r="I731" s="17" t="s">
        <v>546</v>
      </c>
      <c r="J731" s="17" t="s">
        <v>88</v>
      </c>
      <c r="K731" s="17" t="s">
        <v>285</v>
      </c>
      <c r="L731" s="17" t="s">
        <v>2750</v>
      </c>
      <c r="M731" s="17" t="s">
        <v>2751</v>
      </c>
      <c r="N731" s="17" t="s">
        <v>2752</v>
      </c>
      <c r="O731" s="17" t="s">
        <v>289</v>
      </c>
      <c r="P731" s="43" t="s">
        <v>272</v>
      </c>
      <c r="Q731" s="17" t="str" cm="1">
        <f t="array" ref="Q731">_xlfn.XLOOKUP(Table4[[#This Row],[Full Name / Nama Penuh]],Table1[[#All],[Employee Name]],Table1[[#All],[Status]],"",0,1)</f>
        <v>Active</v>
      </c>
      <c r="R731" s="37"/>
    </row>
    <row r="732" spans="1:18">
      <c r="A732" s="17">
        <v>6333</v>
      </c>
      <c r="B732" s="15">
        <v>46129.4671296296</v>
      </c>
      <c r="C732" s="15">
        <v>46129.470706018503</v>
      </c>
      <c r="D732" s="15" t="s">
        <v>264</v>
      </c>
      <c r="E732" s="32">
        <v>46129</v>
      </c>
      <c r="F732" s="17" t="s">
        <v>110</v>
      </c>
      <c r="G732" s="15" t="s">
        <v>2287</v>
      </c>
      <c r="H732" s="21" t="s">
        <v>239</v>
      </c>
      <c r="I732" s="17" t="s">
        <v>546</v>
      </c>
      <c r="J732" s="17" t="s">
        <v>1701</v>
      </c>
      <c r="K732" s="17" t="s">
        <v>285</v>
      </c>
      <c r="L732" s="17" t="s">
        <v>2753</v>
      </c>
      <c r="M732" s="17" t="s">
        <v>2754</v>
      </c>
      <c r="N732" s="17" t="s">
        <v>2755</v>
      </c>
      <c r="O732" s="17" t="s">
        <v>289</v>
      </c>
      <c r="P732" s="43" t="s">
        <v>272</v>
      </c>
      <c r="Q732" s="17" t="str" cm="1">
        <f t="array" ref="Q732">_xlfn.XLOOKUP(Table4[[#This Row],[Full Name / Nama Penuh]],Table1[[#All],[Employee Name]],Table1[[#All],[Status]],"",0,1)</f>
        <v>Active</v>
      </c>
      <c r="R732" s="37"/>
    </row>
    <row r="733" spans="1:18">
      <c r="A733" s="17">
        <v>6341</v>
      </c>
      <c r="B733" s="15">
        <v>46132.381886574098</v>
      </c>
      <c r="C733" s="15">
        <v>46132.386053240698</v>
      </c>
      <c r="D733" s="15" t="s">
        <v>264</v>
      </c>
      <c r="E733" s="32">
        <v>46129</v>
      </c>
      <c r="F733" s="15" t="s">
        <v>2756</v>
      </c>
      <c r="G733" s="15"/>
      <c r="H733" s="21" t="s">
        <v>2016</v>
      </c>
      <c r="I733" s="17" t="s">
        <v>2017</v>
      </c>
      <c r="J733" s="17" t="s">
        <v>753</v>
      </c>
      <c r="K733" s="17" t="s">
        <v>296</v>
      </c>
      <c r="L733" s="17" t="s">
        <v>2757</v>
      </c>
      <c r="M733" s="17" t="s">
        <v>2758</v>
      </c>
      <c r="N733" s="17" t="s">
        <v>2759</v>
      </c>
      <c r="O733" s="17" t="s">
        <v>948</v>
      </c>
      <c r="P733" s="43" t="s">
        <v>390</v>
      </c>
      <c r="Q733" s="17" t="str" cm="1">
        <f t="array" ref="Q733">_xlfn.XLOOKUP(Table4[[#This Row],[Full Name / Nama Penuh]],Table1[[#All],[Employee Name]],Table1[[#All],[Status]],"",0,1)</f>
        <v/>
      </c>
      <c r="R733" s="37"/>
    </row>
    <row r="734" spans="1:18">
      <c r="A734" s="17">
        <v>6346</v>
      </c>
      <c r="B734" s="15">
        <v>46132.595775463</v>
      </c>
      <c r="C734" s="15">
        <v>46132.596898148098</v>
      </c>
      <c r="D734" s="15" t="s">
        <v>264</v>
      </c>
      <c r="E734" s="32">
        <v>46129</v>
      </c>
      <c r="F734" s="15" t="s">
        <v>2506</v>
      </c>
      <c r="G734" s="15"/>
      <c r="H734" s="21" t="s">
        <v>2501</v>
      </c>
      <c r="I734" s="17" t="s">
        <v>2507</v>
      </c>
      <c r="J734" s="17" t="s">
        <v>266</v>
      </c>
      <c r="K734" s="17" t="s">
        <v>285</v>
      </c>
      <c r="L734" s="17" t="s">
        <v>2760</v>
      </c>
      <c r="M734" s="17" t="s">
        <v>2761</v>
      </c>
      <c r="N734" s="17" t="s">
        <v>2762</v>
      </c>
      <c r="O734" s="17" t="s">
        <v>289</v>
      </c>
      <c r="P734" s="43" t="s">
        <v>390</v>
      </c>
      <c r="Q734" s="17" t="str" cm="1">
        <f t="array" ref="Q734">_xlfn.XLOOKUP(Table4[[#This Row],[Full Name / Nama Penuh]],Table1[[#All],[Employee Name]],Table1[[#All],[Status]],"",0,1)</f>
        <v/>
      </c>
      <c r="R734" s="37"/>
    </row>
    <row r="735" spans="1:18">
      <c r="A735" s="17">
        <v>6378</v>
      </c>
      <c r="B735" s="15">
        <v>46135.323877314797</v>
      </c>
      <c r="C735" s="15">
        <v>46135.326736111099</v>
      </c>
      <c r="D735" s="15" t="s">
        <v>264</v>
      </c>
      <c r="E735" s="32">
        <v>46129</v>
      </c>
      <c r="F735" s="15" t="s">
        <v>140</v>
      </c>
      <c r="G735" s="15" t="s">
        <v>2332</v>
      </c>
      <c r="H735" s="21" t="s">
        <v>239</v>
      </c>
      <c r="I735" s="17" t="s">
        <v>403</v>
      </c>
      <c r="J735" s="17" t="s">
        <v>604</v>
      </c>
      <c r="K735" s="17" t="s">
        <v>285</v>
      </c>
      <c r="L735" s="17" t="s">
        <v>2763</v>
      </c>
      <c r="M735" s="17" t="s">
        <v>2764</v>
      </c>
      <c r="N735" s="17" t="s">
        <v>2765</v>
      </c>
      <c r="O735" s="17" t="s">
        <v>289</v>
      </c>
      <c r="P735" s="16" t="s">
        <v>272</v>
      </c>
      <c r="Q735" s="17" t="str" cm="1">
        <f t="array" ref="Q735">_xlfn.XLOOKUP(Table4[[#This Row],[Full Name / Nama Penuh]],Table1[[#All],[Employee Name]],Table1[[#All],[Status]],"",0,1)</f>
        <v>Active</v>
      </c>
      <c r="R735" s="37"/>
    </row>
    <row r="736" spans="1:18">
      <c r="A736" s="17">
        <v>6415</v>
      </c>
      <c r="B736" s="15">
        <v>46138.724745370397</v>
      </c>
      <c r="C736" s="15">
        <v>46138.728472222203</v>
      </c>
      <c r="D736" s="15" t="s">
        <v>264</v>
      </c>
      <c r="E736" s="32">
        <v>46129</v>
      </c>
      <c r="F736" s="15" t="s">
        <v>2481</v>
      </c>
      <c r="G736" s="15" t="s">
        <v>287</v>
      </c>
      <c r="H736" s="21" t="s">
        <v>2026</v>
      </c>
      <c r="I736" s="17" t="s">
        <v>2766</v>
      </c>
      <c r="J736" s="17" t="s">
        <v>266</v>
      </c>
      <c r="K736" s="17" t="s">
        <v>285</v>
      </c>
      <c r="L736" s="17" t="s">
        <v>2767</v>
      </c>
      <c r="M736" s="17" t="s">
        <v>2552</v>
      </c>
      <c r="N736" s="17" t="s">
        <v>2768</v>
      </c>
      <c r="O736" s="17" t="s">
        <v>289</v>
      </c>
      <c r="P736" s="43" t="s">
        <v>390</v>
      </c>
      <c r="Q736" s="17" t="str" cm="1">
        <f t="array" ref="Q736">_xlfn.XLOOKUP(Table4[[#This Row],[Full Name / Nama Penuh]],Table1[[#All],[Employee Name]],Table1[[#All],[Status]],"",0,1)</f>
        <v/>
      </c>
      <c r="R736" s="37"/>
    </row>
    <row r="737" spans="1:18">
      <c r="A737" s="17">
        <v>6329</v>
      </c>
      <c r="B737" s="15">
        <v>46129.445150462998</v>
      </c>
      <c r="C737" s="15">
        <v>46129.447962963</v>
      </c>
      <c r="D737" s="15" t="s">
        <v>264</v>
      </c>
      <c r="E737" s="32">
        <v>46129</v>
      </c>
      <c r="F737" s="15" t="s">
        <v>2709</v>
      </c>
      <c r="G737" s="15"/>
      <c r="H737" s="21" t="s">
        <v>2016</v>
      </c>
      <c r="I737" s="17" t="s">
        <v>2383</v>
      </c>
      <c r="J737" s="17" t="s">
        <v>2710</v>
      </c>
      <c r="K737" s="17" t="s">
        <v>267</v>
      </c>
      <c r="L737" s="17" t="s">
        <v>2769</v>
      </c>
      <c r="M737" s="17" t="s">
        <v>2770</v>
      </c>
      <c r="N737" s="17" t="s">
        <v>2771</v>
      </c>
      <c r="O737" s="17" t="s">
        <v>541</v>
      </c>
      <c r="P737" s="43" t="s">
        <v>390</v>
      </c>
      <c r="Q737" s="17" t="str" cm="1">
        <f t="array" ref="Q737">_xlfn.XLOOKUP(Table4[[#This Row],[Full Name / Nama Penuh]],Table1[[#All],[Employee Name]],Table1[[#All],[Status]],"",0,1)</f>
        <v/>
      </c>
      <c r="R737" s="37"/>
    </row>
    <row r="738" spans="1:18">
      <c r="A738" s="17">
        <v>6306</v>
      </c>
      <c r="B738" s="15">
        <v>46128.339282407404</v>
      </c>
      <c r="C738" s="15">
        <v>46128.347291666701</v>
      </c>
      <c r="D738" s="15" t="s">
        <v>264</v>
      </c>
      <c r="E738" s="32">
        <v>46128</v>
      </c>
      <c r="F738" s="17" t="s">
        <v>137</v>
      </c>
      <c r="G738" s="15" t="s">
        <v>1933</v>
      </c>
      <c r="H738" s="21" t="s">
        <v>239</v>
      </c>
      <c r="I738" s="17" t="s">
        <v>2772</v>
      </c>
      <c r="J738" s="17" t="s">
        <v>715</v>
      </c>
      <c r="K738" s="17" t="s">
        <v>267</v>
      </c>
      <c r="L738" s="17" t="s">
        <v>2773</v>
      </c>
      <c r="M738" s="17" t="s">
        <v>2774</v>
      </c>
      <c r="N738" s="17" t="s">
        <v>2775</v>
      </c>
      <c r="O738" s="17" t="s">
        <v>283</v>
      </c>
      <c r="P738" s="43" t="s">
        <v>272</v>
      </c>
      <c r="Q738" s="17" t="str" cm="1">
        <f t="array" ref="Q738">_xlfn.XLOOKUP(Table4[[#This Row],[Full Name / Nama Penuh]],Table1[[#All],[Employee Name]],Table1[[#All],[Status]],"",0,1)</f>
        <v>Active</v>
      </c>
      <c r="R738" s="37"/>
    </row>
    <row r="739" spans="1:18">
      <c r="A739" s="17">
        <v>6308</v>
      </c>
      <c r="B739" s="15">
        <v>46128.356284722198</v>
      </c>
      <c r="C739" s="15">
        <v>46128.356342592597</v>
      </c>
      <c r="D739" s="15" t="s">
        <v>264</v>
      </c>
      <c r="E739" s="32">
        <v>46128</v>
      </c>
      <c r="F739" s="17" t="s">
        <v>110</v>
      </c>
      <c r="G739" s="15" t="s">
        <v>2287</v>
      </c>
      <c r="H739" s="21" t="s">
        <v>239</v>
      </c>
      <c r="I739" s="17" t="s">
        <v>546</v>
      </c>
      <c r="J739" s="17" t="s">
        <v>88</v>
      </c>
      <c r="K739" s="17" t="s">
        <v>267</v>
      </c>
      <c r="L739" s="17" t="s">
        <v>2776</v>
      </c>
      <c r="M739" s="17" t="s">
        <v>2777</v>
      </c>
      <c r="N739" s="17" t="s">
        <v>2778</v>
      </c>
      <c r="O739" s="17" t="s">
        <v>283</v>
      </c>
      <c r="P739" s="43" t="s">
        <v>272</v>
      </c>
      <c r="Q739" s="17" t="str" cm="1">
        <f t="array" ref="Q739">_xlfn.XLOOKUP(Table4[[#This Row],[Full Name / Nama Penuh]],Table1[[#All],[Employee Name]],Table1[[#All],[Status]],"",0,1)</f>
        <v>Active</v>
      </c>
      <c r="R739" s="37"/>
    </row>
    <row r="740" spans="1:18">
      <c r="A740" s="17">
        <v>6311</v>
      </c>
      <c r="B740" s="15">
        <v>46128.502372685201</v>
      </c>
      <c r="C740" s="15">
        <v>46128.502453703702</v>
      </c>
      <c r="D740" s="15" t="s">
        <v>264</v>
      </c>
      <c r="E740" s="32">
        <v>46128</v>
      </c>
      <c r="F740" s="17" t="s">
        <v>110</v>
      </c>
      <c r="G740" s="15" t="s">
        <v>2287</v>
      </c>
      <c r="H740" s="21" t="s">
        <v>239</v>
      </c>
      <c r="I740" s="17" t="s">
        <v>546</v>
      </c>
      <c r="J740" s="17" t="s">
        <v>88</v>
      </c>
      <c r="K740" s="17" t="s">
        <v>267</v>
      </c>
      <c r="L740" s="17" t="s">
        <v>2776</v>
      </c>
      <c r="M740" s="17" t="s">
        <v>2777</v>
      </c>
      <c r="N740" s="17" t="s">
        <v>2778</v>
      </c>
      <c r="O740" s="17" t="s">
        <v>283</v>
      </c>
      <c r="P740" s="43" t="s">
        <v>272</v>
      </c>
      <c r="Q740" s="17" t="str" cm="1">
        <f t="array" ref="Q740">_xlfn.XLOOKUP(Table4[[#This Row],[Full Name / Nama Penuh]],Table1[[#All],[Employee Name]],Table1[[#All],[Status]],"",0,1)</f>
        <v>Active</v>
      </c>
      <c r="R740" s="37"/>
    </row>
    <row r="741" spans="1:18">
      <c r="A741" s="17">
        <v>6314</v>
      </c>
      <c r="B741" s="15">
        <v>46128.649039351803</v>
      </c>
      <c r="C741" s="15">
        <v>46128.654849537001</v>
      </c>
      <c r="D741" s="15" t="s">
        <v>264</v>
      </c>
      <c r="E741" s="32">
        <v>46128</v>
      </c>
      <c r="F741" s="17" t="s">
        <v>166</v>
      </c>
      <c r="G741" s="15" t="s">
        <v>2255</v>
      </c>
      <c r="H741" s="21" t="s">
        <v>239</v>
      </c>
      <c r="I741" s="17" t="s">
        <v>359</v>
      </c>
      <c r="J741" s="17" t="s">
        <v>446</v>
      </c>
      <c r="K741" s="17" t="s">
        <v>305</v>
      </c>
      <c r="L741" s="17" t="s">
        <v>2779</v>
      </c>
      <c r="M741" s="17" t="s">
        <v>2780</v>
      </c>
      <c r="N741" s="17" t="s">
        <v>2781</v>
      </c>
      <c r="O741" s="17" t="s">
        <v>295</v>
      </c>
      <c r="P741" s="43" t="s">
        <v>272</v>
      </c>
      <c r="Q741" s="17" t="str" cm="1">
        <f t="array" ref="Q741">_xlfn.XLOOKUP(Table4[[#This Row],[Full Name / Nama Penuh]],Table1[[#All],[Employee Name]],Table1[[#All],[Status]],"",0,1)</f>
        <v>Active</v>
      </c>
      <c r="R741" s="37"/>
    </row>
    <row r="742" spans="1:18">
      <c r="A742" s="17">
        <v>6317</v>
      </c>
      <c r="B742" s="15">
        <v>46128.656712962998</v>
      </c>
      <c r="C742" s="15">
        <v>46128.677650463003</v>
      </c>
      <c r="D742" s="15" t="s">
        <v>264</v>
      </c>
      <c r="E742" s="32">
        <v>46128</v>
      </c>
      <c r="F742" s="17" t="s">
        <v>166</v>
      </c>
      <c r="G742" s="15" t="s">
        <v>2255</v>
      </c>
      <c r="H742" s="21" t="s">
        <v>239</v>
      </c>
      <c r="I742" s="17" t="s">
        <v>359</v>
      </c>
      <c r="J742" s="17" t="s">
        <v>325</v>
      </c>
      <c r="K742" s="17" t="s">
        <v>305</v>
      </c>
      <c r="L742" s="17" t="s">
        <v>2782</v>
      </c>
      <c r="M742" s="17" t="s">
        <v>2783</v>
      </c>
      <c r="N742" s="17" t="s">
        <v>2784</v>
      </c>
      <c r="O742" s="17" t="s">
        <v>295</v>
      </c>
      <c r="P742" s="43" t="s">
        <v>272</v>
      </c>
      <c r="Q742" s="17" t="str" cm="1">
        <f t="array" ref="Q742">_xlfn.XLOOKUP(Table4[[#This Row],[Full Name / Nama Penuh]],Table1[[#All],[Employee Name]],Table1[[#All],[Status]],"",0,1)</f>
        <v>Active</v>
      </c>
      <c r="R742" s="37"/>
    </row>
    <row r="743" spans="1:18">
      <c r="A743" s="17">
        <v>6319</v>
      </c>
      <c r="B743" s="15">
        <v>46128.900173611102</v>
      </c>
      <c r="C743" s="15">
        <v>46128.906493055598</v>
      </c>
      <c r="D743" s="15" t="s">
        <v>264</v>
      </c>
      <c r="E743" s="32">
        <v>46128</v>
      </c>
      <c r="F743" s="17" t="s">
        <v>173</v>
      </c>
      <c r="G743" s="15" t="s">
        <v>2645</v>
      </c>
      <c r="H743" s="21" t="s">
        <v>239</v>
      </c>
      <c r="I743" s="17" t="s">
        <v>465</v>
      </c>
      <c r="J743" s="17" t="s">
        <v>274</v>
      </c>
      <c r="K743" s="17" t="s">
        <v>305</v>
      </c>
      <c r="L743" s="17" t="s">
        <v>2785</v>
      </c>
      <c r="M743" s="17" t="s">
        <v>2786</v>
      </c>
      <c r="N743" s="17" t="s">
        <v>2787</v>
      </c>
      <c r="O743" s="17" t="s">
        <v>295</v>
      </c>
      <c r="P743" s="43" t="s">
        <v>272</v>
      </c>
      <c r="Q743" s="17" t="str" cm="1">
        <f t="array" ref="Q743">_xlfn.XLOOKUP(Table4[[#This Row],[Full Name / Nama Penuh]],Table1[[#All],[Employee Name]],Table1[[#All],[Status]],"",0,1)</f>
        <v>Active</v>
      </c>
      <c r="R743" s="37"/>
    </row>
    <row r="744" spans="1:18">
      <c r="A744" s="17">
        <v>6386</v>
      </c>
      <c r="B744" s="15">
        <v>46136.297222222202</v>
      </c>
      <c r="C744" s="15">
        <v>46136.300266203703</v>
      </c>
      <c r="D744" s="15" t="s">
        <v>264</v>
      </c>
      <c r="E744" s="32">
        <v>46128</v>
      </c>
      <c r="F744" s="17" t="s">
        <v>171</v>
      </c>
      <c r="G744" s="15" t="s">
        <v>2528</v>
      </c>
      <c r="H744" s="21" t="s">
        <v>239</v>
      </c>
      <c r="I744" s="17" t="s">
        <v>465</v>
      </c>
      <c r="J744" s="17" t="s">
        <v>274</v>
      </c>
      <c r="K744" s="17" t="s">
        <v>267</v>
      </c>
      <c r="L744" s="17" t="s">
        <v>2788</v>
      </c>
      <c r="M744" s="17" t="s">
        <v>2789</v>
      </c>
      <c r="N744" s="17" t="s">
        <v>2790</v>
      </c>
      <c r="O744" s="17" t="s">
        <v>283</v>
      </c>
      <c r="P744" s="43" t="s">
        <v>272</v>
      </c>
      <c r="Q744" s="17" t="str" cm="1">
        <f t="array" ref="Q744">_xlfn.XLOOKUP(Table4[[#This Row],[Full Name / Nama Penuh]],Table1[[#All],[Employee Name]],Table1[[#All],[Status]],"",0,1)</f>
        <v>Active</v>
      </c>
      <c r="R744" s="37"/>
    </row>
    <row r="745" spans="1:18">
      <c r="A745" s="17">
        <v>6464</v>
      </c>
      <c r="B745" s="15">
        <v>46141.621365740699</v>
      </c>
      <c r="C745" s="15">
        <v>46141.623854166697</v>
      </c>
      <c r="D745" s="15" t="s">
        <v>264</v>
      </c>
      <c r="E745" s="32">
        <v>46128</v>
      </c>
      <c r="F745" s="17" t="s">
        <v>48</v>
      </c>
      <c r="G745" s="15" t="s">
        <v>2339</v>
      </c>
      <c r="H745" s="21" t="s">
        <v>239</v>
      </c>
      <c r="I745" s="17" t="s">
        <v>304</v>
      </c>
      <c r="J745" s="17" t="s">
        <v>644</v>
      </c>
      <c r="K745" s="17" t="s">
        <v>305</v>
      </c>
      <c r="L745" s="17" t="s">
        <v>2791</v>
      </c>
      <c r="M745" s="17" t="s">
        <v>2792</v>
      </c>
      <c r="N745" s="17" t="s">
        <v>2793</v>
      </c>
      <c r="O745" s="17" t="s">
        <v>295</v>
      </c>
      <c r="P745" s="43" t="s">
        <v>272</v>
      </c>
      <c r="Q745" s="17" t="str" cm="1">
        <f t="array" ref="Q745">_xlfn.XLOOKUP(Table4[[#This Row],[Full Name / Nama Penuh]],Table1[[#All],[Employee Name]],Table1[[#All],[Status]],"",0,1)</f>
        <v>Active</v>
      </c>
      <c r="R745" s="37"/>
    </row>
    <row r="746" spans="1:18">
      <c r="A746" s="17">
        <v>6305</v>
      </c>
      <c r="B746" s="15">
        <v>46128.331724536998</v>
      </c>
      <c r="C746" s="15">
        <v>46128.3351736111</v>
      </c>
      <c r="D746" s="15" t="s">
        <v>264</v>
      </c>
      <c r="E746" s="32">
        <v>46128</v>
      </c>
      <c r="F746" s="17" t="s">
        <v>110</v>
      </c>
      <c r="G746" s="15" t="s">
        <v>2287</v>
      </c>
      <c r="H746" s="21" t="s">
        <v>239</v>
      </c>
      <c r="I746" s="17" t="s">
        <v>537</v>
      </c>
      <c r="J746" s="17" t="s">
        <v>320</v>
      </c>
      <c r="K746" s="17" t="s">
        <v>285</v>
      </c>
      <c r="L746" s="17" t="s">
        <v>2794</v>
      </c>
      <c r="M746" s="17" t="s">
        <v>2795</v>
      </c>
      <c r="N746" s="17" t="s">
        <v>2796</v>
      </c>
      <c r="O746" s="17" t="s">
        <v>289</v>
      </c>
      <c r="P746" s="43" t="s">
        <v>272</v>
      </c>
      <c r="Q746" s="17" t="str" cm="1">
        <f t="array" ref="Q746">_xlfn.XLOOKUP(Table4[[#This Row],[Full Name / Nama Penuh]],Table1[[#All],[Employee Name]],Table1[[#All],[Status]],"",0,1)</f>
        <v>Active</v>
      </c>
      <c r="R746" s="37"/>
    </row>
    <row r="747" spans="1:18">
      <c r="A747" s="17">
        <v>6312</v>
      </c>
      <c r="B747" s="15">
        <v>46128.5065972222</v>
      </c>
      <c r="C747" s="15">
        <v>46128.506666666697</v>
      </c>
      <c r="D747" s="15" t="s">
        <v>264</v>
      </c>
      <c r="E747" s="32">
        <v>46128</v>
      </c>
      <c r="F747" s="17" t="s">
        <v>110</v>
      </c>
      <c r="G747" s="15" t="s">
        <v>2287</v>
      </c>
      <c r="H747" s="21" t="s">
        <v>239</v>
      </c>
      <c r="I747" s="17" t="s">
        <v>537</v>
      </c>
      <c r="J747" s="17" t="s">
        <v>320</v>
      </c>
      <c r="K747" s="17" t="s">
        <v>285</v>
      </c>
      <c r="L747" s="17" t="s">
        <v>2797</v>
      </c>
      <c r="M747" s="17" t="s">
        <v>2798</v>
      </c>
      <c r="N747" s="17" t="s">
        <v>2799</v>
      </c>
      <c r="O747" s="17" t="s">
        <v>289</v>
      </c>
      <c r="P747" s="43" t="s">
        <v>272</v>
      </c>
      <c r="Q747" s="17" t="str" cm="1">
        <f t="array" ref="Q747">_xlfn.XLOOKUP(Table4[[#This Row],[Full Name / Nama Penuh]],Table1[[#All],[Employee Name]],Table1[[#All],[Status]],"",0,1)</f>
        <v>Active</v>
      </c>
      <c r="R747" s="37"/>
    </row>
    <row r="748" spans="1:18">
      <c r="A748" s="17">
        <v>6313</v>
      </c>
      <c r="B748" s="15">
        <v>46128.5831944444</v>
      </c>
      <c r="C748" s="15">
        <v>46128.597418981502</v>
      </c>
      <c r="D748" s="15" t="s">
        <v>264</v>
      </c>
      <c r="E748" s="32">
        <v>46128</v>
      </c>
      <c r="F748" s="17" t="s">
        <v>100</v>
      </c>
      <c r="G748" s="15" t="s">
        <v>2059</v>
      </c>
      <c r="H748" s="21" t="s">
        <v>239</v>
      </c>
      <c r="I748" s="17" t="s">
        <v>2060</v>
      </c>
      <c r="J748" s="17" t="s">
        <v>266</v>
      </c>
      <c r="K748" s="17" t="s">
        <v>285</v>
      </c>
      <c r="L748" s="17" t="s">
        <v>2800</v>
      </c>
      <c r="M748" s="17" t="s">
        <v>2801</v>
      </c>
      <c r="N748" s="17" t="s">
        <v>2802</v>
      </c>
      <c r="O748" s="17" t="s">
        <v>295</v>
      </c>
      <c r="P748" s="43" t="s">
        <v>272</v>
      </c>
      <c r="Q748" s="17" t="str" cm="1">
        <f t="array" ref="Q748">_xlfn.XLOOKUP(Table4[[#This Row],[Full Name / Nama Penuh]],Table1[[#All],[Employee Name]],Table1[[#All],[Status]],"",0,1)</f>
        <v>Active</v>
      </c>
      <c r="R748" s="37"/>
    </row>
    <row r="749" spans="1:18">
      <c r="A749" s="17">
        <v>6315</v>
      </c>
      <c r="B749" s="15">
        <v>46128.656481481499</v>
      </c>
      <c r="C749" s="15">
        <v>46128.656585648103</v>
      </c>
      <c r="D749" s="15" t="s">
        <v>264</v>
      </c>
      <c r="E749" s="32">
        <v>46128</v>
      </c>
      <c r="F749" s="17" t="s">
        <v>166</v>
      </c>
      <c r="G749" s="15" t="s">
        <v>2255</v>
      </c>
      <c r="H749" s="21" t="s">
        <v>239</v>
      </c>
      <c r="I749" s="17" t="s">
        <v>359</v>
      </c>
      <c r="J749" s="17" t="s">
        <v>446</v>
      </c>
      <c r="K749" s="17" t="s">
        <v>285</v>
      </c>
      <c r="L749" s="17" t="s">
        <v>2803</v>
      </c>
      <c r="M749" s="17" t="s">
        <v>2780</v>
      </c>
      <c r="N749" s="17" t="s">
        <v>2781</v>
      </c>
      <c r="O749" s="17" t="s">
        <v>295</v>
      </c>
      <c r="P749" s="43" t="s">
        <v>272</v>
      </c>
      <c r="Q749" s="17" t="str" cm="1">
        <f t="array" ref="Q749">_xlfn.XLOOKUP(Table4[[#This Row],[Full Name / Nama Penuh]],Table1[[#All],[Employee Name]],Table1[[#All],[Status]],"",0,1)</f>
        <v>Active</v>
      </c>
      <c r="R749" s="37"/>
    </row>
    <row r="750" spans="1:18">
      <c r="A750" s="17">
        <v>6318</v>
      </c>
      <c r="B750" s="15">
        <v>46128.680671296301</v>
      </c>
      <c r="C750" s="15">
        <v>46128.684409722198</v>
      </c>
      <c r="D750" s="15" t="s">
        <v>264</v>
      </c>
      <c r="E750" s="32">
        <v>46128</v>
      </c>
      <c r="F750" s="17" t="s">
        <v>110</v>
      </c>
      <c r="G750" s="15" t="s">
        <v>2287</v>
      </c>
      <c r="H750" s="21" t="s">
        <v>239</v>
      </c>
      <c r="I750" s="17" t="s">
        <v>537</v>
      </c>
      <c r="J750" s="17" t="s">
        <v>88</v>
      </c>
      <c r="K750" s="17" t="s">
        <v>285</v>
      </c>
      <c r="L750" s="17" t="s">
        <v>2804</v>
      </c>
      <c r="M750" s="17" t="s">
        <v>2805</v>
      </c>
      <c r="N750" s="17" t="s">
        <v>2806</v>
      </c>
      <c r="O750" s="17" t="s">
        <v>289</v>
      </c>
      <c r="P750" s="43" t="s">
        <v>272</v>
      </c>
      <c r="Q750" s="17" t="str" cm="1">
        <f t="array" ref="Q750">_xlfn.XLOOKUP(Table4[[#This Row],[Full Name / Nama Penuh]],Table1[[#All],[Employee Name]],Table1[[#All],[Status]],"",0,1)</f>
        <v>Active</v>
      </c>
      <c r="R750" s="37"/>
    </row>
    <row r="751" spans="1:18">
      <c r="A751" s="17">
        <v>6323</v>
      </c>
      <c r="B751" s="15">
        <v>46129.302361111098</v>
      </c>
      <c r="C751" s="15">
        <v>46129.3066666667</v>
      </c>
      <c r="D751" s="15" t="s">
        <v>264</v>
      </c>
      <c r="E751" s="32">
        <v>46128</v>
      </c>
      <c r="F751" s="15" t="s">
        <v>2807</v>
      </c>
      <c r="G751" s="15" t="s">
        <v>2808</v>
      </c>
      <c r="H751" s="21" t="s">
        <v>493</v>
      </c>
      <c r="I751" s="17" t="s">
        <v>537</v>
      </c>
      <c r="J751" s="17" t="s">
        <v>291</v>
      </c>
      <c r="K751" s="17" t="s">
        <v>285</v>
      </c>
      <c r="L751" s="17" t="s">
        <v>2809</v>
      </c>
      <c r="M751" s="17" t="s">
        <v>362</v>
      </c>
      <c r="N751" s="17" t="s">
        <v>2810</v>
      </c>
      <c r="O751" s="17" t="s">
        <v>289</v>
      </c>
      <c r="P751" s="43" t="s">
        <v>390</v>
      </c>
      <c r="Q751" s="17" t="str" cm="1">
        <f t="array" ref="Q751">_xlfn.XLOOKUP(Table4[[#This Row],[Full Name / Nama Penuh]],Table1[[#All],[Employee Name]],Table1[[#All],[Status]],"",0,1)</f>
        <v/>
      </c>
      <c r="R751" s="37"/>
    </row>
    <row r="752" spans="1:18">
      <c r="A752" s="17">
        <v>6331</v>
      </c>
      <c r="B752" s="15">
        <v>46129.4534375</v>
      </c>
      <c r="C752" s="15">
        <v>46129.455486111103</v>
      </c>
      <c r="D752" s="15" t="s">
        <v>264</v>
      </c>
      <c r="E752" s="32">
        <v>46128</v>
      </c>
      <c r="F752" s="17" t="s">
        <v>145</v>
      </c>
      <c r="G752" s="15" t="s">
        <v>2590</v>
      </c>
      <c r="H752" s="21" t="s">
        <v>239</v>
      </c>
      <c r="I752" s="17" t="s">
        <v>2591</v>
      </c>
      <c r="J752" s="17" t="s">
        <v>266</v>
      </c>
      <c r="K752" s="17" t="s">
        <v>285</v>
      </c>
      <c r="L752" s="17" t="s">
        <v>2811</v>
      </c>
      <c r="M752" s="17" t="s">
        <v>2812</v>
      </c>
      <c r="N752" s="17" t="s">
        <v>2813</v>
      </c>
      <c r="O752" s="17" t="s">
        <v>948</v>
      </c>
      <c r="P752" s="43" t="s">
        <v>272</v>
      </c>
      <c r="Q752" s="17" t="str" cm="1">
        <f t="array" ref="Q752">_xlfn.XLOOKUP(Table4[[#This Row],[Full Name / Nama Penuh]],Table1[[#All],[Employee Name]],Table1[[#All],[Status]],"",0,1)</f>
        <v>Active</v>
      </c>
      <c r="R752" s="37"/>
    </row>
    <row r="753" spans="1:18">
      <c r="A753" s="17">
        <v>6344</v>
      </c>
      <c r="B753" s="15">
        <v>46132.560092592597</v>
      </c>
      <c r="C753" s="15">
        <v>46132.594212962998</v>
      </c>
      <c r="D753" s="15" t="s">
        <v>264</v>
      </c>
      <c r="E753" s="32">
        <v>46128</v>
      </c>
      <c r="F753" s="15" t="s">
        <v>2814</v>
      </c>
      <c r="G753" s="15"/>
      <c r="H753" s="21" t="s">
        <v>2501</v>
      </c>
      <c r="I753" s="17" t="s">
        <v>2507</v>
      </c>
      <c r="J753" s="17" t="s">
        <v>1624</v>
      </c>
      <c r="K753" s="17" t="s">
        <v>285</v>
      </c>
      <c r="L753" s="17" t="s">
        <v>2815</v>
      </c>
      <c r="M753" s="17" t="s">
        <v>2816</v>
      </c>
      <c r="N753" s="17" t="s">
        <v>2817</v>
      </c>
      <c r="O753" s="17" t="s">
        <v>289</v>
      </c>
      <c r="P753" s="43" t="s">
        <v>390</v>
      </c>
      <c r="Q753" s="17" t="str" cm="1">
        <f t="array" ref="Q753">_xlfn.XLOOKUP(Table4[[#This Row],[Full Name / Nama Penuh]],Table1[[#All],[Employee Name]],Table1[[#All],[Status]],"",0,1)</f>
        <v/>
      </c>
      <c r="R753" s="37"/>
    </row>
    <row r="754" spans="1:18">
      <c r="A754" s="17">
        <v>6345</v>
      </c>
      <c r="B754" s="15">
        <v>46132.595497685201</v>
      </c>
      <c r="C754" s="15">
        <v>46132.595671296302</v>
      </c>
      <c r="D754" s="15" t="s">
        <v>264</v>
      </c>
      <c r="E754" s="32">
        <v>46128</v>
      </c>
      <c r="F754" s="15" t="s">
        <v>2500</v>
      </c>
      <c r="G754" s="15"/>
      <c r="H754" s="21" t="s">
        <v>2501</v>
      </c>
      <c r="I754" s="17" t="s">
        <v>2818</v>
      </c>
      <c r="J754" s="17" t="s">
        <v>1787</v>
      </c>
      <c r="K754" s="17" t="s">
        <v>285</v>
      </c>
      <c r="L754" s="17" t="s">
        <v>2819</v>
      </c>
      <c r="M754" s="17" t="s">
        <v>2820</v>
      </c>
      <c r="N754" s="17" t="s">
        <v>2821</v>
      </c>
      <c r="O754" s="17" t="s">
        <v>289</v>
      </c>
      <c r="P754" s="43" t="s">
        <v>390</v>
      </c>
      <c r="Q754" s="17" t="str" cm="1">
        <f t="array" ref="Q754">_xlfn.XLOOKUP(Table4[[#This Row],[Full Name / Nama Penuh]],Table1[[#All],[Employee Name]],Table1[[#All],[Status]],"",0,1)</f>
        <v/>
      </c>
      <c r="R754" s="37"/>
    </row>
    <row r="755" spans="1:18">
      <c r="A755" s="17">
        <v>6355</v>
      </c>
      <c r="B755" s="15">
        <v>46133.841759259303</v>
      </c>
      <c r="C755" s="15">
        <v>46133.8421759259</v>
      </c>
      <c r="D755" s="15" t="s">
        <v>264</v>
      </c>
      <c r="E755" s="32">
        <v>46128</v>
      </c>
      <c r="F755" s="18" t="s">
        <v>103</v>
      </c>
      <c r="G755" s="15" t="s">
        <v>2649</v>
      </c>
      <c r="H755" s="21" t="s">
        <v>239</v>
      </c>
      <c r="I755" s="17" t="s">
        <v>1080</v>
      </c>
      <c r="J755" s="17" t="s">
        <v>628</v>
      </c>
      <c r="K755" s="17" t="s">
        <v>285</v>
      </c>
      <c r="L755" s="17" t="s">
        <v>2822</v>
      </c>
      <c r="M755" s="17" t="s">
        <v>362</v>
      </c>
      <c r="N755" s="17" t="s">
        <v>2823</v>
      </c>
      <c r="O755" s="17" t="s">
        <v>375</v>
      </c>
      <c r="P755" s="43" t="s">
        <v>272</v>
      </c>
      <c r="Q755" s="17" t="str" cm="1">
        <f t="array" ref="Q755">_xlfn.XLOOKUP(Table4[[#This Row],[Full Name / Nama Penuh]],Table1[[#All],[Employee Name]],Table1[[#All],[Status]],"",0,1)</f>
        <v>Active</v>
      </c>
      <c r="R755" s="37"/>
    </row>
    <row r="756" spans="1:18">
      <c r="A756" s="17">
        <v>6358</v>
      </c>
      <c r="B756" s="15">
        <v>46133.9011805556</v>
      </c>
      <c r="C756" s="15">
        <v>46133.9197569444</v>
      </c>
      <c r="D756" s="15" t="s">
        <v>264</v>
      </c>
      <c r="E756" s="32">
        <v>46128</v>
      </c>
      <c r="F756" s="18" t="s">
        <v>103</v>
      </c>
      <c r="G756" s="15" t="s">
        <v>2649</v>
      </c>
      <c r="H756" s="21" t="s">
        <v>239</v>
      </c>
      <c r="I756" s="17" t="s">
        <v>1080</v>
      </c>
      <c r="J756" s="17" t="s">
        <v>266</v>
      </c>
      <c r="K756" s="17" t="s">
        <v>285</v>
      </c>
      <c r="L756" s="17" t="s">
        <v>2824</v>
      </c>
      <c r="M756" s="17" t="s">
        <v>362</v>
      </c>
      <c r="N756" s="17" t="s">
        <v>2825</v>
      </c>
      <c r="O756" s="17" t="s">
        <v>289</v>
      </c>
      <c r="P756" s="43" t="s">
        <v>272</v>
      </c>
      <c r="Q756" s="17" t="str" cm="1">
        <f t="array" ref="Q756">_xlfn.XLOOKUP(Table4[[#This Row],[Full Name / Nama Penuh]],Table1[[#All],[Employee Name]],Table1[[#All],[Status]],"",0,1)</f>
        <v>Active</v>
      </c>
      <c r="R756" s="37"/>
    </row>
    <row r="757" spans="1:18">
      <c r="A757" s="17">
        <v>6496</v>
      </c>
      <c r="B757" s="15">
        <v>46142.284560185202</v>
      </c>
      <c r="C757" s="15">
        <v>46142.289074074099</v>
      </c>
      <c r="D757" s="15" t="s">
        <v>264</v>
      </c>
      <c r="E757" s="32">
        <v>46128</v>
      </c>
      <c r="F757" s="15" t="s">
        <v>2698</v>
      </c>
      <c r="G757" s="15"/>
      <c r="H757" s="21" t="s">
        <v>2026</v>
      </c>
      <c r="I757" s="17" t="s">
        <v>2462</v>
      </c>
      <c r="J757" s="17" t="s">
        <v>644</v>
      </c>
      <c r="K757" s="17" t="s">
        <v>285</v>
      </c>
      <c r="L757" s="17" t="s">
        <v>2826</v>
      </c>
      <c r="M757" s="17" t="s">
        <v>2700</v>
      </c>
      <c r="N757" s="17" t="s">
        <v>2700</v>
      </c>
      <c r="O757" s="17" t="s">
        <v>289</v>
      </c>
      <c r="P757" s="43" t="s">
        <v>390</v>
      </c>
      <c r="Q757" s="17" t="str" cm="1">
        <f t="array" ref="Q757">_xlfn.XLOOKUP(Table4[[#This Row],[Full Name / Nama Penuh]],Table1[[#All],[Employee Name]],Table1[[#All],[Status]],"",0,1)</f>
        <v/>
      </c>
      <c r="R757" s="37"/>
    </row>
    <row r="758" spans="1:18">
      <c r="A758" s="17">
        <v>6529</v>
      </c>
      <c r="B758" s="15">
        <v>46142.4359722222</v>
      </c>
      <c r="C758" s="15">
        <v>46142.440023148098</v>
      </c>
      <c r="D758" s="15" t="s">
        <v>264</v>
      </c>
      <c r="E758" s="32">
        <v>46128</v>
      </c>
      <c r="F758" s="15" t="s">
        <v>227</v>
      </c>
      <c r="G758" s="15" t="s">
        <v>2827</v>
      </c>
      <c r="H758" s="21" t="s">
        <v>239</v>
      </c>
      <c r="I758" s="17" t="s">
        <v>789</v>
      </c>
      <c r="J758" s="17" t="s">
        <v>332</v>
      </c>
      <c r="K758" s="17" t="s">
        <v>296</v>
      </c>
      <c r="L758" s="17" t="s">
        <v>2828</v>
      </c>
      <c r="M758" s="17" t="s">
        <v>2829</v>
      </c>
      <c r="N758" s="17" t="s">
        <v>2830</v>
      </c>
      <c r="O758" s="17" t="s">
        <v>295</v>
      </c>
      <c r="P758" s="16" t="s">
        <v>272</v>
      </c>
      <c r="Q758" s="17" t="str" cm="1">
        <f t="array" ref="Q758">_xlfn.XLOOKUP(Table4[[#This Row],[Full Name / Nama Penuh]],Table1[[#All],[Employee Name]],Table1[[#All],[Status]],"",0,1)</f>
        <v>Active</v>
      </c>
      <c r="R758" s="37"/>
    </row>
    <row r="759" spans="1:18">
      <c r="A759" s="17">
        <v>6530</v>
      </c>
      <c r="B759" s="15">
        <v>46142.440081018503</v>
      </c>
      <c r="C759" s="15">
        <v>46142.442303240699</v>
      </c>
      <c r="D759" s="15" t="s">
        <v>264</v>
      </c>
      <c r="E759" s="32">
        <v>46128</v>
      </c>
      <c r="F759" s="15" t="s">
        <v>227</v>
      </c>
      <c r="G759" s="15" t="s">
        <v>2831</v>
      </c>
      <c r="H759" s="21" t="s">
        <v>239</v>
      </c>
      <c r="I759" s="17" t="s">
        <v>789</v>
      </c>
      <c r="J759" s="17" t="s">
        <v>332</v>
      </c>
      <c r="K759" s="17" t="s">
        <v>296</v>
      </c>
      <c r="L759" s="17" t="s">
        <v>2832</v>
      </c>
      <c r="M759" s="17" t="s">
        <v>2833</v>
      </c>
      <c r="N759" s="17" t="s">
        <v>2834</v>
      </c>
      <c r="O759" s="17" t="s">
        <v>375</v>
      </c>
      <c r="P759" s="16" t="s">
        <v>272</v>
      </c>
      <c r="Q759" s="17" t="str" cm="1">
        <f t="array" ref="Q759">_xlfn.XLOOKUP(Table4[[#This Row],[Full Name / Nama Penuh]],Table1[[#All],[Employee Name]],Table1[[#All],[Status]],"",0,1)</f>
        <v>Active</v>
      </c>
      <c r="R759" s="37"/>
    </row>
    <row r="760" spans="1:18">
      <c r="A760" s="17">
        <v>6489</v>
      </c>
      <c r="B760" s="15">
        <v>46141.968819444402</v>
      </c>
      <c r="C760" s="15">
        <v>46142.0019791667</v>
      </c>
      <c r="D760" s="15" t="s">
        <v>264</v>
      </c>
      <c r="E760" s="32">
        <v>46128</v>
      </c>
      <c r="F760" s="15" t="s">
        <v>2208</v>
      </c>
      <c r="G760" s="15"/>
      <c r="H760" s="21" t="s">
        <v>2026</v>
      </c>
      <c r="I760" s="17" t="s">
        <v>2391</v>
      </c>
      <c r="J760" s="17" t="s">
        <v>274</v>
      </c>
      <c r="K760" s="17" t="s">
        <v>267</v>
      </c>
      <c r="L760" s="17" t="s">
        <v>2835</v>
      </c>
      <c r="M760" s="17" t="s">
        <v>2836</v>
      </c>
      <c r="N760" s="17" t="s">
        <v>2837</v>
      </c>
      <c r="O760" s="17" t="s">
        <v>340</v>
      </c>
      <c r="P760" s="43" t="s">
        <v>390</v>
      </c>
      <c r="Q760" s="17" t="str" cm="1">
        <f t="array" ref="Q760">_xlfn.XLOOKUP(Table4[[#This Row],[Full Name / Nama Penuh]],Table1[[#All],[Employee Name]],Table1[[#All],[Status]],"",0,1)</f>
        <v/>
      </c>
      <c r="R760" s="37"/>
    </row>
    <row r="761" spans="1:18">
      <c r="A761" s="17">
        <v>6316</v>
      </c>
      <c r="B761" s="15">
        <v>46128.659675925897</v>
      </c>
      <c r="C761" s="15">
        <v>46128.6621759259</v>
      </c>
      <c r="D761" s="15" t="s">
        <v>264</v>
      </c>
      <c r="E761" s="32">
        <v>46128</v>
      </c>
      <c r="F761" s="15" t="s">
        <v>2838</v>
      </c>
      <c r="G761" s="15"/>
      <c r="H761" s="21" t="s">
        <v>493</v>
      </c>
      <c r="I761" s="17" t="s">
        <v>1002</v>
      </c>
      <c r="J761" s="17" t="s">
        <v>266</v>
      </c>
      <c r="K761" s="17" t="s">
        <v>305</v>
      </c>
      <c r="L761" s="17" t="s">
        <v>2839</v>
      </c>
      <c r="M761" s="17" t="s">
        <v>2840</v>
      </c>
      <c r="N761" s="17" t="s">
        <v>2841</v>
      </c>
      <c r="O761" s="17" t="s">
        <v>454</v>
      </c>
      <c r="P761" s="43" t="s">
        <v>390</v>
      </c>
      <c r="Q761" s="17" t="str" cm="1">
        <f t="array" ref="Q761">_xlfn.XLOOKUP(Table4[[#This Row],[Full Name / Nama Penuh]],Table1[[#All],[Employee Name]],Table1[[#All],[Status]],"",0,1)</f>
        <v/>
      </c>
      <c r="R761" s="37"/>
    </row>
    <row r="762" spans="1:18">
      <c r="A762" s="17">
        <v>6301</v>
      </c>
      <c r="B762" s="15">
        <v>46127.649074074099</v>
      </c>
      <c r="C762" s="15">
        <v>46127.649421296301</v>
      </c>
      <c r="D762" s="15" t="s">
        <v>264</v>
      </c>
      <c r="E762" s="32">
        <v>46127</v>
      </c>
      <c r="F762" s="17" t="s">
        <v>191</v>
      </c>
      <c r="G762" s="15" t="s">
        <v>2842</v>
      </c>
      <c r="H762" s="21" t="s">
        <v>239</v>
      </c>
      <c r="I762" s="17" t="s">
        <v>1252</v>
      </c>
      <c r="J762" s="17" t="s">
        <v>608</v>
      </c>
      <c r="K762" s="17" t="s">
        <v>267</v>
      </c>
      <c r="L762" s="17" t="s">
        <v>2843</v>
      </c>
      <c r="M762" s="17" t="s">
        <v>2844</v>
      </c>
      <c r="N762" s="17" t="s">
        <v>2845</v>
      </c>
      <c r="O762" s="17" t="s">
        <v>346</v>
      </c>
      <c r="P762" s="43" t="s">
        <v>272</v>
      </c>
      <c r="Q762" s="17" t="str" cm="1">
        <f t="array" ref="Q762">_xlfn.XLOOKUP(Table4[[#This Row],[Full Name / Nama Penuh]],Table1[[#All],[Employee Name]],Table1[[#All],[Status]],"",0,1)</f>
        <v>Active</v>
      </c>
      <c r="R762" s="37"/>
    </row>
    <row r="763" spans="1:18">
      <c r="A763" s="17">
        <v>6302</v>
      </c>
      <c r="B763" s="15">
        <v>46127.649976851899</v>
      </c>
      <c r="C763" s="15">
        <v>46127.653773148202</v>
      </c>
      <c r="D763" s="15" t="s">
        <v>264</v>
      </c>
      <c r="E763" s="32">
        <v>46127</v>
      </c>
      <c r="F763" s="17" t="s">
        <v>191</v>
      </c>
      <c r="G763" s="15" t="s">
        <v>2842</v>
      </c>
      <c r="H763" s="21" t="s">
        <v>239</v>
      </c>
      <c r="I763" s="17" t="s">
        <v>1252</v>
      </c>
      <c r="J763" s="17" t="s">
        <v>266</v>
      </c>
      <c r="K763" s="17" t="s">
        <v>267</v>
      </c>
      <c r="L763" s="17" t="s">
        <v>2846</v>
      </c>
      <c r="M763" s="17" t="s">
        <v>2847</v>
      </c>
      <c r="N763" s="17" t="s">
        <v>2848</v>
      </c>
      <c r="O763" s="17" t="s">
        <v>283</v>
      </c>
      <c r="P763" s="43" t="s">
        <v>272</v>
      </c>
      <c r="Q763" s="17" t="str" cm="1">
        <f t="array" ref="Q763">_xlfn.XLOOKUP(Table4[[#This Row],[Full Name / Nama Penuh]],Table1[[#All],[Employee Name]],Table1[[#All],[Status]],"",0,1)</f>
        <v>Active</v>
      </c>
      <c r="R763" s="37"/>
    </row>
    <row r="764" spans="1:18">
      <c r="A764" s="17">
        <v>6304</v>
      </c>
      <c r="B764" s="15">
        <v>46127.905833333301</v>
      </c>
      <c r="C764" s="15">
        <v>46127.907835648097</v>
      </c>
      <c r="D764" s="15" t="s">
        <v>264</v>
      </c>
      <c r="E764" s="32">
        <v>46127</v>
      </c>
      <c r="F764" s="17" t="s">
        <v>229</v>
      </c>
      <c r="G764" s="15" t="s">
        <v>2049</v>
      </c>
      <c r="H764" s="21" t="s">
        <v>239</v>
      </c>
      <c r="I764" s="17" t="s">
        <v>2849</v>
      </c>
      <c r="J764" s="17" t="s">
        <v>407</v>
      </c>
      <c r="K764" s="17" t="s">
        <v>305</v>
      </c>
      <c r="L764" s="17" t="s">
        <v>2850</v>
      </c>
      <c r="M764" s="17" t="s">
        <v>2851</v>
      </c>
      <c r="N764" s="17" t="s">
        <v>2852</v>
      </c>
      <c r="O764" s="17" t="s">
        <v>295</v>
      </c>
      <c r="P764" s="43" t="s">
        <v>272</v>
      </c>
      <c r="Q764" s="17" t="str" cm="1">
        <f t="array" ref="Q764">_xlfn.XLOOKUP(Table4[[#This Row],[Full Name / Nama Penuh]],Table1[[#All],[Employee Name]],Table1[[#All],[Status]],"",0,1)</f>
        <v>Active</v>
      </c>
      <c r="R764" s="37"/>
    </row>
    <row r="765" spans="1:18">
      <c r="A765" s="17">
        <v>6307</v>
      </c>
      <c r="B765" s="15">
        <v>46128.3496759259</v>
      </c>
      <c r="C765" s="15">
        <v>46128.351168981499</v>
      </c>
      <c r="D765" s="15" t="s">
        <v>264</v>
      </c>
      <c r="E765" s="32">
        <v>46127</v>
      </c>
      <c r="F765" s="17" t="s">
        <v>53</v>
      </c>
      <c r="G765" s="15" t="s">
        <v>2121</v>
      </c>
      <c r="H765" s="21" t="s">
        <v>239</v>
      </c>
      <c r="I765" s="17" t="s">
        <v>304</v>
      </c>
      <c r="J765" s="17" t="s">
        <v>325</v>
      </c>
      <c r="K765" s="17" t="s">
        <v>305</v>
      </c>
      <c r="L765" s="17" t="s">
        <v>2853</v>
      </c>
      <c r="M765" s="17" t="s">
        <v>2123</v>
      </c>
      <c r="N765" s="17" t="s">
        <v>2854</v>
      </c>
      <c r="O765" s="17" t="s">
        <v>295</v>
      </c>
      <c r="P765" s="43" t="s">
        <v>272</v>
      </c>
      <c r="Q765" s="17" t="str" cm="1">
        <f t="array" ref="Q765">_xlfn.XLOOKUP(Table4[[#This Row],[Full Name / Nama Penuh]],Table1[[#All],[Employee Name]],Table1[[#All],[Status]],"",0,1)</f>
        <v>Active</v>
      </c>
      <c r="R765" s="37"/>
    </row>
    <row r="766" spans="1:18">
      <c r="A766" s="17">
        <v>6284</v>
      </c>
      <c r="B766" s="15">
        <v>46127.353206018503</v>
      </c>
      <c r="C766" s="15">
        <v>46127.353275463</v>
      </c>
      <c r="D766" s="15" t="s">
        <v>264</v>
      </c>
      <c r="E766" s="32">
        <v>46127</v>
      </c>
      <c r="F766" s="17" t="s">
        <v>110</v>
      </c>
      <c r="G766" s="15" t="s">
        <v>2287</v>
      </c>
      <c r="H766" s="21" t="s">
        <v>239</v>
      </c>
      <c r="I766" s="17" t="s">
        <v>537</v>
      </c>
      <c r="J766" s="17" t="s">
        <v>320</v>
      </c>
      <c r="K766" s="17" t="s">
        <v>285</v>
      </c>
      <c r="L766" s="17" t="s">
        <v>2855</v>
      </c>
      <c r="M766" s="17" t="s">
        <v>2856</v>
      </c>
      <c r="N766" s="17" t="s">
        <v>2857</v>
      </c>
      <c r="O766" s="17" t="s">
        <v>289</v>
      </c>
      <c r="P766" s="43" t="s">
        <v>272</v>
      </c>
      <c r="Q766" s="17" t="str" cm="1">
        <f t="array" ref="Q766">_xlfn.XLOOKUP(Table4[[#This Row],[Full Name / Nama Penuh]],Table1[[#All],[Employee Name]],Table1[[#All],[Status]],"",0,1)</f>
        <v>Active</v>
      </c>
      <c r="R766" s="37"/>
    </row>
    <row r="767" spans="1:18">
      <c r="A767" s="17">
        <v>6286</v>
      </c>
      <c r="B767" s="15">
        <v>46127.354270833297</v>
      </c>
      <c r="C767" s="15">
        <v>46127.373078703698</v>
      </c>
      <c r="D767" s="15" t="s">
        <v>264</v>
      </c>
      <c r="E767" s="32">
        <v>46127</v>
      </c>
      <c r="F767" s="17" t="s">
        <v>110</v>
      </c>
      <c r="G767" s="15" t="s">
        <v>2287</v>
      </c>
      <c r="H767" s="21" t="s">
        <v>239</v>
      </c>
      <c r="I767" s="17" t="s">
        <v>546</v>
      </c>
      <c r="J767" s="17" t="s">
        <v>1372</v>
      </c>
      <c r="K767" s="17" t="s">
        <v>285</v>
      </c>
      <c r="L767" s="17" t="s">
        <v>2858</v>
      </c>
      <c r="M767" s="17" t="s">
        <v>2859</v>
      </c>
      <c r="N767" s="17" t="s">
        <v>2860</v>
      </c>
      <c r="O767" s="17" t="s">
        <v>289</v>
      </c>
      <c r="P767" s="43" t="s">
        <v>272</v>
      </c>
      <c r="Q767" s="17" t="str" cm="1">
        <f t="array" ref="Q767">_xlfn.XLOOKUP(Table4[[#This Row],[Full Name / Nama Penuh]],Table1[[#All],[Employee Name]],Table1[[#All],[Status]],"",0,1)</f>
        <v>Active</v>
      </c>
      <c r="R767" s="37"/>
    </row>
    <row r="768" spans="1:18">
      <c r="A768" s="17">
        <v>6287</v>
      </c>
      <c r="B768" s="15">
        <v>46127.377175925903</v>
      </c>
      <c r="C768" s="15">
        <v>46127.384097222202</v>
      </c>
      <c r="D768" s="15" t="s">
        <v>264</v>
      </c>
      <c r="E768" s="32">
        <v>46127</v>
      </c>
      <c r="F768" s="17" t="s">
        <v>110</v>
      </c>
      <c r="G768" s="15" t="s">
        <v>2287</v>
      </c>
      <c r="H768" s="21" t="s">
        <v>239</v>
      </c>
      <c r="I768" s="17" t="s">
        <v>546</v>
      </c>
      <c r="J768" s="17" t="s">
        <v>320</v>
      </c>
      <c r="K768" s="17" t="s">
        <v>285</v>
      </c>
      <c r="L768" s="17" t="s">
        <v>2861</v>
      </c>
      <c r="M768" s="17" t="s">
        <v>2862</v>
      </c>
      <c r="N768" s="17" t="s">
        <v>2863</v>
      </c>
      <c r="O768" s="17" t="s">
        <v>289</v>
      </c>
      <c r="P768" s="43" t="s">
        <v>272</v>
      </c>
      <c r="Q768" s="17" t="str" cm="1">
        <f t="array" ref="Q768">_xlfn.XLOOKUP(Table4[[#This Row],[Full Name / Nama Penuh]],Table1[[#All],[Employee Name]],Table1[[#All],[Status]],"",0,1)</f>
        <v>Active</v>
      </c>
      <c r="R768" s="37"/>
    </row>
    <row r="769" spans="1:18">
      <c r="A769" s="17">
        <v>6288</v>
      </c>
      <c r="B769" s="15">
        <v>46127.384571759299</v>
      </c>
      <c r="C769" s="15">
        <v>46127.398680555598</v>
      </c>
      <c r="D769" s="15" t="s">
        <v>264</v>
      </c>
      <c r="E769" s="32">
        <v>46127</v>
      </c>
      <c r="F769" s="17" t="s">
        <v>110</v>
      </c>
      <c r="G769" s="15" t="s">
        <v>2287</v>
      </c>
      <c r="H769" s="21" t="s">
        <v>239</v>
      </c>
      <c r="I769" s="17" t="s">
        <v>537</v>
      </c>
      <c r="J769" s="17" t="s">
        <v>88</v>
      </c>
      <c r="K769" s="17" t="s">
        <v>285</v>
      </c>
      <c r="L769" s="17" t="s">
        <v>2864</v>
      </c>
      <c r="M769" s="17" t="s">
        <v>2865</v>
      </c>
      <c r="N769" s="17" t="s">
        <v>2866</v>
      </c>
      <c r="O769" s="17" t="s">
        <v>289</v>
      </c>
      <c r="P769" s="43" t="s">
        <v>272</v>
      </c>
      <c r="Q769" s="17" t="str" cm="1">
        <f t="array" ref="Q769">_xlfn.XLOOKUP(Table4[[#This Row],[Full Name / Nama Penuh]],Table1[[#All],[Employee Name]],Table1[[#All],[Status]],"",0,1)</f>
        <v>Active</v>
      </c>
      <c r="R769" s="37"/>
    </row>
    <row r="770" spans="1:18">
      <c r="A770" s="17">
        <v>6294</v>
      </c>
      <c r="B770" s="15">
        <v>46127.487847222197</v>
      </c>
      <c r="C770" s="15">
        <v>46127.494641203702</v>
      </c>
      <c r="D770" s="15" t="s">
        <v>264</v>
      </c>
      <c r="E770" s="32">
        <v>46127</v>
      </c>
      <c r="F770" s="15" t="s">
        <v>2867</v>
      </c>
      <c r="G770" s="15"/>
      <c r="H770" s="21" t="s">
        <v>2016</v>
      </c>
      <c r="I770" s="17" t="s">
        <v>2396</v>
      </c>
      <c r="J770" s="17" t="s">
        <v>1026</v>
      </c>
      <c r="K770" s="17" t="s">
        <v>285</v>
      </c>
      <c r="L770" s="17" t="s">
        <v>2868</v>
      </c>
      <c r="M770" s="17" t="s">
        <v>2869</v>
      </c>
      <c r="N770" s="17" t="s">
        <v>2870</v>
      </c>
      <c r="O770" s="17" t="s">
        <v>428</v>
      </c>
      <c r="P770" s="43" t="s">
        <v>390</v>
      </c>
      <c r="Q770" s="17" t="str" cm="1">
        <f t="array" ref="Q770">_xlfn.XLOOKUP(Table4[[#This Row],[Full Name / Nama Penuh]],Table1[[#All],[Employee Name]],Table1[[#All],[Status]],"",0,1)</f>
        <v/>
      </c>
      <c r="R770" s="37"/>
    </row>
    <row r="771" spans="1:18">
      <c r="A771" s="17">
        <v>6296</v>
      </c>
      <c r="B771" s="15">
        <v>46127.545902777798</v>
      </c>
      <c r="C771" s="15">
        <v>46127.550185185202</v>
      </c>
      <c r="D771" s="15" t="s">
        <v>264</v>
      </c>
      <c r="E771" s="32">
        <v>46127</v>
      </c>
      <c r="F771" s="15" t="s">
        <v>58</v>
      </c>
      <c r="G771" s="15" t="s">
        <v>2149</v>
      </c>
      <c r="H771" s="21" t="s">
        <v>239</v>
      </c>
      <c r="I771" s="17" t="s">
        <v>56</v>
      </c>
      <c r="J771" s="17" t="s">
        <v>88</v>
      </c>
      <c r="K771" s="17" t="s">
        <v>285</v>
      </c>
      <c r="L771" s="17" t="s">
        <v>2871</v>
      </c>
      <c r="M771" s="17" t="s">
        <v>2872</v>
      </c>
      <c r="N771" s="17" t="s">
        <v>2873</v>
      </c>
      <c r="O771" s="17" t="s">
        <v>289</v>
      </c>
      <c r="P771" s="16" t="s">
        <v>272</v>
      </c>
      <c r="Q771" s="17" t="str" cm="1">
        <f t="array" ref="Q771">_xlfn.XLOOKUP(Table4[[#This Row],[Full Name / Nama Penuh]],Table1[[#All],[Employee Name]],Table1[[#All],[Status]],"",0,1)</f>
        <v>Active</v>
      </c>
      <c r="R771" s="37"/>
    </row>
    <row r="772" spans="1:18">
      <c r="A772" s="17">
        <v>6297</v>
      </c>
      <c r="B772" s="15">
        <v>46127.550740740699</v>
      </c>
      <c r="C772" s="15">
        <v>46127.553321759297</v>
      </c>
      <c r="D772" s="15" t="s">
        <v>264</v>
      </c>
      <c r="E772" s="32">
        <v>46127</v>
      </c>
      <c r="F772" s="15" t="s">
        <v>2243</v>
      </c>
      <c r="G772" s="15" t="s">
        <v>2149</v>
      </c>
      <c r="H772" s="21" t="s">
        <v>239</v>
      </c>
      <c r="I772" s="17" t="s">
        <v>56</v>
      </c>
      <c r="J772" s="17" t="s">
        <v>483</v>
      </c>
      <c r="K772" s="17" t="s">
        <v>285</v>
      </c>
      <c r="L772" s="17" t="s">
        <v>2874</v>
      </c>
      <c r="M772" s="17" t="s">
        <v>2875</v>
      </c>
      <c r="N772" s="17" t="s">
        <v>2876</v>
      </c>
      <c r="O772" s="17" t="s">
        <v>289</v>
      </c>
      <c r="P772" s="16" t="s">
        <v>272</v>
      </c>
      <c r="Q772" s="17" t="str" cm="1">
        <f t="array" ref="Q772">_xlfn.XLOOKUP(Table4[[#This Row],[Full Name / Nama Penuh]],Table1[[#All],[Employee Name]],Table1[[#All],[Status]],"",0,1)</f>
        <v>Active</v>
      </c>
      <c r="R772" s="37"/>
    </row>
    <row r="773" spans="1:18">
      <c r="A773" s="17">
        <v>6298</v>
      </c>
      <c r="B773" s="15">
        <v>46127.557569444398</v>
      </c>
      <c r="C773" s="15">
        <v>46127.559733796297</v>
      </c>
      <c r="D773" s="15" t="s">
        <v>264</v>
      </c>
      <c r="E773" s="32">
        <v>46127</v>
      </c>
      <c r="F773" s="17" t="s">
        <v>133</v>
      </c>
      <c r="G773" s="15" t="s">
        <v>2277</v>
      </c>
      <c r="H773" s="21" t="s">
        <v>239</v>
      </c>
      <c r="I773" s="17" t="s">
        <v>1419</v>
      </c>
      <c r="J773" s="17" t="s">
        <v>1867</v>
      </c>
      <c r="K773" s="17" t="s">
        <v>285</v>
      </c>
      <c r="L773" s="17" t="s">
        <v>2877</v>
      </c>
      <c r="M773" s="17" t="s">
        <v>2878</v>
      </c>
      <c r="N773" s="17" t="s">
        <v>2879</v>
      </c>
      <c r="O773" s="17" t="s">
        <v>450</v>
      </c>
      <c r="P773" s="43" t="s">
        <v>272</v>
      </c>
      <c r="Q773" s="17" t="str" cm="1">
        <f t="array" ref="Q773">_xlfn.XLOOKUP(Table4[[#This Row],[Full Name / Nama Penuh]],Table1[[#All],[Employee Name]],Table1[[#All],[Status]],"",0,1)</f>
        <v>Active</v>
      </c>
      <c r="R773" s="37"/>
    </row>
    <row r="774" spans="1:18">
      <c r="A774" s="17">
        <v>6300</v>
      </c>
      <c r="B774" s="15">
        <v>46127.6038541667</v>
      </c>
      <c r="C774" s="15">
        <v>46127.6144444444</v>
      </c>
      <c r="D774" s="15" t="s">
        <v>264</v>
      </c>
      <c r="E774" s="32">
        <v>46127</v>
      </c>
      <c r="F774" s="17" t="s">
        <v>191</v>
      </c>
      <c r="G774" s="15" t="s">
        <v>2842</v>
      </c>
      <c r="H774" s="21" t="s">
        <v>239</v>
      </c>
      <c r="I774" s="17" t="s">
        <v>1660</v>
      </c>
      <c r="J774" s="17" t="s">
        <v>274</v>
      </c>
      <c r="K774" s="17" t="s">
        <v>296</v>
      </c>
      <c r="L774" s="17" t="s">
        <v>2880</v>
      </c>
      <c r="M774" s="17" t="s">
        <v>2881</v>
      </c>
      <c r="N774" s="17" t="s">
        <v>2882</v>
      </c>
      <c r="O774" s="17" t="s">
        <v>553</v>
      </c>
      <c r="P774" s="43" t="s">
        <v>272</v>
      </c>
      <c r="Q774" s="17" t="str" cm="1">
        <f t="array" ref="Q774">_xlfn.XLOOKUP(Table4[[#This Row],[Full Name / Nama Penuh]],Table1[[#All],[Employee Name]],Table1[[#All],[Status]],"",0,1)</f>
        <v>Active</v>
      </c>
      <c r="R774" s="37"/>
    </row>
    <row r="775" spans="1:18">
      <c r="A775" s="17">
        <v>6303</v>
      </c>
      <c r="B775" s="15">
        <v>46127.656446759298</v>
      </c>
      <c r="C775" s="15">
        <v>46127.658414351899</v>
      </c>
      <c r="D775" s="15" t="s">
        <v>264</v>
      </c>
      <c r="E775" s="32">
        <v>46127</v>
      </c>
      <c r="F775" s="17" t="s">
        <v>191</v>
      </c>
      <c r="G775" s="15" t="s">
        <v>2842</v>
      </c>
      <c r="H775" s="21" t="s">
        <v>239</v>
      </c>
      <c r="I775" s="17" t="s">
        <v>1252</v>
      </c>
      <c r="J775" s="17" t="s">
        <v>608</v>
      </c>
      <c r="K775" s="17" t="s">
        <v>296</v>
      </c>
      <c r="L775" s="17" t="s">
        <v>2883</v>
      </c>
      <c r="M775" s="17" t="s">
        <v>2884</v>
      </c>
      <c r="N775" s="17" t="s">
        <v>2885</v>
      </c>
      <c r="O775" s="17" t="s">
        <v>318</v>
      </c>
      <c r="P775" s="43" t="s">
        <v>272</v>
      </c>
      <c r="Q775" s="17" t="str" cm="1">
        <f t="array" ref="Q775">_xlfn.XLOOKUP(Table4[[#This Row],[Full Name / Nama Penuh]],Table1[[#All],[Employee Name]],Table1[[#All],[Status]],"",0,1)</f>
        <v>Active</v>
      </c>
      <c r="R775" s="37"/>
    </row>
    <row r="776" spans="1:18">
      <c r="A776" s="17">
        <v>6367</v>
      </c>
      <c r="B776" s="15">
        <v>46134.352650462999</v>
      </c>
      <c r="C776" s="15">
        <v>46134.359930555598</v>
      </c>
      <c r="D776" s="15" t="s">
        <v>264</v>
      </c>
      <c r="E776" s="32">
        <v>46127</v>
      </c>
      <c r="F776" s="17" t="s">
        <v>217</v>
      </c>
      <c r="G776" s="15" t="s">
        <v>2886</v>
      </c>
      <c r="H776" s="21" t="s">
        <v>239</v>
      </c>
      <c r="I776" s="17" t="s">
        <v>2887</v>
      </c>
      <c r="J776" s="17" t="s">
        <v>274</v>
      </c>
      <c r="K776" s="17" t="s">
        <v>296</v>
      </c>
      <c r="L776" s="17" t="s">
        <v>2888</v>
      </c>
      <c r="M776" s="17" t="s">
        <v>2889</v>
      </c>
      <c r="N776" s="17" t="s">
        <v>2890</v>
      </c>
      <c r="O776" s="17" t="s">
        <v>375</v>
      </c>
      <c r="P776" s="43" t="s">
        <v>272</v>
      </c>
      <c r="Q776" s="17" t="str" cm="1">
        <f t="array" ref="Q776">_xlfn.XLOOKUP(Table4[[#This Row],[Full Name / Nama Penuh]],Table1[[#All],[Employee Name]],Table1[[#All],[Status]],"",0,1)</f>
        <v>Inactive</v>
      </c>
      <c r="R776" s="37"/>
    </row>
    <row r="777" spans="1:18">
      <c r="A777" s="17">
        <v>6419</v>
      </c>
      <c r="B777" s="15">
        <v>46139.058379629598</v>
      </c>
      <c r="C777" s="15">
        <v>46139.062418981499</v>
      </c>
      <c r="D777" s="15" t="s">
        <v>264</v>
      </c>
      <c r="E777" s="32">
        <v>46127</v>
      </c>
      <c r="F777" s="15" t="s">
        <v>2461</v>
      </c>
      <c r="G777" s="15"/>
      <c r="H777" s="21" t="s">
        <v>2026</v>
      </c>
      <c r="I777" s="17" t="s">
        <v>2295</v>
      </c>
      <c r="J777" s="17" t="s">
        <v>291</v>
      </c>
      <c r="K777" s="17" t="s">
        <v>285</v>
      </c>
      <c r="L777" s="17" t="s">
        <v>2891</v>
      </c>
      <c r="M777" s="17" t="s">
        <v>2892</v>
      </c>
      <c r="N777" s="17" t="s">
        <v>2893</v>
      </c>
      <c r="O777" s="17" t="s">
        <v>553</v>
      </c>
      <c r="P777" s="43" t="s">
        <v>390</v>
      </c>
      <c r="Q777" s="17" t="str" cm="1">
        <f t="array" ref="Q777">_xlfn.XLOOKUP(Table4[[#This Row],[Full Name / Nama Penuh]],Table1[[#All],[Employee Name]],Table1[[#All],[Status]],"",0,1)</f>
        <v/>
      </c>
      <c r="R777" s="37"/>
    </row>
    <row r="778" spans="1:18">
      <c r="A778" s="17">
        <v>6290</v>
      </c>
      <c r="B778" s="15">
        <v>46127.403344907398</v>
      </c>
      <c r="C778" s="15">
        <v>46127.409895833298</v>
      </c>
      <c r="D778" s="15" t="s">
        <v>264</v>
      </c>
      <c r="E778" s="32">
        <v>46127</v>
      </c>
      <c r="F778" s="15" t="s">
        <v>2894</v>
      </c>
      <c r="G778" s="15"/>
      <c r="H778" s="21" t="s">
        <v>2026</v>
      </c>
      <c r="I778" s="17" t="s">
        <v>2295</v>
      </c>
      <c r="J778" s="17" t="s">
        <v>579</v>
      </c>
      <c r="K778" s="17" t="s">
        <v>267</v>
      </c>
      <c r="L778" s="17" t="s">
        <v>2895</v>
      </c>
      <c r="M778" s="17" t="s">
        <v>2896</v>
      </c>
      <c r="N778" s="17" t="s">
        <v>2897</v>
      </c>
      <c r="O778" s="17" t="s">
        <v>948</v>
      </c>
      <c r="P778" s="43" t="s">
        <v>390</v>
      </c>
      <c r="Q778" s="17" t="str" cm="1">
        <f t="array" ref="Q778">_xlfn.XLOOKUP(Table4[[#This Row],[Full Name / Nama Penuh]],Table1[[#All],[Employee Name]],Table1[[#All],[Status]],"",0,1)</f>
        <v/>
      </c>
      <c r="R778" s="37"/>
    </row>
    <row r="779" spans="1:18">
      <c r="A779" s="17">
        <v>5867</v>
      </c>
      <c r="B779" s="15">
        <v>46120.285081018497</v>
      </c>
      <c r="C779" s="15">
        <v>46120.286863425899</v>
      </c>
      <c r="D779" s="15" t="s">
        <v>264</v>
      </c>
      <c r="E779" s="32">
        <v>46127</v>
      </c>
      <c r="F779" s="15" t="s">
        <v>2898</v>
      </c>
      <c r="G779" s="15"/>
      <c r="H779" s="21" t="s">
        <v>2181</v>
      </c>
      <c r="I779" s="17" t="s">
        <v>2899</v>
      </c>
      <c r="J779" s="17" t="s">
        <v>2033</v>
      </c>
      <c r="K779" s="17" t="s">
        <v>305</v>
      </c>
      <c r="L779" s="17" t="s">
        <v>2900</v>
      </c>
      <c r="M779" s="17" t="s">
        <v>2901</v>
      </c>
      <c r="N779" s="17" t="s">
        <v>2902</v>
      </c>
      <c r="O779" s="17" t="s">
        <v>289</v>
      </c>
      <c r="P779" s="43" t="s">
        <v>390</v>
      </c>
      <c r="Q779" s="17" t="str" cm="1">
        <f t="array" ref="Q779">_xlfn.XLOOKUP(Table4[[#This Row],[Full Name / Nama Penuh]],Table1[[#All],[Employee Name]],Table1[[#All],[Status]],"",0,1)</f>
        <v/>
      </c>
      <c r="R779" s="37"/>
    </row>
    <row r="780" spans="1:18">
      <c r="A780" s="17">
        <v>6129</v>
      </c>
      <c r="B780" s="15">
        <v>46126.334224537</v>
      </c>
      <c r="C780" s="15">
        <v>46126.337881944397</v>
      </c>
      <c r="D780" s="15" t="s">
        <v>264</v>
      </c>
      <c r="E780" s="32">
        <v>46126</v>
      </c>
      <c r="F780" s="17" t="s">
        <v>137</v>
      </c>
      <c r="G780" s="15" t="s">
        <v>1933</v>
      </c>
      <c r="H780" s="21" t="s">
        <v>239</v>
      </c>
      <c r="I780" s="17" t="s">
        <v>2903</v>
      </c>
      <c r="J780" s="17" t="s">
        <v>291</v>
      </c>
      <c r="K780" s="17" t="s">
        <v>267</v>
      </c>
      <c r="L780" s="17" t="s">
        <v>2904</v>
      </c>
      <c r="M780" s="17" t="s">
        <v>2905</v>
      </c>
      <c r="N780" s="17" t="s">
        <v>2906</v>
      </c>
      <c r="O780" s="17" t="s">
        <v>375</v>
      </c>
      <c r="P780" s="43" t="s">
        <v>272</v>
      </c>
      <c r="Q780" s="17" t="str" cm="1">
        <f t="array" ref="Q780">_xlfn.XLOOKUP(Table4[[#This Row],[Full Name / Nama Penuh]],Table1[[#All],[Employee Name]],Table1[[#All],[Status]],"",0,1)</f>
        <v>Active</v>
      </c>
      <c r="R780" s="37"/>
    </row>
    <row r="781" spans="1:18">
      <c r="A781" s="17">
        <v>6142</v>
      </c>
      <c r="B781" s="15">
        <v>46126.342071759304</v>
      </c>
      <c r="C781" s="15">
        <v>46126.343877314801</v>
      </c>
      <c r="D781" s="15" t="s">
        <v>264</v>
      </c>
      <c r="E781" s="32">
        <v>46126</v>
      </c>
      <c r="F781" s="17" t="s">
        <v>150</v>
      </c>
      <c r="G781" s="15" t="s">
        <v>2080</v>
      </c>
      <c r="H781" s="21" t="s">
        <v>239</v>
      </c>
      <c r="I781" s="17" t="s">
        <v>2168</v>
      </c>
      <c r="J781" s="17" t="s">
        <v>320</v>
      </c>
      <c r="K781" s="17" t="s">
        <v>267</v>
      </c>
      <c r="L781" s="17" t="s">
        <v>2907</v>
      </c>
      <c r="M781" s="17" t="s">
        <v>2908</v>
      </c>
      <c r="N781" s="17" t="s">
        <v>2909</v>
      </c>
      <c r="O781" s="17" t="s">
        <v>295</v>
      </c>
      <c r="P781" s="43" t="s">
        <v>272</v>
      </c>
      <c r="Q781" s="17" t="str" cm="1">
        <f t="array" ref="Q781">_xlfn.XLOOKUP(Table4[[#This Row],[Full Name / Nama Penuh]],Table1[[#All],[Employee Name]],Table1[[#All],[Status]],"",0,1)</f>
        <v>Active</v>
      </c>
      <c r="R781" s="37"/>
    </row>
    <row r="782" spans="1:18">
      <c r="A782" s="17">
        <v>6148</v>
      </c>
      <c r="B782" s="15">
        <v>46126.346331018503</v>
      </c>
      <c r="C782" s="15">
        <v>46126.348553240699</v>
      </c>
      <c r="D782" s="15" t="s">
        <v>264</v>
      </c>
      <c r="E782" s="32">
        <v>46126</v>
      </c>
      <c r="F782" s="17" t="s">
        <v>207</v>
      </c>
      <c r="G782" s="15" t="s">
        <v>2072</v>
      </c>
      <c r="H782" s="21" t="s">
        <v>239</v>
      </c>
      <c r="I782" s="17" t="s">
        <v>549</v>
      </c>
      <c r="J782" s="17" t="s">
        <v>279</v>
      </c>
      <c r="K782" s="17" t="s">
        <v>305</v>
      </c>
      <c r="L782" s="17" t="s">
        <v>2910</v>
      </c>
      <c r="M782" s="17" t="s">
        <v>2911</v>
      </c>
      <c r="N782" s="17" t="s">
        <v>2912</v>
      </c>
      <c r="O782" s="17" t="s">
        <v>367</v>
      </c>
      <c r="P782" s="43" t="s">
        <v>272</v>
      </c>
      <c r="Q782" s="17" t="str" cm="1">
        <f t="array" ref="Q782">_xlfn.XLOOKUP(Table4[[#This Row],[Full Name / Nama Penuh]],Table1[[#All],[Employee Name]],Table1[[#All],[Status]],"",0,1)</f>
        <v>Active</v>
      </c>
      <c r="R782" s="37"/>
    </row>
    <row r="783" spans="1:18">
      <c r="A783" s="17">
        <v>6167</v>
      </c>
      <c r="B783" s="15">
        <v>46126.369710648098</v>
      </c>
      <c r="C783" s="15">
        <v>46126.371724536999</v>
      </c>
      <c r="D783" s="15" t="s">
        <v>264</v>
      </c>
      <c r="E783" s="32">
        <v>46126</v>
      </c>
      <c r="F783" s="15" t="s">
        <v>202</v>
      </c>
      <c r="G783" s="15" t="s">
        <v>2913</v>
      </c>
      <c r="H783" s="21" t="s">
        <v>239</v>
      </c>
      <c r="I783" s="17" t="s">
        <v>379</v>
      </c>
      <c r="J783" s="17" t="s">
        <v>1026</v>
      </c>
      <c r="K783" s="17" t="s">
        <v>305</v>
      </c>
      <c r="L783" s="17" t="s">
        <v>2914</v>
      </c>
      <c r="M783" s="17" t="s">
        <v>2915</v>
      </c>
      <c r="N783" s="17" t="s">
        <v>2916</v>
      </c>
      <c r="O783" s="17" t="s">
        <v>295</v>
      </c>
      <c r="P783" s="16" t="s">
        <v>272</v>
      </c>
      <c r="Q783" s="17" t="str" cm="1">
        <f t="array" ref="Q783">_xlfn.XLOOKUP(Table4[[#This Row],[Full Name / Nama Penuh]],Table1[[#All],[Employee Name]],Table1[[#All],[Status]],"",0,1)</f>
        <v>Active</v>
      </c>
      <c r="R783" s="37"/>
    </row>
    <row r="784" spans="1:18">
      <c r="A784" s="17">
        <v>6169</v>
      </c>
      <c r="B784" s="15">
        <v>46126.374120370398</v>
      </c>
      <c r="C784" s="15">
        <v>46126.374247685198</v>
      </c>
      <c r="D784" s="15" t="s">
        <v>264</v>
      </c>
      <c r="E784" s="32">
        <v>46126</v>
      </c>
      <c r="F784" s="15" t="s">
        <v>202</v>
      </c>
      <c r="G784" s="15" t="s">
        <v>2913</v>
      </c>
      <c r="H784" s="21" t="s">
        <v>239</v>
      </c>
      <c r="I784" s="17" t="s">
        <v>359</v>
      </c>
      <c r="J784" s="17" t="s">
        <v>279</v>
      </c>
      <c r="K784" s="17" t="s">
        <v>267</v>
      </c>
      <c r="L784" s="17" t="s">
        <v>2917</v>
      </c>
      <c r="M784" s="17" t="s">
        <v>2918</v>
      </c>
      <c r="N784" s="17" t="s">
        <v>2919</v>
      </c>
      <c r="O784" s="17" t="s">
        <v>346</v>
      </c>
      <c r="P784" s="16" t="s">
        <v>272</v>
      </c>
      <c r="Q784" s="17" t="str" cm="1">
        <f t="array" ref="Q784">_xlfn.XLOOKUP(Table4[[#This Row],[Full Name / Nama Penuh]],Table1[[#All],[Employee Name]],Table1[[#All],[Status]],"",0,1)</f>
        <v>Active</v>
      </c>
      <c r="R784" s="37"/>
    </row>
    <row r="785" spans="1:18">
      <c r="A785" s="17">
        <v>6175</v>
      </c>
      <c r="B785" s="15">
        <v>46126.376898148097</v>
      </c>
      <c r="C785" s="15">
        <v>46126.388043981497</v>
      </c>
      <c r="D785" s="15" t="s">
        <v>264</v>
      </c>
      <c r="E785" s="32">
        <v>46126</v>
      </c>
      <c r="F785" s="17" t="s">
        <v>182</v>
      </c>
      <c r="G785" s="15"/>
      <c r="H785" s="21" t="s">
        <v>239</v>
      </c>
      <c r="I785" s="17" t="s">
        <v>1920</v>
      </c>
      <c r="J785" s="17" t="s">
        <v>279</v>
      </c>
      <c r="K785" s="17" t="s">
        <v>267</v>
      </c>
      <c r="L785" s="17" t="s">
        <v>2920</v>
      </c>
      <c r="M785" s="17" t="s">
        <v>2921</v>
      </c>
      <c r="N785" s="17" t="s">
        <v>2922</v>
      </c>
      <c r="O785" s="17" t="s">
        <v>283</v>
      </c>
      <c r="P785" s="43" t="s">
        <v>272</v>
      </c>
      <c r="Q785" s="17" t="str" cm="1">
        <f t="array" ref="Q785">_xlfn.XLOOKUP(Table4[[#This Row],[Full Name / Nama Penuh]],Table1[[#All],[Employee Name]],Table1[[#All],[Status]],"",0,1)</f>
        <v>Active</v>
      </c>
      <c r="R785" s="37"/>
    </row>
    <row r="786" spans="1:18">
      <c r="A786" s="17">
        <v>6178</v>
      </c>
      <c r="B786" s="15">
        <v>46126.392280092601</v>
      </c>
      <c r="C786" s="15">
        <v>46126.396655092598</v>
      </c>
      <c r="D786" s="15" t="s">
        <v>264</v>
      </c>
      <c r="E786" s="32">
        <v>46126</v>
      </c>
      <c r="F786" s="17" t="s">
        <v>200</v>
      </c>
      <c r="G786" s="15" t="s">
        <v>1993</v>
      </c>
      <c r="H786" s="21" t="s">
        <v>239</v>
      </c>
      <c r="I786" s="17" t="s">
        <v>465</v>
      </c>
      <c r="J786" s="17" t="s">
        <v>279</v>
      </c>
      <c r="K786" s="17" t="s">
        <v>267</v>
      </c>
      <c r="L786" s="17" t="s">
        <v>2923</v>
      </c>
      <c r="M786" s="17" t="s">
        <v>2924</v>
      </c>
      <c r="N786" s="17" t="s">
        <v>2925</v>
      </c>
      <c r="O786" s="17" t="s">
        <v>283</v>
      </c>
      <c r="P786" s="43" t="s">
        <v>272</v>
      </c>
      <c r="Q786" s="17" t="str" cm="1">
        <f t="array" ref="Q786">_xlfn.XLOOKUP(Table4[[#This Row],[Full Name / Nama Penuh]],Table1[[#All],[Employee Name]],Table1[[#All],[Status]],"",0,1)</f>
        <v>Active</v>
      </c>
      <c r="R786" s="37"/>
    </row>
    <row r="787" spans="1:18">
      <c r="A787" s="17">
        <v>6193</v>
      </c>
      <c r="B787" s="15">
        <v>46126.421701388899</v>
      </c>
      <c r="C787" s="15">
        <v>46126.4233564815</v>
      </c>
      <c r="D787" s="15" t="s">
        <v>264</v>
      </c>
      <c r="E787" s="32">
        <v>46126</v>
      </c>
      <c r="F787" s="17" t="s">
        <v>234</v>
      </c>
      <c r="G787" s="15" t="s">
        <v>2926</v>
      </c>
      <c r="H787" s="21" t="s">
        <v>239</v>
      </c>
      <c r="I787" s="17" t="s">
        <v>814</v>
      </c>
      <c r="J787" s="17" t="s">
        <v>274</v>
      </c>
      <c r="K787" s="17" t="s">
        <v>305</v>
      </c>
      <c r="L787" s="17" t="s">
        <v>2927</v>
      </c>
      <c r="M787" s="17" t="s">
        <v>2928</v>
      </c>
      <c r="N787" s="17" t="s">
        <v>2929</v>
      </c>
      <c r="O787" s="17" t="s">
        <v>295</v>
      </c>
      <c r="P787" s="43" t="s">
        <v>272</v>
      </c>
      <c r="Q787" s="17" t="str" cm="1">
        <f t="array" ref="Q787">_xlfn.XLOOKUP(Table4[[#This Row],[Full Name / Nama Penuh]],Table1[[#All],[Employee Name]],Table1[[#All],[Status]],"",0,1)</f>
        <v>Active</v>
      </c>
      <c r="R787" s="37"/>
    </row>
    <row r="788" spans="1:18">
      <c r="A788" s="17">
        <v>6198</v>
      </c>
      <c r="B788" s="15">
        <v>46126.438784722202</v>
      </c>
      <c r="C788" s="15">
        <v>46126.442071759302</v>
      </c>
      <c r="D788" s="15" t="s">
        <v>264</v>
      </c>
      <c r="E788" s="32">
        <v>46126</v>
      </c>
      <c r="F788" s="17" t="s">
        <v>102</v>
      </c>
      <c r="G788" s="15" t="s">
        <v>2604</v>
      </c>
      <c r="H788" s="21" t="s">
        <v>239</v>
      </c>
      <c r="I788" s="17" t="s">
        <v>1080</v>
      </c>
      <c r="J788" s="17" t="s">
        <v>475</v>
      </c>
      <c r="K788" s="17" t="s">
        <v>267</v>
      </c>
      <c r="L788" s="17" t="s">
        <v>2930</v>
      </c>
      <c r="M788" s="17" t="s">
        <v>2931</v>
      </c>
      <c r="N788" s="17" t="s">
        <v>2932</v>
      </c>
      <c r="O788" s="17" t="s">
        <v>283</v>
      </c>
      <c r="P788" s="43" t="s">
        <v>272</v>
      </c>
      <c r="Q788" s="17" t="str" cm="1">
        <f t="array" ref="Q788">_xlfn.XLOOKUP(Table4[[#This Row],[Full Name / Nama Penuh]],Table1[[#All],[Employee Name]],Table1[[#All],[Status]],"",0,1)</f>
        <v>Active</v>
      </c>
      <c r="R788" s="37"/>
    </row>
    <row r="789" spans="1:18">
      <c r="A789" s="17">
        <v>6199</v>
      </c>
      <c r="B789" s="15">
        <v>46126.441712963002</v>
      </c>
      <c r="C789" s="15">
        <v>46126.442997685197</v>
      </c>
      <c r="D789" s="15" t="s">
        <v>264</v>
      </c>
      <c r="E789" s="32">
        <v>46126</v>
      </c>
      <c r="F789" s="17" t="s">
        <v>101</v>
      </c>
      <c r="G789" s="15" t="s">
        <v>2933</v>
      </c>
      <c r="H789" s="21" t="s">
        <v>239</v>
      </c>
      <c r="I789" s="17" t="s">
        <v>1542</v>
      </c>
      <c r="J789" s="17" t="s">
        <v>266</v>
      </c>
      <c r="K789" s="17" t="s">
        <v>305</v>
      </c>
      <c r="L789" s="17" t="s">
        <v>2934</v>
      </c>
      <c r="M789" s="17" t="s">
        <v>2935</v>
      </c>
      <c r="N789" s="17" t="s">
        <v>2936</v>
      </c>
      <c r="O789" s="17" t="s">
        <v>428</v>
      </c>
      <c r="P789" s="43" t="s">
        <v>272</v>
      </c>
      <c r="Q789" s="17" t="str" cm="1">
        <f t="array" ref="Q789">_xlfn.XLOOKUP(Table4[[#This Row],[Full Name / Nama Penuh]],Table1[[#All],[Employee Name]],Table1[[#All],[Status]],"",0,1)</f>
        <v>Active</v>
      </c>
      <c r="R789" s="37"/>
    </row>
    <row r="790" spans="1:18">
      <c r="A790" s="17">
        <v>6200</v>
      </c>
      <c r="B790" s="15">
        <v>46126.428773148102</v>
      </c>
      <c r="C790" s="15">
        <v>46126.453969907401</v>
      </c>
      <c r="D790" s="15" t="s">
        <v>264</v>
      </c>
      <c r="E790" s="32">
        <v>46126</v>
      </c>
      <c r="F790" s="17" t="s">
        <v>234</v>
      </c>
      <c r="G790" s="15" t="s">
        <v>2926</v>
      </c>
      <c r="H790" s="21" t="s">
        <v>239</v>
      </c>
      <c r="I790" s="17" t="s">
        <v>814</v>
      </c>
      <c r="J790" s="17" t="s">
        <v>274</v>
      </c>
      <c r="K790" s="17" t="s">
        <v>305</v>
      </c>
      <c r="L790" s="17" t="s">
        <v>2937</v>
      </c>
      <c r="M790" s="17" t="s">
        <v>2938</v>
      </c>
      <c r="N790" s="17" t="s">
        <v>2939</v>
      </c>
      <c r="O790" s="17" t="s">
        <v>295</v>
      </c>
      <c r="P790" s="43" t="s">
        <v>272</v>
      </c>
      <c r="Q790" s="17" t="str" cm="1">
        <f t="array" ref="Q790">_xlfn.XLOOKUP(Table4[[#This Row],[Full Name / Nama Penuh]],Table1[[#All],[Employee Name]],Table1[[#All],[Status]],"",0,1)</f>
        <v>Active</v>
      </c>
      <c r="R790" s="37"/>
    </row>
    <row r="791" spans="1:18">
      <c r="A791" s="17">
        <v>6201</v>
      </c>
      <c r="B791" s="15">
        <v>46126.454016203701</v>
      </c>
      <c r="C791" s="15">
        <v>46126.456932870402</v>
      </c>
      <c r="D791" s="15" t="s">
        <v>264</v>
      </c>
      <c r="E791" s="32">
        <v>46126</v>
      </c>
      <c r="F791" s="17" t="s">
        <v>234</v>
      </c>
      <c r="G791" s="15" t="s">
        <v>2926</v>
      </c>
      <c r="H791" s="21" t="s">
        <v>239</v>
      </c>
      <c r="I791" s="17" t="s">
        <v>319</v>
      </c>
      <c r="J791" s="17" t="s">
        <v>274</v>
      </c>
      <c r="K791" s="17" t="s">
        <v>267</v>
      </c>
      <c r="L791" s="17" t="s">
        <v>2940</v>
      </c>
      <c r="M791" s="17" t="s">
        <v>2941</v>
      </c>
      <c r="N791" s="17" t="s">
        <v>2942</v>
      </c>
      <c r="O791" s="17" t="s">
        <v>295</v>
      </c>
      <c r="P791" s="43" t="s">
        <v>272</v>
      </c>
      <c r="Q791" s="17" t="str" cm="1">
        <f t="array" ref="Q791">_xlfn.XLOOKUP(Table4[[#This Row],[Full Name / Nama Penuh]],Table1[[#All],[Employee Name]],Table1[[#All],[Status]],"",0,1)</f>
        <v>Active</v>
      </c>
      <c r="R791" s="37"/>
    </row>
    <row r="792" spans="1:18">
      <c r="A792" s="17">
        <v>6204</v>
      </c>
      <c r="B792" s="15">
        <v>46126.463275463</v>
      </c>
      <c r="C792" s="15">
        <v>46126.468240740702</v>
      </c>
      <c r="D792" s="15" t="s">
        <v>264</v>
      </c>
      <c r="E792" s="32">
        <v>46126</v>
      </c>
      <c r="F792" s="17" t="s">
        <v>208</v>
      </c>
      <c r="G792" s="15" t="s">
        <v>2943</v>
      </c>
      <c r="H792" s="21" t="s">
        <v>239</v>
      </c>
      <c r="I792" s="17" t="s">
        <v>1690</v>
      </c>
      <c r="J792" s="17" t="s">
        <v>644</v>
      </c>
      <c r="K792" s="17" t="s">
        <v>305</v>
      </c>
      <c r="L792" s="17" t="s">
        <v>2944</v>
      </c>
      <c r="M792" s="17" t="s">
        <v>2945</v>
      </c>
      <c r="N792" s="17" t="s">
        <v>2946</v>
      </c>
      <c r="O792" s="17" t="s">
        <v>367</v>
      </c>
      <c r="P792" s="43" t="s">
        <v>272</v>
      </c>
      <c r="Q792" s="17" t="str" cm="1">
        <f t="array" ref="Q792">_xlfn.XLOOKUP(Table4[[#This Row],[Full Name / Nama Penuh]],Table1[[#All],[Employee Name]],Table1[[#All],[Status]],"",0,1)</f>
        <v>Active</v>
      </c>
      <c r="R792" s="37"/>
    </row>
    <row r="793" spans="1:18">
      <c r="A793" s="17">
        <v>6210</v>
      </c>
      <c r="B793" s="15">
        <v>46126.493194444403</v>
      </c>
      <c r="C793" s="15">
        <v>46126.499872685199</v>
      </c>
      <c r="D793" s="15" t="s">
        <v>264</v>
      </c>
      <c r="E793" s="32">
        <v>46126</v>
      </c>
      <c r="F793" s="17" t="s">
        <v>154</v>
      </c>
      <c r="G793" s="15" t="s">
        <v>2947</v>
      </c>
      <c r="H793" s="21" t="s">
        <v>239</v>
      </c>
      <c r="I793" s="17" t="s">
        <v>465</v>
      </c>
      <c r="J793" s="17" t="s">
        <v>320</v>
      </c>
      <c r="K793" s="17" t="s">
        <v>305</v>
      </c>
      <c r="L793" s="17" t="s">
        <v>2948</v>
      </c>
      <c r="M793" s="17" t="s">
        <v>2089</v>
      </c>
      <c r="N793" s="17" t="s">
        <v>2949</v>
      </c>
      <c r="O793" s="17" t="s">
        <v>295</v>
      </c>
      <c r="P793" s="43" t="s">
        <v>272</v>
      </c>
      <c r="Q793" s="17" t="str" cm="1">
        <f t="array" ref="Q793">_xlfn.XLOOKUP(Table4[[#This Row],[Full Name / Nama Penuh]],Table1[[#All],[Employee Name]],Table1[[#All],[Status]],"",0,1)</f>
        <v>Active</v>
      </c>
      <c r="R793" s="37"/>
    </row>
    <row r="794" spans="1:18">
      <c r="A794" s="17">
        <v>6211</v>
      </c>
      <c r="B794" s="15">
        <v>46126.502534722204</v>
      </c>
      <c r="C794" s="15">
        <v>46126.502824074101</v>
      </c>
      <c r="D794" s="15" t="s">
        <v>264</v>
      </c>
      <c r="E794" s="32">
        <v>46126</v>
      </c>
      <c r="F794" s="17" t="s">
        <v>154</v>
      </c>
      <c r="G794" s="15" t="s">
        <v>2947</v>
      </c>
      <c r="H794" s="21" t="s">
        <v>239</v>
      </c>
      <c r="I794" s="17" t="s">
        <v>2950</v>
      </c>
      <c r="J794" s="17" t="s">
        <v>355</v>
      </c>
      <c r="K794" s="17" t="s">
        <v>305</v>
      </c>
      <c r="L794" s="17" t="s">
        <v>2951</v>
      </c>
      <c r="M794" s="17" t="s">
        <v>2952</v>
      </c>
      <c r="N794" s="17" t="s">
        <v>2953</v>
      </c>
      <c r="O794" s="17" t="s">
        <v>295</v>
      </c>
      <c r="P794" s="43" t="s">
        <v>272</v>
      </c>
      <c r="Q794" s="17" t="str" cm="1">
        <f t="array" ref="Q794">_xlfn.XLOOKUP(Table4[[#This Row],[Full Name / Nama Penuh]],Table1[[#All],[Employee Name]],Table1[[#All],[Status]],"",0,1)</f>
        <v>Active</v>
      </c>
      <c r="R794" s="37"/>
    </row>
    <row r="795" spans="1:18">
      <c r="A795" s="17">
        <v>6223</v>
      </c>
      <c r="B795" s="15">
        <v>46126.517164351899</v>
      </c>
      <c r="C795" s="15">
        <v>46126.523229166698</v>
      </c>
      <c r="D795" s="15" t="s">
        <v>264</v>
      </c>
      <c r="E795" s="32">
        <v>46126</v>
      </c>
      <c r="F795" s="17" t="s">
        <v>221</v>
      </c>
      <c r="G795" s="15" t="s">
        <v>1969</v>
      </c>
      <c r="H795" s="21" t="s">
        <v>239</v>
      </c>
      <c r="I795" s="17" t="s">
        <v>2954</v>
      </c>
      <c r="J795" s="17" t="s">
        <v>274</v>
      </c>
      <c r="K795" s="17" t="s">
        <v>267</v>
      </c>
      <c r="L795" s="17" t="s">
        <v>2955</v>
      </c>
      <c r="M795" s="17" t="s">
        <v>2956</v>
      </c>
      <c r="N795" s="17" t="s">
        <v>2957</v>
      </c>
      <c r="O795" s="17" t="s">
        <v>948</v>
      </c>
      <c r="P795" s="43" t="s">
        <v>272</v>
      </c>
      <c r="Q795" s="17" t="str" cm="1">
        <f t="array" ref="Q795">_xlfn.XLOOKUP(Table4[[#This Row],[Full Name / Nama Penuh]],Table1[[#All],[Employee Name]],Table1[[#All],[Status]],"",0,1)</f>
        <v>Active</v>
      </c>
      <c r="R795" s="37"/>
    </row>
    <row r="796" spans="1:18">
      <c r="A796" s="17">
        <v>6232</v>
      </c>
      <c r="B796" s="15">
        <v>46126.546261574098</v>
      </c>
      <c r="C796" s="15">
        <v>46126.5479513889</v>
      </c>
      <c r="D796" s="15" t="s">
        <v>264</v>
      </c>
      <c r="E796" s="32">
        <v>46126</v>
      </c>
      <c r="F796" s="15" t="s">
        <v>2958</v>
      </c>
      <c r="G796" s="15" t="s">
        <v>2114</v>
      </c>
      <c r="H796" s="21" t="s">
        <v>239</v>
      </c>
      <c r="I796" s="17" t="s">
        <v>341</v>
      </c>
      <c r="J796" s="17" t="s">
        <v>266</v>
      </c>
      <c r="K796" s="17" t="s">
        <v>305</v>
      </c>
      <c r="L796" s="17" t="s">
        <v>2959</v>
      </c>
      <c r="M796" s="17" t="s">
        <v>2960</v>
      </c>
      <c r="N796" s="17" t="s">
        <v>2961</v>
      </c>
      <c r="O796" s="17" t="s">
        <v>375</v>
      </c>
      <c r="P796" s="16" t="s">
        <v>272</v>
      </c>
      <c r="Q796" s="17" t="str" cm="1">
        <f t="array" ref="Q796">_xlfn.XLOOKUP(Table4[[#This Row],[Full Name / Nama Penuh]],Table1[[#All],[Employee Name]],Table1[[#All],[Status]],"",0,1)</f>
        <v>Inactive</v>
      </c>
      <c r="R796" s="37"/>
    </row>
    <row r="797" spans="1:18">
      <c r="A797" s="17">
        <v>6244</v>
      </c>
      <c r="B797" s="15">
        <v>46126.558796296304</v>
      </c>
      <c r="C797" s="15">
        <v>46126.5616435185</v>
      </c>
      <c r="D797" s="15" t="s">
        <v>264</v>
      </c>
      <c r="E797" s="32">
        <v>46126</v>
      </c>
      <c r="F797" s="17" t="s">
        <v>101</v>
      </c>
      <c r="G797" s="15" t="s">
        <v>2933</v>
      </c>
      <c r="H797" s="21" t="s">
        <v>239</v>
      </c>
      <c r="I797" s="17" t="s">
        <v>1542</v>
      </c>
      <c r="J797" s="17" t="s">
        <v>88</v>
      </c>
      <c r="K797" s="17" t="s">
        <v>305</v>
      </c>
      <c r="L797" s="17" t="s">
        <v>2962</v>
      </c>
      <c r="M797" s="17" t="s">
        <v>1544</v>
      </c>
      <c r="N797" s="17" t="s">
        <v>2963</v>
      </c>
      <c r="O797" s="17" t="s">
        <v>428</v>
      </c>
      <c r="P797" s="43" t="s">
        <v>272</v>
      </c>
      <c r="Q797" s="17" t="str" cm="1">
        <f t="array" ref="Q797">_xlfn.XLOOKUP(Table4[[#This Row],[Full Name / Nama Penuh]],Table1[[#All],[Employee Name]],Table1[[#All],[Status]],"",0,1)</f>
        <v>Active</v>
      </c>
      <c r="R797" s="37"/>
    </row>
    <row r="798" spans="1:18">
      <c r="A798" s="17">
        <v>6247</v>
      </c>
      <c r="B798" s="15">
        <v>46126.563831018502</v>
      </c>
      <c r="C798" s="15">
        <v>46126.565613425897</v>
      </c>
      <c r="D798" s="15" t="s">
        <v>264</v>
      </c>
      <c r="E798" s="32">
        <v>46126</v>
      </c>
      <c r="F798" s="17" t="s">
        <v>101</v>
      </c>
      <c r="G798" s="15" t="s">
        <v>2933</v>
      </c>
      <c r="H798" s="21" t="s">
        <v>239</v>
      </c>
      <c r="I798" s="17" t="s">
        <v>1542</v>
      </c>
      <c r="J798" s="17" t="s">
        <v>88</v>
      </c>
      <c r="K798" s="17" t="s">
        <v>305</v>
      </c>
      <c r="L798" s="17" t="s">
        <v>2964</v>
      </c>
      <c r="M798" s="17" t="s">
        <v>1544</v>
      </c>
      <c r="N798" s="17" t="s">
        <v>2965</v>
      </c>
      <c r="O798" s="17" t="s">
        <v>295</v>
      </c>
      <c r="P798" s="43" t="s">
        <v>272</v>
      </c>
      <c r="Q798" s="17" t="str" cm="1">
        <f t="array" ref="Q798">_xlfn.XLOOKUP(Table4[[#This Row],[Full Name / Nama Penuh]],Table1[[#All],[Employee Name]],Table1[[#All],[Status]],"",0,1)</f>
        <v>Active</v>
      </c>
      <c r="R798" s="37"/>
    </row>
    <row r="799" spans="1:18">
      <c r="A799" s="17">
        <v>6254</v>
      </c>
      <c r="B799" s="15">
        <v>46126.569664351897</v>
      </c>
      <c r="C799" s="15">
        <v>46126.576111111099</v>
      </c>
      <c r="D799" s="15" t="s">
        <v>264</v>
      </c>
      <c r="E799" s="32">
        <v>46126</v>
      </c>
      <c r="F799" s="17" t="s">
        <v>133</v>
      </c>
      <c r="G799" s="15" t="s">
        <v>2277</v>
      </c>
      <c r="H799" s="21" t="s">
        <v>239</v>
      </c>
      <c r="I799" s="17" t="s">
        <v>290</v>
      </c>
      <c r="J799" s="17" t="s">
        <v>919</v>
      </c>
      <c r="K799" s="17" t="s">
        <v>267</v>
      </c>
      <c r="L799" s="17" t="s">
        <v>2966</v>
      </c>
      <c r="M799" s="17" t="s">
        <v>2967</v>
      </c>
      <c r="N799" s="17" t="s">
        <v>2968</v>
      </c>
      <c r="O799" s="17" t="s">
        <v>318</v>
      </c>
      <c r="P799" s="43" t="s">
        <v>272</v>
      </c>
      <c r="Q799" s="17" t="str" cm="1">
        <f t="array" ref="Q799">_xlfn.XLOOKUP(Table4[[#This Row],[Full Name / Nama Penuh]],Table1[[#All],[Employee Name]],Table1[[#All],[Status]],"",0,1)</f>
        <v>Active</v>
      </c>
      <c r="R799" s="37"/>
    </row>
    <row r="800" spans="1:18">
      <c r="A800" s="17">
        <v>6255</v>
      </c>
      <c r="B800" s="15">
        <v>46126.575624999998</v>
      </c>
      <c r="C800" s="15">
        <v>46126.5778587963</v>
      </c>
      <c r="D800" s="15" t="s">
        <v>264</v>
      </c>
      <c r="E800" s="32">
        <v>46126</v>
      </c>
      <c r="F800" s="17" t="s">
        <v>234</v>
      </c>
      <c r="G800" s="15" t="s">
        <v>2926</v>
      </c>
      <c r="H800" s="21" t="s">
        <v>239</v>
      </c>
      <c r="I800" s="17" t="s">
        <v>2969</v>
      </c>
      <c r="J800" s="17" t="s">
        <v>320</v>
      </c>
      <c r="K800" s="17" t="s">
        <v>305</v>
      </c>
      <c r="L800" s="17" t="s">
        <v>2970</v>
      </c>
      <c r="M800" s="17" t="s">
        <v>2971</v>
      </c>
      <c r="N800" s="17" t="s">
        <v>2972</v>
      </c>
      <c r="O800" s="17" t="s">
        <v>295</v>
      </c>
      <c r="P800" s="43" t="s">
        <v>272</v>
      </c>
      <c r="Q800" s="17" t="str" cm="1">
        <f t="array" ref="Q800">_xlfn.XLOOKUP(Table4[[#This Row],[Full Name / Nama Penuh]],Table1[[#All],[Employee Name]],Table1[[#All],[Status]],"",0,1)</f>
        <v>Active</v>
      </c>
      <c r="R800" s="37"/>
    </row>
    <row r="801" spans="1:18">
      <c r="A801" s="17">
        <v>6262</v>
      </c>
      <c r="B801" s="15">
        <v>46126.627141203702</v>
      </c>
      <c r="C801" s="15">
        <v>46126.628761574102</v>
      </c>
      <c r="D801" s="15" t="s">
        <v>264</v>
      </c>
      <c r="E801" s="32">
        <v>46126</v>
      </c>
      <c r="F801" s="17" t="s">
        <v>231</v>
      </c>
      <c r="G801" s="15" t="s">
        <v>1937</v>
      </c>
      <c r="H801" s="21" t="s">
        <v>239</v>
      </c>
      <c r="I801" s="17" t="s">
        <v>2973</v>
      </c>
      <c r="J801" s="17" t="s">
        <v>644</v>
      </c>
      <c r="K801" s="17" t="s">
        <v>267</v>
      </c>
      <c r="L801" s="17" t="s">
        <v>2974</v>
      </c>
      <c r="M801" s="17" t="s">
        <v>755</v>
      </c>
      <c r="N801" s="17" t="s">
        <v>2975</v>
      </c>
      <c r="O801" s="17" t="s">
        <v>271</v>
      </c>
      <c r="P801" s="43" t="s">
        <v>272</v>
      </c>
      <c r="Q801" s="17" t="str" cm="1">
        <f t="array" ref="Q801">_xlfn.XLOOKUP(Table4[[#This Row],[Full Name / Nama Penuh]],Table1[[#All],[Employee Name]],Table1[[#All],[Status]],"",0,1)</f>
        <v>Inactive</v>
      </c>
      <c r="R801" s="37"/>
    </row>
    <row r="802" spans="1:18">
      <c r="A802" s="17">
        <v>6283</v>
      </c>
      <c r="B802" s="15">
        <v>46127.340983796297</v>
      </c>
      <c r="C802" s="15">
        <v>46127.347696759301</v>
      </c>
      <c r="D802" s="15" t="s">
        <v>264</v>
      </c>
      <c r="E802" s="32">
        <v>46126</v>
      </c>
      <c r="F802" s="15" t="s">
        <v>2653</v>
      </c>
      <c r="G802" s="15" t="s">
        <v>2654</v>
      </c>
      <c r="H802" s="21" t="s">
        <v>239</v>
      </c>
      <c r="I802" s="17" t="s">
        <v>789</v>
      </c>
      <c r="J802" s="17" t="s">
        <v>848</v>
      </c>
      <c r="K802" s="17" t="s">
        <v>267</v>
      </c>
      <c r="L802" s="17" t="s">
        <v>2976</v>
      </c>
      <c r="M802" s="17" t="s">
        <v>2977</v>
      </c>
      <c r="N802" s="17" t="s">
        <v>2978</v>
      </c>
      <c r="O802" s="17" t="s">
        <v>283</v>
      </c>
      <c r="P802" s="16" t="s">
        <v>272</v>
      </c>
      <c r="Q802" s="17" t="str" cm="1">
        <f t="array" ref="Q802">_xlfn.XLOOKUP(Table4[[#This Row],[Full Name / Nama Penuh]],Table1[[#All],[Employee Name]],Table1[[#All],[Status]],"",0,1)</f>
        <v>Active</v>
      </c>
      <c r="R802" s="37"/>
    </row>
    <row r="803" spans="1:18">
      <c r="A803" s="17">
        <v>6299</v>
      </c>
      <c r="B803" s="15">
        <v>46127.567673611098</v>
      </c>
      <c r="C803" s="15">
        <v>46127.572673611103</v>
      </c>
      <c r="D803" s="15" t="s">
        <v>264</v>
      </c>
      <c r="E803" s="32">
        <v>46126</v>
      </c>
      <c r="F803" s="15" t="s">
        <v>2658</v>
      </c>
      <c r="G803" s="15" t="s">
        <v>2659</v>
      </c>
      <c r="H803" s="21" t="s">
        <v>239</v>
      </c>
      <c r="I803" s="17" t="s">
        <v>2887</v>
      </c>
      <c r="J803" s="17" t="s">
        <v>266</v>
      </c>
      <c r="K803" s="17" t="s">
        <v>267</v>
      </c>
      <c r="L803" s="17" t="s">
        <v>2979</v>
      </c>
      <c r="M803" s="17" t="s">
        <v>2980</v>
      </c>
      <c r="N803" s="17" t="s">
        <v>2981</v>
      </c>
      <c r="O803" s="17" t="s">
        <v>428</v>
      </c>
      <c r="P803" s="16" t="s">
        <v>272</v>
      </c>
      <c r="Q803" s="17" t="str" cm="1">
        <f t="array" ref="Q803">_xlfn.XLOOKUP(Table4[[#This Row],[Full Name / Nama Penuh]],Table1[[#All],[Employee Name]],Table1[[#All],[Status]],"",0,1)</f>
        <v>Inactive</v>
      </c>
      <c r="R803" s="37"/>
    </row>
    <row r="804" spans="1:18">
      <c r="A804" s="17">
        <v>6354</v>
      </c>
      <c r="B804" s="15">
        <v>46133.803414351903</v>
      </c>
      <c r="C804" s="15">
        <v>46133.823171296302</v>
      </c>
      <c r="D804" s="15" t="s">
        <v>264</v>
      </c>
      <c r="E804" s="32">
        <v>46126</v>
      </c>
      <c r="F804" s="18" t="s">
        <v>103</v>
      </c>
      <c r="G804" s="15" t="s">
        <v>2649</v>
      </c>
      <c r="H804" s="21" t="s">
        <v>239</v>
      </c>
      <c r="I804" s="17" t="s">
        <v>1080</v>
      </c>
      <c r="J804" s="17" t="s">
        <v>266</v>
      </c>
      <c r="K804" s="17" t="s">
        <v>305</v>
      </c>
      <c r="L804" s="17" t="s">
        <v>2982</v>
      </c>
      <c r="M804" s="17" t="s">
        <v>2983</v>
      </c>
      <c r="N804" s="17" t="s">
        <v>2984</v>
      </c>
      <c r="O804" s="17" t="s">
        <v>428</v>
      </c>
      <c r="P804" s="43" t="s">
        <v>272</v>
      </c>
      <c r="Q804" s="17" t="str" cm="1">
        <f t="array" ref="Q804">_xlfn.XLOOKUP(Table4[[#This Row],[Full Name / Nama Penuh]],Table1[[#All],[Employee Name]],Table1[[#All],[Status]],"",0,1)</f>
        <v>Active</v>
      </c>
      <c r="R804" s="37"/>
    </row>
    <row r="805" spans="1:18">
      <c r="A805" s="17">
        <v>6120</v>
      </c>
      <c r="B805" s="15">
        <v>46126.323518518497</v>
      </c>
      <c r="C805" s="15">
        <v>46126.331134259301</v>
      </c>
      <c r="D805" s="15" t="s">
        <v>264</v>
      </c>
      <c r="E805" s="32">
        <v>46126</v>
      </c>
      <c r="F805" s="17" t="s">
        <v>110</v>
      </c>
      <c r="G805" s="15" t="s">
        <v>2287</v>
      </c>
      <c r="H805" s="21" t="s">
        <v>239</v>
      </c>
      <c r="I805" s="17" t="s">
        <v>537</v>
      </c>
      <c r="J805" s="17" t="s">
        <v>88</v>
      </c>
      <c r="K805" s="17" t="s">
        <v>285</v>
      </c>
      <c r="L805" s="17" t="s">
        <v>2985</v>
      </c>
      <c r="M805" s="17" t="s">
        <v>2986</v>
      </c>
      <c r="N805" s="17" t="s">
        <v>2987</v>
      </c>
      <c r="O805" s="17" t="s">
        <v>289</v>
      </c>
      <c r="P805" s="43" t="s">
        <v>272</v>
      </c>
      <c r="Q805" s="17" t="str" cm="1">
        <f t="array" ref="Q805">_xlfn.XLOOKUP(Table4[[#This Row],[Full Name / Nama Penuh]],Table1[[#All],[Employee Name]],Table1[[#All],[Status]],"",0,1)</f>
        <v>Active</v>
      </c>
      <c r="R805" s="37"/>
    </row>
    <row r="806" spans="1:18">
      <c r="A806" s="17">
        <v>6127</v>
      </c>
      <c r="B806" s="15">
        <v>46126.336921296301</v>
      </c>
      <c r="C806" s="15">
        <v>46126.337037037003</v>
      </c>
      <c r="D806" s="15" t="s">
        <v>264</v>
      </c>
      <c r="E806" s="32">
        <v>46126</v>
      </c>
      <c r="F806" s="17" t="s">
        <v>110</v>
      </c>
      <c r="G806" s="15" t="s">
        <v>2287</v>
      </c>
      <c r="H806" s="21" t="s">
        <v>239</v>
      </c>
      <c r="I806" s="17" t="s">
        <v>537</v>
      </c>
      <c r="J806" s="17" t="s">
        <v>88</v>
      </c>
      <c r="K806" s="17" t="s">
        <v>285</v>
      </c>
      <c r="L806" s="17" t="s">
        <v>2988</v>
      </c>
      <c r="M806" s="17" t="s">
        <v>2989</v>
      </c>
      <c r="N806" s="17" t="s">
        <v>2990</v>
      </c>
      <c r="O806" s="17" t="s">
        <v>289</v>
      </c>
      <c r="P806" s="43" t="s">
        <v>272</v>
      </c>
      <c r="Q806" s="17" t="str" cm="1">
        <f t="array" ref="Q806">_xlfn.XLOOKUP(Table4[[#This Row],[Full Name / Nama Penuh]],Table1[[#All],[Employee Name]],Table1[[#All],[Status]],"",0,1)</f>
        <v>Active</v>
      </c>
      <c r="R806" s="37"/>
    </row>
    <row r="807" spans="1:18">
      <c r="A807" s="17">
        <v>6133</v>
      </c>
      <c r="B807" s="15">
        <v>46126.3344097222</v>
      </c>
      <c r="C807" s="15">
        <v>46126.339837963002</v>
      </c>
      <c r="D807" s="15" t="s">
        <v>264</v>
      </c>
      <c r="E807" s="32">
        <v>46126</v>
      </c>
      <c r="F807" s="17" t="s">
        <v>145</v>
      </c>
      <c r="G807" s="15" t="s">
        <v>2590</v>
      </c>
      <c r="H807" s="21" t="s">
        <v>239</v>
      </c>
      <c r="I807" s="17" t="s">
        <v>730</v>
      </c>
      <c r="J807" s="17" t="s">
        <v>266</v>
      </c>
      <c r="K807" s="17" t="s">
        <v>285</v>
      </c>
      <c r="L807" s="17" t="s">
        <v>2991</v>
      </c>
      <c r="M807" s="17" t="s">
        <v>2992</v>
      </c>
      <c r="N807" s="17" t="s">
        <v>2993</v>
      </c>
      <c r="O807" s="17" t="s">
        <v>289</v>
      </c>
      <c r="P807" s="43" t="s">
        <v>272</v>
      </c>
      <c r="Q807" s="17" t="str" cm="1">
        <f t="array" ref="Q807">_xlfn.XLOOKUP(Table4[[#This Row],[Full Name / Nama Penuh]],Table1[[#All],[Employee Name]],Table1[[#All],[Status]],"",0,1)</f>
        <v>Active</v>
      </c>
      <c r="R807" s="37"/>
    </row>
    <row r="808" spans="1:18">
      <c r="A808" s="17">
        <v>6135</v>
      </c>
      <c r="B808" s="15">
        <v>46126.337187500001</v>
      </c>
      <c r="C808" s="15">
        <v>46126.340162036999</v>
      </c>
      <c r="D808" s="15" t="s">
        <v>264</v>
      </c>
      <c r="E808" s="32">
        <v>46126</v>
      </c>
      <c r="F808" s="17" t="s">
        <v>29</v>
      </c>
      <c r="G808" s="15" t="s">
        <v>2037</v>
      </c>
      <c r="H808" s="21" t="s">
        <v>239</v>
      </c>
      <c r="I808" s="17" t="s">
        <v>2994</v>
      </c>
      <c r="J808" s="17" t="s">
        <v>279</v>
      </c>
      <c r="K808" s="17" t="s">
        <v>296</v>
      </c>
      <c r="L808" s="17" t="s">
        <v>2995</v>
      </c>
      <c r="M808" s="17" t="s">
        <v>2996</v>
      </c>
      <c r="N808" s="17" t="s">
        <v>2997</v>
      </c>
      <c r="O808" s="17" t="s">
        <v>541</v>
      </c>
      <c r="P808" s="43" t="s">
        <v>272</v>
      </c>
      <c r="Q808" s="17" t="str" cm="1">
        <f t="array" ref="Q808">_xlfn.XLOOKUP(Table4[[#This Row],[Full Name / Nama Penuh]],Table1[[#All],[Employee Name]],Table1[[#All],[Status]],"",0,1)</f>
        <v>Active</v>
      </c>
      <c r="R808" s="37"/>
    </row>
    <row r="809" spans="1:18">
      <c r="A809" s="17">
        <v>6151</v>
      </c>
      <c r="B809" s="15">
        <v>46126.345023148097</v>
      </c>
      <c r="C809" s="15">
        <v>46126.349930555603</v>
      </c>
      <c r="D809" s="15" t="s">
        <v>264</v>
      </c>
      <c r="E809" s="32">
        <v>46126</v>
      </c>
      <c r="F809" s="17" t="s">
        <v>29</v>
      </c>
      <c r="G809" s="15" t="s">
        <v>2037</v>
      </c>
      <c r="H809" s="21" t="s">
        <v>239</v>
      </c>
      <c r="I809" s="17" t="s">
        <v>2994</v>
      </c>
      <c r="J809" s="17" t="s">
        <v>320</v>
      </c>
      <c r="K809" s="17" t="s">
        <v>285</v>
      </c>
      <c r="L809" s="17" t="s">
        <v>2998</v>
      </c>
      <c r="M809" s="17" t="s">
        <v>1678</v>
      </c>
      <c r="N809" s="17" t="s">
        <v>2999</v>
      </c>
      <c r="O809" s="17" t="s">
        <v>289</v>
      </c>
      <c r="P809" s="43" t="s">
        <v>272</v>
      </c>
      <c r="Q809" s="17" t="str" cm="1">
        <f t="array" ref="Q809">_xlfn.XLOOKUP(Table4[[#This Row],[Full Name / Nama Penuh]],Table1[[#All],[Employee Name]],Table1[[#All],[Status]],"",0,1)</f>
        <v>Active</v>
      </c>
      <c r="R809" s="37"/>
    </row>
    <row r="810" spans="1:18">
      <c r="A810" s="17">
        <v>6161</v>
      </c>
      <c r="B810" s="15">
        <v>46126.353703703702</v>
      </c>
      <c r="C810" s="15">
        <v>46126.355532407397</v>
      </c>
      <c r="D810" s="15" t="s">
        <v>264</v>
      </c>
      <c r="E810" s="32">
        <v>46126</v>
      </c>
      <c r="F810" s="17" t="s">
        <v>101</v>
      </c>
      <c r="G810" s="15" t="s">
        <v>2933</v>
      </c>
      <c r="H810" s="21" t="s">
        <v>239</v>
      </c>
      <c r="I810" s="17" t="s">
        <v>1542</v>
      </c>
      <c r="J810" s="17" t="s">
        <v>88</v>
      </c>
      <c r="K810" s="17" t="s">
        <v>285</v>
      </c>
      <c r="L810" s="17" t="s">
        <v>3000</v>
      </c>
      <c r="M810" s="17" t="s">
        <v>287</v>
      </c>
      <c r="N810" s="17" t="s">
        <v>3001</v>
      </c>
      <c r="O810" s="17" t="s">
        <v>375</v>
      </c>
      <c r="P810" s="43" t="s">
        <v>272</v>
      </c>
      <c r="Q810" s="17" t="str" cm="1">
        <f t="array" ref="Q810">_xlfn.XLOOKUP(Table4[[#This Row],[Full Name / Nama Penuh]],Table1[[#All],[Employee Name]],Table1[[#All],[Status]],"",0,1)</f>
        <v>Active</v>
      </c>
      <c r="R810" s="37"/>
    </row>
    <row r="811" spans="1:18">
      <c r="A811" s="17">
        <v>6202</v>
      </c>
      <c r="B811" s="15">
        <v>46126.455162036997</v>
      </c>
      <c r="C811" s="15">
        <v>46126.457951388897</v>
      </c>
      <c r="D811" s="15" t="s">
        <v>264</v>
      </c>
      <c r="E811" s="32">
        <v>46126</v>
      </c>
      <c r="F811" s="17" t="s">
        <v>208</v>
      </c>
      <c r="G811" s="15" t="s">
        <v>2943</v>
      </c>
      <c r="H811" s="21" t="s">
        <v>239</v>
      </c>
      <c r="I811" s="17" t="s">
        <v>3002</v>
      </c>
      <c r="J811" s="17" t="s">
        <v>266</v>
      </c>
      <c r="K811" s="17" t="s">
        <v>296</v>
      </c>
      <c r="L811" s="17" t="s">
        <v>3003</v>
      </c>
      <c r="M811" s="17" t="s">
        <v>3004</v>
      </c>
      <c r="N811" s="17" t="s">
        <v>3005</v>
      </c>
      <c r="O811" s="17" t="s">
        <v>498</v>
      </c>
      <c r="P811" s="43" t="s">
        <v>272</v>
      </c>
      <c r="Q811" s="17" t="str" cm="1">
        <f t="array" ref="Q811">_xlfn.XLOOKUP(Table4[[#This Row],[Full Name / Nama Penuh]],Table1[[#All],[Employee Name]],Table1[[#All],[Status]],"",0,1)</f>
        <v>Active</v>
      </c>
      <c r="R811" s="37"/>
    </row>
    <row r="812" spans="1:18">
      <c r="A812" s="17">
        <v>6203</v>
      </c>
      <c r="B812" s="15">
        <v>46126.459884259297</v>
      </c>
      <c r="C812" s="15">
        <v>46126.462326388901</v>
      </c>
      <c r="D812" s="15" t="s">
        <v>264</v>
      </c>
      <c r="E812" s="32">
        <v>46126</v>
      </c>
      <c r="F812" s="17" t="s">
        <v>208</v>
      </c>
      <c r="G812" s="15" t="s">
        <v>2943</v>
      </c>
      <c r="H812" s="21" t="s">
        <v>239</v>
      </c>
      <c r="I812" s="17" t="s">
        <v>3006</v>
      </c>
      <c r="J812" s="17" t="s">
        <v>266</v>
      </c>
      <c r="K812" s="17" t="s">
        <v>296</v>
      </c>
      <c r="L812" s="17" t="s">
        <v>3007</v>
      </c>
      <c r="M812" s="17" t="s">
        <v>3008</v>
      </c>
      <c r="N812" s="17" t="s">
        <v>3005</v>
      </c>
      <c r="O812" s="17" t="s">
        <v>283</v>
      </c>
      <c r="P812" s="43" t="s">
        <v>272</v>
      </c>
      <c r="Q812" s="17" t="str" cm="1">
        <f t="array" ref="Q812">_xlfn.XLOOKUP(Table4[[#This Row],[Full Name / Nama Penuh]],Table1[[#All],[Employee Name]],Table1[[#All],[Status]],"",0,1)</f>
        <v>Active</v>
      </c>
      <c r="R812" s="37"/>
    </row>
    <row r="813" spans="1:18">
      <c r="A813" s="17">
        <v>6205</v>
      </c>
      <c r="B813" s="15">
        <v>46126.468425925901</v>
      </c>
      <c r="C813" s="15">
        <v>46126.471909722197</v>
      </c>
      <c r="D813" s="15" t="s">
        <v>264</v>
      </c>
      <c r="E813" s="32">
        <v>46126</v>
      </c>
      <c r="F813" s="17" t="s">
        <v>208</v>
      </c>
      <c r="G813" s="15" t="s">
        <v>2943</v>
      </c>
      <c r="H813" s="21" t="s">
        <v>239</v>
      </c>
      <c r="I813" s="17" t="s">
        <v>1690</v>
      </c>
      <c r="J813" s="17" t="s">
        <v>266</v>
      </c>
      <c r="K813" s="17" t="s">
        <v>296</v>
      </c>
      <c r="L813" s="17" t="s">
        <v>3009</v>
      </c>
      <c r="M813" s="17" t="s">
        <v>3010</v>
      </c>
      <c r="N813" s="17" t="s">
        <v>3011</v>
      </c>
      <c r="O813" s="17" t="s">
        <v>541</v>
      </c>
      <c r="P813" s="43" t="s">
        <v>272</v>
      </c>
      <c r="Q813" s="17" t="str" cm="1">
        <f t="array" ref="Q813">_xlfn.XLOOKUP(Table4[[#This Row],[Full Name / Nama Penuh]],Table1[[#All],[Employee Name]],Table1[[#All],[Status]],"",0,1)</f>
        <v>Active</v>
      </c>
      <c r="R813" s="37"/>
    </row>
    <row r="814" spans="1:18">
      <c r="A814" s="17">
        <v>6212</v>
      </c>
      <c r="B814" s="15">
        <v>46126.502870370401</v>
      </c>
      <c r="C814" s="15">
        <v>46126.505277777796</v>
      </c>
      <c r="D814" s="15" t="s">
        <v>264</v>
      </c>
      <c r="E814" s="32">
        <v>46126</v>
      </c>
      <c r="F814" s="17" t="s">
        <v>154</v>
      </c>
      <c r="G814" s="15" t="s">
        <v>2947</v>
      </c>
      <c r="H814" s="21" t="s">
        <v>239</v>
      </c>
      <c r="I814" s="17" t="s">
        <v>2950</v>
      </c>
      <c r="J814" s="17" t="s">
        <v>274</v>
      </c>
      <c r="K814" s="17" t="s">
        <v>285</v>
      </c>
      <c r="L814" s="17" t="s">
        <v>3012</v>
      </c>
      <c r="M814" s="17" t="s">
        <v>1924</v>
      </c>
      <c r="N814" s="17" t="s">
        <v>3013</v>
      </c>
      <c r="O814" s="17" t="s">
        <v>428</v>
      </c>
      <c r="P814" s="43" t="s">
        <v>272</v>
      </c>
      <c r="Q814" s="17" t="str" cm="1">
        <f t="array" ref="Q814">_xlfn.XLOOKUP(Table4[[#This Row],[Full Name / Nama Penuh]],Table1[[#All],[Employee Name]],Table1[[#All],[Status]],"",0,1)</f>
        <v>Active</v>
      </c>
      <c r="R814" s="37"/>
    </row>
    <row r="815" spans="1:18">
      <c r="A815" s="17">
        <v>6213</v>
      </c>
      <c r="B815" s="15">
        <v>46126.505300925899</v>
      </c>
      <c r="C815" s="15">
        <v>46126.5065509259</v>
      </c>
      <c r="D815" s="15" t="s">
        <v>264</v>
      </c>
      <c r="E815" s="32">
        <v>46126</v>
      </c>
      <c r="F815" s="17" t="s">
        <v>154</v>
      </c>
      <c r="G815" s="15" t="s">
        <v>2947</v>
      </c>
      <c r="H815" s="21" t="s">
        <v>239</v>
      </c>
      <c r="I815" s="17" t="s">
        <v>2950</v>
      </c>
      <c r="J815" s="17" t="s">
        <v>266</v>
      </c>
      <c r="K815" s="17" t="s">
        <v>285</v>
      </c>
      <c r="L815" s="17" t="s">
        <v>3014</v>
      </c>
      <c r="M815" s="17" t="s">
        <v>1924</v>
      </c>
      <c r="N815" s="17" t="s">
        <v>3015</v>
      </c>
      <c r="O815" s="17" t="s">
        <v>375</v>
      </c>
      <c r="P815" s="43" t="s">
        <v>272</v>
      </c>
      <c r="Q815" s="17" t="str" cm="1">
        <f t="array" ref="Q815">_xlfn.XLOOKUP(Table4[[#This Row],[Full Name / Nama Penuh]],Table1[[#All],[Employee Name]],Table1[[#All],[Status]],"",0,1)</f>
        <v>Active</v>
      </c>
      <c r="R815" s="37"/>
    </row>
    <row r="816" spans="1:18">
      <c r="A816" s="17">
        <v>6215</v>
      </c>
      <c r="B816" s="15">
        <v>46126.5065972222</v>
      </c>
      <c r="C816" s="15">
        <v>46126.507962962998</v>
      </c>
      <c r="D816" s="15" t="s">
        <v>264</v>
      </c>
      <c r="E816" s="32">
        <v>46126</v>
      </c>
      <c r="F816" s="17" t="s">
        <v>154</v>
      </c>
      <c r="G816" s="15" t="s">
        <v>2947</v>
      </c>
      <c r="H816" s="21" t="s">
        <v>239</v>
      </c>
      <c r="I816" s="17" t="s">
        <v>2950</v>
      </c>
      <c r="J816" s="17" t="s">
        <v>266</v>
      </c>
      <c r="K816" s="17" t="s">
        <v>285</v>
      </c>
      <c r="L816" s="17" t="s">
        <v>3016</v>
      </c>
      <c r="M816" s="17" t="s">
        <v>1924</v>
      </c>
      <c r="N816" s="17" t="s">
        <v>3017</v>
      </c>
      <c r="O816" s="17" t="s">
        <v>454</v>
      </c>
      <c r="P816" s="43" t="s">
        <v>272</v>
      </c>
      <c r="Q816" s="17" t="str" cm="1">
        <f t="array" ref="Q816">_xlfn.XLOOKUP(Table4[[#This Row],[Full Name / Nama Penuh]],Table1[[#All],[Employee Name]],Table1[[#All],[Status]],"",0,1)</f>
        <v>Active</v>
      </c>
      <c r="R816" s="37"/>
    </row>
    <row r="817" spans="1:18">
      <c r="A817" s="17">
        <v>6216</v>
      </c>
      <c r="B817" s="15">
        <v>46126.506805555597</v>
      </c>
      <c r="C817" s="15">
        <v>46126.508495370399</v>
      </c>
      <c r="D817" s="15" t="s">
        <v>264</v>
      </c>
      <c r="E817" s="32">
        <v>46126</v>
      </c>
      <c r="F817" s="17" t="s">
        <v>165</v>
      </c>
      <c r="G817" s="15" t="s">
        <v>3018</v>
      </c>
      <c r="H817" s="21" t="s">
        <v>239</v>
      </c>
      <c r="I817" s="17" t="s">
        <v>651</v>
      </c>
      <c r="J817" s="17" t="s">
        <v>266</v>
      </c>
      <c r="K817" s="17" t="s">
        <v>285</v>
      </c>
      <c r="L817" s="17" t="s">
        <v>3019</v>
      </c>
      <c r="M817" s="17" t="s">
        <v>1924</v>
      </c>
      <c r="N817" s="17" t="s">
        <v>1924</v>
      </c>
      <c r="O817" s="17" t="s">
        <v>589</v>
      </c>
      <c r="P817" s="43" t="s">
        <v>272</v>
      </c>
      <c r="Q817" s="17" t="str" cm="1">
        <f t="array" ref="Q817">_xlfn.XLOOKUP(Table4[[#This Row],[Full Name / Nama Penuh]],Table1[[#All],[Employee Name]],Table1[[#All],[Status]],"",0,1)</f>
        <v>Active</v>
      </c>
      <c r="R817" s="37"/>
    </row>
    <row r="818" spans="1:18">
      <c r="A818" s="17">
        <v>6218</v>
      </c>
      <c r="B818" s="15">
        <v>46126.507997685199</v>
      </c>
      <c r="C818" s="15">
        <v>46126.509606481501</v>
      </c>
      <c r="D818" s="15" t="s">
        <v>264</v>
      </c>
      <c r="E818" s="32">
        <v>46126</v>
      </c>
      <c r="F818" s="17" t="s">
        <v>154</v>
      </c>
      <c r="G818" s="15" t="s">
        <v>2947</v>
      </c>
      <c r="H818" s="21" t="s">
        <v>239</v>
      </c>
      <c r="I818" s="17" t="s">
        <v>2950</v>
      </c>
      <c r="J818" s="17" t="s">
        <v>279</v>
      </c>
      <c r="K818" s="17" t="s">
        <v>285</v>
      </c>
      <c r="L818" s="17" t="s">
        <v>3020</v>
      </c>
      <c r="M818" s="17" t="s">
        <v>1924</v>
      </c>
      <c r="N818" s="17" t="s">
        <v>3021</v>
      </c>
      <c r="O818" s="17" t="s">
        <v>367</v>
      </c>
      <c r="P818" s="43" t="s">
        <v>272</v>
      </c>
      <c r="Q818" s="17" t="str" cm="1">
        <f t="array" ref="Q818">_xlfn.XLOOKUP(Table4[[#This Row],[Full Name / Nama Penuh]],Table1[[#All],[Employee Name]],Table1[[#All],[Status]],"",0,1)</f>
        <v>Active</v>
      </c>
      <c r="R818" s="37"/>
    </row>
    <row r="819" spans="1:18">
      <c r="A819" s="17">
        <v>6219</v>
      </c>
      <c r="B819" s="15">
        <v>46126.5085300926</v>
      </c>
      <c r="C819" s="15">
        <v>46126.510682870401</v>
      </c>
      <c r="D819" s="15" t="s">
        <v>264</v>
      </c>
      <c r="E819" s="32">
        <v>46126</v>
      </c>
      <c r="F819" s="17" t="s">
        <v>165</v>
      </c>
      <c r="G819" s="15" t="s">
        <v>3018</v>
      </c>
      <c r="H819" s="21" t="s">
        <v>239</v>
      </c>
      <c r="I819" s="17" t="s">
        <v>701</v>
      </c>
      <c r="J819" s="17" t="s">
        <v>266</v>
      </c>
      <c r="K819" s="17" t="s">
        <v>285</v>
      </c>
      <c r="L819" s="17" t="s">
        <v>3022</v>
      </c>
      <c r="M819" s="17" t="s">
        <v>3023</v>
      </c>
      <c r="N819" s="17" t="s">
        <v>1924</v>
      </c>
      <c r="O819" s="17" t="s">
        <v>428</v>
      </c>
      <c r="P819" s="43" t="s">
        <v>272</v>
      </c>
      <c r="Q819" s="17" t="str" cm="1">
        <f t="array" ref="Q819">_xlfn.XLOOKUP(Table4[[#This Row],[Full Name / Nama Penuh]],Table1[[#All],[Employee Name]],Table1[[#All],[Status]],"",0,1)</f>
        <v>Active</v>
      </c>
      <c r="R819" s="37"/>
    </row>
    <row r="820" spans="1:18">
      <c r="A820" s="17">
        <v>6220</v>
      </c>
      <c r="B820" s="15">
        <v>46126.509953703702</v>
      </c>
      <c r="C820" s="15">
        <v>46126.511805555601</v>
      </c>
      <c r="D820" s="15" t="s">
        <v>264</v>
      </c>
      <c r="E820" s="32">
        <v>46126</v>
      </c>
      <c r="F820" s="17" t="s">
        <v>154</v>
      </c>
      <c r="G820" s="15" t="s">
        <v>2947</v>
      </c>
      <c r="H820" s="21" t="s">
        <v>239</v>
      </c>
      <c r="I820" s="17" t="s">
        <v>2950</v>
      </c>
      <c r="J820" s="17" t="s">
        <v>274</v>
      </c>
      <c r="K820" s="17" t="s">
        <v>285</v>
      </c>
      <c r="L820" s="17" t="s">
        <v>3024</v>
      </c>
      <c r="M820" s="17" t="s">
        <v>1924</v>
      </c>
      <c r="N820" s="17" t="s">
        <v>3025</v>
      </c>
      <c r="O820" s="17" t="s">
        <v>340</v>
      </c>
      <c r="P820" s="43" t="s">
        <v>272</v>
      </c>
      <c r="Q820" s="17" t="str" cm="1">
        <f t="array" ref="Q820">_xlfn.XLOOKUP(Table4[[#This Row],[Full Name / Nama Penuh]],Table1[[#All],[Employee Name]],Table1[[#All],[Status]],"",0,1)</f>
        <v>Active</v>
      </c>
      <c r="R820" s="37"/>
    </row>
    <row r="821" spans="1:18">
      <c r="A821" s="17">
        <v>6224</v>
      </c>
      <c r="B821" s="15">
        <v>46126.525138888901</v>
      </c>
      <c r="C821" s="15">
        <v>46126.528935185197</v>
      </c>
      <c r="D821" s="15" t="s">
        <v>264</v>
      </c>
      <c r="E821" s="32">
        <v>46126</v>
      </c>
      <c r="F821" s="17" t="s">
        <v>144</v>
      </c>
      <c r="G821" s="15" t="s">
        <v>2357</v>
      </c>
      <c r="H821" s="21" t="s">
        <v>239</v>
      </c>
      <c r="I821" s="17" t="s">
        <v>1603</v>
      </c>
      <c r="J821" s="17" t="s">
        <v>266</v>
      </c>
      <c r="K821" s="17" t="s">
        <v>285</v>
      </c>
      <c r="L821" s="17" t="s">
        <v>3026</v>
      </c>
      <c r="M821" s="17" t="s">
        <v>3027</v>
      </c>
      <c r="N821" s="17" t="s">
        <v>3028</v>
      </c>
      <c r="O821" s="17" t="s">
        <v>428</v>
      </c>
      <c r="P821" s="43" t="s">
        <v>272</v>
      </c>
      <c r="Q821" s="17" t="str" cm="1">
        <f t="array" ref="Q821">_xlfn.XLOOKUP(Table4[[#This Row],[Full Name / Nama Penuh]],Table1[[#All],[Employee Name]],Table1[[#All],[Status]],"",0,1)</f>
        <v>Active</v>
      </c>
      <c r="R821" s="37"/>
    </row>
    <row r="822" spans="1:18">
      <c r="A822" s="17">
        <v>6229</v>
      </c>
      <c r="B822" s="15">
        <v>46126.541921296302</v>
      </c>
      <c r="C822" s="15">
        <v>46126.546006944402</v>
      </c>
      <c r="D822" s="15" t="s">
        <v>264</v>
      </c>
      <c r="E822" s="32">
        <v>46126</v>
      </c>
      <c r="F822" s="15" t="s">
        <v>2958</v>
      </c>
      <c r="G822" s="15" t="s">
        <v>2114</v>
      </c>
      <c r="H822" s="21" t="s">
        <v>239</v>
      </c>
      <c r="I822" s="17" t="s">
        <v>341</v>
      </c>
      <c r="J822" s="17" t="s">
        <v>266</v>
      </c>
      <c r="K822" s="17" t="s">
        <v>296</v>
      </c>
      <c r="L822" s="17" t="s">
        <v>3029</v>
      </c>
      <c r="M822" s="17" t="s">
        <v>3030</v>
      </c>
      <c r="N822" s="17" t="s">
        <v>3031</v>
      </c>
      <c r="O822" s="17" t="s">
        <v>318</v>
      </c>
      <c r="P822" s="16" t="s">
        <v>272</v>
      </c>
      <c r="Q822" s="17" t="str" cm="1">
        <f t="array" ref="Q822">_xlfn.XLOOKUP(Table4[[#This Row],[Full Name / Nama Penuh]],Table1[[#All],[Employee Name]],Table1[[#All],[Status]],"",0,1)</f>
        <v>Inactive</v>
      </c>
      <c r="R822" s="37"/>
    </row>
    <row r="823" spans="1:18">
      <c r="A823" s="17">
        <v>6231</v>
      </c>
      <c r="B823" s="15">
        <v>46126.540648148097</v>
      </c>
      <c r="C823" s="15">
        <v>46126.546944444402</v>
      </c>
      <c r="D823" s="15" t="s">
        <v>264</v>
      </c>
      <c r="E823" s="32">
        <v>46126</v>
      </c>
      <c r="F823" s="15" t="s">
        <v>206</v>
      </c>
      <c r="G823" s="15" t="s">
        <v>2361</v>
      </c>
      <c r="H823" s="21" t="s">
        <v>239</v>
      </c>
      <c r="I823" s="17" t="s">
        <v>3032</v>
      </c>
      <c r="J823" s="17" t="s">
        <v>266</v>
      </c>
      <c r="K823" s="17" t="s">
        <v>285</v>
      </c>
      <c r="L823" s="17" t="s">
        <v>3033</v>
      </c>
      <c r="M823" s="17" t="s">
        <v>3034</v>
      </c>
      <c r="N823" s="17" t="s">
        <v>3035</v>
      </c>
      <c r="O823" s="17" t="s">
        <v>589</v>
      </c>
      <c r="P823" s="16" t="s">
        <v>272</v>
      </c>
      <c r="Q823" s="17" t="str" cm="1">
        <f t="array" ref="Q823">_xlfn.XLOOKUP(Table4[[#This Row],[Full Name / Nama Penuh]],Table1[[#All],[Employee Name]],Table1[[#All],[Status]],"",0,1)</f>
        <v>Active</v>
      </c>
      <c r="R823" s="37"/>
    </row>
    <row r="824" spans="1:18">
      <c r="A824" s="17">
        <v>6234</v>
      </c>
      <c r="B824" s="15">
        <v>46126.5479976852</v>
      </c>
      <c r="C824" s="15">
        <v>46126.551342592596</v>
      </c>
      <c r="D824" s="15" t="s">
        <v>264</v>
      </c>
      <c r="E824" s="32">
        <v>46126</v>
      </c>
      <c r="F824" s="17" t="s">
        <v>35</v>
      </c>
      <c r="G824" s="15" t="s">
        <v>2114</v>
      </c>
      <c r="H824" s="21" t="s">
        <v>239</v>
      </c>
      <c r="I824" s="17" t="s">
        <v>341</v>
      </c>
      <c r="J824" s="17" t="s">
        <v>266</v>
      </c>
      <c r="K824" s="17" t="s">
        <v>296</v>
      </c>
      <c r="L824" s="17" t="s">
        <v>3036</v>
      </c>
      <c r="M824" s="17" t="s">
        <v>3037</v>
      </c>
      <c r="N824" s="17" t="s">
        <v>3038</v>
      </c>
      <c r="O824" s="17" t="s">
        <v>367</v>
      </c>
      <c r="P824" s="43" t="s">
        <v>272</v>
      </c>
      <c r="Q824" s="17" t="str" cm="1">
        <f t="array" ref="Q824">_xlfn.XLOOKUP(Table4[[#This Row],[Full Name / Nama Penuh]],Table1[[#All],[Employee Name]],Table1[[#All],[Status]],"",0,1)</f>
        <v>Inactive</v>
      </c>
      <c r="R824" s="37"/>
    </row>
    <row r="825" spans="1:18">
      <c r="A825" s="17">
        <v>6236</v>
      </c>
      <c r="B825" s="15">
        <v>46126.551365740699</v>
      </c>
      <c r="C825" s="15">
        <v>46126.553865740701</v>
      </c>
      <c r="D825" s="15" t="s">
        <v>264</v>
      </c>
      <c r="E825" s="32">
        <v>46126</v>
      </c>
      <c r="F825" s="17" t="s">
        <v>35</v>
      </c>
      <c r="G825" s="15" t="s">
        <v>2114</v>
      </c>
      <c r="H825" s="21" t="s">
        <v>239</v>
      </c>
      <c r="I825" s="17" t="s">
        <v>341</v>
      </c>
      <c r="J825" s="17" t="s">
        <v>320</v>
      </c>
      <c r="K825" s="17" t="s">
        <v>285</v>
      </c>
      <c r="L825" s="17" t="s">
        <v>3039</v>
      </c>
      <c r="M825" s="17" t="s">
        <v>3040</v>
      </c>
      <c r="N825" s="17" t="s">
        <v>3041</v>
      </c>
      <c r="O825" s="17" t="s">
        <v>318</v>
      </c>
      <c r="P825" s="43" t="s">
        <v>272</v>
      </c>
      <c r="Q825" s="17" t="str" cm="1">
        <f t="array" ref="Q825">_xlfn.XLOOKUP(Table4[[#This Row],[Full Name / Nama Penuh]],Table1[[#All],[Employee Name]],Table1[[#All],[Status]],"",0,1)</f>
        <v>Inactive</v>
      </c>
      <c r="R825" s="37"/>
    </row>
    <row r="826" spans="1:18">
      <c r="A826" s="17">
        <v>6237</v>
      </c>
      <c r="B826" s="15">
        <v>46126.5554050926</v>
      </c>
      <c r="C826" s="15">
        <v>46126.556643518503</v>
      </c>
      <c r="D826" s="15" t="s">
        <v>264</v>
      </c>
      <c r="E826" s="32">
        <v>46126</v>
      </c>
      <c r="F826" s="17" t="s">
        <v>189</v>
      </c>
      <c r="G826" s="15" t="s">
        <v>3042</v>
      </c>
      <c r="H826" s="21" t="s">
        <v>239</v>
      </c>
      <c r="I826" s="17" t="s">
        <v>465</v>
      </c>
      <c r="J826" s="17" t="s">
        <v>504</v>
      </c>
      <c r="K826" s="17" t="s">
        <v>285</v>
      </c>
      <c r="L826" s="17" t="s">
        <v>3043</v>
      </c>
      <c r="M826" s="17" t="s">
        <v>3044</v>
      </c>
      <c r="N826" s="17" t="s">
        <v>3045</v>
      </c>
      <c r="O826" s="17" t="s">
        <v>553</v>
      </c>
      <c r="P826" s="43" t="s">
        <v>272</v>
      </c>
      <c r="Q826" s="17" t="str" cm="1">
        <f t="array" ref="Q826">_xlfn.XLOOKUP(Table4[[#This Row],[Full Name / Nama Penuh]],Table1[[#All],[Employee Name]],Table1[[#All],[Status]],"",0,1)</f>
        <v>Active</v>
      </c>
      <c r="R826" s="37"/>
    </row>
    <row r="827" spans="1:18">
      <c r="A827" s="17">
        <v>6240</v>
      </c>
      <c r="B827" s="15">
        <v>46126.558391203696</v>
      </c>
      <c r="C827" s="15">
        <v>46126.559247685203</v>
      </c>
      <c r="D827" s="15" t="s">
        <v>264</v>
      </c>
      <c r="E827" s="32">
        <v>46126</v>
      </c>
      <c r="F827" s="17" t="s">
        <v>189</v>
      </c>
      <c r="G827" s="15" t="s">
        <v>3042</v>
      </c>
      <c r="H827" s="21" t="s">
        <v>239</v>
      </c>
      <c r="I827" s="17" t="s">
        <v>465</v>
      </c>
      <c r="J827" s="17" t="s">
        <v>88</v>
      </c>
      <c r="K827" s="17" t="s">
        <v>285</v>
      </c>
      <c r="L827" s="17" t="s">
        <v>3046</v>
      </c>
      <c r="M827" s="17" t="s">
        <v>3047</v>
      </c>
      <c r="N827" s="17" t="s">
        <v>3048</v>
      </c>
      <c r="O827" s="17" t="s">
        <v>450</v>
      </c>
      <c r="P827" s="43" t="s">
        <v>272</v>
      </c>
      <c r="Q827" s="17" t="str" cm="1">
        <f t="array" ref="Q827">_xlfn.XLOOKUP(Table4[[#This Row],[Full Name / Nama Penuh]],Table1[[#All],[Employee Name]],Table1[[#All],[Status]],"",0,1)</f>
        <v>Active</v>
      </c>
      <c r="R827" s="37"/>
    </row>
    <row r="828" spans="1:18">
      <c r="A828" s="17">
        <v>6257</v>
      </c>
      <c r="B828" s="15">
        <v>46126.577881944402</v>
      </c>
      <c r="C828" s="15">
        <v>46126.581689814797</v>
      </c>
      <c r="D828" s="15" t="s">
        <v>264</v>
      </c>
      <c r="E828" s="32">
        <v>46126</v>
      </c>
      <c r="F828" s="17" t="s">
        <v>234</v>
      </c>
      <c r="G828" s="15" t="s">
        <v>2926</v>
      </c>
      <c r="H828" s="21" t="s">
        <v>239</v>
      </c>
      <c r="I828" s="17" t="s">
        <v>814</v>
      </c>
      <c r="J828" s="17" t="s">
        <v>88</v>
      </c>
      <c r="K828" s="17" t="s">
        <v>285</v>
      </c>
      <c r="L828" s="17" t="s">
        <v>3049</v>
      </c>
      <c r="M828" s="17" t="s">
        <v>3050</v>
      </c>
      <c r="N828" s="17" t="s">
        <v>3051</v>
      </c>
      <c r="O828" s="17" t="s">
        <v>289</v>
      </c>
      <c r="P828" s="43" t="s">
        <v>272</v>
      </c>
      <c r="Q828" s="17" t="str" cm="1">
        <f t="array" ref="Q828">_xlfn.XLOOKUP(Table4[[#This Row],[Full Name / Nama Penuh]],Table1[[#All],[Employee Name]],Table1[[#All],[Status]],"",0,1)</f>
        <v>Active</v>
      </c>
      <c r="R828" s="37"/>
    </row>
    <row r="829" spans="1:18">
      <c r="A829" s="17">
        <v>6259</v>
      </c>
      <c r="B829" s="15">
        <v>46126.581724536998</v>
      </c>
      <c r="C829" s="15">
        <v>46126.586979166699</v>
      </c>
      <c r="D829" s="15" t="s">
        <v>264</v>
      </c>
      <c r="E829" s="32">
        <v>46126</v>
      </c>
      <c r="F829" s="17" t="s">
        <v>234</v>
      </c>
      <c r="G829" s="15" t="s">
        <v>2926</v>
      </c>
      <c r="H829" s="21" t="s">
        <v>239</v>
      </c>
      <c r="I829" s="17" t="s">
        <v>814</v>
      </c>
      <c r="J829" s="17" t="s">
        <v>320</v>
      </c>
      <c r="K829" s="17" t="s">
        <v>296</v>
      </c>
      <c r="L829" s="17" t="s">
        <v>3052</v>
      </c>
      <c r="M829" s="17" t="s">
        <v>3053</v>
      </c>
      <c r="N829" s="17" t="s">
        <v>3054</v>
      </c>
      <c r="O829" s="17" t="s">
        <v>383</v>
      </c>
      <c r="P829" s="43" t="s">
        <v>272</v>
      </c>
      <c r="Q829" s="17" t="str" cm="1">
        <f t="array" ref="Q829">_xlfn.XLOOKUP(Table4[[#This Row],[Full Name / Nama Penuh]],Table1[[#All],[Employee Name]],Table1[[#All],[Status]],"",0,1)</f>
        <v>Active</v>
      </c>
      <c r="R829" s="37"/>
    </row>
    <row r="830" spans="1:18">
      <c r="A830" s="17">
        <v>6261</v>
      </c>
      <c r="B830" s="15">
        <v>46126.585115740701</v>
      </c>
      <c r="C830" s="15">
        <v>46126.592106481497</v>
      </c>
      <c r="D830" s="15" t="s">
        <v>264</v>
      </c>
      <c r="E830" s="32">
        <v>46126</v>
      </c>
      <c r="F830" s="15" t="s">
        <v>206</v>
      </c>
      <c r="G830" s="15" t="s">
        <v>2361</v>
      </c>
      <c r="H830" s="21" t="s">
        <v>239</v>
      </c>
      <c r="I830" s="17" t="s">
        <v>336</v>
      </c>
      <c r="J830" s="17" t="s">
        <v>266</v>
      </c>
      <c r="K830" s="17" t="s">
        <v>285</v>
      </c>
      <c r="L830" s="17" t="s">
        <v>3055</v>
      </c>
      <c r="M830" s="17" t="s">
        <v>3056</v>
      </c>
      <c r="N830" s="17" t="s">
        <v>3034</v>
      </c>
      <c r="O830" s="17" t="s">
        <v>589</v>
      </c>
      <c r="P830" s="16" t="s">
        <v>272</v>
      </c>
      <c r="Q830" s="17" t="str" cm="1">
        <f t="array" ref="Q830">_xlfn.XLOOKUP(Table4[[#This Row],[Full Name / Nama Penuh]],Table1[[#All],[Employee Name]],Table1[[#All],[Status]],"",0,1)</f>
        <v>Active</v>
      </c>
      <c r="R830" s="37"/>
    </row>
    <row r="831" spans="1:18">
      <c r="A831" s="17">
        <v>6281</v>
      </c>
      <c r="B831" s="15">
        <v>46127.2425</v>
      </c>
      <c r="C831" s="15">
        <v>46127.246493055602</v>
      </c>
      <c r="D831" s="15" t="s">
        <v>264</v>
      </c>
      <c r="E831" s="32">
        <v>46126</v>
      </c>
      <c r="F831" s="15" t="s">
        <v>3057</v>
      </c>
      <c r="G831" s="15" t="s">
        <v>3058</v>
      </c>
      <c r="H831" s="21" t="s">
        <v>239</v>
      </c>
      <c r="I831" s="17" t="s">
        <v>309</v>
      </c>
      <c r="J831" s="17" t="s">
        <v>1133</v>
      </c>
      <c r="K831" s="17" t="s">
        <v>285</v>
      </c>
      <c r="L831" s="17" t="s">
        <v>3059</v>
      </c>
      <c r="M831" s="17" t="s">
        <v>887</v>
      </c>
      <c r="N831" s="17" t="s">
        <v>3060</v>
      </c>
      <c r="O831" s="17" t="s">
        <v>289</v>
      </c>
      <c r="P831" s="16" t="s">
        <v>272</v>
      </c>
      <c r="Q831" s="17" t="str" cm="1">
        <f t="array" ref="Q831">_xlfn.XLOOKUP(Table4[[#This Row],[Full Name / Nama Penuh]],Table1[[#All],[Employee Name]],Table1[[#All],[Status]],"",0,1)</f>
        <v>Active</v>
      </c>
      <c r="R831" s="37"/>
    </row>
    <row r="832" spans="1:18">
      <c r="A832" s="17">
        <v>6289</v>
      </c>
      <c r="B832" s="15">
        <v>46127.390775462998</v>
      </c>
      <c r="C832" s="15">
        <v>46127.399375000001</v>
      </c>
      <c r="D832" s="15" t="s">
        <v>264</v>
      </c>
      <c r="E832" s="32">
        <v>46126</v>
      </c>
      <c r="F832" s="15" t="s">
        <v>2894</v>
      </c>
      <c r="G832" s="15"/>
      <c r="H832" s="21" t="s">
        <v>2026</v>
      </c>
      <c r="I832" s="17" t="s">
        <v>2295</v>
      </c>
      <c r="J832" s="17" t="s">
        <v>266</v>
      </c>
      <c r="K832" s="17" t="s">
        <v>296</v>
      </c>
      <c r="L832" s="17" t="s">
        <v>3061</v>
      </c>
      <c r="M832" s="17" t="s">
        <v>3062</v>
      </c>
      <c r="N832" s="17" t="s">
        <v>3063</v>
      </c>
      <c r="O832" s="17" t="s">
        <v>553</v>
      </c>
      <c r="P832" s="43" t="s">
        <v>390</v>
      </c>
      <c r="Q832" s="17" t="str" cm="1">
        <f t="array" ref="Q832">_xlfn.XLOOKUP(Table4[[#This Row],[Full Name / Nama Penuh]],Table1[[#All],[Employee Name]],Table1[[#All],[Status]],"",0,1)</f>
        <v/>
      </c>
      <c r="R832" s="37"/>
    </row>
    <row r="833" spans="1:18">
      <c r="A833" s="17">
        <v>6291</v>
      </c>
      <c r="B833" s="15">
        <v>46127.406863425902</v>
      </c>
      <c r="C833" s="15">
        <v>46127.439039351899</v>
      </c>
      <c r="D833" s="15" t="s">
        <v>264</v>
      </c>
      <c r="E833" s="32">
        <v>46126</v>
      </c>
      <c r="F833" s="15" t="s">
        <v>3064</v>
      </c>
      <c r="G833" s="15" t="s">
        <v>3065</v>
      </c>
      <c r="H833" s="21" t="s">
        <v>239</v>
      </c>
      <c r="I833" s="17" t="s">
        <v>3066</v>
      </c>
      <c r="J833" s="17" t="s">
        <v>274</v>
      </c>
      <c r="K833" s="17" t="s">
        <v>285</v>
      </c>
      <c r="L833" s="17" t="s">
        <v>3067</v>
      </c>
      <c r="M833" s="17" t="s">
        <v>3068</v>
      </c>
      <c r="N833" s="17" t="s">
        <v>3069</v>
      </c>
      <c r="O833" s="17" t="s">
        <v>289</v>
      </c>
      <c r="P833" s="16" t="s">
        <v>272</v>
      </c>
      <c r="Q833" s="17" t="str" cm="1">
        <f t="array" ref="Q833">_xlfn.XLOOKUP(Table4[[#This Row],[Full Name / Nama Penuh]],Table1[[#All],[Employee Name]],Table1[[#All],[Status]],"",0,1)</f>
        <v>Active</v>
      </c>
      <c r="R833" s="37"/>
    </row>
    <row r="834" spans="1:18">
      <c r="A834" s="16">
        <v>6572</v>
      </c>
      <c r="B834" s="15">
        <v>46142.824907407405</v>
      </c>
      <c r="C834" s="15">
        <v>46142.827465277776</v>
      </c>
      <c r="D834" s="15" t="s">
        <v>264</v>
      </c>
      <c r="E834" s="32">
        <v>46126</v>
      </c>
      <c r="F834" s="17" t="s">
        <v>235</v>
      </c>
      <c r="G834" s="17">
        <v>12000202</v>
      </c>
      <c r="H834" s="21" t="s">
        <v>239</v>
      </c>
      <c r="I834" s="17" t="s">
        <v>209</v>
      </c>
      <c r="J834" s="17" t="s">
        <v>88</v>
      </c>
      <c r="K834" s="17" t="s">
        <v>296</v>
      </c>
      <c r="L834" s="17" t="s">
        <v>3070</v>
      </c>
      <c r="M834" s="17" t="s">
        <v>3071</v>
      </c>
      <c r="N834" s="17" t="s">
        <v>1917</v>
      </c>
      <c r="O834" s="17" t="s">
        <v>428</v>
      </c>
      <c r="P834" s="50" t="s">
        <v>272</v>
      </c>
      <c r="Q834" s="17" t="str" cm="1">
        <f t="array" ref="Q834">_xlfn.XLOOKUP(Table4[[#This Row],[Full Name / Nama Penuh]],Table1[[#All],[Employee Name]],Table1[[#All],[Status]],"",0,1)</f>
        <v>Active</v>
      </c>
      <c r="R834" s="37"/>
    </row>
    <row r="835" spans="1:18">
      <c r="A835" s="17">
        <v>6053</v>
      </c>
      <c r="B835" s="15">
        <v>46125.392662036997</v>
      </c>
      <c r="C835" s="15">
        <v>46125.395810185197</v>
      </c>
      <c r="D835" s="15" t="s">
        <v>264</v>
      </c>
      <c r="E835" s="32">
        <v>46125</v>
      </c>
      <c r="F835" s="17" t="s">
        <v>110</v>
      </c>
      <c r="G835" s="15" t="s">
        <v>2287</v>
      </c>
      <c r="H835" s="21" t="s">
        <v>239</v>
      </c>
      <c r="I835" s="17" t="s">
        <v>537</v>
      </c>
      <c r="J835" s="17" t="s">
        <v>88</v>
      </c>
      <c r="K835" s="17" t="s">
        <v>267</v>
      </c>
      <c r="L835" s="17" t="s">
        <v>3072</v>
      </c>
      <c r="M835" s="17" t="s">
        <v>3073</v>
      </c>
      <c r="N835" s="17" t="s">
        <v>3074</v>
      </c>
      <c r="O835" s="17" t="s">
        <v>283</v>
      </c>
      <c r="P835" s="43" t="s">
        <v>272</v>
      </c>
      <c r="Q835" s="17" t="str" cm="1">
        <f t="array" ref="Q835">_xlfn.XLOOKUP(Table4[[#This Row],[Full Name / Nama Penuh]],Table1[[#All],[Employee Name]],Table1[[#All],[Status]],"",0,1)</f>
        <v>Active</v>
      </c>
      <c r="R835" s="37"/>
    </row>
    <row r="836" spans="1:18">
      <c r="A836" s="17">
        <v>6054</v>
      </c>
      <c r="B836" s="15">
        <v>46125.439108796301</v>
      </c>
      <c r="C836" s="15">
        <v>46125.4437384259</v>
      </c>
      <c r="D836" s="15" t="s">
        <v>264</v>
      </c>
      <c r="E836" s="32">
        <v>46125</v>
      </c>
      <c r="F836" s="15" t="s">
        <v>216</v>
      </c>
      <c r="G836" s="15" t="s">
        <v>2186</v>
      </c>
      <c r="H836" s="21" t="s">
        <v>239</v>
      </c>
      <c r="I836" s="17" t="s">
        <v>371</v>
      </c>
      <c r="J836" s="17" t="s">
        <v>407</v>
      </c>
      <c r="K836" s="17" t="s">
        <v>267</v>
      </c>
      <c r="L836" s="17" t="s">
        <v>3075</v>
      </c>
      <c r="M836" s="17" t="s">
        <v>3076</v>
      </c>
      <c r="N836" s="17" t="s">
        <v>3077</v>
      </c>
      <c r="O836" s="17" t="s">
        <v>295</v>
      </c>
      <c r="P836" s="16" t="s">
        <v>272</v>
      </c>
      <c r="Q836" s="17" t="str" cm="1">
        <f t="array" ref="Q836">_xlfn.XLOOKUP(Table4[[#This Row],[Full Name / Nama Penuh]],Table1[[#All],[Employee Name]],Table1[[#All],[Status]],"",0,1)</f>
        <v>Active</v>
      </c>
      <c r="R836" s="37"/>
    </row>
    <row r="837" spans="1:18">
      <c r="A837" s="17">
        <v>6066</v>
      </c>
      <c r="B837" s="15">
        <v>46125.600219907399</v>
      </c>
      <c r="C837" s="15">
        <v>46125.601643518501</v>
      </c>
      <c r="D837" s="15" t="s">
        <v>264</v>
      </c>
      <c r="E837" s="32">
        <v>46125</v>
      </c>
      <c r="F837" s="15" t="s">
        <v>92</v>
      </c>
      <c r="G837" s="15" t="s">
        <v>3078</v>
      </c>
      <c r="H837" s="21" t="s">
        <v>239</v>
      </c>
      <c r="I837" s="17" t="s">
        <v>1617</v>
      </c>
      <c r="J837" s="17" t="s">
        <v>320</v>
      </c>
      <c r="K837" s="17" t="s">
        <v>267</v>
      </c>
      <c r="L837" s="17" t="s">
        <v>3079</v>
      </c>
      <c r="M837" s="17" t="s">
        <v>3080</v>
      </c>
      <c r="N837" s="17" t="s">
        <v>3081</v>
      </c>
      <c r="O837" s="17" t="s">
        <v>375</v>
      </c>
      <c r="P837" s="16" t="s">
        <v>272</v>
      </c>
      <c r="Q837" s="17" t="str" cm="1">
        <f t="array" ref="Q837">_xlfn.XLOOKUP(Table4[[#This Row],[Full Name / Nama Penuh]],Table1[[#All],[Employee Name]],Table1[[#All],[Status]],"",0,1)</f>
        <v>Active</v>
      </c>
      <c r="R837" s="37"/>
    </row>
    <row r="838" spans="1:18">
      <c r="A838" s="17">
        <v>6075</v>
      </c>
      <c r="B838" s="15">
        <v>46125.7725347222</v>
      </c>
      <c r="C838" s="15">
        <v>46125.775613425903</v>
      </c>
      <c r="D838" s="15" t="s">
        <v>264</v>
      </c>
      <c r="E838" s="32">
        <v>46125</v>
      </c>
      <c r="F838" s="15" t="s">
        <v>142</v>
      </c>
      <c r="G838" s="15" t="s">
        <v>3082</v>
      </c>
      <c r="H838" s="21" t="s">
        <v>239</v>
      </c>
      <c r="I838" s="17" t="s">
        <v>324</v>
      </c>
      <c r="J838" s="17" t="s">
        <v>266</v>
      </c>
      <c r="K838" s="17" t="s">
        <v>305</v>
      </c>
      <c r="L838" s="17" t="s">
        <v>3083</v>
      </c>
      <c r="M838" s="17" t="s">
        <v>3084</v>
      </c>
      <c r="N838" s="17" t="s">
        <v>3085</v>
      </c>
      <c r="O838" s="17" t="s">
        <v>428</v>
      </c>
      <c r="P838" s="16" t="s">
        <v>272</v>
      </c>
      <c r="Q838" s="17" t="str" cm="1">
        <f t="array" ref="Q838">_xlfn.XLOOKUP(Table4[[#This Row],[Full Name / Nama Penuh]],Table1[[#All],[Employee Name]],Table1[[#All],[Status]],"",0,1)</f>
        <v>Active</v>
      </c>
      <c r="R838" s="37"/>
    </row>
    <row r="839" spans="1:18">
      <c r="A839" s="17">
        <v>6076</v>
      </c>
      <c r="B839" s="15">
        <v>46125.775648148097</v>
      </c>
      <c r="C839" s="15">
        <v>46125.777719907397</v>
      </c>
      <c r="D839" s="15" t="s">
        <v>264</v>
      </c>
      <c r="E839" s="32">
        <v>46125</v>
      </c>
      <c r="F839" s="15" t="s">
        <v>142</v>
      </c>
      <c r="G839" s="15" t="s">
        <v>3082</v>
      </c>
      <c r="H839" s="21" t="s">
        <v>239</v>
      </c>
      <c r="I839" s="17" t="s">
        <v>324</v>
      </c>
      <c r="J839" s="17" t="s">
        <v>355</v>
      </c>
      <c r="K839" s="17" t="s">
        <v>305</v>
      </c>
      <c r="L839" s="17" t="s">
        <v>3086</v>
      </c>
      <c r="M839" s="17" t="s">
        <v>3087</v>
      </c>
      <c r="N839" s="17" t="s">
        <v>3088</v>
      </c>
      <c r="O839" s="17" t="s">
        <v>428</v>
      </c>
      <c r="P839" s="16" t="s">
        <v>272</v>
      </c>
      <c r="Q839" s="17" t="str" cm="1">
        <f t="array" ref="Q839">_xlfn.XLOOKUP(Table4[[#This Row],[Full Name / Nama Penuh]],Table1[[#All],[Employee Name]],Table1[[#All],[Status]],"",0,1)</f>
        <v>Active</v>
      </c>
      <c r="R839" s="37"/>
    </row>
    <row r="840" spans="1:18">
      <c r="A840" s="17">
        <v>6079</v>
      </c>
      <c r="B840" s="15">
        <v>46125.777800925898</v>
      </c>
      <c r="C840" s="15">
        <v>46125.780671296299</v>
      </c>
      <c r="D840" s="15" t="s">
        <v>264</v>
      </c>
      <c r="E840" s="32">
        <v>46125</v>
      </c>
      <c r="F840" s="15" t="s">
        <v>142</v>
      </c>
      <c r="G840" s="15" t="s">
        <v>3082</v>
      </c>
      <c r="H840" s="21" t="s">
        <v>239</v>
      </c>
      <c r="I840" s="17" t="s">
        <v>324</v>
      </c>
      <c r="J840" s="17" t="s">
        <v>325</v>
      </c>
      <c r="K840" s="17" t="s">
        <v>267</v>
      </c>
      <c r="L840" s="17" t="s">
        <v>3089</v>
      </c>
      <c r="M840" s="17" t="s">
        <v>3090</v>
      </c>
      <c r="N840" s="17" t="s">
        <v>3091</v>
      </c>
      <c r="O840" s="17" t="s">
        <v>346</v>
      </c>
      <c r="P840" s="16" t="s">
        <v>272</v>
      </c>
      <c r="Q840" s="17" t="str" cm="1">
        <f t="array" ref="Q840">_xlfn.XLOOKUP(Table4[[#This Row],[Full Name / Nama Penuh]],Table1[[#All],[Employee Name]],Table1[[#All],[Status]],"",0,1)</f>
        <v>Active</v>
      </c>
      <c r="R840" s="37"/>
    </row>
    <row r="841" spans="1:18">
      <c r="A841" s="17">
        <v>6082</v>
      </c>
      <c r="B841" s="15">
        <v>46125.785358796304</v>
      </c>
      <c r="C841" s="15">
        <v>46125.7866319444</v>
      </c>
      <c r="D841" s="15" t="s">
        <v>264</v>
      </c>
      <c r="E841" s="32">
        <v>46125</v>
      </c>
      <c r="F841" s="17" t="s">
        <v>142</v>
      </c>
      <c r="G841" s="15" t="s">
        <v>3082</v>
      </c>
      <c r="H841" s="21" t="s">
        <v>239</v>
      </c>
      <c r="I841" s="17" t="s">
        <v>324</v>
      </c>
      <c r="J841" s="17" t="s">
        <v>325</v>
      </c>
      <c r="K841" s="17" t="s">
        <v>305</v>
      </c>
      <c r="L841" s="17" t="s">
        <v>3092</v>
      </c>
      <c r="M841" s="17" t="s">
        <v>614</v>
      </c>
      <c r="N841" s="17" t="s">
        <v>3093</v>
      </c>
      <c r="O841" s="17" t="s">
        <v>295</v>
      </c>
      <c r="P841" s="43" t="s">
        <v>272</v>
      </c>
      <c r="Q841" s="17" t="str" cm="1">
        <f t="array" ref="Q841">_xlfn.XLOOKUP(Table4[[#This Row],[Full Name / Nama Penuh]],Table1[[#All],[Employee Name]],Table1[[#All],[Status]],"",0,1)</f>
        <v>Active</v>
      </c>
      <c r="R841" s="37"/>
    </row>
    <row r="842" spans="1:18">
      <c r="A842" s="17">
        <v>6083</v>
      </c>
      <c r="B842" s="15">
        <v>46125.786666666703</v>
      </c>
      <c r="C842" s="15">
        <v>46125.7878009259</v>
      </c>
      <c r="D842" s="15" t="s">
        <v>264</v>
      </c>
      <c r="E842" s="32">
        <v>46125</v>
      </c>
      <c r="F842" s="17" t="s">
        <v>142</v>
      </c>
      <c r="G842" s="15" t="s">
        <v>3082</v>
      </c>
      <c r="H842" s="21" t="s">
        <v>239</v>
      </c>
      <c r="I842" s="17" t="s">
        <v>324</v>
      </c>
      <c r="J842" s="17" t="s">
        <v>3094</v>
      </c>
      <c r="K842" s="17" t="s">
        <v>305</v>
      </c>
      <c r="L842" s="17" t="s">
        <v>3095</v>
      </c>
      <c r="M842" s="17" t="s">
        <v>614</v>
      </c>
      <c r="N842" s="17" t="s">
        <v>3096</v>
      </c>
      <c r="O842" s="17" t="s">
        <v>295</v>
      </c>
      <c r="P842" s="43" t="s">
        <v>272</v>
      </c>
      <c r="Q842" s="17" t="str" cm="1">
        <f t="array" ref="Q842">_xlfn.XLOOKUP(Table4[[#This Row],[Full Name / Nama Penuh]],Table1[[#All],[Employee Name]],Table1[[#All],[Status]],"",0,1)</f>
        <v>Active</v>
      </c>
      <c r="R842" s="37"/>
    </row>
    <row r="843" spans="1:18">
      <c r="A843" s="17">
        <v>6086</v>
      </c>
      <c r="B843" s="15">
        <v>46125.836851851898</v>
      </c>
      <c r="C843" s="15">
        <v>46125.839699074102</v>
      </c>
      <c r="D843" s="15" t="s">
        <v>264</v>
      </c>
      <c r="E843" s="32">
        <v>46125</v>
      </c>
      <c r="F843" s="17" t="s">
        <v>114</v>
      </c>
      <c r="G843" s="15" t="s">
        <v>3097</v>
      </c>
      <c r="H843" s="21" t="s">
        <v>239</v>
      </c>
      <c r="I843" s="17" t="s">
        <v>516</v>
      </c>
      <c r="J843" s="17" t="s">
        <v>88</v>
      </c>
      <c r="K843" s="17" t="s">
        <v>305</v>
      </c>
      <c r="L843" s="17" t="s">
        <v>3098</v>
      </c>
      <c r="M843" s="17" t="s">
        <v>3099</v>
      </c>
      <c r="N843" s="17" t="s">
        <v>3100</v>
      </c>
      <c r="O843" s="17" t="s">
        <v>541</v>
      </c>
      <c r="P843" s="43" t="s">
        <v>272</v>
      </c>
      <c r="Q843" s="17" t="str" cm="1">
        <f t="array" ref="Q843">_xlfn.XLOOKUP(Table4[[#This Row],[Full Name / Nama Penuh]],Table1[[#All],[Employee Name]],Table1[[#All],[Status]],"",0,1)</f>
        <v>Active</v>
      </c>
      <c r="R843" s="37"/>
    </row>
    <row r="844" spans="1:18">
      <c r="A844" s="17">
        <v>6104</v>
      </c>
      <c r="B844" s="15">
        <v>46125.890254629601</v>
      </c>
      <c r="C844" s="15">
        <v>46125.8953819444</v>
      </c>
      <c r="D844" s="15" t="s">
        <v>264</v>
      </c>
      <c r="E844" s="32">
        <v>46125</v>
      </c>
      <c r="F844" s="17" t="s">
        <v>233</v>
      </c>
      <c r="G844" s="15" t="s">
        <v>1948</v>
      </c>
      <c r="H844" s="21" t="s">
        <v>239</v>
      </c>
      <c r="I844" s="17" t="s">
        <v>3101</v>
      </c>
      <c r="J844" s="17" t="s">
        <v>355</v>
      </c>
      <c r="K844" s="17" t="s">
        <v>305</v>
      </c>
      <c r="L844" s="17" t="s">
        <v>3102</v>
      </c>
      <c r="M844" s="17" t="s">
        <v>3103</v>
      </c>
      <c r="N844" s="17" t="s">
        <v>3104</v>
      </c>
      <c r="O844" s="17" t="s">
        <v>295</v>
      </c>
      <c r="P844" s="43" t="s">
        <v>272</v>
      </c>
      <c r="Q844" s="17" t="str" cm="1">
        <f t="array" ref="Q844">_xlfn.XLOOKUP(Table4[[#This Row],[Full Name / Nama Penuh]],Table1[[#All],[Employee Name]],Table1[[#All],[Status]],"",0,1)</f>
        <v>Active</v>
      </c>
      <c r="R844" s="37"/>
    </row>
    <row r="845" spans="1:18">
      <c r="A845" s="17">
        <v>6115</v>
      </c>
      <c r="B845" s="15">
        <v>46125.900532407402</v>
      </c>
      <c r="C845" s="15">
        <v>46125.903437499997</v>
      </c>
      <c r="D845" s="15" t="s">
        <v>264</v>
      </c>
      <c r="E845" s="32">
        <v>46125</v>
      </c>
      <c r="F845" s="15" t="s">
        <v>142</v>
      </c>
      <c r="G845" s="15" t="s">
        <v>3082</v>
      </c>
      <c r="H845" s="21" t="s">
        <v>239</v>
      </c>
      <c r="I845" s="17" t="s">
        <v>324</v>
      </c>
      <c r="J845" s="17" t="s">
        <v>274</v>
      </c>
      <c r="K845" s="17" t="s">
        <v>267</v>
      </c>
      <c r="L845" s="17" t="s">
        <v>3105</v>
      </c>
      <c r="M845" s="17" t="s">
        <v>3106</v>
      </c>
      <c r="N845" s="17" t="s">
        <v>3107</v>
      </c>
      <c r="O845" s="17" t="s">
        <v>553</v>
      </c>
      <c r="P845" s="16" t="s">
        <v>272</v>
      </c>
      <c r="Q845" s="17" t="str" cm="1">
        <f t="array" ref="Q845">_xlfn.XLOOKUP(Table4[[#This Row],[Full Name / Nama Penuh]],Table1[[#All],[Employee Name]],Table1[[#All],[Status]],"",0,1)</f>
        <v>Active</v>
      </c>
      <c r="R845" s="37"/>
    </row>
    <row r="846" spans="1:18">
      <c r="A846" s="17">
        <v>6131</v>
      </c>
      <c r="B846" s="15">
        <v>46126.3371527778</v>
      </c>
      <c r="C846" s="15">
        <v>46126.338645833297</v>
      </c>
      <c r="D846" s="15" t="s">
        <v>264</v>
      </c>
      <c r="E846" s="32">
        <v>46125</v>
      </c>
      <c r="F846" s="17" t="s">
        <v>150</v>
      </c>
      <c r="G846" s="15" t="s">
        <v>2080</v>
      </c>
      <c r="H846" s="21" t="s">
        <v>239</v>
      </c>
      <c r="I846" s="17" t="s">
        <v>2168</v>
      </c>
      <c r="J846" s="17" t="s">
        <v>320</v>
      </c>
      <c r="K846" s="17" t="s">
        <v>267</v>
      </c>
      <c r="L846" s="17" t="s">
        <v>3108</v>
      </c>
      <c r="M846" s="17" t="s">
        <v>3109</v>
      </c>
      <c r="N846" s="17" t="s">
        <v>3110</v>
      </c>
      <c r="O846" s="17" t="s">
        <v>271</v>
      </c>
      <c r="P846" s="43" t="s">
        <v>272</v>
      </c>
      <c r="Q846" s="17" t="str" cm="1">
        <f t="array" ref="Q846">_xlfn.XLOOKUP(Table4[[#This Row],[Full Name / Nama Penuh]],Table1[[#All],[Employee Name]],Table1[[#All],[Status]],"",0,1)</f>
        <v>Active</v>
      </c>
      <c r="R846" s="37"/>
    </row>
    <row r="847" spans="1:18">
      <c r="A847" s="17">
        <v>6147</v>
      </c>
      <c r="B847" s="15">
        <v>46126.344039351898</v>
      </c>
      <c r="C847" s="15">
        <v>46126.347361111097</v>
      </c>
      <c r="D847" s="15" t="s">
        <v>264</v>
      </c>
      <c r="E847" s="32">
        <v>46125</v>
      </c>
      <c r="F847" s="17" t="s">
        <v>145</v>
      </c>
      <c r="G847" s="15" t="s">
        <v>2590</v>
      </c>
      <c r="H847" s="21" t="s">
        <v>239</v>
      </c>
      <c r="I847" s="17" t="s">
        <v>730</v>
      </c>
      <c r="J847" s="17" t="s">
        <v>266</v>
      </c>
      <c r="K847" s="17" t="s">
        <v>305</v>
      </c>
      <c r="L847" s="17" t="s">
        <v>3111</v>
      </c>
      <c r="M847" s="17" t="s">
        <v>3112</v>
      </c>
      <c r="N847" s="17" t="s">
        <v>3113</v>
      </c>
      <c r="O847" s="17" t="s">
        <v>454</v>
      </c>
      <c r="P847" s="43" t="s">
        <v>272</v>
      </c>
      <c r="Q847" s="17" t="str" cm="1">
        <f t="array" ref="Q847">_xlfn.XLOOKUP(Table4[[#This Row],[Full Name / Nama Penuh]],Table1[[#All],[Employee Name]],Table1[[#All],[Status]],"",0,1)</f>
        <v>Active</v>
      </c>
      <c r="R847" s="37"/>
    </row>
    <row r="848" spans="1:18">
      <c r="A848" s="17">
        <v>6150</v>
      </c>
      <c r="B848" s="15">
        <v>46126.343136574098</v>
      </c>
      <c r="C848" s="15">
        <v>46126.349861111099</v>
      </c>
      <c r="D848" s="15" t="s">
        <v>264</v>
      </c>
      <c r="E848" s="32">
        <v>46125</v>
      </c>
      <c r="F848" s="15" t="s">
        <v>3114</v>
      </c>
      <c r="G848" s="15" t="s">
        <v>2425</v>
      </c>
      <c r="H848" s="21" t="s">
        <v>239</v>
      </c>
      <c r="I848" s="17" t="s">
        <v>3115</v>
      </c>
      <c r="J848" s="17" t="s">
        <v>88</v>
      </c>
      <c r="K848" s="17" t="s">
        <v>305</v>
      </c>
      <c r="L848" s="17" t="s">
        <v>3116</v>
      </c>
      <c r="M848" s="17" t="s">
        <v>3116</v>
      </c>
      <c r="N848" s="17" t="s">
        <v>3116</v>
      </c>
      <c r="O848" s="17" t="s">
        <v>367</v>
      </c>
      <c r="P848" s="16" t="s">
        <v>272</v>
      </c>
      <c r="Q848" s="17" t="str" cm="1">
        <f t="array" ref="Q848">_xlfn.XLOOKUP(Table4[[#This Row],[Full Name / Nama Penuh]],Table1[[#All],[Employee Name]],Table1[[#All],[Status]],"",0,1)</f>
        <v>Active</v>
      </c>
      <c r="R848" s="37"/>
    </row>
    <row r="849" spans="1:18">
      <c r="A849" s="17">
        <v>6172</v>
      </c>
      <c r="B849" s="15">
        <v>46126.376921296302</v>
      </c>
      <c r="C849" s="15">
        <v>46126.377210648097</v>
      </c>
      <c r="D849" s="15" t="s">
        <v>264</v>
      </c>
      <c r="E849" s="32">
        <v>46125</v>
      </c>
      <c r="F849" s="17" t="s">
        <v>48</v>
      </c>
      <c r="G849" s="15" t="s">
        <v>2339</v>
      </c>
      <c r="H849" s="21" t="s">
        <v>239</v>
      </c>
      <c r="I849" s="17" t="s">
        <v>304</v>
      </c>
      <c r="J849" s="17" t="s">
        <v>483</v>
      </c>
      <c r="K849" s="17" t="s">
        <v>305</v>
      </c>
      <c r="L849" s="17" t="s">
        <v>3117</v>
      </c>
      <c r="M849" s="17" t="s">
        <v>3118</v>
      </c>
      <c r="N849" s="17" t="s">
        <v>3119</v>
      </c>
      <c r="O849" s="17" t="s">
        <v>295</v>
      </c>
      <c r="P849" s="43" t="s">
        <v>272</v>
      </c>
      <c r="Q849" s="17" t="str" cm="1">
        <f t="array" ref="Q849">_xlfn.XLOOKUP(Table4[[#This Row],[Full Name / Nama Penuh]],Table1[[#All],[Employee Name]],Table1[[#All],[Status]],"",0,1)</f>
        <v>Active</v>
      </c>
      <c r="R849" s="37"/>
    </row>
    <row r="850" spans="1:18">
      <c r="A850" s="17">
        <v>6184</v>
      </c>
      <c r="B850" s="15">
        <v>46126.400775463</v>
      </c>
      <c r="C850" s="15">
        <v>46126.402627314797</v>
      </c>
      <c r="D850" s="15" t="s">
        <v>264</v>
      </c>
      <c r="E850" s="32">
        <v>46125</v>
      </c>
      <c r="F850" s="17" t="s">
        <v>166</v>
      </c>
      <c r="G850" s="15" t="s">
        <v>2255</v>
      </c>
      <c r="H850" s="21" t="s">
        <v>239</v>
      </c>
      <c r="I850" s="17" t="s">
        <v>359</v>
      </c>
      <c r="J850" s="17" t="s">
        <v>386</v>
      </c>
      <c r="K850" s="17" t="s">
        <v>267</v>
      </c>
      <c r="L850" s="17" t="s">
        <v>3120</v>
      </c>
      <c r="M850" s="17" t="s">
        <v>3121</v>
      </c>
      <c r="N850" s="17" t="s">
        <v>362</v>
      </c>
      <c r="O850" s="17" t="s">
        <v>346</v>
      </c>
      <c r="P850" s="43" t="s">
        <v>272</v>
      </c>
      <c r="Q850" s="17" t="str" cm="1">
        <f t="array" ref="Q850">_xlfn.XLOOKUP(Table4[[#This Row],[Full Name / Nama Penuh]],Table1[[#All],[Employee Name]],Table1[[#All],[Status]],"",0,1)</f>
        <v>Active</v>
      </c>
      <c r="R850" s="37"/>
    </row>
    <row r="851" spans="1:18">
      <c r="A851" s="17">
        <v>6187</v>
      </c>
      <c r="B851" s="15">
        <v>46126.405370370398</v>
      </c>
      <c r="C851" s="15">
        <v>46126.406550925902</v>
      </c>
      <c r="D851" s="15" t="s">
        <v>264</v>
      </c>
      <c r="E851" s="32">
        <v>46125</v>
      </c>
      <c r="F851" s="15" t="s">
        <v>2658</v>
      </c>
      <c r="G851" s="15" t="s">
        <v>2659</v>
      </c>
      <c r="H851" s="21" t="s">
        <v>239</v>
      </c>
      <c r="I851" s="17" t="s">
        <v>1831</v>
      </c>
      <c r="J851" s="17" t="s">
        <v>279</v>
      </c>
      <c r="K851" s="17" t="s">
        <v>267</v>
      </c>
      <c r="L851" s="17" t="s">
        <v>3122</v>
      </c>
      <c r="M851" s="17" t="s">
        <v>3123</v>
      </c>
      <c r="N851" s="17" t="s">
        <v>3124</v>
      </c>
      <c r="O851" s="17" t="s">
        <v>289</v>
      </c>
      <c r="P851" s="16" t="s">
        <v>272</v>
      </c>
      <c r="Q851" s="17" t="str" cm="1">
        <f t="array" ref="Q851">_xlfn.XLOOKUP(Table4[[#This Row],[Full Name / Nama Penuh]],Table1[[#All],[Employee Name]],Table1[[#All],[Status]],"",0,1)</f>
        <v>Inactive</v>
      </c>
      <c r="R851" s="37"/>
    </row>
    <row r="852" spans="1:18">
      <c r="A852" s="17">
        <v>6207</v>
      </c>
      <c r="B852" s="15">
        <v>46126.469907407401</v>
      </c>
      <c r="C852" s="15">
        <v>46126.4752546296</v>
      </c>
      <c r="D852" s="15" t="s">
        <v>264</v>
      </c>
      <c r="E852" s="32">
        <v>46125</v>
      </c>
      <c r="F852" s="15" t="s">
        <v>2071</v>
      </c>
      <c r="G852" s="15" t="s">
        <v>2072</v>
      </c>
      <c r="H852" s="21" t="s">
        <v>239</v>
      </c>
      <c r="I852" s="17" t="s">
        <v>2073</v>
      </c>
      <c r="J852" s="17" t="s">
        <v>266</v>
      </c>
      <c r="K852" s="17" t="s">
        <v>305</v>
      </c>
      <c r="L852" s="17" t="s">
        <v>3125</v>
      </c>
      <c r="M852" s="17" t="s">
        <v>3126</v>
      </c>
      <c r="N852" s="17" t="s">
        <v>3127</v>
      </c>
      <c r="O852" s="17" t="s">
        <v>295</v>
      </c>
      <c r="P852" s="16" t="s">
        <v>272</v>
      </c>
      <c r="Q852" s="17" t="str" cm="1">
        <f t="array" ref="Q852">_xlfn.XLOOKUP(Table4[[#This Row],[Full Name / Nama Penuh]],Table1[[#All],[Employee Name]],Table1[[#All],[Status]],"",0,1)</f>
        <v>Active</v>
      </c>
      <c r="R852" s="37"/>
    </row>
    <row r="853" spans="1:18">
      <c r="A853" s="17">
        <v>6227</v>
      </c>
      <c r="B853" s="15">
        <v>46126.5334953704</v>
      </c>
      <c r="C853" s="15">
        <v>46126.542395833298</v>
      </c>
      <c r="D853" s="15" t="s">
        <v>264</v>
      </c>
      <c r="E853" s="32">
        <v>46125</v>
      </c>
      <c r="F853" s="15" t="s">
        <v>2200</v>
      </c>
      <c r="G853" s="15" t="s">
        <v>2201</v>
      </c>
      <c r="H853" s="21" t="s">
        <v>239</v>
      </c>
      <c r="I853" s="17" t="s">
        <v>309</v>
      </c>
      <c r="J853" s="17" t="s">
        <v>604</v>
      </c>
      <c r="K853" s="17" t="s">
        <v>267</v>
      </c>
      <c r="L853" s="17" t="s">
        <v>3128</v>
      </c>
      <c r="M853" s="17" t="s">
        <v>3129</v>
      </c>
      <c r="N853" s="17" t="s">
        <v>3130</v>
      </c>
      <c r="O853" s="17" t="s">
        <v>375</v>
      </c>
      <c r="P853" s="16" t="s">
        <v>272</v>
      </c>
      <c r="Q853" s="17" t="str" cm="1">
        <f t="array" ref="Q853">_xlfn.XLOOKUP(Table4[[#This Row],[Full Name / Nama Penuh]],Table1[[#All],[Employee Name]],Table1[[#All],[Status]],"",0,1)</f>
        <v>Active</v>
      </c>
      <c r="R853" s="37"/>
    </row>
    <row r="854" spans="1:18">
      <c r="A854" s="17">
        <v>6242</v>
      </c>
      <c r="B854" s="15">
        <v>46126.559027777803</v>
      </c>
      <c r="C854" s="15">
        <v>46126.561168981498</v>
      </c>
      <c r="D854" s="15" t="s">
        <v>264</v>
      </c>
      <c r="E854" s="32">
        <v>46125</v>
      </c>
      <c r="F854" s="17" t="s">
        <v>163</v>
      </c>
      <c r="G854" s="15" t="s">
        <v>3131</v>
      </c>
      <c r="H854" s="21" t="s">
        <v>239</v>
      </c>
      <c r="I854" s="17" t="s">
        <v>752</v>
      </c>
      <c r="J854" s="17" t="s">
        <v>1787</v>
      </c>
      <c r="K854" s="17" t="s">
        <v>305</v>
      </c>
      <c r="L854" s="17" t="s">
        <v>3132</v>
      </c>
      <c r="M854" s="17" t="s">
        <v>3133</v>
      </c>
      <c r="N854" s="17" t="s">
        <v>3134</v>
      </c>
      <c r="O854" s="17" t="s">
        <v>295</v>
      </c>
      <c r="P854" s="43" t="s">
        <v>272</v>
      </c>
      <c r="Q854" s="17" t="str" cm="1">
        <f t="array" ref="Q854">_xlfn.XLOOKUP(Table4[[#This Row],[Full Name / Nama Penuh]],Table1[[#All],[Employee Name]],Table1[[#All],[Status]],"",0,1)</f>
        <v>Active</v>
      </c>
      <c r="R854" s="37"/>
    </row>
    <row r="855" spans="1:18">
      <c r="A855" s="17">
        <v>6351</v>
      </c>
      <c r="B855" s="15">
        <v>46133.363634259302</v>
      </c>
      <c r="C855" s="15">
        <v>46133.411793981497</v>
      </c>
      <c r="D855" s="15" t="s">
        <v>264</v>
      </c>
      <c r="E855" s="32">
        <v>46125</v>
      </c>
      <c r="F855" s="17" t="s">
        <v>90</v>
      </c>
      <c r="G855" s="15" t="s">
        <v>2583</v>
      </c>
      <c r="H855" s="21" t="s">
        <v>239</v>
      </c>
      <c r="I855" s="17" t="s">
        <v>445</v>
      </c>
      <c r="J855" s="17" t="s">
        <v>1571</v>
      </c>
      <c r="K855" s="17" t="s">
        <v>305</v>
      </c>
      <c r="L855" s="17" t="s">
        <v>3135</v>
      </c>
      <c r="M855" s="17" t="s">
        <v>3136</v>
      </c>
      <c r="N855" s="17" t="s">
        <v>3137</v>
      </c>
      <c r="O855" s="17" t="s">
        <v>450</v>
      </c>
      <c r="P855" s="43" t="s">
        <v>272</v>
      </c>
      <c r="Q855" s="17" t="str" cm="1">
        <f t="array" ref="Q855">_xlfn.XLOOKUP(Table4[[#This Row],[Full Name / Nama Penuh]],Table1[[#All],[Employee Name]],Table1[[#All],[Status]],"",0,1)</f>
        <v>Active</v>
      </c>
      <c r="R855" s="37"/>
    </row>
    <row r="856" spans="1:18">
      <c r="A856" s="17">
        <v>6436</v>
      </c>
      <c r="B856" s="15">
        <v>46140.588101851899</v>
      </c>
      <c r="C856" s="15">
        <v>46140.595104166699</v>
      </c>
      <c r="D856" s="15" t="s">
        <v>264</v>
      </c>
      <c r="E856" s="32">
        <v>46125</v>
      </c>
      <c r="F856" s="15" t="s">
        <v>2247</v>
      </c>
      <c r="G856" s="15" t="s">
        <v>2248</v>
      </c>
      <c r="H856" s="21" t="s">
        <v>239</v>
      </c>
      <c r="I856" s="17" t="s">
        <v>531</v>
      </c>
      <c r="J856" s="17" t="s">
        <v>475</v>
      </c>
      <c r="K856" s="17" t="s">
        <v>267</v>
      </c>
      <c r="L856" s="17" t="s">
        <v>3138</v>
      </c>
      <c r="M856" s="17" t="s">
        <v>3139</v>
      </c>
      <c r="N856" s="17" t="s">
        <v>3140</v>
      </c>
      <c r="O856" s="17" t="s">
        <v>375</v>
      </c>
      <c r="P856" s="16" t="s">
        <v>272</v>
      </c>
      <c r="Q856" s="17" t="str" cm="1">
        <f t="array" ref="Q856">_xlfn.XLOOKUP(Table4[[#This Row],[Full Name / Nama Penuh]],Table1[[#All],[Employee Name]],Table1[[#All],[Status]],"",0,1)</f>
        <v>Active</v>
      </c>
      <c r="R856" s="37"/>
    </row>
    <row r="857" spans="1:18">
      <c r="A857" s="17">
        <v>6052</v>
      </c>
      <c r="B857" s="15">
        <v>46125.387372685203</v>
      </c>
      <c r="C857" s="15">
        <v>46125.3901736111</v>
      </c>
      <c r="D857" s="15" t="s">
        <v>264</v>
      </c>
      <c r="E857" s="32">
        <v>46125</v>
      </c>
      <c r="F857" s="17" t="s">
        <v>110</v>
      </c>
      <c r="G857" s="15" t="s">
        <v>2287</v>
      </c>
      <c r="H857" s="21" t="s">
        <v>239</v>
      </c>
      <c r="I857" s="17" t="s">
        <v>537</v>
      </c>
      <c r="J857" s="17" t="s">
        <v>386</v>
      </c>
      <c r="K857" s="17" t="s">
        <v>285</v>
      </c>
      <c r="L857" s="17" t="s">
        <v>3141</v>
      </c>
      <c r="M857" s="17" t="s">
        <v>3142</v>
      </c>
      <c r="N857" s="17" t="s">
        <v>3143</v>
      </c>
      <c r="O857" s="17" t="s">
        <v>289</v>
      </c>
      <c r="P857" s="43" t="s">
        <v>272</v>
      </c>
      <c r="Q857" s="17" t="str" cm="1">
        <f t="array" ref="Q857">_xlfn.XLOOKUP(Table4[[#This Row],[Full Name / Nama Penuh]],Table1[[#All],[Employee Name]],Table1[[#All],[Status]],"",0,1)</f>
        <v>Active</v>
      </c>
      <c r="R857" s="37"/>
    </row>
    <row r="858" spans="1:18">
      <c r="A858" s="17">
        <v>6056</v>
      </c>
      <c r="B858" s="15">
        <v>46125.452708333301</v>
      </c>
      <c r="C858" s="15">
        <v>46125.454953703702</v>
      </c>
      <c r="D858" s="15" t="s">
        <v>264</v>
      </c>
      <c r="E858" s="32">
        <v>46125</v>
      </c>
      <c r="F858" s="15" t="s">
        <v>3144</v>
      </c>
      <c r="G858" s="15" t="s">
        <v>3145</v>
      </c>
      <c r="H858" s="21" t="s">
        <v>239</v>
      </c>
      <c r="I858" s="17" t="s">
        <v>465</v>
      </c>
      <c r="J858" s="17" t="s">
        <v>279</v>
      </c>
      <c r="K858" s="17" t="s">
        <v>285</v>
      </c>
      <c r="L858" s="17" t="s">
        <v>3146</v>
      </c>
      <c r="M858" s="17" t="s">
        <v>3147</v>
      </c>
      <c r="N858" s="17" t="s">
        <v>3148</v>
      </c>
      <c r="O858" s="17" t="s">
        <v>454</v>
      </c>
      <c r="P858" s="16" t="s">
        <v>272</v>
      </c>
      <c r="Q858" s="17" t="str" cm="1">
        <f t="array" ref="Q858">_xlfn.XLOOKUP(Table4[[#This Row],[Full Name / Nama Penuh]],Table1[[#All],[Employee Name]],Table1[[#All],[Status]],"",0,1)</f>
        <v>Active</v>
      </c>
      <c r="R858" s="37"/>
    </row>
    <row r="859" spans="1:18">
      <c r="A859" s="17">
        <v>6081</v>
      </c>
      <c r="B859" s="15">
        <v>46125.780729166698</v>
      </c>
      <c r="C859" s="15">
        <v>46125.785231481503</v>
      </c>
      <c r="D859" s="15" t="s">
        <v>264</v>
      </c>
      <c r="E859" s="32">
        <v>46125</v>
      </c>
      <c r="F859" s="17" t="s">
        <v>142</v>
      </c>
      <c r="G859" s="15" t="s">
        <v>3082</v>
      </c>
      <c r="H859" s="21" t="s">
        <v>239</v>
      </c>
      <c r="I859" s="17" t="s">
        <v>324</v>
      </c>
      <c r="J859" s="17" t="s">
        <v>3149</v>
      </c>
      <c r="K859" s="17" t="s">
        <v>296</v>
      </c>
      <c r="L859" s="17" t="s">
        <v>3150</v>
      </c>
      <c r="M859" s="17" t="s">
        <v>3151</v>
      </c>
      <c r="N859" s="17" t="s">
        <v>3152</v>
      </c>
      <c r="O859" s="17" t="s">
        <v>346</v>
      </c>
      <c r="P859" s="43" t="s">
        <v>272</v>
      </c>
      <c r="Q859" s="17" t="str" cm="1">
        <f t="array" ref="Q859">_xlfn.XLOOKUP(Table4[[#This Row],[Full Name / Nama Penuh]],Table1[[#All],[Employee Name]],Table1[[#All],[Status]],"",0,1)</f>
        <v>Active</v>
      </c>
      <c r="R859" s="37"/>
    </row>
    <row r="860" spans="1:18">
      <c r="A860" s="17">
        <v>6084</v>
      </c>
      <c r="B860" s="15">
        <v>46125.820381944402</v>
      </c>
      <c r="C860" s="15">
        <v>46125.824212963002</v>
      </c>
      <c r="D860" s="15" t="s">
        <v>264</v>
      </c>
      <c r="E860" s="32">
        <v>46125</v>
      </c>
      <c r="F860" s="17" t="s">
        <v>114</v>
      </c>
      <c r="G860" s="15" t="s">
        <v>3097</v>
      </c>
      <c r="H860" s="21" t="s">
        <v>239</v>
      </c>
      <c r="I860" s="17" t="s">
        <v>516</v>
      </c>
      <c r="J860" s="17" t="s">
        <v>266</v>
      </c>
      <c r="K860" s="17" t="s">
        <v>285</v>
      </c>
      <c r="L860" s="17" t="s">
        <v>3153</v>
      </c>
      <c r="M860" s="17" t="s">
        <v>287</v>
      </c>
      <c r="N860" s="17" t="s">
        <v>3154</v>
      </c>
      <c r="O860" s="17" t="s">
        <v>428</v>
      </c>
      <c r="P860" s="43" t="s">
        <v>272</v>
      </c>
      <c r="Q860" s="17" t="str" cm="1">
        <f t="array" ref="Q860">_xlfn.XLOOKUP(Table4[[#This Row],[Full Name / Nama Penuh]],Table1[[#All],[Employee Name]],Table1[[#All],[Status]],"",0,1)</f>
        <v>Active</v>
      </c>
      <c r="R860" s="37"/>
    </row>
    <row r="861" spans="1:18">
      <c r="A861" s="17">
        <v>6085</v>
      </c>
      <c r="B861" s="15">
        <v>46125.835752314801</v>
      </c>
      <c r="C861" s="15">
        <v>46125.835833333302</v>
      </c>
      <c r="D861" s="15" t="s">
        <v>264</v>
      </c>
      <c r="E861" s="32">
        <v>46125</v>
      </c>
      <c r="F861" s="17" t="s">
        <v>114</v>
      </c>
      <c r="G861" s="15" t="s">
        <v>3097</v>
      </c>
      <c r="H861" s="21" t="s">
        <v>239</v>
      </c>
      <c r="I861" s="17" t="s">
        <v>516</v>
      </c>
      <c r="J861" s="17" t="s">
        <v>644</v>
      </c>
      <c r="K861" s="17" t="s">
        <v>296</v>
      </c>
      <c r="L861" s="17" t="s">
        <v>3155</v>
      </c>
      <c r="M861" s="17" t="s">
        <v>3156</v>
      </c>
      <c r="N861" s="17" t="s">
        <v>3157</v>
      </c>
      <c r="O861" s="17" t="s">
        <v>271</v>
      </c>
      <c r="P861" s="43" t="s">
        <v>272</v>
      </c>
      <c r="Q861" s="17" t="str" cm="1">
        <f t="array" ref="Q861">_xlfn.XLOOKUP(Table4[[#This Row],[Full Name / Nama Penuh]],Table1[[#All],[Employee Name]],Table1[[#All],[Status]],"",0,1)</f>
        <v>Active</v>
      </c>
      <c r="R861" s="37"/>
    </row>
    <row r="862" spans="1:18">
      <c r="A862" s="17">
        <v>6109</v>
      </c>
      <c r="B862" s="15">
        <v>46125.895428240699</v>
      </c>
      <c r="C862" s="15">
        <v>46125.900428240697</v>
      </c>
      <c r="D862" s="15" t="s">
        <v>264</v>
      </c>
      <c r="E862" s="32">
        <v>46125</v>
      </c>
      <c r="F862" s="15" t="s">
        <v>142</v>
      </c>
      <c r="G862" s="15" t="s">
        <v>3082</v>
      </c>
      <c r="H862" s="21" t="s">
        <v>239</v>
      </c>
      <c r="I862" s="17" t="s">
        <v>324</v>
      </c>
      <c r="J862" s="17" t="s">
        <v>274</v>
      </c>
      <c r="K862" s="17" t="s">
        <v>285</v>
      </c>
      <c r="L862" s="17" t="s">
        <v>3158</v>
      </c>
      <c r="M862" s="17" t="s">
        <v>3159</v>
      </c>
      <c r="N862" s="17" t="s">
        <v>339</v>
      </c>
      <c r="O862" s="17" t="s">
        <v>289</v>
      </c>
      <c r="P862" s="16" t="s">
        <v>272</v>
      </c>
      <c r="Q862" s="17" t="str" cm="1">
        <f t="array" ref="Q862">_xlfn.XLOOKUP(Table4[[#This Row],[Full Name / Nama Penuh]],Table1[[#All],[Employee Name]],Table1[[#All],[Status]],"",0,1)</f>
        <v>Active</v>
      </c>
      <c r="R862" s="37"/>
    </row>
    <row r="863" spans="1:18">
      <c r="A863" s="17">
        <v>6118</v>
      </c>
      <c r="B863" s="15">
        <v>46126.294328703698</v>
      </c>
      <c r="C863" s="15">
        <v>46126.298715277801</v>
      </c>
      <c r="D863" s="15" t="s">
        <v>264</v>
      </c>
      <c r="E863" s="32">
        <v>46125</v>
      </c>
      <c r="F863" s="17" t="s">
        <v>195</v>
      </c>
      <c r="G863" s="15" t="s">
        <v>2420</v>
      </c>
      <c r="H863" s="21" t="s">
        <v>239</v>
      </c>
      <c r="I863" s="17" t="s">
        <v>989</v>
      </c>
      <c r="J863" s="17" t="s">
        <v>320</v>
      </c>
      <c r="K863" s="17" t="s">
        <v>285</v>
      </c>
      <c r="L863" s="17" t="s">
        <v>3160</v>
      </c>
      <c r="M863" s="17" t="s">
        <v>3161</v>
      </c>
      <c r="N863" s="17" t="s">
        <v>3162</v>
      </c>
      <c r="O863" s="17" t="s">
        <v>289</v>
      </c>
      <c r="P863" s="43" t="s">
        <v>272</v>
      </c>
      <c r="Q863" s="17" t="str" cm="1">
        <f t="array" ref="Q863">_xlfn.XLOOKUP(Table4[[#This Row],[Full Name / Nama Penuh]],Table1[[#All],[Employee Name]],Table1[[#All],[Status]],"",0,1)</f>
        <v>Active</v>
      </c>
      <c r="R863" s="37"/>
    </row>
    <row r="864" spans="1:18">
      <c r="A864" s="17">
        <v>6122</v>
      </c>
      <c r="B864" s="15">
        <v>46126.3301967593</v>
      </c>
      <c r="C864" s="15">
        <v>46126.333946759303</v>
      </c>
      <c r="D864" s="15" t="s">
        <v>264</v>
      </c>
      <c r="E864" s="32">
        <v>46125</v>
      </c>
      <c r="F864" s="17" t="s">
        <v>96</v>
      </c>
      <c r="G864" s="17">
        <v>12000161</v>
      </c>
      <c r="H864" s="21" t="s">
        <v>239</v>
      </c>
      <c r="I864" s="17" t="s">
        <v>918</v>
      </c>
      <c r="J864" s="17" t="s">
        <v>320</v>
      </c>
      <c r="K864" s="17" t="s">
        <v>296</v>
      </c>
      <c r="L864" s="17" t="s">
        <v>3163</v>
      </c>
      <c r="M864" s="17" t="s">
        <v>3164</v>
      </c>
      <c r="N864" s="17" t="s">
        <v>3165</v>
      </c>
      <c r="O864" s="17" t="s">
        <v>428</v>
      </c>
      <c r="P864" s="43" t="s">
        <v>272</v>
      </c>
      <c r="Q864" s="17" t="str" cm="1">
        <f t="array" ref="Q864">_xlfn.XLOOKUP(Table4[[#This Row],[Full Name / Nama Penuh]],Table1[[#All],[Employee Name]],Table1[[#All],[Status]],"",0,1)</f>
        <v>Active</v>
      </c>
      <c r="R864" s="37"/>
    </row>
    <row r="865" spans="1:18">
      <c r="A865" s="17">
        <v>6124</v>
      </c>
      <c r="B865" s="15">
        <v>46126.333298611098</v>
      </c>
      <c r="C865" s="15">
        <v>46126.335833333302</v>
      </c>
      <c r="D865" s="15" t="s">
        <v>264</v>
      </c>
      <c r="E865" s="32">
        <v>46125</v>
      </c>
      <c r="F865" s="17" t="s">
        <v>29</v>
      </c>
      <c r="G865" s="15" t="s">
        <v>2037</v>
      </c>
      <c r="H865" s="21" t="s">
        <v>239</v>
      </c>
      <c r="I865" s="17" t="s">
        <v>2994</v>
      </c>
      <c r="J865" s="17" t="s">
        <v>320</v>
      </c>
      <c r="K865" s="17" t="s">
        <v>296</v>
      </c>
      <c r="L865" s="17" t="s">
        <v>3166</v>
      </c>
      <c r="M865" s="17" t="s">
        <v>3167</v>
      </c>
      <c r="N865" s="17" t="s">
        <v>3168</v>
      </c>
      <c r="O865" s="17" t="s">
        <v>541</v>
      </c>
      <c r="P865" s="43" t="s">
        <v>272</v>
      </c>
      <c r="Q865" s="17" t="str" cm="1">
        <f t="array" ref="Q865">_xlfn.XLOOKUP(Table4[[#This Row],[Full Name / Nama Penuh]],Table1[[#All],[Employee Name]],Table1[[#All],[Status]],"",0,1)</f>
        <v>Active</v>
      </c>
      <c r="R865" s="37"/>
    </row>
    <row r="866" spans="1:18">
      <c r="A866" s="17">
        <v>6141</v>
      </c>
      <c r="B866" s="15">
        <v>46126.340208333299</v>
      </c>
      <c r="C866" s="15">
        <v>46126.343622685199</v>
      </c>
      <c r="D866" s="15" t="s">
        <v>264</v>
      </c>
      <c r="E866" s="32">
        <v>46125</v>
      </c>
      <c r="F866" s="17" t="s">
        <v>145</v>
      </c>
      <c r="G866" s="15" t="s">
        <v>2590</v>
      </c>
      <c r="H866" s="21" t="s">
        <v>239</v>
      </c>
      <c r="I866" s="17" t="s">
        <v>730</v>
      </c>
      <c r="J866" s="17" t="s">
        <v>266</v>
      </c>
      <c r="K866" s="17" t="s">
        <v>285</v>
      </c>
      <c r="L866" s="17" t="s">
        <v>3169</v>
      </c>
      <c r="M866" s="17" t="s">
        <v>3170</v>
      </c>
      <c r="N866" s="17" t="s">
        <v>3171</v>
      </c>
      <c r="O866" s="17" t="s">
        <v>948</v>
      </c>
      <c r="P866" s="43" t="s">
        <v>272</v>
      </c>
      <c r="Q866" s="17" t="str" cm="1">
        <f t="array" ref="Q866">_xlfn.XLOOKUP(Table4[[#This Row],[Full Name / Nama Penuh]],Table1[[#All],[Employee Name]],Table1[[#All],[Status]],"",0,1)</f>
        <v>Active</v>
      </c>
      <c r="R866" s="37"/>
    </row>
    <row r="867" spans="1:18">
      <c r="A867" s="17">
        <v>6152</v>
      </c>
      <c r="B867" s="15">
        <v>46126.347453703696</v>
      </c>
      <c r="C867" s="15">
        <v>46126.350115740701</v>
      </c>
      <c r="D867" s="15" t="s">
        <v>264</v>
      </c>
      <c r="E867" s="32">
        <v>46125</v>
      </c>
      <c r="F867" s="17" t="s">
        <v>145</v>
      </c>
      <c r="G867" s="15" t="s">
        <v>2590</v>
      </c>
      <c r="H867" s="21" t="s">
        <v>239</v>
      </c>
      <c r="I867" s="17" t="s">
        <v>730</v>
      </c>
      <c r="J867" s="17" t="s">
        <v>266</v>
      </c>
      <c r="K867" s="17" t="s">
        <v>285</v>
      </c>
      <c r="L867" s="17" t="s">
        <v>3172</v>
      </c>
      <c r="M867" s="17" t="s">
        <v>3173</v>
      </c>
      <c r="N867" s="17" t="s">
        <v>3174</v>
      </c>
      <c r="O867" s="17" t="s">
        <v>295</v>
      </c>
      <c r="P867" s="43" t="s">
        <v>272</v>
      </c>
      <c r="Q867" s="17" t="str" cm="1">
        <f t="array" ref="Q867">_xlfn.XLOOKUP(Table4[[#This Row],[Full Name / Nama Penuh]],Table1[[#All],[Employee Name]],Table1[[#All],[Status]],"",0,1)</f>
        <v>Active</v>
      </c>
      <c r="R867" s="37"/>
    </row>
    <row r="868" spans="1:18">
      <c r="A868" s="17">
        <v>6163</v>
      </c>
      <c r="B868" s="15">
        <v>46126.348599536999</v>
      </c>
      <c r="C868" s="15">
        <v>46126.359050925901</v>
      </c>
      <c r="D868" s="15" t="s">
        <v>264</v>
      </c>
      <c r="E868" s="32">
        <v>46125</v>
      </c>
      <c r="F868" s="17" t="s">
        <v>100</v>
      </c>
      <c r="G868" s="15" t="s">
        <v>2059</v>
      </c>
      <c r="H868" s="21" t="s">
        <v>239</v>
      </c>
      <c r="I868" s="17" t="s">
        <v>3175</v>
      </c>
      <c r="J868" s="17" t="s">
        <v>266</v>
      </c>
      <c r="K868" s="17" t="s">
        <v>285</v>
      </c>
      <c r="L868" s="17" t="s">
        <v>3176</v>
      </c>
      <c r="M868" s="17" t="s">
        <v>3177</v>
      </c>
      <c r="N868" s="17" t="s">
        <v>3178</v>
      </c>
      <c r="O868" s="17" t="s">
        <v>295</v>
      </c>
      <c r="P868" s="43" t="s">
        <v>272</v>
      </c>
      <c r="Q868" s="17" t="str" cm="1">
        <f t="array" ref="Q868">_xlfn.XLOOKUP(Table4[[#This Row],[Full Name / Nama Penuh]],Table1[[#All],[Employee Name]],Table1[[#All],[Status]],"",0,1)</f>
        <v>Active</v>
      </c>
      <c r="R868" s="37"/>
    </row>
    <row r="869" spans="1:18">
      <c r="A869" s="17">
        <v>6164</v>
      </c>
      <c r="B869" s="15">
        <v>46126.356261574103</v>
      </c>
      <c r="C869" s="15">
        <v>46126.361099537004</v>
      </c>
      <c r="D869" s="15" t="s">
        <v>264</v>
      </c>
      <c r="E869" s="32">
        <v>46125</v>
      </c>
      <c r="F869" s="15" t="s">
        <v>3179</v>
      </c>
      <c r="G869" s="15" t="s">
        <v>2361</v>
      </c>
      <c r="H869" s="21" t="s">
        <v>239</v>
      </c>
      <c r="I869" s="17" t="s">
        <v>3180</v>
      </c>
      <c r="J869" s="17" t="s">
        <v>266</v>
      </c>
      <c r="K869" s="17" t="s">
        <v>285</v>
      </c>
      <c r="L869" s="17" t="s">
        <v>3181</v>
      </c>
      <c r="M869" s="17" t="s">
        <v>3182</v>
      </c>
      <c r="N869" s="17" t="s">
        <v>592</v>
      </c>
      <c r="O869" s="17" t="s">
        <v>589</v>
      </c>
      <c r="P869" s="16" t="s">
        <v>272</v>
      </c>
      <c r="Q869" s="17" t="str" cm="1">
        <f t="array" ref="Q869">_xlfn.XLOOKUP(Table4[[#This Row],[Full Name / Nama Penuh]],Table1[[#All],[Employee Name]],Table1[[#All],[Status]],"",0,1)</f>
        <v>Active</v>
      </c>
      <c r="R869" s="37"/>
    </row>
    <row r="870" spans="1:18">
      <c r="A870" s="17">
        <v>6196</v>
      </c>
      <c r="B870" s="15">
        <v>46126.437291666698</v>
      </c>
      <c r="C870" s="15">
        <v>46126.438750000001</v>
      </c>
      <c r="D870" s="15" t="s">
        <v>264</v>
      </c>
      <c r="E870" s="32">
        <v>46125</v>
      </c>
      <c r="F870" s="17" t="s">
        <v>102</v>
      </c>
      <c r="G870" s="15" t="s">
        <v>2604</v>
      </c>
      <c r="H870" s="21" t="s">
        <v>239</v>
      </c>
      <c r="I870" s="17" t="s">
        <v>1080</v>
      </c>
      <c r="J870" s="17" t="s">
        <v>2033</v>
      </c>
      <c r="K870" s="17" t="s">
        <v>285</v>
      </c>
      <c r="L870" s="17" t="s">
        <v>3183</v>
      </c>
      <c r="M870" s="17" t="s">
        <v>287</v>
      </c>
      <c r="N870" s="17" t="s">
        <v>3184</v>
      </c>
      <c r="O870" s="17" t="s">
        <v>346</v>
      </c>
      <c r="P870" s="43" t="s">
        <v>272</v>
      </c>
      <c r="Q870" s="17" t="str" cm="1">
        <f t="array" ref="Q870">_xlfn.XLOOKUP(Table4[[#This Row],[Full Name / Nama Penuh]],Table1[[#All],[Employee Name]],Table1[[#All],[Status]],"",0,1)</f>
        <v>Active</v>
      </c>
      <c r="R870" s="37"/>
    </row>
    <row r="871" spans="1:18">
      <c r="A871" s="17">
        <v>6226</v>
      </c>
      <c r="B871" s="15">
        <v>46126.537349537</v>
      </c>
      <c r="C871" s="15">
        <v>46126.540416666699</v>
      </c>
      <c r="D871" s="15" t="s">
        <v>264</v>
      </c>
      <c r="E871" s="32">
        <v>46125</v>
      </c>
      <c r="F871" s="15" t="s">
        <v>3179</v>
      </c>
      <c r="G871" s="15" t="s">
        <v>2361</v>
      </c>
      <c r="H871" s="21" t="s">
        <v>239</v>
      </c>
      <c r="I871" s="17" t="s">
        <v>3180</v>
      </c>
      <c r="J871" s="17" t="s">
        <v>279</v>
      </c>
      <c r="K871" s="17" t="s">
        <v>285</v>
      </c>
      <c r="L871" s="17" t="s">
        <v>3185</v>
      </c>
      <c r="M871" s="17" t="s">
        <v>3186</v>
      </c>
      <c r="N871" s="17" t="s">
        <v>3187</v>
      </c>
      <c r="O871" s="17" t="s">
        <v>589</v>
      </c>
      <c r="P871" s="16" t="s">
        <v>272</v>
      </c>
      <c r="Q871" s="17" t="str" cm="1">
        <f t="array" ref="Q871">_xlfn.XLOOKUP(Table4[[#This Row],[Full Name / Nama Penuh]],Table1[[#All],[Employee Name]],Table1[[#All],[Status]],"",0,1)</f>
        <v>Active</v>
      </c>
      <c r="R871" s="37"/>
    </row>
    <row r="872" spans="1:18">
      <c r="A872" s="17">
        <v>6260</v>
      </c>
      <c r="B872" s="15">
        <v>46126.584155092598</v>
      </c>
      <c r="C872" s="15">
        <v>46126.589918981503</v>
      </c>
      <c r="D872" s="15" t="s">
        <v>264</v>
      </c>
      <c r="E872" s="32">
        <v>46125</v>
      </c>
      <c r="F872" s="17" t="s">
        <v>98</v>
      </c>
      <c r="G872" s="15" t="s">
        <v>3188</v>
      </c>
      <c r="H872" s="21" t="s">
        <v>239</v>
      </c>
      <c r="I872" s="17" t="s">
        <v>3189</v>
      </c>
      <c r="J872" s="17" t="s">
        <v>266</v>
      </c>
      <c r="K872" s="17" t="s">
        <v>285</v>
      </c>
      <c r="L872" s="17" t="s">
        <v>3190</v>
      </c>
      <c r="M872" s="17" t="s">
        <v>491</v>
      </c>
      <c r="N872" s="17" t="s">
        <v>339</v>
      </c>
      <c r="O872" s="17" t="s">
        <v>289</v>
      </c>
      <c r="P872" s="43" t="s">
        <v>272</v>
      </c>
      <c r="Q872" s="17" t="str" cm="1">
        <f t="array" ref="Q872">_xlfn.XLOOKUP(Table4[[#This Row],[Full Name / Nama Penuh]],Table1[[#All],[Employee Name]],Table1[[#All],[Status]],"",0,1)</f>
        <v>Active</v>
      </c>
      <c r="R872" s="37"/>
    </row>
    <row r="873" spans="1:18">
      <c r="A873" s="17">
        <v>6282</v>
      </c>
      <c r="B873" s="15">
        <v>46127.246527777803</v>
      </c>
      <c r="C873" s="15">
        <v>46127.251608796301</v>
      </c>
      <c r="D873" s="15" t="s">
        <v>264</v>
      </c>
      <c r="E873" s="32">
        <v>46125</v>
      </c>
      <c r="F873" s="15" t="s">
        <v>3057</v>
      </c>
      <c r="G873" s="15" t="s">
        <v>3058</v>
      </c>
      <c r="H873" s="21" t="s">
        <v>239</v>
      </c>
      <c r="I873" s="17" t="s">
        <v>309</v>
      </c>
      <c r="J873" s="17" t="s">
        <v>291</v>
      </c>
      <c r="K873" s="17" t="s">
        <v>285</v>
      </c>
      <c r="L873" s="17" t="s">
        <v>3191</v>
      </c>
      <c r="M873" s="17" t="s">
        <v>3192</v>
      </c>
      <c r="N873" s="17" t="s">
        <v>3193</v>
      </c>
      <c r="O873" s="17" t="s">
        <v>289</v>
      </c>
      <c r="P873" s="16" t="s">
        <v>272</v>
      </c>
      <c r="Q873" s="17" t="str" cm="1">
        <f t="array" ref="Q873">_xlfn.XLOOKUP(Table4[[#This Row],[Full Name / Nama Penuh]],Table1[[#All],[Employee Name]],Table1[[#All],[Status]],"",0,1)</f>
        <v>Active</v>
      </c>
      <c r="R873" s="37"/>
    </row>
    <row r="874" spans="1:18">
      <c r="A874" s="17">
        <v>6285</v>
      </c>
      <c r="B874" s="15">
        <v>46127.368460648097</v>
      </c>
      <c r="C874" s="15">
        <v>46127.371782407397</v>
      </c>
      <c r="D874" s="15" t="s">
        <v>264</v>
      </c>
      <c r="E874" s="32">
        <v>46125</v>
      </c>
      <c r="F874" s="17" t="s">
        <v>96</v>
      </c>
      <c r="G874" s="17">
        <v>12000161</v>
      </c>
      <c r="H874" s="21" t="s">
        <v>239</v>
      </c>
      <c r="I874" s="17" t="s">
        <v>918</v>
      </c>
      <c r="J874" s="17" t="s">
        <v>88</v>
      </c>
      <c r="K874" s="17" t="s">
        <v>285</v>
      </c>
      <c r="L874" s="17" t="s">
        <v>3194</v>
      </c>
      <c r="M874" s="17" t="s">
        <v>3195</v>
      </c>
      <c r="N874" s="17" t="s">
        <v>3196</v>
      </c>
      <c r="O874" s="17" t="s">
        <v>428</v>
      </c>
      <c r="P874" s="43" t="s">
        <v>272</v>
      </c>
      <c r="Q874" s="17" t="str" cm="1">
        <f t="array" ref="Q874">_xlfn.XLOOKUP(Table4[[#This Row],[Full Name / Nama Penuh]],Table1[[#All],[Employee Name]],Table1[[#All],[Status]],"",0,1)</f>
        <v>Active</v>
      </c>
      <c r="R874" s="37"/>
    </row>
    <row r="875" spans="1:18">
      <c r="A875" s="16">
        <v>6571</v>
      </c>
      <c r="B875" s="15">
        <v>46142.822083333333</v>
      </c>
      <c r="C875" s="15">
        <v>46142.82472222222</v>
      </c>
      <c r="D875" s="15" t="s">
        <v>264</v>
      </c>
      <c r="E875" s="32">
        <v>46125</v>
      </c>
      <c r="F875" s="17" t="s">
        <v>235</v>
      </c>
      <c r="G875" s="17">
        <v>12000202</v>
      </c>
      <c r="H875" s="21" t="s">
        <v>239</v>
      </c>
      <c r="I875" s="17" t="s">
        <v>209</v>
      </c>
      <c r="J875" s="17" t="s">
        <v>355</v>
      </c>
      <c r="K875" s="17" t="s">
        <v>285</v>
      </c>
      <c r="L875" s="17" t="s">
        <v>3197</v>
      </c>
      <c r="M875" s="17" t="s">
        <v>3198</v>
      </c>
      <c r="N875" s="17" t="s">
        <v>1917</v>
      </c>
      <c r="O875" s="17" t="s">
        <v>454</v>
      </c>
      <c r="P875" s="50" t="s">
        <v>272</v>
      </c>
      <c r="Q875" s="17" t="str" cm="1">
        <f t="array" ref="Q875">_xlfn.XLOOKUP(Table4[[#This Row],[Full Name / Nama Penuh]],Table1[[#All],[Employee Name]],Table1[[#All],[Status]],"",0,1)</f>
        <v>Active</v>
      </c>
      <c r="R875" s="37"/>
    </row>
    <row r="876" spans="1:18">
      <c r="A876" s="17">
        <v>6417</v>
      </c>
      <c r="B876" s="15">
        <v>46138.732569444401</v>
      </c>
      <c r="C876" s="15">
        <v>46138.7351388889</v>
      </c>
      <c r="D876" s="15" t="s">
        <v>264</v>
      </c>
      <c r="E876" s="32">
        <v>46125</v>
      </c>
      <c r="F876" s="15" t="s">
        <v>3199</v>
      </c>
      <c r="G876" s="15"/>
      <c r="H876" s="21" t="s">
        <v>2026</v>
      </c>
      <c r="I876" s="17" t="s">
        <v>3200</v>
      </c>
      <c r="J876" s="17" t="s">
        <v>274</v>
      </c>
      <c r="K876" s="17" t="s">
        <v>267</v>
      </c>
      <c r="L876" s="17" t="s">
        <v>3201</v>
      </c>
      <c r="M876" s="17" t="s">
        <v>3202</v>
      </c>
      <c r="N876" s="17" t="s">
        <v>3203</v>
      </c>
      <c r="O876" s="17" t="s">
        <v>553</v>
      </c>
      <c r="P876" s="43" t="s">
        <v>390</v>
      </c>
      <c r="Q876" s="17" t="str" cm="1">
        <f t="array" ref="Q876">_xlfn.XLOOKUP(Table4[[#This Row],[Full Name / Nama Penuh]],Table1[[#All],[Employee Name]],Table1[[#All],[Status]],"",0,1)</f>
        <v/>
      </c>
      <c r="R876" s="37"/>
    </row>
    <row r="877" spans="1:18">
      <c r="A877" s="17">
        <v>6335</v>
      </c>
      <c r="B877" s="15">
        <v>46131.041886574101</v>
      </c>
      <c r="C877" s="15">
        <v>46131.046006944402</v>
      </c>
      <c r="D877" s="15" t="s">
        <v>264</v>
      </c>
      <c r="E877" s="32">
        <v>46125</v>
      </c>
      <c r="F877" s="15" t="s">
        <v>3204</v>
      </c>
      <c r="G877" s="15"/>
      <c r="H877" s="21" t="s">
        <v>2016</v>
      </c>
      <c r="I877" s="17" t="s">
        <v>2396</v>
      </c>
      <c r="J877" s="17" t="s">
        <v>2315</v>
      </c>
      <c r="K877" s="17" t="s">
        <v>305</v>
      </c>
      <c r="L877" s="17" t="s">
        <v>3205</v>
      </c>
      <c r="M877" s="17" t="s">
        <v>3206</v>
      </c>
      <c r="N877" s="17" t="s">
        <v>3207</v>
      </c>
      <c r="O877" s="17" t="s">
        <v>295</v>
      </c>
      <c r="P877" s="43" t="s">
        <v>390</v>
      </c>
      <c r="Q877" s="17" t="str" cm="1">
        <f t="array" ref="Q877">_xlfn.XLOOKUP(Table4[[#This Row],[Full Name / Nama Penuh]],Table1[[#All],[Employee Name]],Table1[[#All],[Status]],"",0,1)</f>
        <v/>
      </c>
      <c r="R877" s="37"/>
    </row>
    <row r="878" spans="1:18">
      <c r="A878" s="17">
        <v>6064</v>
      </c>
      <c r="B878" s="15">
        <v>46125.498437499999</v>
      </c>
      <c r="C878" s="15">
        <v>46125.506273148101</v>
      </c>
      <c r="D878" s="15" t="s">
        <v>264</v>
      </c>
      <c r="E878" s="32">
        <v>46124</v>
      </c>
      <c r="F878" s="17" t="s">
        <v>197</v>
      </c>
      <c r="G878" s="15" t="s">
        <v>3208</v>
      </c>
      <c r="H878" s="21" t="s">
        <v>239</v>
      </c>
      <c r="I878" s="17" t="s">
        <v>752</v>
      </c>
      <c r="J878" s="17" t="s">
        <v>715</v>
      </c>
      <c r="K878" s="17" t="s">
        <v>267</v>
      </c>
      <c r="L878" s="17" t="s">
        <v>3209</v>
      </c>
      <c r="M878" s="17" t="s">
        <v>3210</v>
      </c>
      <c r="N878" s="17" t="s">
        <v>3211</v>
      </c>
      <c r="O878" s="17" t="s">
        <v>283</v>
      </c>
      <c r="P878" s="43" t="s">
        <v>272</v>
      </c>
      <c r="Q878" s="17" t="str" cm="1">
        <f t="array" ref="Q878">_xlfn.XLOOKUP(Table4[[#This Row],[Full Name / Nama Penuh]],Table1[[#All],[Employee Name]],Table1[[#All],[Status]],"",0,1)</f>
        <v>Active</v>
      </c>
      <c r="R878" s="37"/>
    </row>
    <row r="879" spans="1:18">
      <c r="A879" s="17">
        <v>6125</v>
      </c>
      <c r="B879" s="15">
        <v>46126.332395833299</v>
      </c>
      <c r="C879" s="15">
        <v>46126.335879629602</v>
      </c>
      <c r="D879" s="15" t="s">
        <v>264</v>
      </c>
      <c r="E879" s="32">
        <v>46124</v>
      </c>
      <c r="F879" s="17" t="s">
        <v>150</v>
      </c>
      <c r="G879" s="15" t="s">
        <v>2080</v>
      </c>
      <c r="H879" s="21" t="s">
        <v>239</v>
      </c>
      <c r="I879" s="17" t="s">
        <v>2168</v>
      </c>
      <c r="J879" s="17" t="s">
        <v>604</v>
      </c>
      <c r="K879" s="17" t="s">
        <v>267</v>
      </c>
      <c r="L879" s="17" t="s">
        <v>3212</v>
      </c>
      <c r="M879" s="17" t="s">
        <v>3213</v>
      </c>
      <c r="N879" s="17" t="s">
        <v>3214</v>
      </c>
      <c r="O879" s="17" t="s">
        <v>346</v>
      </c>
      <c r="P879" s="43" t="s">
        <v>272</v>
      </c>
      <c r="Q879" s="17" t="str" cm="1">
        <f t="array" ref="Q879">_xlfn.XLOOKUP(Table4[[#This Row],[Full Name / Nama Penuh]],Table1[[#All],[Employee Name]],Table1[[#All],[Status]],"",0,1)</f>
        <v>Active</v>
      </c>
      <c r="R879" s="37"/>
    </row>
    <row r="880" spans="1:18">
      <c r="A880" s="17">
        <v>6190</v>
      </c>
      <c r="B880" s="15">
        <v>46126.410810185203</v>
      </c>
      <c r="C880" s="15">
        <v>46126.413819444402</v>
      </c>
      <c r="D880" s="15" t="s">
        <v>264</v>
      </c>
      <c r="E880" s="32">
        <v>46124</v>
      </c>
      <c r="F880" s="17" t="s">
        <v>197</v>
      </c>
      <c r="G880" s="15" t="s">
        <v>3208</v>
      </c>
      <c r="H880" s="21" t="s">
        <v>239</v>
      </c>
      <c r="I880" s="17" t="s">
        <v>752</v>
      </c>
      <c r="J880" s="17" t="s">
        <v>348</v>
      </c>
      <c r="K880" s="17" t="s">
        <v>267</v>
      </c>
      <c r="L880" s="17" t="s">
        <v>3215</v>
      </c>
      <c r="M880" s="17" t="s">
        <v>3216</v>
      </c>
      <c r="N880" s="17" t="s">
        <v>3217</v>
      </c>
      <c r="O880" s="17" t="s">
        <v>346</v>
      </c>
      <c r="P880" s="43" t="s">
        <v>272</v>
      </c>
      <c r="Q880" s="17" t="str" cm="1">
        <f t="array" ref="Q880">_xlfn.XLOOKUP(Table4[[#This Row],[Full Name / Nama Penuh]],Table1[[#All],[Employee Name]],Table1[[#All],[Status]],"",0,1)</f>
        <v>Active</v>
      </c>
      <c r="R880" s="37"/>
    </row>
    <row r="881" spans="1:18">
      <c r="A881" s="17">
        <v>6029</v>
      </c>
      <c r="B881" s="15">
        <v>46124.493692129603</v>
      </c>
      <c r="C881" s="15">
        <v>46124.502523148098</v>
      </c>
      <c r="D881" s="15" t="s">
        <v>264</v>
      </c>
      <c r="E881" s="32">
        <v>46124</v>
      </c>
      <c r="F881" s="15" t="s">
        <v>3218</v>
      </c>
      <c r="G881" s="15"/>
      <c r="H881" s="21" t="s">
        <v>2016</v>
      </c>
      <c r="I881" s="17" t="s">
        <v>2229</v>
      </c>
      <c r="J881" s="17" t="s">
        <v>1787</v>
      </c>
      <c r="K881" s="17" t="s">
        <v>296</v>
      </c>
      <c r="L881" s="17" t="s">
        <v>3219</v>
      </c>
      <c r="M881" s="17" t="s">
        <v>3220</v>
      </c>
      <c r="N881" s="17" t="s">
        <v>3221</v>
      </c>
      <c r="O881" s="17" t="s">
        <v>375</v>
      </c>
      <c r="P881" s="43" t="s">
        <v>390</v>
      </c>
      <c r="Q881" s="17" t="str" cm="1">
        <f t="array" ref="Q881">_xlfn.XLOOKUP(Table4[[#This Row],[Full Name / Nama Penuh]],Table1[[#All],[Employee Name]],Table1[[#All],[Status]],"",0,1)</f>
        <v/>
      </c>
      <c r="R881" s="37"/>
    </row>
    <row r="882" spans="1:18">
      <c r="A882" s="17">
        <v>6030</v>
      </c>
      <c r="B882" s="15">
        <v>46124.5070486111</v>
      </c>
      <c r="C882" s="15">
        <v>46124.510694444398</v>
      </c>
      <c r="D882" s="15" t="s">
        <v>264</v>
      </c>
      <c r="E882" s="32">
        <v>46124</v>
      </c>
      <c r="F882" s="15" t="s">
        <v>3222</v>
      </c>
      <c r="G882" s="15"/>
      <c r="H882" s="21" t="s">
        <v>2016</v>
      </c>
      <c r="I882" s="17" t="s">
        <v>3223</v>
      </c>
      <c r="J882" s="17" t="s">
        <v>919</v>
      </c>
      <c r="K882" s="17" t="s">
        <v>296</v>
      </c>
      <c r="L882" s="17" t="s">
        <v>3224</v>
      </c>
      <c r="M882" s="17" t="s">
        <v>3225</v>
      </c>
      <c r="N882" s="17" t="s">
        <v>3226</v>
      </c>
      <c r="O882" s="17" t="s">
        <v>553</v>
      </c>
      <c r="P882" s="43" t="s">
        <v>390</v>
      </c>
      <c r="Q882" s="17" t="str" cm="1">
        <f t="array" ref="Q882">_xlfn.XLOOKUP(Table4[[#This Row],[Full Name / Nama Penuh]],Table1[[#All],[Employee Name]],Table1[[#All],[Status]],"",0,1)</f>
        <v/>
      </c>
      <c r="R882" s="37"/>
    </row>
    <row r="883" spans="1:18">
      <c r="A883" s="17">
        <v>6034</v>
      </c>
      <c r="B883" s="15">
        <v>46124.705844907403</v>
      </c>
      <c r="C883" s="15">
        <v>46124.719537037003</v>
      </c>
      <c r="D883" s="15" t="s">
        <v>264</v>
      </c>
      <c r="E883" s="32">
        <v>46124</v>
      </c>
      <c r="F883" s="15" t="s">
        <v>3227</v>
      </c>
      <c r="G883" s="15" t="s">
        <v>3058</v>
      </c>
      <c r="H883" s="21" t="s">
        <v>239</v>
      </c>
      <c r="I883" s="17" t="s">
        <v>1025</v>
      </c>
      <c r="J883" s="17" t="s">
        <v>1701</v>
      </c>
      <c r="K883" s="17" t="s">
        <v>285</v>
      </c>
      <c r="L883" s="17" t="s">
        <v>3228</v>
      </c>
      <c r="M883" s="17" t="s">
        <v>887</v>
      </c>
      <c r="N883" s="17" t="s">
        <v>3229</v>
      </c>
      <c r="O883" s="17" t="s">
        <v>289</v>
      </c>
      <c r="P883" s="16" t="s">
        <v>272</v>
      </c>
      <c r="Q883" s="17" t="str" cm="1">
        <f t="array" ref="Q883">_xlfn.XLOOKUP(Table4[[#This Row],[Full Name / Nama Penuh]],Table1[[#All],[Employee Name]],Table1[[#All],[Status]],"",0,1)</f>
        <v>Active</v>
      </c>
      <c r="R883" s="37"/>
    </row>
    <row r="884" spans="1:18">
      <c r="A884" s="17">
        <v>6036</v>
      </c>
      <c r="B884" s="15">
        <v>46124.841099537</v>
      </c>
      <c r="C884" s="15">
        <v>46124.843506944402</v>
      </c>
      <c r="D884" s="15" t="s">
        <v>264</v>
      </c>
      <c r="E884" s="32">
        <v>46124</v>
      </c>
      <c r="F884" s="15" t="s">
        <v>3230</v>
      </c>
      <c r="G884" s="15"/>
      <c r="H884" s="21" t="s">
        <v>2016</v>
      </c>
      <c r="I884" s="17" t="s">
        <v>2017</v>
      </c>
      <c r="J884" s="17" t="s">
        <v>2033</v>
      </c>
      <c r="K884" s="17" t="s">
        <v>296</v>
      </c>
      <c r="L884" s="17" t="s">
        <v>3231</v>
      </c>
      <c r="M884" s="17" t="s">
        <v>3232</v>
      </c>
      <c r="N884" s="17" t="s">
        <v>3233</v>
      </c>
      <c r="O884" s="17" t="s">
        <v>271</v>
      </c>
      <c r="P884" s="43" t="s">
        <v>390</v>
      </c>
      <c r="Q884" s="17" t="str" cm="1">
        <f t="array" ref="Q884">_xlfn.XLOOKUP(Table4[[#This Row],[Full Name / Nama Penuh]],Table1[[#All],[Employee Name]],Table1[[#All],[Status]],"",0,1)</f>
        <v/>
      </c>
      <c r="R884" s="37"/>
    </row>
    <row r="885" spans="1:18">
      <c r="A885" s="17">
        <v>6037</v>
      </c>
      <c r="B885" s="15">
        <v>46124.843541666698</v>
      </c>
      <c r="C885" s="15">
        <v>46124.844398148103</v>
      </c>
      <c r="D885" s="15" t="s">
        <v>264</v>
      </c>
      <c r="E885" s="32">
        <v>46124</v>
      </c>
      <c r="F885" s="15" t="s">
        <v>3230</v>
      </c>
      <c r="G885" s="15"/>
      <c r="H885" s="21" t="s">
        <v>2016</v>
      </c>
      <c r="I885" s="17" t="s">
        <v>2017</v>
      </c>
      <c r="J885" s="17" t="s">
        <v>2033</v>
      </c>
      <c r="K885" s="17" t="s">
        <v>296</v>
      </c>
      <c r="L885" s="17" t="s">
        <v>3234</v>
      </c>
      <c r="M885" s="17" t="s">
        <v>3235</v>
      </c>
      <c r="N885" s="17" t="s">
        <v>3236</v>
      </c>
      <c r="O885" s="17" t="s">
        <v>271</v>
      </c>
      <c r="P885" s="43" t="s">
        <v>390</v>
      </c>
      <c r="Q885" s="17" t="str" cm="1">
        <f t="array" ref="Q885">_xlfn.XLOOKUP(Table4[[#This Row],[Full Name / Nama Penuh]],Table1[[#All],[Employee Name]],Table1[[#All],[Status]],"",0,1)</f>
        <v/>
      </c>
      <c r="R885" s="37"/>
    </row>
    <row r="886" spans="1:18">
      <c r="A886" s="17">
        <v>6233</v>
      </c>
      <c r="B886" s="15">
        <v>46126.5476388889</v>
      </c>
      <c r="C886" s="15">
        <v>46126.548842592601</v>
      </c>
      <c r="D886" s="15" t="s">
        <v>264</v>
      </c>
      <c r="E886" s="32">
        <v>46124</v>
      </c>
      <c r="F886" s="17" t="s">
        <v>197</v>
      </c>
      <c r="G886" s="15" t="s">
        <v>3208</v>
      </c>
      <c r="H886" s="21" t="s">
        <v>239</v>
      </c>
      <c r="I886" s="17" t="s">
        <v>752</v>
      </c>
      <c r="J886" s="17" t="s">
        <v>608</v>
      </c>
      <c r="K886" s="17" t="s">
        <v>296</v>
      </c>
      <c r="L886" s="17" t="s">
        <v>3237</v>
      </c>
      <c r="M886" s="17" t="s">
        <v>3238</v>
      </c>
      <c r="N886" s="17" t="s">
        <v>3239</v>
      </c>
      <c r="O886" s="17" t="s">
        <v>346</v>
      </c>
      <c r="P886" s="43" t="s">
        <v>272</v>
      </c>
      <c r="Q886" s="17" t="str" cm="1">
        <f t="array" ref="Q886">_xlfn.XLOOKUP(Table4[[#This Row],[Full Name / Nama Penuh]],Table1[[#All],[Employee Name]],Table1[[#All],[Status]],"",0,1)</f>
        <v>Active</v>
      </c>
      <c r="R886" s="37"/>
    </row>
    <row r="887" spans="1:18">
      <c r="A887" s="17">
        <v>6189</v>
      </c>
      <c r="B887" s="15">
        <v>46126.406898148103</v>
      </c>
      <c r="C887" s="15">
        <v>46126.410671296297</v>
      </c>
      <c r="D887" s="15" t="s">
        <v>264</v>
      </c>
      <c r="E887" s="32">
        <v>46123</v>
      </c>
      <c r="F887" s="17" t="s">
        <v>197</v>
      </c>
      <c r="G887" s="15" t="s">
        <v>3208</v>
      </c>
      <c r="H887" s="21" t="s">
        <v>239</v>
      </c>
      <c r="I887" s="17" t="s">
        <v>3240</v>
      </c>
      <c r="J887" s="17" t="s">
        <v>715</v>
      </c>
      <c r="K887" s="17" t="s">
        <v>267</v>
      </c>
      <c r="L887" s="17" t="s">
        <v>3241</v>
      </c>
      <c r="M887" s="17" t="s">
        <v>3242</v>
      </c>
      <c r="N887" s="17" t="s">
        <v>3243</v>
      </c>
      <c r="O887" s="17" t="s">
        <v>346</v>
      </c>
      <c r="P887" s="43" t="s">
        <v>272</v>
      </c>
      <c r="Q887" s="17" t="str" cm="1">
        <f t="array" ref="Q887">_xlfn.XLOOKUP(Table4[[#This Row],[Full Name / Nama Penuh]],Table1[[#All],[Employee Name]],Table1[[#All],[Status]],"",0,1)</f>
        <v>Active</v>
      </c>
      <c r="R887" s="37"/>
    </row>
    <row r="888" spans="1:18">
      <c r="A888" s="17">
        <v>6020</v>
      </c>
      <c r="B888" s="15">
        <v>46123.041377314803</v>
      </c>
      <c r="C888" s="15">
        <v>46123.056342592601</v>
      </c>
      <c r="D888" s="15" t="s">
        <v>264</v>
      </c>
      <c r="E888" s="32">
        <v>46123</v>
      </c>
      <c r="F888" s="15" t="s">
        <v>3244</v>
      </c>
      <c r="G888" s="15"/>
      <c r="H888" s="21" t="s">
        <v>2016</v>
      </c>
      <c r="I888" s="17" t="s">
        <v>3245</v>
      </c>
      <c r="J888" s="17" t="s">
        <v>2374</v>
      </c>
      <c r="K888" s="17" t="s">
        <v>296</v>
      </c>
      <c r="L888" s="17" t="s">
        <v>3246</v>
      </c>
      <c r="M888" s="17" t="s">
        <v>3247</v>
      </c>
      <c r="N888" s="17" t="s">
        <v>3248</v>
      </c>
      <c r="O888" s="17" t="s">
        <v>593</v>
      </c>
      <c r="P888" s="43" t="s">
        <v>390</v>
      </c>
      <c r="Q888" s="17" t="str" cm="1">
        <f t="array" ref="Q888">_xlfn.XLOOKUP(Table4[[#This Row],[Full Name / Nama Penuh]],Table1[[#All],[Employee Name]],Table1[[#All],[Status]],"",0,1)</f>
        <v/>
      </c>
      <c r="R888" s="37"/>
    </row>
    <row r="889" spans="1:18">
      <c r="A889" s="17">
        <v>6026</v>
      </c>
      <c r="B889" s="15">
        <v>46123.3917013889</v>
      </c>
      <c r="C889" s="15">
        <v>46123.391805555599</v>
      </c>
      <c r="D889" s="15" t="s">
        <v>264</v>
      </c>
      <c r="E889" s="32">
        <v>46123</v>
      </c>
      <c r="F889" s="17" t="s">
        <v>156</v>
      </c>
      <c r="G889" s="15" t="s">
        <v>3249</v>
      </c>
      <c r="H889" s="21" t="s">
        <v>239</v>
      </c>
      <c r="I889" s="17" t="s">
        <v>3250</v>
      </c>
      <c r="J889" s="17" t="s">
        <v>325</v>
      </c>
      <c r="K889" s="17" t="s">
        <v>296</v>
      </c>
      <c r="L889" s="17" t="s">
        <v>3251</v>
      </c>
      <c r="M889" s="17" t="s">
        <v>3252</v>
      </c>
      <c r="N889" s="17" t="s">
        <v>3253</v>
      </c>
      <c r="O889" s="17" t="s">
        <v>450</v>
      </c>
      <c r="P889" s="43" t="s">
        <v>272</v>
      </c>
      <c r="Q889" s="17" t="str" cm="1">
        <f t="array" ref="Q889">_xlfn.XLOOKUP(Table4[[#This Row],[Full Name / Nama Penuh]],Table1[[#All],[Employee Name]],Table1[[#All],[Status]],"",0,1)</f>
        <v>Active</v>
      </c>
      <c r="R889" s="37"/>
    </row>
    <row r="890" spans="1:18">
      <c r="A890" s="17">
        <v>6031</v>
      </c>
      <c r="B890" s="15">
        <v>46124.530266203699</v>
      </c>
      <c r="C890" s="15">
        <v>46124.534375000003</v>
      </c>
      <c r="D890" s="15" t="s">
        <v>264</v>
      </c>
      <c r="E890" s="32">
        <v>46123</v>
      </c>
      <c r="F890" s="15" t="s">
        <v>3254</v>
      </c>
      <c r="G890" s="15"/>
      <c r="H890" s="21" t="s">
        <v>2016</v>
      </c>
      <c r="I890" s="17" t="s">
        <v>3255</v>
      </c>
      <c r="J890" s="17" t="s">
        <v>2236</v>
      </c>
      <c r="K890" s="17" t="s">
        <v>296</v>
      </c>
      <c r="L890" s="17" t="s">
        <v>3256</v>
      </c>
      <c r="M890" s="17" t="s">
        <v>3257</v>
      </c>
      <c r="N890" s="17" t="s">
        <v>3258</v>
      </c>
      <c r="O890" s="17" t="s">
        <v>375</v>
      </c>
      <c r="P890" s="43" t="s">
        <v>390</v>
      </c>
      <c r="Q890" s="17" t="str" cm="1">
        <f t="array" ref="Q890">_xlfn.XLOOKUP(Table4[[#This Row],[Full Name / Nama Penuh]],Table1[[#All],[Employee Name]],Table1[[#All],[Status]],"",0,1)</f>
        <v/>
      </c>
      <c r="R890" s="37"/>
    </row>
    <row r="891" spans="1:18">
      <c r="A891" s="17">
        <v>6027</v>
      </c>
      <c r="B891" s="15">
        <v>46123.992824074099</v>
      </c>
      <c r="C891" s="15">
        <v>46123.9948842593</v>
      </c>
      <c r="D891" s="15" t="s">
        <v>264</v>
      </c>
      <c r="E891" s="32">
        <v>46123</v>
      </c>
      <c r="F891" s="15" t="s">
        <v>2413</v>
      </c>
      <c r="G891" s="15"/>
      <c r="H891" s="21" t="s">
        <v>2016</v>
      </c>
      <c r="I891" s="17" t="s">
        <v>2308</v>
      </c>
      <c r="J891" s="17" t="s">
        <v>2033</v>
      </c>
      <c r="K891" s="17" t="s">
        <v>267</v>
      </c>
      <c r="L891" s="17" t="s">
        <v>3259</v>
      </c>
      <c r="M891" s="17" t="s">
        <v>3260</v>
      </c>
      <c r="N891" s="17" t="s">
        <v>3261</v>
      </c>
      <c r="O891" s="17" t="s">
        <v>271</v>
      </c>
      <c r="P891" s="43" t="s">
        <v>390</v>
      </c>
      <c r="Q891" s="17" t="str" cm="1">
        <f t="array" ref="Q891">_xlfn.XLOOKUP(Table4[[#This Row],[Full Name / Nama Penuh]],Table1[[#All],[Employee Name]],Table1[[#All],[Status]],"",0,1)</f>
        <v/>
      </c>
      <c r="R891" s="37"/>
    </row>
    <row r="892" spans="1:18">
      <c r="A892" s="17">
        <v>5979</v>
      </c>
      <c r="B892" s="15">
        <v>46121.543865740699</v>
      </c>
      <c r="C892" s="15">
        <v>46122.315416666701</v>
      </c>
      <c r="D892" s="15" t="s">
        <v>264</v>
      </c>
      <c r="E892" s="32">
        <v>46122</v>
      </c>
      <c r="F892" s="15" t="s">
        <v>93</v>
      </c>
      <c r="G892" s="15"/>
      <c r="H892" s="21" t="s">
        <v>239</v>
      </c>
      <c r="I892" s="17" t="s">
        <v>3262</v>
      </c>
      <c r="J892" s="17" t="s">
        <v>644</v>
      </c>
      <c r="K892" s="17" t="s">
        <v>305</v>
      </c>
      <c r="L892" s="17" t="s">
        <v>3263</v>
      </c>
      <c r="M892" s="17" t="s">
        <v>3264</v>
      </c>
      <c r="N892" s="17" t="s">
        <v>3265</v>
      </c>
      <c r="O892" s="17" t="s">
        <v>450</v>
      </c>
      <c r="P892" s="16" t="s">
        <v>272</v>
      </c>
      <c r="Q892" s="17" t="str" cm="1">
        <f t="array" ref="Q892">_xlfn.XLOOKUP(Table4[[#This Row],[Full Name / Nama Penuh]],Table1[[#All],[Employee Name]],Table1[[#All],[Status]],"",0,1)</f>
        <v>Active</v>
      </c>
      <c r="R892" s="37"/>
    </row>
    <row r="893" spans="1:18">
      <c r="A893" s="17">
        <v>5980</v>
      </c>
      <c r="B893" s="15">
        <v>46122.309629629599</v>
      </c>
      <c r="C893" s="15">
        <v>46122.317025463002</v>
      </c>
      <c r="D893" s="15" t="s">
        <v>264</v>
      </c>
      <c r="E893" s="32">
        <v>46122</v>
      </c>
      <c r="F893" s="17" t="s">
        <v>110</v>
      </c>
      <c r="G893" s="15"/>
      <c r="H893" s="21" t="s">
        <v>239</v>
      </c>
      <c r="I893" s="17" t="s">
        <v>546</v>
      </c>
      <c r="J893" s="17" t="s">
        <v>88</v>
      </c>
      <c r="K893" s="17" t="s">
        <v>267</v>
      </c>
      <c r="L893" s="17" t="s">
        <v>3266</v>
      </c>
      <c r="M893" s="17" t="s">
        <v>3267</v>
      </c>
      <c r="N893" s="17" t="s">
        <v>3268</v>
      </c>
      <c r="O893" s="17" t="s">
        <v>289</v>
      </c>
      <c r="P893" s="43" t="s">
        <v>272</v>
      </c>
      <c r="Q893" s="17" t="str" cm="1">
        <f t="array" ref="Q893">_xlfn.XLOOKUP(Table4[[#This Row],[Full Name / Nama Penuh]],Table1[[#All],[Employee Name]],Table1[[#All],[Status]],"",0,1)</f>
        <v>Active</v>
      </c>
      <c r="R893" s="37"/>
    </row>
    <row r="894" spans="1:18">
      <c r="A894" s="17">
        <v>5982</v>
      </c>
      <c r="B894" s="15">
        <v>46122.332222222198</v>
      </c>
      <c r="C894" s="15">
        <v>46122.339004629597</v>
      </c>
      <c r="D894" s="15" t="s">
        <v>264</v>
      </c>
      <c r="E894" s="32">
        <v>46122</v>
      </c>
      <c r="F894" s="17" t="s">
        <v>94</v>
      </c>
      <c r="G894" s="15"/>
      <c r="H894" s="21" t="s">
        <v>239</v>
      </c>
      <c r="I894" s="17" t="s">
        <v>3269</v>
      </c>
      <c r="J894" s="17" t="s">
        <v>291</v>
      </c>
      <c r="K894" s="17" t="s">
        <v>267</v>
      </c>
      <c r="L894" s="17" t="s">
        <v>3270</v>
      </c>
      <c r="M894" s="17" t="s">
        <v>3271</v>
      </c>
      <c r="N894" s="17" t="s">
        <v>3272</v>
      </c>
      <c r="O894" s="17" t="s">
        <v>346</v>
      </c>
      <c r="P894" s="43" t="s">
        <v>272</v>
      </c>
      <c r="Q894" s="17" t="str" cm="1">
        <f t="array" ref="Q894">_xlfn.XLOOKUP(Table4[[#This Row],[Full Name / Nama Penuh]],Table1[[#All],[Employee Name]],Table1[[#All],[Status]],"",0,1)</f>
        <v>Active</v>
      </c>
      <c r="R894" s="37"/>
    </row>
    <row r="895" spans="1:18">
      <c r="A895" s="17">
        <v>5992</v>
      </c>
      <c r="B895" s="15">
        <v>46122.417083333297</v>
      </c>
      <c r="C895" s="15">
        <v>46122.417222222197</v>
      </c>
      <c r="D895" s="15" t="s">
        <v>264</v>
      </c>
      <c r="E895" s="32">
        <v>46122</v>
      </c>
      <c r="F895" s="17" t="s">
        <v>107</v>
      </c>
      <c r="G895" s="15"/>
      <c r="H895" s="21" t="s">
        <v>239</v>
      </c>
      <c r="I895" s="17" t="s">
        <v>1641</v>
      </c>
      <c r="J895" s="17" t="s">
        <v>88</v>
      </c>
      <c r="K895" s="17" t="s">
        <v>305</v>
      </c>
      <c r="L895" s="17" t="s">
        <v>3273</v>
      </c>
      <c r="M895" s="17" t="s">
        <v>3274</v>
      </c>
      <c r="N895" s="17" t="s">
        <v>3275</v>
      </c>
      <c r="O895" s="17" t="s">
        <v>295</v>
      </c>
      <c r="P895" s="43" t="s">
        <v>272</v>
      </c>
      <c r="Q895" s="17" t="str" cm="1">
        <f t="array" ref="Q895">_xlfn.XLOOKUP(Table4[[#This Row],[Full Name / Nama Penuh]],Table1[[#All],[Employee Name]],Table1[[#All],[Status]],"",0,1)</f>
        <v>Active</v>
      </c>
      <c r="R895" s="37"/>
    </row>
    <row r="896" spans="1:18">
      <c r="A896" s="17">
        <v>5998</v>
      </c>
      <c r="B896" s="15">
        <v>46122.429363425901</v>
      </c>
      <c r="C896" s="15">
        <v>46122.432245370401</v>
      </c>
      <c r="D896" s="15" t="s">
        <v>264</v>
      </c>
      <c r="E896" s="32">
        <v>46122</v>
      </c>
      <c r="F896" s="17" t="s">
        <v>146</v>
      </c>
      <c r="G896" s="15"/>
      <c r="H896" s="21" t="s">
        <v>239</v>
      </c>
      <c r="I896" s="17" t="s">
        <v>3276</v>
      </c>
      <c r="J896" s="17" t="s">
        <v>266</v>
      </c>
      <c r="K896" s="17" t="s">
        <v>305</v>
      </c>
      <c r="L896" s="17" t="s">
        <v>3277</v>
      </c>
      <c r="M896" s="17" t="s">
        <v>3278</v>
      </c>
      <c r="N896" s="17" t="s">
        <v>3279</v>
      </c>
      <c r="O896" s="17" t="s">
        <v>428</v>
      </c>
      <c r="P896" s="43" t="s">
        <v>272</v>
      </c>
      <c r="Q896" s="17" t="str" cm="1">
        <f t="array" ref="Q896">_xlfn.XLOOKUP(Table4[[#This Row],[Full Name / Nama Penuh]],Table1[[#All],[Employee Name]],Table1[[#All],[Status]],"",0,1)</f>
        <v>Active</v>
      </c>
      <c r="R896" s="37"/>
    </row>
    <row r="897" spans="1:18">
      <c r="A897" s="17">
        <v>5999</v>
      </c>
      <c r="B897" s="15">
        <v>46122.432314814803</v>
      </c>
      <c r="C897" s="15">
        <v>46122.4354282407</v>
      </c>
      <c r="D897" s="15" t="s">
        <v>264</v>
      </c>
      <c r="E897" s="32">
        <v>46122</v>
      </c>
      <c r="F897" s="17" t="s">
        <v>146</v>
      </c>
      <c r="G897" s="15"/>
      <c r="H897" s="21" t="s">
        <v>239</v>
      </c>
      <c r="I897" s="17" t="s">
        <v>2344</v>
      </c>
      <c r="J897" s="17" t="s">
        <v>291</v>
      </c>
      <c r="K897" s="17" t="s">
        <v>305</v>
      </c>
      <c r="L897" s="17" t="s">
        <v>3280</v>
      </c>
      <c r="M897" s="17" t="s">
        <v>3281</v>
      </c>
      <c r="N897" s="17" t="s">
        <v>3282</v>
      </c>
      <c r="O897" s="17" t="s">
        <v>428</v>
      </c>
      <c r="P897" s="43" t="s">
        <v>272</v>
      </c>
      <c r="Q897" s="17" t="str" cm="1">
        <f t="array" ref="Q897">_xlfn.XLOOKUP(Table4[[#This Row],[Full Name / Nama Penuh]],Table1[[#All],[Employee Name]],Table1[[#All],[Status]],"",0,1)</f>
        <v>Active</v>
      </c>
      <c r="R897" s="37"/>
    </row>
    <row r="898" spans="1:18">
      <c r="A898" s="17">
        <v>6004</v>
      </c>
      <c r="B898" s="15">
        <v>46122.448078703703</v>
      </c>
      <c r="C898" s="15">
        <v>46122.450300925899</v>
      </c>
      <c r="D898" s="15" t="s">
        <v>264</v>
      </c>
      <c r="E898" s="32">
        <v>46122</v>
      </c>
      <c r="F898" s="15" t="s">
        <v>1743</v>
      </c>
      <c r="G898" s="15" t="s">
        <v>1979</v>
      </c>
      <c r="H898" s="21" t="s">
        <v>239</v>
      </c>
      <c r="I898" s="17" t="s">
        <v>3283</v>
      </c>
      <c r="J898" s="17" t="s">
        <v>407</v>
      </c>
      <c r="K898" s="17" t="s">
        <v>267</v>
      </c>
      <c r="L898" s="17" t="s">
        <v>3284</v>
      </c>
      <c r="M898" s="17" t="s">
        <v>3285</v>
      </c>
      <c r="N898" s="17" t="s">
        <v>3286</v>
      </c>
      <c r="O898" s="17" t="s">
        <v>498</v>
      </c>
      <c r="P898" s="16" t="s">
        <v>272</v>
      </c>
      <c r="Q898" s="17" t="str" cm="1">
        <f t="array" ref="Q898">_xlfn.XLOOKUP(Table4[[#This Row],[Full Name / Nama Penuh]],Table1[[#All],[Employee Name]],Table1[[#All],[Status]],"",0,1)</f>
        <v>Active</v>
      </c>
      <c r="R898" s="37"/>
    </row>
    <row r="899" spans="1:18">
      <c r="A899" s="17">
        <v>6005</v>
      </c>
      <c r="B899" s="15">
        <v>46122.454525462999</v>
      </c>
      <c r="C899" s="15">
        <v>46122.455277777801</v>
      </c>
      <c r="D899" s="15" t="s">
        <v>264</v>
      </c>
      <c r="E899" s="32">
        <v>46122</v>
      </c>
      <c r="F899" s="17" t="s">
        <v>46</v>
      </c>
      <c r="G899" s="15" t="s">
        <v>1979</v>
      </c>
      <c r="H899" s="21" t="s">
        <v>239</v>
      </c>
      <c r="I899" s="17" t="s">
        <v>3287</v>
      </c>
      <c r="J899" s="17" t="s">
        <v>407</v>
      </c>
      <c r="K899" s="17" t="s">
        <v>267</v>
      </c>
      <c r="L899" s="17" t="s">
        <v>3288</v>
      </c>
      <c r="M899" s="17" t="s">
        <v>3289</v>
      </c>
      <c r="N899" s="17" t="s">
        <v>3290</v>
      </c>
      <c r="O899" s="17" t="s">
        <v>271</v>
      </c>
      <c r="P899" s="43" t="s">
        <v>272</v>
      </c>
      <c r="Q899" s="17" t="str" cm="1">
        <f t="array" ref="Q899">_xlfn.XLOOKUP(Table4[[#This Row],[Full Name / Nama Penuh]],Table1[[#All],[Employee Name]],Table1[[#All],[Status]],"",0,1)</f>
        <v>Active</v>
      </c>
      <c r="R899" s="37"/>
    </row>
    <row r="900" spans="1:18">
      <c r="A900" s="17">
        <v>6006</v>
      </c>
      <c r="B900" s="15">
        <v>46122.477407407401</v>
      </c>
      <c r="C900" s="15">
        <v>46122.487083333297</v>
      </c>
      <c r="D900" s="15" t="s">
        <v>264</v>
      </c>
      <c r="E900" s="32">
        <v>46122</v>
      </c>
      <c r="F900" s="17" t="s">
        <v>38</v>
      </c>
      <c r="G900" s="15" t="s">
        <v>3291</v>
      </c>
      <c r="H900" s="21" t="s">
        <v>239</v>
      </c>
      <c r="I900" s="17" t="s">
        <v>603</v>
      </c>
      <c r="J900" s="17" t="s">
        <v>475</v>
      </c>
      <c r="K900" s="17" t="s">
        <v>267</v>
      </c>
      <c r="L900" s="17" t="s">
        <v>3292</v>
      </c>
      <c r="M900" s="17" t="s">
        <v>3293</v>
      </c>
      <c r="N900" s="17" t="s">
        <v>3294</v>
      </c>
      <c r="O900" s="17" t="s">
        <v>375</v>
      </c>
      <c r="P900" s="43" t="s">
        <v>272</v>
      </c>
      <c r="Q900" s="17" t="str" cm="1">
        <f t="array" ref="Q900">_xlfn.XLOOKUP(Table4[[#This Row],[Full Name / Nama Penuh]],Table1[[#All],[Employee Name]],Table1[[#All],[Status]],"",0,1)</f>
        <v>Active</v>
      </c>
      <c r="R900" s="37"/>
    </row>
    <row r="901" spans="1:18">
      <c r="A901" s="17">
        <v>6008</v>
      </c>
      <c r="B901" s="15">
        <v>46122.523553240702</v>
      </c>
      <c r="C901" s="15">
        <v>46122.526157407403</v>
      </c>
      <c r="D901" s="15" t="s">
        <v>264</v>
      </c>
      <c r="E901" s="32">
        <v>46122</v>
      </c>
      <c r="F901" s="15" t="s">
        <v>135</v>
      </c>
      <c r="G901" s="15" t="s">
        <v>3295</v>
      </c>
      <c r="H901" s="21" t="s">
        <v>239</v>
      </c>
      <c r="I901" s="17" t="s">
        <v>324</v>
      </c>
      <c r="J901" s="17" t="s">
        <v>475</v>
      </c>
      <c r="K901" s="17" t="s">
        <v>267</v>
      </c>
      <c r="L901" s="17" t="s">
        <v>3296</v>
      </c>
      <c r="M901" s="17" t="s">
        <v>3297</v>
      </c>
      <c r="N901" s="17" t="s">
        <v>3298</v>
      </c>
      <c r="O901" s="17" t="s">
        <v>283</v>
      </c>
      <c r="P901" s="16" t="s">
        <v>272</v>
      </c>
      <c r="Q901" s="17" t="str" cm="1">
        <f t="array" ref="Q901">_xlfn.XLOOKUP(Table4[[#This Row],[Full Name / Nama Penuh]],Table1[[#All],[Employee Name]],Table1[[#All],[Status]],"",0,1)</f>
        <v>Active</v>
      </c>
      <c r="R901" s="37"/>
    </row>
    <row r="902" spans="1:18">
      <c r="A902" s="17">
        <v>6010</v>
      </c>
      <c r="B902" s="15">
        <v>46122.576331018499</v>
      </c>
      <c r="C902" s="15">
        <v>46122.576469907399</v>
      </c>
      <c r="D902" s="15" t="s">
        <v>264</v>
      </c>
      <c r="E902" s="32">
        <v>46122</v>
      </c>
      <c r="F902" s="17" t="s">
        <v>159</v>
      </c>
      <c r="G902" s="15" t="s">
        <v>3299</v>
      </c>
      <c r="H902" s="21" t="s">
        <v>239</v>
      </c>
      <c r="I902" s="17" t="s">
        <v>962</v>
      </c>
      <c r="J902" s="17" t="s">
        <v>644</v>
      </c>
      <c r="K902" s="17" t="s">
        <v>305</v>
      </c>
      <c r="L902" s="17" t="s">
        <v>3300</v>
      </c>
      <c r="M902" s="17" t="s">
        <v>3301</v>
      </c>
      <c r="N902" s="17" t="s">
        <v>3302</v>
      </c>
      <c r="O902" s="17" t="s">
        <v>295</v>
      </c>
      <c r="P902" s="43" t="s">
        <v>272</v>
      </c>
      <c r="Q902" s="17" t="str" cm="1">
        <f t="array" ref="Q902">_xlfn.XLOOKUP(Table4[[#This Row],[Full Name / Nama Penuh]],Table1[[#All],[Employee Name]],Table1[[#All],[Status]],"",0,1)</f>
        <v>Active</v>
      </c>
      <c r="R902" s="37"/>
    </row>
    <row r="903" spans="1:18">
      <c r="A903" s="17">
        <v>6051</v>
      </c>
      <c r="B903" s="15">
        <v>46125.357499999998</v>
      </c>
      <c r="C903" s="15">
        <v>46125.359143518501</v>
      </c>
      <c r="D903" s="15" t="s">
        <v>264</v>
      </c>
      <c r="E903" s="32">
        <v>46122</v>
      </c>
      <c r="F903" s="15" t="s">
        <v>3303</v>
      </c>
      <c r="G903" s="15" t="s">
        <v>3304</v>
      </c>
      <c r="H903" s="21" t="s">
        <v>239</v>
      </c>
      <c r="I903" s="17" t="s">
        <v>1428</v>
      </c>
      <c r="J903" s="17" t="s">
        <v>279</v>
      </c>
      <c r="K903" s="17" t="s">
        <v>267</v>
      </c>
      <c r="L903" s="17" t="s">
        <v>3305</v>
      </c>
      <c r="M903" s="17" t="s">
        <v>3306</v>
      </c>
      <c r="N903" s="17" t="s">
        <v>3307</v>
      </c>
      <c r="O903" s="17" t="s">
        <v>346</v>
      </c>
      <c r="P903" s="16" t="s">
        <v>272</v>
      </c>
      <c r="Q903" s="17" t="str" cm="1">
        <f t="array" ref="Q903">_xlfn.XLOOKUP(Table4[[#This Row],[Full Name / Nama Penuh]],Table1[[#All],[Employee Name]],Table1[[#All],[Status]],"",0,1)</f>
        <v>Active</v>
      </c>
      <c r="R903" s="37"/>
    </row>
    <row r="904" spans="1:18">
      <c r="A904" s="17">
        <v>6055</v>
      </c>
      <c r="B904" s="15">
        <v>46125.444976851897</v>
      </c>
      <c r="C904" s="15">
        <v>46125.452013888898</v>
      </c>
      <c r="D904" s="15" t="s">
        <v>264</v>
      </c>
      <c r="E904" s="32">
        <v>46122</v>
      </c>
      <c r="F904" s="17" t="s">
        <v>160</v>
      </c>
      <c r="G904" s="15" t="s">
        <v>2261</v>
      </c>
      <c r="H904" s="21" t="s">
        <v>239</v>
      </c>
      <c r="I904" s="17" t="s">
        <v>359</v>
      </c>
      <c r="J904" s="17" t="s">
        <v>279</v>
      </c>
      <c r="K904" s="17" t="s">
        <v>305</v>
      </c>
      <c r="L904" s="17" t="s">
        <v>3308</v>
      </c>
      <c r="M904" s="17" t="s">
        <v>3309</v>
      </c>
      <c r="N904" s="17" t="s">
        <v>3310</v>
      </c>
      <c r="O904" s="17" t="s">
        <v>295</v>
      </c>
      <c r="P904" s="43" t="s">
        <v>272</v>
      </c>
      <c r="Q904" s="17" t="str" cm="1">
        <f t="array" ref="Q904">_xlfn.XLOOKUP(Table4[[#This Row],[Full Name / Nama Penuh]],Table1[[#All],[Employee Name]],Table1[[#All],[Status]],"",0,1)</f>
        <v>Active</v>
      </c>
      <c r="R904" s="37"/>
    </row>
    <row r="905" spans="1:18">
      <c r="A905" s="17">
        <v>6063</v>
      </c>
      <c r="B905" s="15">
        <v>46125.493923611102</v>
      </c>
      <c r="C905" s="15">
        <v>46125.496956018498</v>
      </c>
      <c r="D905" s="15" t="s">
        <v>264</v>
      </c>
      <c r="E905" s="32">
        <v>46122</v>
      </c>
      <c r="F905" s="17" t="s">
        <v>197</v>
      </c>
      <c r="G905" s="15" t="s">
        <v>3208</v>
      </c>
      <c r="H905" s="21" t="s">
        <v>239</v>
      </c>
      <c r="I905" s="17" t="s">
        <v>752</v>
      </c>
      <c r="J905" s="17" t="s">
        <v>620</v>
      </c>
      <c r="K905" s="17" t="s">
        <v>267</v>
      </c>
      <c r="L905" s="17" t="s">
        <v>3311</v>
      </c>
      <c r="M905" s="17" t="s">
        <v>1637</v>
      </c>
      <c r="N905" s="17" t="s">
        <v>3312</v>
      </c>
      <c r="O905" s="17" t="s">
        <v>553</v>
      </c>
      <c r="P905" s="43" t="s">
        <v>272</v>
      </c>
      <c r="Q905" s="17" t="str" cm="1">
        <f t="array" ref="Q905">_xlfn.XLOOKUP(Table4[[#This Row],[Full Name / Nama Penuh]],Table1[[#All],[Employee Name]],Table1[[#All],[Status]],"",0,1)</f>
        <v>Active</v>
      </c>
      <c r="R905" s="37"/>
    </row>
    <row r="906" spans="1:18">
      <c r="A906" s="17">
        <v>6065</v>
      </c>
      <c r="B906" s="15">
        <v>46125.592916666697</v>
      </c>
      <c r="C906" s="15">
        <v>46125.596365740697</v>
      </c>
      <c r="D906" s="15" t="s">
        <v>264</v>
      </c>
      <c r="E906" s="32">
        <v>46122</v>
      </c>
      <c r="F906" s="17" t="s">
        <v>87</v>
      </c>
      <c r="G906" s="15" t="s">
        <v>3313</v>
      </c>
      <c r="H906" s="21" t="s">
        <v>239</v>
      </c>
      <c r="I906" s="17" t="s">
        <v>949</v>
      </c>
      <c r="J906" s="17" t="s">
        <v>266</v>
      </c>
      <c r="K906" s="17" t="s">
        <v>305</v>
      </c>
      <c r="L906" s="17" t="s">
        <v>3314</v>
      </c>
      <c r="M906" s="17" t="s">
        <v>3315</v>
      </c>
      <c r="N906" s="17" t="s">
        <v>3316</v>
      </c>
      <c r="O906" s="17" t="s">
        <v>553</v>
      </c>
      <c r="P906" s="43" t="s">
        <v>272</v>
      </c>
      <c r="Q906" s="17" t="str" cm="1">
        <f t="array" ref="Q906">_xlfn.XLOOKUP(Table4[[#This Row],[Full Name / Nama Penuh]],Table1[[#All],[Employee Name]],Table1[[#All],[Status]],"",0,1)</f>
        <v>Active</v>
      </c>
      <c r="R906" s="37"/>
    </row>
    <row r="907" spans="1:18">
      <c r="A907" s="17">
        <v>6145</v>
      </c>
      <c r="B907" s="15">
        <v>46126.342974537001</v>
      </c>
      <c r="C907" s="15">
        <v>46126.345983796302</v>
      </c>
      <c r="D907" s="15" t="s">
        <v>264</v>
      </c>
      <c r="E907" s="32">
        <v>46122</v>
      </c>
      <c r="F907" s="17" t="s">
        <v>137</v>
      </c>
      <c r="G907" s="15" t="s">
        <v>1933</v>
      </c>
      <c r="H907" s="21" t="s">
        <v>239</v>
      </c>
      <c r="I907" s="17" t="s">
        <v>3317</v>
      </c>
      <c r="J907" s="17" t="s">
        <v>274</v>
      </c>
      <c r="K907" s="17" t="s">
        <v>267</v>
      </c>
      <c r="L907" s="17" t="s">
        <v>3318</v>
      </c>
      <c r="M907" s="17" t="s">
        <v>3319</v>
      </c>
      <c r="N907" s="17" t="s">
        <v>3320</v>
      </c>
      <c r="O907" s="17" t="s">
        <v>318</v>
      </c>
      <c r="P907" s="43" t="s">
        <v>272</v>
      </c>
      <c r="Q907" s="17" t="str" cm="1">
        <f t="array" ref="Q907">_xlfn.XLOOKUP(Table4[[#This Row],[Full Name / Nama Penuh]],Table1[[#All],[Employee Name]],Table1[[#All],[Status]],"",0,1)</f>
        <v>Active</v>
      </c>
      <c r="R907" s="37"/>
    </row>
    <row r="908" spans="1:18">
      <c r="A908" s="17">
        <v>6176</v>
      </c>
      <c r="B908" s="15">
        <v>46126.388171296298</v>
      </c>
      <c r="C908" s="15">
        <v>46126.3898148148</v>
      </c>
      <c r="D908" s="15" t="s">
        <v>264</v>
      </c>
      <c r="E908" s="32">
        <v>46122</v>
      </c>
      <c r="F908" s="17" t="s">
        <v>182</v>
      </c>
      <c r="G908" s="15"/>
      <c r="H908" s="21" t="s">
        <v>239</v>
      </c>
      <c r="I908" s="17" t="s">
        <v>1920</v>
      </c>
      <c r="J908" s="17" t="s">
        <v>279</v>
      </c>
      <c r="K908" s="17" t="s">
        <v>267</v>
      </c>
      <c r="L908" s="17" t="s">
        <v>3321</v>
      </c>
      <c r="M908" s="17" t="s">
        <v>3322</v>
      </c>
      <c r="N908" s="17" t="s">
        <v>3323</v>
      </c>
      <c r="O908" s="17" t="s">
        <v>283</v>
      </c>
      <c r="P908" s="43" t="s">
        <v>272</v>
      </c>
      <c r="Q908" s="17" t="str" cm="1">
        <f t="array" ref="Q908">_xlfn.XLOOKUP(Table4[[#This Row],[Full Name / Nama Penuh]],Table1[[#All],[Employee Name]],Table1[[#All],[Status]],"",0,1)</f>
        <v>Active</v>
      </c>
      <c r="R908" s="37"/>
    </row>
    <row r="909" spans="1:18">
      <c r="A909" s="17">
        <v>6192</v>
      </c>
      <c r="B909" s="15">
        <v>46126.418877314798</v>
      </c>
      <c r="C909" s="15">
        <v>46126.420995370398</v>
      </c>
      <c r="D909" s="15" t="s">
        <v>264</v>
      </c>
      <c r="E909" s="32">
        <v>46122</v>
      </c>
      <c r="F909" s="17" t="s">
        <v>197</v>
      </c>
      <c r="G909" s="15" t="s">
        <v>3208</v>
      </c>
      <c r="H909" s="21" t="s">
        <v>239</v>
      </c>
      <c r="I909" s="17" t="s">
        <v>752</v>
      </c>
      <c r="J909" s="17" t="s">
        <v>919</v>
      </c>
      <c r="K909" s="17" t="s">
        <v>267</v>
      </c>
      <c r="L909" s="17" t="s">
        <v>3324</v>
      </c>
      <c r="M909" s="17" t="s">
        <v>755</v>
      </c>
      <c r="N909" s="17" t="s">
        <v>3325</v>
      </c>
      <c r="O909" s="17" t="s">
        <v>346</v>
      </c>
      <c r="P909" s="43" t="s">
        <v>272</v>
      </c>
      <c r="Q909" s="17" t="str" cm="1">
        <f t="array" ref="Q909">_xlfn.XLOOKUP(Table4[[#This Row],[Full Name / Nama Penuh]],Table1[[#All],[Employee Name]],Table1[[#All],[Status]],"",0,1)</f>
        <v>Active</v>
      </c>
      <c r="R909" s="37"/>
    </row>
    <row r="910" spans="1:18">
      <c r="A910" s="17">
        <v>6263</v>
      </c>
      <c r="B910" s="15">
        <v>46126.810740740701</v>
      </c>
      <c r="C910" s="15">
        <v>46126.8124074074</v>
      </c>
      <c r="D910" s="15" t="s">
        <v>264</v>
      </c>
      <c r="E910" s="32">
        <v>46122</v>
      </c>
      <c r="F910" s="17" t="s">
        <v>185</v>
      </c>
      <c r="G910" s="15" t="s">
        <v>1957</v>
      </c>
      <c r="H910" s="21" t="s">
        <v>239</v>
      </c>
      <c r="I910" s="17" t="s">
        <v>411</v>
      </c>
      <c r="J910" s="17" t="s">
        <v>604</v>
      </c>
      <c r="K910" s="17" t="s">
        <v>267</v>
      </c>
      <c r="L910" s="17" t="s">
        <v>3326</v>
      </c>
      <c r="M910" s="17" t="s">
        <v>3327</v>
      </c>
      <c r="N910" s="17" t="s">
        <v>3328</v>
      </c>
      <c r="O910" s="17" t="s">
        <v>450</v>
      </c>
      <c r="P910" s="43" t="s">
        <v>272</v>
      </c>
      <c r="Q910" s="17" t="str" cm="1">
        <f t="array" ref="Q910">_xlfn.XLOOKUP(Table4[[#This Row],[Full Name / Nama Penuh]],Table1[[#All],[Employee Name]],Table1[[#All],[Status]],"",0,1)</f>
        <v>Active</v>
      </c>
      <c r="R910" s="37"/>
    </row>
    <row r="911" spans="1:18">
      <c r="A911" s="17">
        <v>6310</v>
      </c>
      <c r="B911" s="15">
        <v>46128.384537037004</v>
      </c>
      <c r="C911" s="15">
        <v>46128.388067129599</v>
      </c>
      <c r="D911" s="15" t="s">
        <v>264</v>
      </c>
      <c r="E911" s="32">
        <v>46122</v>
      </c>
      <c r="F911" s="17" t="s">
        <v>55</v>
      </c>
      <c r="G911" s="15" t="s">
        <v>3329</v>
      </c>
      <c r="H911" s="21" t="s">
        <v>239</v>
      </c>
      <c r="I911" s="17" t="s">
        <v>56</v>
      </c>
      <c r="J911" s="17" t="s">
        <v>348</v>
      </c>
      <c r="K911" s="17" t="s">
        <v>267</v>
      </c>
      <c r="L911" s="17" t="s">
        <v>3330</v>
      </c>
      <c r="M911" s="17" t="s">
        <v>3331</v>
      </c>
      <c r="N911" s="17" t="s">
        <v>3332</v>
      </c>
      <c r="O911" s="17" t="s">
        <v>383</v>
      </c>
      <c r="P911" s="43" t="s">
        <v>272</v>
      </c>
      <c r="Q911" s="17" t="str" cm="1">
        <f t="array" ref="Q911">_xlfn.XLOOKUP(Table4[[#This Row],[Full Name / Nama Penuh]],Table1[[#All],[Employee Name]],Table1[[#All],[Status]],"",0,1)</f>
        <v>Active</v>
      </c>
      <c r="R911" s="37"/>
    </row>
    <row r="912" spans="1:18">
      <c r="A912" s="17">
        <v>5938</v>
      </c>
      <c r="B912" s="15">
        <v>46121.475428240701</v>
      </c>
      <c r="C912" s="15">
        <v>46121.478148148097</v>
      </c>
      <c r="D912" s="15" t="s">
        <v>264</v>
      </c>
      <c r="E912" s="32">
        <v>46122</v>
      </c>
      <c r="F912" s="15" t="s">
        <v>3333</v>
      </c>
      <c r="G912" s="15"/>
      <c r="H912" s="21" t="s">
        <v>2016</v>
      </c>
      <c r="I912" s="17" t="s">
        <v>3334</v>
      </c>
      <c r="J912" s="17" t="s">
        <v>1038</v>
      </c>
      <c r="K912" s="17" t="s">
        <v>296</v>
      </c>
      <c r="L912" s="17" t="s">
        <v>3335</v>
      </c>
      <c r="M912" s="17" t="s">
        <v>3336</v>
      </c>
      <c r="N912" s="17" t="s">
        <v>3337</v>
      </c>
      <c r="O912" s="17" t="s">
        <v>283</v>
      </c>
      <c r="P912" s="43" t="s">
        <v>390</v>
      </c>
      <c r="Q912" s="17" t="str" cm="1">
        <f t="array" ref="Q912">_xlfn.XLOOKUP(Table4[[#This Row],[Full Name / Nama Penuh]],Table1[[#All],[Employee Name]],Table1[[#All],[Status]],"",0,1)</f>
        <v/>
      </c>
      <c r="R912" s="37"/>
    </row>
    <row r="913" spans="1:18">
      <c r="A913" s="17">
        <v>5981</v>
      </c>
      <c r="B913" s="15">
        <v>46122.329085648104</v>
      </c>
      <c r="C913" s="15">
        <v>46122.3292013889</v>
      </c>
      <c r="D913" s="15" t="s">
        <v>264</v>
      </c>
      <c r="E913" s="32">
        <v>46122</v>
      </c>
      <c r="F913" s="17" t="s">
        <v>110</v>
      </c>
      <c r="G913" s="15"/>
      <c r="H913" s="21" t="s">
        <v>239</v>
      </c>
      <c r="I913" s="17" t="s">
        <v>537</v>
      </c>
      <c r="J913" s="17" t="s">
        <v>88</v>
      </c>
      <c r="K913" s="17" t="s">
        <v>285</v>
      </c>
      <c r="L913" s="17" t="s">
        <v>3338</v>
      </c>
      <c r="M913" s="17" t="s">
        <v>3339</v>
      </c>
      <c r="N913" s="17" t="s">
        <v>3340</v>
      </c>
      <c r="O913" s="17" t="s">
        <v>289</v>
      </c>
      <c r="P913" s="43" t="s">
        <v>272</v>
      </c>
      <c r="Q913" s="17" t="str" cm="1">
        <f t="array" ref="Q913">_xlfn.XLOOKUP(Table4[[#This Row],[Full Name / Nama Penuh]],Table1[[#All],[Employee Name]],Table1[[#All],[Status]],"",0,1)</f>
        <v>Active</v>
      </c>
      <c r="R913" s="37"/>
    </row>
    <row r="914" spans="1:18">
      <c r="A914" s="17">
        <v>6001</v>
      </c>
      <c r="B914" s="15">
        <v>46122.437349537002</v>
      </c>
      <c r="C914" s="15">
        <v>46122.440798611096</v>
      </c>
      <c r="D914" s="15" t="s">
        <v>264</v>
      </c>
      <c r="E914" s="32">
        <v>46122</v>
      </c>
      <c r="F914" s="17" t="s">
        <v>146</v>
      </c>
      <c r="G914" s="15"/>
      <c r="H914" s="21" t="s">
        <v>239</v>
      </c>
      <c r="I914" s="17" t="s">
        <v>1368</v>
      </c>
      <c r="J914" s="17" t="s">
        <v>266</v>
      </c>
      <c r="K914" s="17" t="s">
        <v>296</v>
      </c>
      <c r="L914" s="17" t="s">
        <v>3341</v>
      </c>
      <c r="M914" s="17" t="s">
        <v>3342</v>
      </c>
      <c r="N914" s="17" t="s">
        <v>3343</v>
      </c>
      <c r="O914" s="17" t="s">
        <v>593</v>
      </c>
      <c r="P914" s="43" t="s">
        <v>272</v>
      </c>
      <c r="Q914" s="17" t="str" cm="1">
        <f t="array" ref="Q914">_xlfn.XLOOKUP(Table4[[#This Row],[Full Name / Nama Penuh]],Table1[[#All],[Employee Name]],Table1[[#All],[Status]],"",0,1)</f>
        <v>Active</v>
      </c>
      <c r="R914" s="37"/>
    </row>
    <row r="915" spans="1:18">
      <c r="A915" s="17">
        <v>6003</v>
      </c>
      <c r="B915" s="15">
        <v>46122.438784722202</v>
      </c>
      <c r="C915" s="15">
        <v>46122.447129629603</v>
      </c>
      <c r="D915" s="15" t="s">
        <v>264</v>
      </c>
      <c r="E915" s="32">
        <v>46122</v>
      </c>
      <c r="F915" s="17" t="s">
        <v>110</v>
      </c>
      <c r="G915" s="15" t="s">
        <v>2287</v>
      </c>
      <c r="H915" s="21" t="s">
        <v>239</v>
      </c>
      <c r="I915" s="17" t="s">
        <v>546</v>
      </c>
      <c r="J915" s="17" t="s">
        <v>1867</v>
      </c>
      <c r="K915" s="17" t="s">
        <v>296</v>
      </c>
      <c r="L915" s="17" t="s">
        <v>3344</v>
      </c>
      <c r="M915" s="17" t="s">
        <v>3345</v>
      </c>
      <c r="N915" s="17" t="s">
        <v>3346</v>
      </c>
      <c r="O915" s="17" t="s">
        <v>271</v>
      </c>
      <c r="P915" s="43" t="s">
        <v>272</v>
      </c>
      <c r="Q915" s="17" t="str" cm="1">
        <f t="array" ref="Q915">_xlfn.XLOOKUP(Table4[[#This Row],[Full Name / Nama Penuh]],Table1[[#All],[Employee Name]],Table1[[#All],[Status]],"",0,1)</f>
        <v>Active</v>
      </c>
      <c r="R915" s="37"/>
    </row>
    <row r="916" spans="1:18">
      <c r="A916" s="17">
        <v>6009</v>
      </c>
      <c r="B916" s="15">
        <v>46122.5710300926</v>
      </c>
      <c r="C916" s="15">
        <v>46122.573599536998</v>
      </c>
      <c r="D916" s="15" t="s">
        <v>264</v>
      </c>
      <c r="E916" s="32">
        <v>46122</v>
      </c>
      <c r="F916" s="17" t="s">
        <v>159</v>
      </c>
      <c r="G916" s="15" t="s">
        <v>3299</v>
      </c>
      <c r="H916" s="21" t="s">
        <v>239</v>
      </c>
      <c r="I916" s="17" t="s">
        <v>962</v>
      </c>
      <c r="J916" s="17" t="s">
        <v>644</v>
      </c>
      <c r="K916" s="17" t="s">
        <v>296</v>
      </c>
      <c r="L916" s="17" t="s">
        <v>3347</v>
      </c>
      <c r="M916" s="17" t="s">
        <v>3348</v>
      </c>
      <c r="N916" s="17" t="s">
        <v>3349</v>
      </c>
      <c r="O916" s="17" t="s">
        <v>367</v>
      </c>
      <c r="P916" s="43" t="s">
        <v>272</v>
      </c>
      <c r="Q916" s="17" t="str" cm="1">
        <f t="array" ref="Q916">_xlfn.XLOOKUP(Table4[[#This Row],[Full Name / Nama Penuh]],Table1[[#All],[Employee Name]],Table1[[#All],[Status]],"",0,1)</f>
        <v>Active</v>
      </c>
      <c r="R916" s="37"/>
    </row>
    <row r="917" spans="1:18">
      <c r="A917" s="17">
        <v>6011</v>
      </c>
      <c r="B917" s="15">
        <v>46122.576782407399</v>
      </c>
      <c r="C917" s="15">
        <v>46122.578969907401</v>
      </c>
      <c r="D917" s="15" t="s">
        <v>264</v>
      </c>
      <c r="E917" s="32">
        <v>46122</v>
      </c>
      <c r="F917" s="17" t="s">
        <v>159</v>
      </c>
      <c r="G917" s="15" t="s">
        <v>3299</v>
      </c>
      <c r="H917" s="21" t="s">
        <v>239</v>
      </c>
      <c r="I917" s="17" t="s">
        <v>962</v>
      </c>
      <c r="J917" s="17" t="s">
        <v>644</v>
      </c>
      <c r="K917" s="17" t="s">
        <v>285</v>
      </c>
      <c r="L917" s="17" t="s">
        <v>3350</v>
      </c>
      <c r="M917" s="17" t="s">
        <v>3351</v>
      </c>
      <c r="N917" s="17" t="s">
        <v>3352</v>
      </c>
      <c r="O917" s="17" t="s">
        <v>527</v>
      </c>
      <c r="P917" s="43" t="s">
        <v>272</v>
      </c>
      <c r="Q917" s="17" t="str" cm="1">
        <f t="array" ref="Q917">_xlfn.XLOOKUP(Table4[[#This Row],[Full Name / Nama Penuh]],Table1[[#All],[Employee Name]],Table1[[#All],[Status]],"",0,1)</f>
        <v>Active</v>
      </c>
      <c r="R917" s="37"/>
    </row>
    <row r="918" spans="1:18">
      <c r="A918" s="17">
        <v>6018</v>
      </c>
      <c r="B918" s="15">
        <v>46122.956307870401</v>
      </c>
      <c r="C918" s="15">
        <v>46122.958738425899</v>
      </c>
      <c r="D918" s="15" t="s">
        <v>264</v>
      </c>
      <c r="E918" s="32">
        <v>46122</v>
      </c>
      <c r="F918" s="15" t="s">
        <v>3333</v>
      </c>
      <c r="G918" s="15"/>
      <c r="H918" s="21" t="s">
        <v>2016</v>
      </c>
      <c r="I918" s="17" t="s">
        <v>3353</v>
      </c>
      <c r="J918" s="17" t="s">
        <v>644</v>
      </c>
      <c r="K918" s="17" t="s">
        <v>296</v>
      </c>
      <c r="L918" s="17" t="s">
        <v>3354</v>
      </c>
      <c r="M918" s="17" t="s">
        <v>3355</v>
      </c>
      <c r="N918" s="17" t="s">
        <v>3356</v>
      </c>
      <c r="O918" s="17" t="s">
        <v>283</v>
      </c>
      <c r="P918" s="43" t="s">
        <v>390</v>
      </c>
      <c r="Q918" s="17" t="str" cm="1">
        <f t="array" ref="Q918">_xlfn.XLOOKUP(Table4[[#This Row],[Full Name / Nama Penuh]],Table1[[#All],[Employee Name]],Table1[[#All],[Status]],"",0,1)</f>
        <v/>
      </c>
      <c r="R918" s="37"/>
    </row>
    <row r="919" spans="1:18">
      <c r="A919" s="17">
        <v>6019</v>
      </c>
      <c r="B919" s="15">
        <v>46122.959166666697</v>
      </c>
      <c r="C919" s="15">
        <v>46122.969618055598</v>
      </c>
      <c r="D919" s="15" t="s">
        <v>264</v>
      </c>
      <c r="E919" s="32">
        <v>46122</v>
      </c>
      <c r="F919" s="15" t="s">
        <v>3357</v>
      </c>
      <c r="G919" s="15" t="s">
        <v>3358</v>
      </c>
      <c r="H919" s="21" t="s">
        <v>2016</v>
      </c>
      <c r="I919" s="17" t="s">
        <v>2017</v>
      </c>
      <c r="J919" s="17" t="s">
        <v>2021</v>
      </c>
      <c r="K919" s="17" t="s">
        <v>285</v>
      </c>
      <c r="L919" s="17" t="s">
        <v>3359</v>
      </c>
      <c r="M919" s="17" t="s">
        <v>3360</v>
      </c>
      <c r="N919" s="17" t="s">
        <v>3361</v>
      </c>
      <c r="O919" s="17" t="s">
        <v>527</v>
      </c>
      <c r="P919" s="43" t="s">
        <v>390</v>
      </c>
      <c r="Q919" s="17" t="str" cm="1">
        <f t="array" ref="Q919">_xlfn.XLOOKUP(Table4[[#This Row],[Full Name / Nama Penuh]],Table1[[#All],[Employee Name]],Table1[[#All],[Status]],"",0,1)</f>
        <v/>
      </c>
      <c r="R919" s="37"/>
    </row>
    <row r="920" spans="1:18">
      <c r="A920" s="17">
        <v>6021</v>
      </c>
      <c r="B920" s="15">
        <v>46123.0373958333</v>
      </c>
      <c r="C920" s="15">
        <v>46123.059097222198</v>
      </c>
      <c r="D920" s="15" t="s">
        <v>264</v>
      </c>
      <c r="E920" s="32">
        <v>46122</v>
      </c>
      <c r="F920" s="15" t="s">
        <v>3362</v>
      </c>
      <c r="G920" s="15"/>
      <c r="H920" s="21" t="s">
        <v>2016</v>
      </c>
      <c r="I920" s="17" t="s">
        <v>3363</v>
      </c>
      <c r="J920" s="17" t="s">
        <v>2021</v>
      </c>
      <c r="K920" s="17" t="s">
        <v>296</v>
      </c>
      <c r="L920" s="17" t="s">
        <v>3364</v>
      </c>
      <c r="M920" s="17" t="s">
        <v>3365</v>
      </c>
      <c r="N920" s="17" t="s">
        <v>3366</v>
      </c>
      <c r="O920" s="17" t="s">
        <v>450</v>
      </c>
      <c r="P920" s="43" t="s">
        <v>390</v>
      </c>
      <c r="Q920" s="17" t="str" cm="1">
        <f t="array" ref="Q920">_xlfn.XLOOKUP(Table4[[#This Row],[Full Name / Nama Penuh]],Table1[[#All],[Employee Name]],Table1[[#All],[Status]],"",0,1)</f>
        <v/>
      </c>
      <c r="R920" s="37"/>
    </row>
    <row r="921" spans="1:18">
      <c r="A921" s="17">
        <v>6047</v>
      </c>
      <c r="B921" s="15">
        <v>46125.3458217593</v>
      </c>
      <c r="C921" s="15">
        <v>46125.347638888903</v>
      </c>
      <c r="D921" s="15" t="s">
        <v>264</v>
      </c>
      <c r="E921" s="32">
        <v>46122</v>
      </c>
      <c r="F921" s="17" t="s">
        <v>218</v>
      </c>
      <c r="G921" s="15" t="s">
        <v>3367</v>
      </c>
      <c r="H921" s="21" t="s">
        <v>239</v>
      </c>
      <c r="I921" s="17" t="s">
        <v>627</v>
      </c>
      <c r="J921" s="17" t="s">
        <v>279</v>
      </c>
      <c r="K921" s="17" t="s">
        <v>296</v>
      </c>
      <c r="L921" s="17" t="s">
        <v>3368</v>
      </c>
      <c r="M921" s="17" t="s">
        <v>3369</v>
      </c>
      <c r="N921" s="17" t="s">
        <v>3370</v>
      </c>
      <c r="O921" s="17" t="s">
        <v>346</v>
      </c>
      <c r="P921" s="43" t="s">
        <v>272</v>
      </c>
      <c r="Q921" s="17" t="str" cm="1">
        <f t="array" ref="Q921">_xlfn.XLOOKUP(Table4[[#This Row],[Full Name / Nama Penuh]],Table1[[#All],[Employee Name]],Table1[[#All],[Status]],"",0,1)</f>
        <v>Active</v>
      </c>
      <c r="R921" s="37"/>
    </row>
    <row r="922" spans="1:18">
      <c r="A922" s="17">
        <v>6059</v>
      </c>
      <c r="B922" s="15">
        <v>46125.459976851896</v>
      </c>
      <c r="C922" s="15">
        <v>46125.460138888899</v>
      </c>
      <c r="D922" s="15" t="s">
        <v>264</v>
      </c>
      <c r="E922" s="32">
        <v>46122</v>
      </c>
      <c r="F922" s="17" t="s">
        <v>160</v>
      </c>
      <c r="G922" s="15" t="s">
        <v>2261</v>
      </c>
      <c r="H922" s="21" t="s">
        <v>239</v>
      </c>
      <c r="I922" s="17" t="s">
        <v>359</v>
      </c>
      <c r="J922" s="17" t="s">
        <v>279</v>
      </c>
      <c r="K922" s="17" t="s">
        <v>285</v>
      </c>
      <c r="L922" s="17" t="s">
        <v>3371</v>
      </c>
      <c r="M922" s="17" t="s">
        <v>369</v>
      </c>
      <c r="N922" s="17" t="s">
        <v>3372</v>
      </c>
      <c r="O922" s="17" t="s">
        <v>295</v>
      </c>
      <c r="P922" s="43" t="s">
        <v>272</v>
      </c>
      <c r="Q922" s="17" t="str" cm="1">
        <f t="array" ref="Q922">_xlfn.XLOOKUP(Table4[[#This Row],[Full Name / Nama Penuh]],Table1[[#All],[Employee Name]],Table1[[#All],[Status]],"",0,1)</f>
        <v>Active</v>
      </c>
      <c r="R922" s="37"/>
    </row>
    <row r="923" spans="1:18">
      <c r="A923" s="17">
        <v>6119</v>
      </c>
      <c r="B923" s="15">
        <v>46126.312824074099</v>
      </c>
      <c r="C923" s="15">
        <v>46126.315439814804</v>
      </c>
      <c r="D923" s="15" t="s">
        <v>264</v>
      </c>
      <c r="E923" s="32">
        <v>46122</v>
      </c>
      <c r="F923" s="17" t="s">
        <v>230</v>
      </c>
      <c r="G923" s="15" t="s">
        <v>3373</v>
      </c>
      <c r="H923" s="21" t="s">
        <v>239</v>
      </c>
      <c r="I923" s="17" t="s">
        <v>2973</v>
      </c>
      <c r="J923" s="17" t="s">
        <v>291</v>
      </c>
      <c r="K923" s="17" t="s">
        <v>296</v>
      </c>
      <c r="L923" s="17" t="s">
        <v>3374</v>
      </c>
      <c r="M923" s="17" t="s">
        <v>3375</v>
      </c>
      <c r="N923" s="17" t="s">
        <v>3376</v>
      </c>
      <c r="O923" s="17" t="s">
        <v>367</v>
      </c>
      <c r="P923" s="43" t="s">
        <v>272</v>
      </c>
      <c r="Q923" s="17" t="str" cm="1">
        <f t="array" ref="Q923">_xlfn.XLOOKUP(Table4[[#This Row],[Full Name / Nama Penuh]],Table1[[#All],[Employee Name]],Table1[[#All],[Status]],"",0,1)</f>
        <v>Active</v>
      </c>
      <c r="R923" s="37"/>
    </row>
    <row r="924" spans="1:18">
      <c r="A924" s="17">
        <v>6165</v>
      </c>
      <c r="B924" s="15">
        <v>46126.368159722202</v>
      </c>
      <c r="C924" s="15">
        <v>46126.371249999997</v>
      </c>
      <c r="D924" s="15" t="s">
        <v>264</v>
      </c>
      <c r="E924" s="32">
        <v>46122</v>
      </c>
      <c r="F924" s="17" t="s">
        <v>48</v>
      </c>
      <c r="G924" s="15" t="s">
        <v>2339</v>
      </c>
      <c r="H924" s="21" t="s">
        <v>239</v>
      </c>
      <c r="I924" s="17" t="s">
        <v>304</v>
      </c>
      <c r="J924" s="17" t="s">
        <v>266</v>
      </c>
      <c r="K924" s="17" t="s">
        <v>296</v>
      </c>
      <c r="L924" s="17" t="s">
        <v>3377</v>
      </c>
      <c r="M924" s="17" t="s">
        <v>3378</v>
      </c>
      <c r="N924" s="17" t="s">
        <v>3379</v>
      </c>
      <c r="O924" s="17" t="s">
        <v>948</v>
      </c>
      <c r="P924" s="43" t="s">
        <v>272</v>
      </c>
      <c r="Q924" s="17" t="str" cm="1">
        <f t="array" ref="Q924">_xlfn.XLOOKUP(Table4[[#This Row],[Full Name / Nama Penuh]],Table1[[#All],[Employee Name]],Table1[[#All],[Status]],"",0,1)</f>
        <v>Active</v>
      </c>
      <c r="R924" s="37"/>
    </row>
    <row r="925" spans="1:18">
      <c r="A925" s="17">
        <v>6174</v>
      </c>
      <c r="B925" s="15">
        <v>46126.377939814804</v>
      </c>
      <c r="C925" s="15">
        <v>46126.381990740701</v>
      </c>
      <c r="D925" s="15" t="s">
        <v>264</v>
      </c>
      <c r="E925" s="32">
        <v>46122</v>
      </c>
      <c r="F925" s="17" t="s">
        <v>48</v>
      </c>
      <c r="G925" s="15" t="s">
        <v>2339</v>
      </c>
      <c r="H925" s="21" t="s">
        <v>239</v>
      </c>
      <c r="I925" s="17" t="s">
        <v>304</v>
      </c>
      <c r="J925" s="17" t="s">
        <v>266</v>
      </c>
      <c r="K925" s="17" t="s">
        <v>296</v>
      </c>
      <c r="L925" s="17" t="s">
        <v>3380</v>
      </c>
      <c r="M925" s="17" t="s">
        <v>3381</v>
      </c>
      <c r="N925" s="17" t="s">
        <v>3382</v>
      </c>
      <c r="O925" s="17" t="s">
        <v>318</v>
      </c>
      <c r="P925" s="43" t="s">
        <v>272</v>
      </c>
      <c r="Q925" s="17" t="str" cm="1">
        <f t="array" ref="Q925">_xlfn.XLOOKUP(Table4[[#This Row],[Full Name / Nama Penuh]],Table1[[#All],[Employee Name]],Table1[[#All],[Status]],"",0,1)</f>
        <v>Active</v>
      </c>
      <c r="R925" s="37"/>
    </row>
    <row r="926" spans="1:18">
      <c r="A926" s="17">
        <v>6191</v>
      </c>
      <c r="B926" s="15">
        <v>46126.4144212963</v>
      </c>
      <c r="C926" s="15">
        <v>46126.418472222198</v>
      </c>
      <c r="D926" s="15" t="s">
        <v>264</v>
      </c>
      <c r="E926" s="32">
        <v>46122</v>
      </c>
      <c r="F926" s="17" t="s">
        <v>197</v>
      </c>
      <c r="G926" s="15" t="s">
        <v>3208</v>
      </c>
      <c r="H926" s="21" t="s">
        <v>239</v>
      </c>
      <c r="I926" s="17" t="s">
        <v>752</v>
      </c>
      <c r="J926" s="17" t="s">
        <v>715</v>
      </c>
      <c r="K926" s="17" t="s">
        <v>296</v>
      </c>
      <c r="L926" s="17" t="s">
        <v>3383</v>
      </c>
      <c r="M926" s="17" t="s">
        <v>3384</v>
      </c>
      <c r="N926" s="17" t="s">
        <v>3385</v>
      </c>
      <c r="O926" s="17" t="s">
        <v>346</v>
      </c>
      <c r="P926" s="43" t="s">
        <v>272</v>
      </c>
      <c r="Q926" s="17" t="str" cm="1">
        <f t="array" ref="Q926">_xlfn.XLOOKUP(Table4[[#This Row],[Full Name / Nama Penuh]],Table1[[#All],[Employee Name]],Table1[[#All],[Status]],"",0,1)</f>
        <v>Active</v>
      </c>
      <c r="R926" s="37"/>
    </row>
    <row r="927" spans="1:18">
      <c r="A927" s="17">
        <v>5897</v>
      </c>
      <c r="B927" s="15">
        <v>46120.570486111101</v>
      </c>
      <c r="C927" s="15">
        <v>46120.572997685202</v>
      </c>
      <c r="D927" s="15" t="s">
        <v>264</v>
      </c>
      <c r="E927" s="32">
        <v>46121</v>
      </c>
      <c r="F927" s="15" t="s">
        <v>1973</v>
      </c>
      <c r="G927" s="15"/>
      <c r="H927" s="21" t="s">
        <v>239</v>
      </c>
      <c r="I927" s="17" t="s">
        <v>499</v>
      </c>
      <c r="J927" s="17" t="s">
        <v>274</v>
      </c>
      <c r="K927" s="17" t="s">
        <v>267</v>
      </c>
      <c r="L927" s="17" t="s">
        <v>3386</v>
      </c>
      <c r="M927" s="17" t="s">
        <v>3387</v>
      </c>
      <c r="N927" s="17" t="s">
        <v>3388</v>
      </c>
      <c r="O927" s="17" t="s">
        <v>295</v>
      </c>
      <c r="P927" s="16" t="s">
        <v>272</v>
      </c>
      <c r="Q927" s="17" t="str" cm="1">
        <f t="array" ref="Q927">_xlfn.XLOOKUP(Table4[[#This Row],[Full Name / Nama Penuh]],Table1[[#All],[Employee Name]],Table1[[#All],[Status]],"",0,1)</f>
        <v>Active</v>
      </c>
      <c r="R927" s="37"/>
    </row>
    <row r="928" spans="1:18">
      <c r="A928" s="17">
        <v>5922</v>
      </c>
      <c r="B928" s="15">
        <v>46121.421909722201</v>
      </c>
      <c r="C928" s="15">
        <v>46121.425578703696</v>
      </c>
      <c r="D928" s="15" t="s">
        <v>264</v>
      </c>
      <c r="E928" s="32">
        <v>46121</v>
      </c>
      <c r="F928" s="17" t="s">
        <v>96</v>
      </c>
      <c r="G928" s="17">
        <v>12000161</v>
      </c>
      <c r="H928" s="21" t="s">
        <v>239</v>
      </c>
      <c r="I928" s="17" t="s">
        <v>918</v>
      </c>
      <c r="J928" s="17" t="s">
        <v>88</v>
      </c>
      <c r="K928" s="17" t="s">
        <v>305</v>
      </c>
      <c r="L928" s="17" t="s">
        <v>3389</v>
      </c>
      <c r="M928" s="17" t="s">
        <v>3390</v>
      </c>
      <c r="N928" s="17" t="s">
        <v>3391</v>
      </c>
      <c r="O928" s="17" t="s">
        <v>295</v>
      </c>
      <c r="P928" s="43" t="s">
        <v>272</v>
      </c>
      <c r="Q928" s="17" t="str" cm="1">
        <f t="array" ref="Q928">_xlfn.XLOOKUP(Table4[[#This Row],[Full Name / Nama Penuh]],Table1[[#All],[Employee Name]],Table1[[#All],[Status]],"",0,1)</f>
        <v>Active</v>
      </c>
      <c r="R928" s="37"/>
    </row>
    <row r="929" spans="1:18">
      <c r="A929" s="17">
        <v>5930</v>
      </c>
      <c r="B929" s="15">
        <v>46121.436944444402</v>
      </c>
      <c r="C929" s="15">
        <v>46121.438796296301</v>
      </c>
      <c r="D929" s="15" t="s">
        <v>264</v>
      </c>
      <c r="E929" s="32">
        <v>46121</v>
      </c>
      <c r="F929" s="17" t="s">
        <v>107</v>
      </c>
      <c r="G929" s="15"/>
      <c r="H929" s="21" t="s">
        <v>239</v>
      </c>
      <c r="I929" s="17" t="s">
        <v>1641</v>
      </c>
      <c r="J929" s="17" t="s">
        <v>320</v>
      </c>
      <c r="K929" s="17" t="s">
        <v>305</v>
      </c>
      <c r="L929" s="17" t="s">
        <v>3392</v>
      </c>
      <c r="M929" s="17" t="s">
        <v>3393</v>
      </c>
      <c r="N929" s="17" t="s">
        <v>3394</v>
      </c>
      <c r="O929" s="17" t="s">
        <v>295</v>
      </c>
      <c r="P929" s="43" t="s">
        <v>272</v>
      </c>
      <c r="Q929" s="17" t="str" cm="1">
        <f t="array" ref="Q929">_xlfn.XLOOKUP(Table4[[#This Row],[Full Name / Nama Penuh]],Table1[[#All],[Employee Name]],Table1[[#All],[Status]],"",0,1)</f>
        <v>Active</v>
      </c>
      <c r="R929" s="37"/>
    </row>
    <row r="930" spans="1:18">
      <c r="A930" s="17">
        <v>5951</v>
      </c>
      <c r="B930" s="15">
        <v>46121.569652777798</v>
      </c>
      <c r="C930" s="15">
        <v>46121.572175925903</v>
      </c>
      <c r="D930" s="15" t="s">
        <v>264</v>
      </c>
      <c r="E930" s="32">
        <v>46121</v>
      </c>
      <c r="F930" s="15" t="s">
        <v>157</v>
      </c>
      <c r="G930" s="15"/>
      <c r="H930" s="21" t="s">
        <v>239</v>
      </c>
      <c r="I930" s="17" t="s">
        <v>465</v>
      </c>
      <c r="J930" s="17" t="s">
        <v>291</v>
      </c>
      <c r="K930" s="17" t="s">
        <v>305</v>
      </c>
      <c r="L930" s="17" t="s">
        <v>3395</v>
      </c>
      <c r="M930" s="17" t="s">
        <v>3396</v>
      </c>
      <c r="N930" s="17" t="s">
        <v>3397</v>
      </c>
      <c r="O930" s="17" t="s">
        <v>541</v>
      </c>
      <c r="P930" s="16" t="s">
        <v>272</v>
      </c>
      <c r="Q930" s="17" t="str" cm="1">
        <f t="array" ref="Q930">_xlfn.XLOOKUP(Table4[[#This Row],[Full Name / Nama Penuh]],Table1[[#All],[Employee Name]],Table1[[#All],[Status]],"",0,1)</f>
        <v>Active</v>
      </c>
      <c r="R930" s="37"/>
    </row>
    <row r="931" spans="1:18">
      <c r="A931" s="17">
        <v>5952</v>
      </c>
      <c r="B931" s="15">
        <v>46121.572986111103</v>
      </c>
      <c r="C931" s="15">
        <v>46121.576574074097</v>
      </c>
      <c r="D931" s="15" t="s">
        <v>264</v>
      </c>
      <c r="E931" s="32">
        <v>46121</v>
      </c>
      <c r="F931" s="17" t="s">
        <v>87</v>
      </c>
      <c r="G931" s="15"/>
      <c r="H931" s="21" t="s">
        <v>239</v>
      </c>
      <c r="I931" s="17" t="s">
        <v>949</v>
      </c>
      <c r="J931" s="17" t="s">
        <v>266</v>
      </c>
      <c r="K931" s="17" t="s">
        <v>267</v>
      </c>
      <c r="L931" s="17" t="s">
        <v>3398</v>
      </c>
      <c r="M931" s="17" t="s">
        <v>3399</v>
      </c>
      <c r="N931" s="17" t="s">
        <v>3400</v>
      </c>
      <c r="O931" s="17" t="s">
        <v>283</v>
      </c>
      <c r="P931" s="43" t="s">
        <v>272</v>
      </c>
      <c r="Q931" s="17" t="str" cm="1">
        <f t="array" ref="Q931">_xlfn.XLOOKUP(Table4[[#This Row],[Full Name / Nama Penuh]],Table1[[#All],[Employee Name]],Table1[[#All],[Status]],"",0,1)</f>
        <v>Active</v>
      </c>
      <c r="R931" s="37"/>
    </row>
    <row r="932" spans="1:18">
      <c r="A932" s="17">
        <v>5953</v>
      </c>
      <c r="B932" s="15">
        <v>46121.577013888898</v>
      </c>
      <c r="C932" s="15">
        <v>46121.579594907402</v>
      </c>
      <c r="D932" s="15" t="s">
        <v>264</v>
      </c>
      <c r="E932" s="32">
        <v>46121</v>
      </c>
      <c r="F932" s="17" t="s">
        <v>207</v>
      </c>
      <c r="G932" s="15"/>
      <c r="H932" s="21" t="s">
        <v>239</v>
      </c>
      <c r="I932" s="17" t="s">
        <v>2073</v>
      </c>
      <c r="J932" s="17" t="s">
        <v>325</v>
      </c>
      <c r="K932" s="17" t="s">
        <v>267</v>
      </c>
      <c r="L932" s="17" t="s">
        <v>3401</v>
      </c>
      <c r="M932" s="17" t="s">
        <v>3402</v>
      </c>
      <c r="N932" s="17" t="s">
        <v>3403</v>
      </c>
      <c r="O932" s="17" t="s">
        <v>289</v>
      </c>
      <c r="P932" s="43" t="s">
        <v>272</v>
      </c>
      <c r="Q932" s="17" t="str" cm="1">
        <f t="array" ref="Q932">_xlfn.XLOOKUP(Table4[[#This Row],[Full Name / Nama Penuh]],Table1[[#All],[Employee Name]],Table1[[#All],[Status]],"",0,1)</f>
        <v>Active</v>
      </c>
      <c r="R932" s="37"/>
    </row>
    <row r="933" spans="1:18">
      <c r="A933" s="17">
        <v>5954</v>
      </c>
      <c r="B933" s="15">
        <v>46121.594907407401</v>
      </c>
      <c r="C933" s="15">
        <v>46121.595925925903</v>
      </c>
      <c r="D933" s="15" t="s">
        <v>264</v>
      </c>
      <c r="E933" s="32">
        <v>46121</v>
      </c>
      <c r="F933" s="15" t="s">
        <v>3404</v>
      </c>
      <c r="G933" s="15"/>
      <c r="H933" s="21" t="s">
        <v>239</v>
      </c>
      <c r="I933" s="17" t="s">
        <v>391</v>
      </c>
      <c r="J933" s="17" t="s">
        <v>279</v>
      </c>
      <c r="K933" s="17" t="s">
        <v>305</v>
      </c>
      <c r="L933" s="17" t="s">
        <v>3405</v>
      </c>
      <c r="M933" s="17" t="s">
        <v>393</v>
      </c>
      <c r="N933" s="17" t="s">
        <v>3406</v>
      </c>
      <c r="O933" s="17" t="s">
        <v>295</v>
      </c>
      <c r="P933" s="16" t="s">
        <v>272</v>
      </c>
      <c r="Q933" s="17" t="str" cm="1">
        <f t="array" ref="Q933">_xlfn.XLOOKUP(Table4[[#This Row],[Full Name / Nama Penuh]],Table1[[#All],[Employee Name]],Table1[[#All],[Status]],"",0,1)</f>
        <v>Active</v>
      </c>
      <c r="R933" s="37"/>
    </row>
    <row r="934" spans="1:18">
      <c r="A934" s="17">
        <v>5955</v>
      </c>
      <c r="B934" s="15">
        <v>46121.596006944397</v>
      </c>
      <c r="C934" s="15">
        <v>46121.596932870401</v>
      </c>
      <c r="D934" s="15" t="s">
        <v>264</v>
      </c>
      <c r="E934" s="32">
        <v>46121</v>
      </c>
      <c r="F934" s="15" t="s">
        <v>3404</v>
      </c>
      <c r="G934" s="15"/>
      <c r="H934" s="21" t="s">
        <v>239</v>
      </c>
      <c r="I934" s="17" t="s">
        <v>391</v>
      </c>
      <c r="J934" s="17" t="s">
        <v>266</v>
      </c>
      <c r="K934" s="17" t="s">
        <v>305</v>
      </c>
      <c r="L934" s="17" t="s">
        <v>3407</v>
      </c>
      <c r="M934" s="17" t="s">
        <v>3408</v>
      </c>
      <c r="N934" s="17" t="s">
        <v>2589</v>
      </c>
      <c r="O934" s="17" t="s">
        <v>295</v>
      </c>
      <c r="P934" s="16" t="s">
        <v>272</v>
      </c>
      <c r="Q934" s="17" t="str" cm="1">
        <f t="array" ref="Q934">_xlfn.XLOOKUP(Table4[[#This Row],[Full Name / Nama Penuh]],Table1[[#All],[Employee Name]],Table1[[#All],[Status]],"",0,1)</f>
        <v>Active</v>
      </c>
      <c r="R934" s="37"/>
    </row>
    <row r="935" spans="1:18">
      <c r="A935" s="17">
        <v>5956</v>
      </c>
      <c r="B935" s="15">
        <v>46121.6002546296</v>
      </c>
      <c r="C935" s="15">
        <v>46121.601550925901</v>
      </c>
      <c r="D935" s="15" t="s">
        <v>264</v>
      </c>
      <c r="E935" s="32">
        <v>46121</v>
      </c>
      <c r="F935" s="17" t="s">
        <v>101</v>
      </c>
      <c r="G935" s="15"/>
      <c r="H935" s="21" t="s">
        <v>239</v>
      </c>
      <c r="I935" s="17" t="s">
        <v>1542</v>
      </c>
      <c r="J935" s="17" t="s">
        <v>88</v>
      </c>
      <c r="K935" s="17" t="s">
        <v>267</v>
      </c>
      <c r="L935" s="17" t="s">
        <v>3409</v>
      </c>
      <c r="M935" s="17" t="s">
        <v>3410</v>
      </c>
      <c r="N935" s="17" t="s">
        <v>287</v>
      </c>
      <c r="O935" s="17" t="s">
        <v>346</v>
      </c>
      <c r="P935" s="43" t="s">
        <v>272</v>
      </c>
      <c r="Q935" s="17" t="str" cm="1">
        <f t="array" ref="Q935">_xlfn.XLOOKUP(Table4[[#This Row],[Full Name / Nama Penuh]],Table1[[#All],[Employee Name]],Table1[[#All],[Status]],"",0,1)</f>
        <v>Active</v>
      </c>
      <c r="R935" s="37"/>
    </row>
    <row r="936" spans="1:18">
      <c r="A936" s="17">
        <v>5958</v>
      </c>
      <c r="B936" s="15">
        <v>46121.607731481497</v>
      </c>
      <c r="C936" s="15">
        <v>46121.610081018502</v>
      </c>
      <c r="D936" s="15" t="s">
        <v>264</v>
      </c>
      <c r="E936" s="32">
        <v>46121</v>
      </c>
      <c r="F936" s="17" t="s">
        <v>139</v>
      </c>
      <c r="G936" s="15"/>
      <c r="H936" s="21" t="s">
        <v>239</v>
      </c>
      <c r="I936" s="17" t="s">
        <v>3411</v>
      </c>
      <c r="J936" s="17" t="s">
        <v>325</v>
      </c>
      <c r="K936" s="17" t="s">
        <v>267</v>
      </c>
      <c r="L936" s="17" t="s">
        <v>770</v>
      </c>
      <c r="M936" s="17" t="s">
        <v>3412</v>
      </c>
      <c r="N936" s="17" t="s">
        <v>3413</v>
      </c>
      <c r="O936" s="17" t="s">
        <v>346</v>
      </c>
      <c r="P936" s="43" t="s">
        <v>272</v>
      </c>
      <c r="Q936" s="17" t="str" cm="1">
        <f t="array" ref="Q936">_xlfn.XLOOKUP(Table4[[#This Row],[Full Name / Nama Penuh]],Table1[[#All],[Employee Name]],Table1[[#All],[Status]],"",0,1)</f>
        <v>Active</v>
      </c>
      <c r="R936" s="37"/>
    </row>
    <row r="937" spans="1:18">
      <c r="A937" s="17">
        <v>5965</v>
      </c>
      <c r="B937" s="15">
        <v>46121.630914351903</v>
      </c>
      <c r="C937" s="15">
        <v>46121.6351967593</v>
      </c>
      <c r="D937" s="15" t="s">
        <v>264</v>
      </c>
      <c r="E937" s="32">
        <v>46121</v>
      </c>
      <c r="F937" s="15" t="s">
        <v>3414</v>
      </c>
      <c r="G937" s="15"/>
      <c r="H937" s="21" t="s">
        <v>239</v>
      </c>
      <c r="I937" s="17" t="s">
        <v>3415</v>
      </c>
      <c r="J937" s="17" t="s">
        <v>266</v>
      </c>
      <c r="K937" s="17" t="s">
        <v>267</v>
      </c>
      <c r="L937" s="17" t="s">
        <v>3416</v>
      </c>
      <c r="M937" s="17" t="s">
        <v>3417</v>
      </c>
      <c r="N937" s="17" t="s">
        <v>3418</v>
      </c>
      <c r="O937" s="17" t="s">
        <v>340</v>
      </c>
      <c r="P937" s="16" t="s">
        <v>272</v>
      </c>
      <c r="Q937" s="17" t="str" cm="1">
        <f t="array" ref="Q937">_xlfn.XLOOKUP(Table4[[#This Row],[Full Name / Nama Penuh]],Table1[[#All],[Employee Name]],Table1[[#All],[Status]],"",0,1)</f>
        <v>Active</v>
      </c>
      <c r="R937" s="37"/>
    </row>
    <row r="938" spans="1:18">
      <c r="A938" s="17">
        <v>5977</v>
      </c>
      <c r="B938" s="15">
        <v>46121.791597222204</v>
      </c>
      <c r="C938" s="15">
        <v>46121.796886574099</v>
      </c>
      <c r="D938" s="15" t="s">
        <v>264</v>
      </c>
      <c r="E938" s="32">
        <v>46121</v>
      </c>
      <c r="F938" s="17" t="s">
        <v>114</v>
      </c>
      <c r="G938" s="15"/>
      <c r="H938" s="21" t="s">
        <v>239</v>
      </c>
      <c r="I938" s="17" t="s">
        <v>516</v>
      </c>
      <c r="J938" s="17" t="s">
        <v>475</v>
      </c>
      <c r="K938" s="17" t="s">
        <v>305</v>
      </c>
      <c r="L938" s="17" t="s">
        <v>3419</v>
      </c>
      <c r="M938" s="17" t="s">
        <v>3420</v>
      </c>
      <c r="N938" s="17" t="s">
        <v>3421</v>
      </c>
      <c r="O938" s="17" t="s">
        <v>295</v>
      </c>
      <c r="P938" s="43" t="s">
        <v>272</v>
      </c>
      <c r="Q938" s="17" t="str" cm="1">
        <f t="array" ref="Q938">_xlfn.XLOOKUP(Table4[[#This Row],[Full Name / Nama Penuh]],Table1[[#All],[Employee Name]],Table1[[#All],[Status]],"",0,1)</f>
        <v>Active</v>
      </c>
      <c r="R938" s="37"/>
    </row>
    <row r="939" spans="1:18">
      <c r="A939" s="17">
        <v>6002</v>
      </c>
      <c r="B939" s="15">
        <v>46122.4383564815</v>
      </c>
      <c r="C939" s="15">
        <v>46122.442546296297</v>
      </c>
      <c r="D939" s="15" t="s">
        <v>264</v>
      </c>
      <c r="E939" s="32">
        <v>46121</v>
      </c>
      <c r="F939" s="15" t="s">
        <v>202</v>
      </c>
      <c r="G939" s="15" t="s">
        <v>2913</v>
      </c>
      <c r="H939" s="21" t="s">
        <v>239</v>
      </c>
      <c r="I939" s="17" t="s">
        <v>359</v>
      </c>
      <c r="J939" s="17" t="s">
        <v>266</v>
      </c>
      <c r="K939" s="17" t="s">
        <v>267</v>
      </c>
      <c r="L939" s="17" t="s">
        <v>3422</v>
      </c>
      <c r="M939" s="17" t="s">
        <v>3423</v>
      </c>
      <c r="N939" s="17" t="s">
        <v>3424</v>
      </c>
      <c r="O939" s="17" t="s">
        <v>541</v>
      </c>
      <c r="P939" s="16" t="s">
        <v>272</v>
      </c>
      <c r="Q939" s="17" t="str" cm="1">
        <f t="array" ref="Q939">_xlfn.XLOOKUP(Table4[[#This Row],[Full Name / Nama Penuh]],Table1[[#All],[Employee Name]],Table1[[#All],[Status]],"",0,1)</f>
        <v>Active</v>
      </c>
      <c r="R939" s="37"/>
    </row>
    <row r="940" spans="1:18">
      <c r="A940" s="17">
        <v>6017</v>
      </c>
      <c r="B940" s="15">
        <v>46122.865451388898</v>
      </c>
      <c r="C940" s="15">
        <v>46122.872488425899</v>
      </c>
      <c r="D940" s="15" t="s">
        <v>264</v>
      </c>
      <c r="E940" s="32">
        <v>46121</v>
      </c>
      <c r="F940" s="17" t="s">
        <v>193</v>
      </c>
      <c r="G940" s="15" t="s">
        <v>3425</v>
      </c>
      <c r="H940" s="21" t="s">
        <v>239</v>
      </c>
      <c r="I940" s="17" t="s">
        <v>1191</v>
      </c>
      <c r="J940" s="17" t="s">
        <v>266</v>
      </c>
      <c r="K940" s="17" t="s">
        <v>267</v>
      </c>
      <c r="L940" s="17" t="s">
        <v>3426</v>
      </c>
      <c r="M940" s="17" t="s">
        <v>3427</v>
      </c>
      <c r="N940" s="17" t="s">
        <v>3428</v>
      </c>
      <c r="O940" s="17" t="s">
        <v>428</v>
      </c>
      <c r="P940" s="43" t="s">
        <v>272</v>
      </c>
      <c r="Q940" s="17" t="str" cm="1">
        <f t="array" ref="Q940">_xlfn.XLOOKUP(Table4[[#This Row],[Full Name / Nama Penuh]],Table1[[#All],[Employee Name]],Table1[[#All],[Status]],"",0,1)</f>
        <v>Active</v>
      </c>
      <c r="R940" s="37"/>
    </row>
    <row r="941" spans="1:18">
      <c r="A941" s="17">
        <v>6032</v>
      </c>
      <c r="B941" s="15">
        <v>46124.578043981499</v>
      </c>
      <c r="C941" s="15">
        <v>46124.580925925897</v>
      </c>
      <c r="D941" s="15" t="s">
        <v>264</v>
      </c>
      <c r="E941" s="32">
        <v>46121</v>
      </c>
      <c r="F941" s="17" t="s">
        <v>181</v>
      </c>
      <c r="G941" s="15" t="s">
        <v>2431</v>
      </c>
      <c r="H941" s="21" t="s">
        <v>239</v>
      </c>
      <c r="I941" s="17" t="s">
        <v>799</v>
      </c>
      <c r="J941" s="17" t="s">
        <v>407</v>
      </c>
      <c r="K941" s="17" t="s">
        <v>305</v>
      </c>
      <c r="L941" s="17" t="s">
        <v>3429</v>
      </c>
      <c r="M941" s="17" t="s">
        <v>3430</v>
      </c>
      <c r="N941" s="17" t="s">
        <v>3431</v>
      </c>
      <c r="O941" s="17" t="s">
        <v>428</v>
      </c>
      <c r="P941" s="43" t="s">
        <v>272</v>
      </c>
      <c r="Q941" s="17" t="str" cm="1">
        <f t="array" ref="Q941">_xlfn.XLOOKUP(Table4[[#This Row],[Full Name / Nama Penuh]],Table1[[#All],[Employee Name]],Table1[[#All],[Status]],"",0,1)</f>
        <v>Active</v>
      </c>
      <c r="R941" s="37"/>
    </row>
    <row r="942" spans="1:18">
      <c r="A942" s="17">
        <v>6033</v>
      </c>
      <c r="B942" s="15">
        <v>46124.659618055601</v>
      </c>
      <c r="C942" s="15">
        <v>46124.663483796299</v>
      </c>
      <c r="D942" s="15" t="s">
        <v>264</v>
      </c>
      <c r="E942" s="32">
        <v>46121</v>
      </c>
      <c r="F942" s="17" t="s">
        <v>211</v>
      </c>
      <c r="G942" s="15" t="s">
        <v>3432</v>
      </c>
      <c r="H942" s="21" t="s">
        <v>239</v>
      </c>
      <c r="I942" s="17" t="s">
        <v>892</v>
      </c>
      <c r="J942" s="17" t="s">
        <v>266</v>
      </c>
      <c r="K942" s="17" t="s">
        <v>267</v>
      </c>
      <c r="L942" s="17" t="s">
        <v>3433</v>
      </c>
      <c r="M942" s="17" t="s">
        <v>3434</v>
      </c>
      <c r="N942" s="17" t="s">
        <v>3435</v>
      </c>
      <c r="O942" s="17" t="s">
        <v>295</v>
      </c>
      <c r="P942" s="43" t="s">
        <v>272</v>
      </c>
      <c r="Q942" s="17" t="str" cm="1">
        <f t="array" ref="Q942">_xlfn.XLOOKUP(Table4[[#This Row],[Full Name / Nama Penuh]],Table1[[#All],[Employee Name]],Table1[[#All],[Status]],"",0,1)</f>
        <v>Active</v>
      </c>
      <c r="R942" s="37"/>
    </row>
    <row r="943" spans="1:18">
      <c r="A943" s="17">
        <v>6157</v>
      </c>
      <c r="B943" s="15">
        <v>46126.3499884259</v>
      </c>
      <c r="C943" s="15">
        <v>46126.353738425903</v>
      </c>
      <c r="D943" s="15" t="s">
        <v>264</v>
      </c>
      <c r="E943" s="32">
        <v>46121</v>
      </c>
      <c r="F943" s="17" t="s">
        <v>183</v>
      </c>
      <c r="G943" s="15" t="s">
        <v>2425</v>
      </c>
      <c r="H943" s="21" t="s">
        <v>239</v>
      </c>
      <c r="I943" s="17" t="s">
        <v>3436</v>
      </c>
      <c r="J943" s="17" t="s">
        <v>1787</v>
      </c>
      <c r="K943" s="17" t="s">
        <v>305</v>
      </c>
      <c r="L943" s="17" t="s">
        <v>3437</v>
      </c>
      <c r="M943" s="17" t="s">
        <v>3438</v>
      </c>
      <c r="N943" s="17" t="s">
        <v>3438</v>
      </c>
      <c r="O943" s="17" t="s">
        <v>367</v>
      </c>
      <c r="P943" s="43" t="s">
        <v>272</v>
      </c>
      <c r="Q943" s="17" t="str" cm="1">
        <f t="array" ref="Q943">_xlfn.XLOOKUP(Table4[[#This Row],[Full Name / Nama Penuh]],Table1[[#All],[Employee Name]],Table1[[#All],[Status]],"",0,1)</f>
        <v>Active</v>
      </c>
      <c r="R943" s="37"/>
    </row>
    <row r="944" spans="1:18">
      <c r="A944" s="17">
        <v>6158</v>
      </c>
      <c r="B944" s="15">
        <v>46126.350196759297</v>
      </c>
      <c r="C944" s="15">
        <v>46126.354502314804</v>
      </c>
      <c r="D944" s="15" t="s">
        <v>264</v>
      </c>
      <c r="E944" s="32">
        <v>46121</v>
      </c>
      <c r="F944" s="17" t="s">
        <v>207</v>
      </c>
      <c r="G944" s="15" t="s">
        <v>2072</v>
      </c>
      <c r="H944" s="21" t="s">
        <v>239</v>
      </c>
      <c r="I944" s="17" t="s">
        <v>549</v>
      </c>
      <c r="J944" s="17" t="s">
        <v>320</v>
      </c>
      <c r="K944" s="17" t="s">
        <v>267</v>
      </c>
      <c r="L944" s="17" t="s">
        <v>3439</v>
      </c>
      <c r="M944" s="17" t="s">
        <v>3440</v>
      </c>
      <c r="N944" s="17" t="s">
        <v>3441</v>
      </c>
      <c r="O944" s="17" t="s">
        <v>289</v>
      </c>
      <c r="P944" s="43" t="s">
        <v>272</v>
      </c>
      <c r="Q944" s="17" t="str" cm="1">
        <f t="array" ref="Q944">_xlfn.XLOOKUP(Table4[[#This Row],[Full Name / Nama Penuh]],Table1[[#All],[Employee Name]],Table1[[#All],[Status]],"",0,1)</f>
        <v>Active</v>
      </c>
      <c r="R944" s="37"/>
    </row>
    <row r="945" spans="1:18">
      <c r="A945" s="17">
        <v>6188</v>
      </c>
      <c r="B945" s="15">
        <v>46126.398831018501</v>
      </c>
      <c r="C945" s="15">
        <v>46126.407500000001</v>
      </c>
      <c r="D945" s="15" t="s">
        <v>264</v>
      </c>
      <c r="E945" s="32">
        <v>46121</v>
      </c>
      <c r="F945" s="17" t="s">
        <v>51</v>
      </c>
      <c r="G945" s="15" t="s">
        <v>3442</v>
      </c>
      <c r="H945" s="21" t="s">
        <v>239</v>
      </c>
      <c r="I945" s="17" t="s">
        <v>304</v>
      </c>
      <c r="J945" s="17" t="s">
        <v>291</v>
      </c>
      <c r="K945" s="17" t="s">
        <v>267</v>
      </c>
      <c r="L945" s="17" t="s">
        <v>3443</v>
      </c>
      <c r="M945" s="17" t="s">
        <v>3444</v>
      </c>
      <c r="N945" s="17" t="s">
        <v>3445</v>
      </c>
      <c r="O945" s="17" t="s">
        <v>295</v>
      </c>
      <c r="P945" s="43" t="s">
        <v>272</v>
      </c>
      <c r="Q945" s="17" t="str" cm="1">
        <f t="array" ref="Q945">_xlfn.XLOOKUP(Table4[[#This Row],[Full Name / Nama Penuh]],Table1[[#All],[Employee Name]],Table1[[#All],[Status]],"",0,1)</f>
        <v>Active</v>
      </c>
      <c r="R945" s="37"/>
    </row>
    <row r="946" spans="1:18">
      <c r="A946" s="17">
        <v>6225</v>
      </c>
      <c r="B946" s="15">
        <v>46126.534722222197</v>
      </c>
      <c r="C946" s="15">
        <v>46126.537314814799</v>
      </c>
      <c r="D946" s="15" t="s">
        <v>264</v>
      </c>
      <c r="E946" s="32">
        <v>46121</v>
      </c>
      <c r="F946" s="15" t="s">
        <v>3179</v>
      </c>
      <c r="G946" s="15" t="s">
        <v>2361</v>
      </c>
      <c r="H946" s="21" t="s">
        <v>239</v>
      </c>
      <c r="I946" s="17" t="s">
        <v>3180</v>
      </c>
      <c r="J946" s="17" t="s">
        <v>274</v>
      </c>
      <c r="K946" s="17" t="s">
        <v>305</v>
      </c>
      <c r="L946" s="17" t="s">
        <v>3446</v>
      </c>
      <c r="M946" s="17" t="s">
        <v>3447</v>
      </c>
      <c r="N946" s="17" t="s">
        <v>3034</v>
      </c>
      <c r="O946" s="17" t="s">
        <v>527</v>
      </c>
      <c r="P946" s="16" t="s">
        <v>272</v>
      </c>
      <c r="Q946" s="17" t="str" cm="1">
        <f t="array" ref="Q946">_xlfn.XLOOKUP(Table4[[#This Row],[Full Name / Nama Penuh]],Table1[[#All],[Employee Name]],Table1[[#All],[Status]],"",0,1)</f>
        <v>Active</v>
      </c>
      <c r="R946" s="37"/>
    </row>
    <row r="947" spans="1:18">
      <c r="A947" s="17">
        <v>6235</v>
      </c>
      <c r="B947" s="15">
        <v>46126.550138888902</v>
      </c>
      <c r="C947" s="15">
        <v>46126.552488425899</v>
      </c>
      <c r="D947" s="15" t="s">
        <v>264</v>
      </c>
      <c r="E947" s="32">
        <v>46121</v>
      </c>
      <c r="F947" s="17" t="s">
        <v>197</v>
      </c>
      <c r="G947" s="15" t="s">
        <v>3208</v>
      </c>
      <c r="H947" s="21" t="s">
        <v>239</v>
      </c>
      <c r="I947" s="17" t="s">
        <v>752</v>
      </c>
      <c r="J947" s="17" t="s">
        <v>683</v>
      </c>
      <c r="K947" s="17" t="s">
        <v>267</v>
      </c>
      <c r="L947" s="17" t="s">
        <v>3448</v>
      </c>
      <c r="M947" s="17" t="s">
        <v>3449</v>
      </c>
      <c r="N947" s="17" t="s">
        <v>3450</v>
      </c>
      <c r="O947" s="17" t="s">
        <v>346</v>
      </c>
      <c r="P947" s="43" t="s">
        <v>272</v>
      </c>
      <c r="Q947" s="17" t="str" cm="1">
        <f t="array" ref="Q947">_xlfn.XLOOKUP(Table4[[#This Row],[Full Name / Nama Penuh]],Table1[[#All],[Employee Name]],Table1[[#All],[Status]],"",0,1)</f>
        <v>Active</v>
      </c>
      <c r="R947" s="37"/>
    </row>
    <row r="948" spans="1:18">
      <c r="A948" s="17">
        <v>6246</v>
      </c>
      <c r="B948" s="15">
        <v>46126.561712962997</v>
      </c>
      <c r="C948" s="15">
        <v>46126.563796296301</v>
      </c>
      <c r="D948" s="15" t="s">
        <v>264</v>
      </c>
      <c r="E948" s="32">
        <v>46121</v>
      </c>
      <c r="F948" s="17" t="s">
        <v>101</v>
      </c>
      <c r="G948" s="15" t="s">
        <v>2933</v>
      </c>
      <c r="H948" s="21" t="s">
        <v>239</v>
      </c>
      <c r="I948" s="17" t="s">
        <v>1542</v>
      </c>
      <c r="J948" s="17" t="s">
        <v>291</v>
      </c>
      <c r="K948" s="17" t="s">
        <v>305</v>
      </c>
      <c r="L948" s="17" t="s">
        <v>3451</v>
      </c>
      <c r="M948" s="17" t="s">
        <v>3452</v>
      </c>
      <c r="N948" s="17" t="s">
        <v>3453</v>
      </c>
      <c r="O948" s="17" t="s">
        <v>295</v>
      </c>
      <c r="P948" s="43" t="s">
        <v>272</v>
      </c>
      <c r="Q948" s="17" t="str" cm="1">
        <f t="array" ref="Q948">_xlfn.XLOOKUP(Table4[[#This Row],[Full Name / Nama Penuh]],Table1[[#All],[Employee Name]],Table1[[#All],[Status]],"",0,1)</f>
        <v>Active</v>
      </c>
      <c r="R948" s="37"/>
    </row>
    <row r="949" spans="1:18">
      <c r="A949" s="17">
        <v>6258</v>
      </c>
      <c r="B949" s="15">
        <v>46126.579004629602</v>
      </c>
      <c r="C949" s="15">
        <v>46126.584085648203</v>
      </c>
      <c r="D949" s="15" t="s">
        <v>264</v>
      </c>
      <c r="E949" s="32">
        <v>46121</v>
      </c>
      <c r="F949" s="17" t="s">
        <v>98</v>
      </c>
      <c r="G949" s="15" t="s">
        <v>3188</v>
      </c>
      <c r="H949" s="21" t="s">
        <v>239</v>
      </c>
      <c r="I949" s="17" t="s">
        <v>3189</v>
      </c>
      <c r="J949" s="17" t="s">
        <v>342</v>
      </c>
      <c r="K949" s="17" t="s">
        <v>305</v>
      </c>
      <c r="L949" s="17" t="s">
        <v>3454</v>
      </c>
      <c r="M949" s="17" t="s">
        <v>3455</v>
      </c>
      <c r="N949" s="17" t="s">
        <v>3456</v>
      </c>
      <c r="O949" s="17" t="s">
        <v>428</v>
      </c>
      <c r="P949" s="43" t="s">
        <v>272</v>
      </c>
      <c r="Q949" s="17" t="str" cm="1">
        <f t="array" ref="Q949">_xlfn.XLOOKUP(Table4[[#This Row],[Full Name / Nama Penuh]],Table1[[#All],[Employee Name]],Table1[[#All],[Status]],"",0,1)</f>
        <v>Active</v>
      </c>
      <c r="R949" s="37"/>
    </row>
    <row r="950" spans="1:18">
      <c r="A950" s="17">
        <v>6264</v>
      </c>
      <c r="B950" s="15">
        <v>46126.812442129602</v>
      </c>
      <c r="C950" s="15">
        <v>46126.813472222202</v>
      </c>
      <c r="D950" s="15" t="s">
        <v>264</v>
      </c>
      <c r="E950" s="32">
        <v>46121</v>
      </c>
      <c r="F950" s="17" t="s">
        <v>185</v>
      </c>
      <c r="G950" s="15" t="s">
        <v>1957</v>
      </c>
      <c r="H950" s="21" t="s">
        <v>239</v>
      </c>
      <c r="I950" s="17" t="s">
        <v>411</v>
      </c>
      <c r="J950" s="17" t="s">
        <v>291</v>
      </c>
      <c r="K950" s="17" t="s">
        <v>267</v>
      </c>
      <c r="L950" s="17" t="s">
        <v>3457</v>
      </c>
      <c r="M950" s="17" t="s">
        <v>3458</v>
      </c>
      <c r="N950" s="17" t="s">
        <v>3459</v>
      </c>
      <c r="O950" s="17" t="s">
        <v>375</v>
      </c>
      <c r="P950" s="43" t="s">
        <v>272</v>
      </c>
      <c r="Q950" s="17" t="str" cm="1">
        <f t="array" ref="Q950">_xlfn.XLOOKUP(Table4[[#This Row],[Full Name / Nama Penuh]],Table1[[#All],[Employee Name]],Table1[[#All],[Status]],"",0,1)</f>
        <v>Active</v>
      </c>
      <c r="R950" s="37"/>
    </row>
    <row r="951" spans="1:18">
      <c r="A951" s="17">
        <v>6265</v>
      </c>
      <c r="B951" s="15">
        <v>46126.813495370399</v>
      </c>
      <c r="C951" s="15">
        <v>46126.814849536997</v>
      </c>
      <c r="D951" s="15" t="s">
        <v>264</v>
      </c>
      <c r="E951" s="32">
        <v>46121</v>
      </c>
      <c r="F951" s="17" t="s">
        <v>185</v>
      </c>
      <c r="G951" s="15" t="s">
        <v>1957</v>
      </c>
      <c r="H951" s="21" t="s">
        <v>239</v>
      </c>
      <c r="I951" s="17" t="s">
        <v>411</v>
      </c>
      <c r="J951" s="17" t="s">
        <v>266</v>
      </c>
      <c r="K951" s="17" t="s">
        <v>305</v>
      </c>
      <c r="L951" s="17" t="s">
        <v>3460</v>
      </c>
      <c r="M951" s="17" t="s">
        <v>3461</v>
      </c>
      <c r="N951" s="17" t="s">
        <v>3462</v>
      </c>
      <c r="O951" s="17" t="s">
        <v>428</v>
      </c>
      <c r="P951" s="43" t="s">
        <v>272</v>
      </c>
      <c r="Q951" s="17" t="str" cm="1">
        <f t="array" ref="Q951">_xlfn.XLOOKUP(Table4[[#This Row],[Full Name / Nama Penuh]],Table1[[#All],[Employee Name]],Table1[[#All],[Status]],"",0,1)</f>
        <v>Active</v>
      </c>
      <c r="R951" s="37"/>
    </row>
    <row r="952" spans="1:18">
      <c r="A952" s="17">
        <v>6266</v>
      </c>
      <c r="B952" s="15">
        <v>46126.814872685201</v>
      </c>
      <c r="C952" s="15">
        <v>46126.816307870402</v>
      </c>
      <c r="D952" s="15" t="s">
        <v>264</v>
      </c>
      <c r="E952" s="32">
        <v>46121</v>
      </c>
      <c r="F952" s="17" t="s">
        <v>185</v>
      </c>
      <c r="G952" s="15" t="s">
        <v>1957</v>
      </c>
      <c r="H952" s="21" t="s">
        <v>239</v>
      </c>
      <c r="I952" s="17" t="s">
        <v>411</v>
      </c>
      <c r="J952" s="17" t="s">
        <v>274</v>
      </c>
      <c r="K952" s="17" t="s">
        <v>267</v>
      </c>
      <c r="L952" s="17" t="s">
        <v>3463</v>
      </c>
      <c r="M952" s="17" t="s">
        <v>413</v>
      </c>
      <c r="N952" s="17" t="s">
        <v>414</v>
      </c>
      <c r="O952" s="17" t="s">
        <v>283</v>
      </c>
      <c r="P952" s="43" t="s">
        <v>272</v>
      </c>
      <c r="Q952" s="17" t="str" cm="1">
        <f t="array" ref="Q952">_xlfn.XLOOKUP(Table4[[#This Row],[Full Name / Nama Penuh]],Table1[[#All],[Employee Name]],Table1[[#All],[Status]],"",0,1)</f>
        <v>Active</v>
      </c>
      <c r="R952" s="37"/>
    </row>
    <row r="953" spans="1:18">
      <c r="A953" s="17">
        <v>6350</v>
      </c>
      <c r="B953" s="15">
        <v>46133.361388888901</v>
      </c>
      <c r="C953" s="15">
        <v>46133.363599536999</v>
      </c>
      <c r="D953" s="15" t="s">
        <v>264</v>
      </c>
      <c r="E953" s="32">
        <v>46121</v>
      </c>
      <c r="F953" s="17" t="s">
        <v>90</v>
      </c>
      <c r="G953" s="15" t="s">
        <v>2583</v>
      </c>
      <c r="H953" s="21" t="s">
        <v>239</v>
      </c>
      <c r="I953" s="17" t="s">
        <v>445</v>
      </c>
      <c r="J953" s="17" t="s">
        <v>1777</v>
      </c>
      <c r="K953" s="17" t="s">
        <v>267</v>
      </c>
      <c r="L953" s="17" t="s">
        <v>3464</v>
      </c>
      <c r="M953" s="17" t="s">
        <v>3465</v>
      </c>
      <c r="N953" s="17" t="s">
        <v>3466</v>
      </c>
      <c r="O953" s="17" t="s">
        <v>340</v>
      </c>
      <c r="P953" s="43" t="s">
        <v>272</v>
      </c>
      <c r="Q953" s="17" t="str" cm="1">
        <f t="array" ref="Q953">_xlfn.XLOOKUP(Table4[[#This Row],[Full Name / Nama Penuh]],Table1[[#All],[Employee Name]],Table1[[#All],[Status]],"",0,1)</f>
        <v>Active</v>
      </c>
      <c r="R953" s="37"/>
    </row>
    <row r="954" spans="1:18">
      <c r="A954" s="17">
        <v>5919</v>
      </c>
      <c r="B954" s="15">
        <v>46121.276064814803</v>
      </c>
      <c r="C954" s="15">
        <v>46121.277986111098</v>
      </c>
      <c r="D954" s="15" t="s">
        <v>264</v>
      </c>
      <c r="E954" s="32">
        <v>46121</v>
      </c>
      <c r="F954" s="15" t="s">
        <v>3230</v>
      </c>
      <c r="G954" s="15"/>
      <c r="H954" s="21" t="s">
        <v>2016</v>
      </c>
      <c r="I954" s="17" t="s">
        <v>2017</v>
      </c>
      <c r="J954" s="17" t="s">
        <v>2021</v>
      </c>
      <c r="K954" s="17" t="s">
        <v>296</v>
      </c>
      <c r="L954" s="17" t="s">
        <v>3467</v>
      </c>
      <c r="M954" s="17" t="s">
        <v>3468</v>
      </c>
      <c r="N954" s="17" t="s">
        <v>3469</v>
      </c>
      <c r="O954" s="17" t="s">
        <v>271</v>
      </c>
      <c r="P954" s="43" t="s">
        <v>390</v>
      </c>
      <c r="Q954" s="17" t="str" cm="1">
        <f t="array" ref="Q954">_xlfn.XLOOKUP(Table4[[#This Row],[Full Name / Nama Penuh]],Table1[[#All],[Employee Name]],Table1[[#All],[Status]],"",0,1)</f>
        <v/>
      </c>
      <c r="R954" s="37"/>
    </row>
    <row r="955" spans="1:18">
      <c r="A955" s="17">
        <v>5921</v>
      </c>
      <c r="B955" s="15">
        <v>46121.420983796299</v>
      </c>
      <c r="C955" s="15">
        <v>46121.424861111103</v>
      </c>
      <c r="D955" s="15" t="s">
        <v>264</v>
      </c>
      <c r="E955" s="32">
        <v>46121</v>
      </c>
      <c r="F955" s="15" t="s">
        <v>101</v>
      </c>
      <c r="G955" s="15"/>
      <c r="H955" s="21" t="s">
        <v>239</v>
      </c>
      <c r="I955" s="17" t="s">
        <v>1542</v>
      </c>
      <c r="J955" s="17" t="s">
        <v>291</v>
      </c>
      <c r="K955" s="17" t="s">
        <v>296</v>
      </c>
      <c r="L955" s="17" t="s">
        <v>3470</v>
      </c>
      <c r="M955" s="17" t="s">
        <v>3471</v>
      </c>
      <c r="N955" s="17" t="s">
        <v>3472</v>
      </c>
      <c r="O955" s="17" t="s">
        <v>271</v>
      </c>
      <c r="P955" s="16" t="s">
        <v>272</v>
      </c>
      <c r="Q955" s="17" t="str" cm="1">
        <f t="array" ref="Q955">_xlfn.XLOOKUP(Table4[[#This Row],[Full Name / Nama Penuh]],Table1[[#All],[Employee Name]],Table1[[#All],[Status]],"",0,1)</f>
        <v>Active</v>
      </c>
      <c r="R955" s="37"/>
    </row>
    <row r="956" spans="1:18">
      <c r="A956" s="17">
        <v>5925</v>
      </c>
      <c r="B956" s="15">
        <v>46121.425752314797</v>
      </c>
      <c r="C956" s="15">
        <v>46121.430289351803</v>
      </c>
      <c r="D956" s="15" t="s">
        <v>264</v>
      </c>
      <c r="E956" s="32">
        <v>46121</v>
      </c>
      <c r="F956" s="17" t="s">
        <v>96</v>
      </c>
      <c r="G956" s="17">
        <v>12000161</v>
      </c>
      <c r="H956" s="21" t="s">
        <v>239</v>
      </c>
      <c r="I956" s="17" t="s">
        <v>918</v>
      </c>
      <c r="J956" s="17" t="s">
        <v>88</v>
      </c>
      <c r="K956" s="17" t="s">
        <v>296</v>
      </c>
      <c r="L956" s="17" t="s">
        <v>3473</v>
      </c>
      <c r="M956" s="17" t="s">
        <v>3474</v>
      </c>
      <c r="N956" s="17" t="s">
        <v>3475</v>
      </c>
      <c r="O956" s="17" t="s">
        <v>271</v>
      </c>
      <c r="P956" s="43" t="s">
        <v>272</v>
      </c>
      <c r="Q956" s="17" t="str" cm="1">
        <f t="array" ref="Q956">_xlfn.XLOOKUP(Table4[[#This Row],[Full Name / Nama Penuh]],Table1[[#All],[Employee Name]],Table1[[#All],[Status]],"",0,1)</f>
        <v>Active</v>
      </c>
      <c r="R956" s="37"/>
    </row>
    <row r="957" spans="1:18">
      <c r="A957" s="17">
        <v>5926</v>
      </c>
      <c r="B957" s="15">
        <v>46121.430300925902</v>
      </c>
      <c r="C957" s="15">
        <v>46121.432222222204</v>
      </c>
      <c r="D957" s="15" t="s">
        <v>264</v>
      </c>
      <c r="E957" s="32">
        <v>46121</v>
      </c>
      <c r="F957" s="15" t="s">
        <v>3476</v>
      </c>
      <c r="G957" s="15"/>
      <c r="H957" s="21" t="s">
        <v>2181</v>
      </c>
      <c r="I957" s="17" t="s">
        <v>3477</v>
      </c>
      <c r="J957" s="17" t="s">
        <v>2236</v>
      </c>
      <c r="K957" s="17" t="s">
        <v>296</v>
      </c>
      <c r="L957" s="17" t="s">
        <v>3477</v>
      </c>
      <c r="M957" s="17" t="s">
        <v>3477</v>
      </c>
      <c r="N957" s="17" t="s">
        <v>3477</v>
      </c>
      <c r="O957" s="17" t="s">
        <v>271</v>
      </c>
      <c r="P957" s="43" t="s">
        <v>390</v>
      </c>
      <c r="Q957" s="17" t="str" cm="1">
        <f t="array" ref="Q957">_xlfn.XLOOKUP(Table4[[#This Row],[Full Name / Nama Penuh]],Table1[[#All],[Employee Name]],Table1[[#All],[Status]],"",0,1)</f>
        <v/>
      </c>
      <c r="R957" s="37"/>
    </row>
    <row r="958" spans="1:18">
      <c r="A958" s="17">
        <v>5927</v>
      </c>
      <c r="B958" s="15">
        <v>46121.430416666699</v>
      </c>
      <c r="C958" s="15">
        <v>46121.433576388903</v>
      </c>
      <c r="D958" s="15" t="s">
        <v>264</v>
      </c>
      <c r="E958" s="32">
        <v>46121</v>
      </c>
      <c r="F958" s="17" t="s">
        <v>96</v>
      </c>
      <c r="G958" s="17">
        <v>12000161</v>
      </c>
      <c r="H958" s="21" t="s">
        <v>239</v>
      </c>
      <c r="I958" s="17" t="s">
        <v>918</v>
      </c>
      <c r="J958" s="17" t="s">
        <v>88</v>
      </c>
      <c r="K958" s="17" t="s">
        <v>296</v>
      </c>
      <c r="L958" s="17" t="s">
        <v>3478</v>
      </c>
      <c r="M958" s="17" t="s">
        <v>3479</v>
      </c>
      <c r="N958" s="17" t="s">
        <v>3480</v>
      </c>
      <c r="O958" s="17" t="s">
        <v>289</v>
      </c>
      <c r="P958" s="43" t="s">
        <v>272</v>
      </c>
      <c r="Q958" s="17" t="str" cm="1">
        <f t="array" ref="Q958">_xlfn.XLOOKUP(Table4[[#This Row],[Full Name / Nama Penuh]],Table1[[#All],[Employee Name]],Table1[[#All],[Status]],"",0,1)</f>
        <v>Active</v>
      </c>
      <c r="R958" s="37"/>
    </row>
    <row r="959" spans="1:18">
      <c r="A959" s="17">
        <v>5929</v>
      </c>
      <c r="B959" s="15">
        <v>46121.427662037</v>
      </c>
      <c r="C959" s="15">
        <v>46121.438425925902</v>
      </c>
      <c r="D959" s="15" t="s">
        <v>264</v>
      </c>
      <c r="E959" s="32">
        <v>46121</v>
      </c>
      <c r="F959" s="17" t="s">
        <v>110</v>
      </c>
      <c r="G959" s="15"/>
      <c r="H959" s="21" t="s">
        <v>239</v>
      </c>
      <c r="I959" s="17" t="s">
        <v>546</v>
      </c>
      <c r="J959" s="17" t="s">
        <v>88</v>
      </c>
      <c r="K959" s="17" t="s">
        <v>285</v>
      </c>
      <c r="L959" s="17" t="s">
        <v>3481</v>
      </c>
      <c r="M959" s="17" t="s">
        <v>3482</v>
      </c>
      <c r="N959" s="17" t="s">
        <v>3483</v>
      </c>
      <c r="O959" s="17" t="s">
        <v>289</v>
      </c>
      <c r="P959" s="43" t="s">
        <v>272</v>
      </c>
      <c r="Q959" s="17" t="str" cm="1">
        <f t="array" ref="Q959">_xlfn.XLOOKUP(Table4[[#This Row],[Full Name / Nama Penuh]],Table1[[#All],[Employee Name]],Table1[[#All],[Status]],"",0,1)</f>
        <v>Active</v>
      </c>
      <c r="R959" s="37"/>
    </row>
    <row r="960" spans="1:18">
      <c r="A960" s="17">
        <v>5933</v>
      </c>
      <c r="B960" s="15">
        <v>46121.4386689815</v>
      </c>
      <c r="C960" s="15">
        <v>46121.442581018498</v>
      </c>
      <c r="D960" s="15" t="s">
        <v>264</v>
      </c>
      <c r="E960" s="32">
        <v>46121</v>
      </c>
      <c r="F960" s="17" t="s">
        <v>96</v>
      </c>
      <c r="G960" s="17">
        <v>12000161</v>
      </c>
      <c r="H960" s="21" t="s">
        <v>239</v>
      </c>
      <c r="I960" s="17" t="s">
        <v>918</v>
      </c>
      <c r="J960" s="17" t="s">
        <v>88</v>
      </c>
      <c r="K960" s="17" t="s">
        <v>296</v>
      </c>
      <c r="L960" s="17" t="s">
        <v>3484</v>
      </c>
      <c r="M960" s="17" t="s">
        <v>3485</v>
      </c>
      <c r="N960" s="17" t="s">
        <v>3486</v>
      </c>
      <c r="O960" s="17" t="s">
        <v>346</v>
      </c>
      <c r="P960" s="43" t="s">
        <v>272</v>
      </c>
      <c r="Q960" s="17" t="str" cm="1">
        <f t="array" ref="Q960">_xlfn.XLOOKUP(Table4[[#This Row],[Full Name / Nama Penuh]],Table1[[#All],[Employee Name]],Table1[[#All],[Status]],"",0,1)</f>
        <v>Active</v>
      </c>
      <c r="R960" s="37"/>
    </row>
    <row r="961" spans="1:18">
      <c r="A961" s="17">
        <v>5937</v>
      </c>
      <c r="B961" s="15">
        <v>46121.472083333298</v>
      </c>
      <c r="C961" s="15">
        <v>46121.475266203699</v>
      </c>
      <c r="D961" s="15" t="s">
        <v>264</v>
      </c>
      <c r="E961" s="32">
        <v>46121</v>
      </c>
      <c r="F961" s="15" t="s">
        <v>3333</v>
      </c>
      <c r="G961" s="15"/>
      <c r="H961" s="21" t="s">
        <v>2016</v>
      </c>
      <c r="I961" s="17" t="s">
        <v>3334</v>
      </c>
      <c r="J961" s="17" t="s">
        <v>314</v>
      </c>
      <c r="K961" s="17" t="s">
        <v>285</v>
      </c>
      <c r="L961" s="17" t="s">
        <v>3487</v>
      </c>
      <c r="M961" s="17" t="s">
        <v>3488</v>
      </c>
      <c r="N961" s="17" t="s">
        <v>3489</v>
      </c>
      <c r="O961" s="17" t="s">
        <v>289</v>
      </c>
      <c r="P961" s="43" t="s">
        <v>390</v>
      </c>
      <c r="Q961" s="17" t="str" cm="1">
        <f t="array" ref="Q961">_xlfn.XLOOKUP(Table4[[#This Row],[Full Name / Nama Penuh]],Table1[[#All],[Employee Name]],Table1[[#All],[Status]],"",0,1)</f>
        <v/>
      </c>
      <c r="R961" s="37"/>
    </row>
    <row r="962" spans="1:18">
      <c r="A962" s="17">
        <v>5942</v>
      </c>
      <c r="B962" s="15">
        <v>46121.498599537001</v>
      </c>
      <c r="C962" s="15">
        <v>46121.504293981503</v>
      </c>
      <c r="D962" s="15" t="s">
        <v>264</v>
      </c>
      <c r="E962" s="32">
        <v>46121</v>
      </c>
      <c r="F962" s="15" t="s">
        <v>3490</v>
      </c>
      <c r="G962" s="15"/>
      <c r="H962" s="21" t="s">
        <v>2016</v>
      </c>
      <c r="I962" s="17" t="s">
        <v>2229</v>
      </c>
      <c r="J962" s="17" t="s">
        <v>2033</v>
      </c>
      <c r="K962" s="17" t="s">
        <v>296</v>
      </c>
      <c r="L962" s="17" t="s">
        <v>3491</v>
      </c>
      <c r="M962" s="17" t="s">
        <v>3492</v>
      </c>
      <c r="N962" s="17" t="s">
        <v>3493</v>
      </c>
      <c r="O962" s="17" t="s">
        <v>289</v>
      </c>
      <c r="P962" s="43" t="s">
        <v>390</v>
      </c>
      <c r="Q962" s="17" t="str" cm="1">
        <f t="array" ref="Q962">_xlfn.XLOOKUP(Table4[[#This Row],[Full Name / Nama Penuh]],Table1[[#All],[Employee Name]],Table1[[#All],[Status]],"",0,1)</f>
        <v/>
      </c>
      <c r="R962" s="37"/>
    </row>
    <row r="963" spans="1:18">
      <c r="A963" s="17">
        <v>5949</v>
      </c>
      <c r="B963" s="15">
        <v>46121.541643518503</v>
      </c>
      <c r="C963" s="15">
        <v>46121.542615740698</v>
      </c>
      <c r="D963" s="15" t="s">
        <v>264</v>
      </c>
      <c r="E963" s="32">
        <v>46121</v>
      </c>
      <c r="F963" s="17" t="s">
        <v>99</v>
      </c>
      <c r="G963" s="15"/>
      <c r="H963" s="21" t="s">
        <v>239</v>
      </c>
      <c r="I963" s="17" t="s">
        <v>3494</v>
      </c>
      <c r="J963" s="17" t="s">
        <v>291</v>
      </c>
      <c r="K963" s="17" t="s">
        <v>285</v>
      </c>
      <c r="L963" s="17" t="s">
        <v>3495</v>
      </c>
      <c r="M963" s="17" t="s">
        <v>3496</v>
      </c>
      <c r="N963" s="17" t="s">
        <v>3497</v>
      </c>
      <c r="O963" s="17" t="s">
        <v>289</v>
      </c>
      <c r="P963" s="43" t="s">
        <v>272</v>
      </c>
      <c r="Q963" s="17" t="str" cm="1">
        <f t="array" ref="Q963">_xlfn.XLOOKUP(Table4[[#This Row],[Full Name / Nama Penuh]],Table1[[#All],[Employee Name]],Table1[[#All],[Status]],"",0,1)</f>
        <v>Active</v>
      </c>
      <c r="R963" s="37"/>
    </row>
    <row r="964" spans="1:18">
      <c r="A964" s="17">
        <v>5950</v>
      </c>
      <c r="B964" s="15">
        <v>46121.564606481501</v>
      </c>
      <c r="C964" s="15">
        <v>46121.569618055597</v>
      </c>
      <c r="D964" s="15" t="s">
        <v>264</v>
      </c>
      <c r="E964" s="32">
        <v>46121</v>
      </c>
      <c r="F964" s="15" t="s">
        <v>157</v>
      </c>
      <c r="G964" s="15"/>
      <c r="H964" s="21" t="s">
        <v>239</v>
      </c>
      <c r="I964" s="17" t="s">
        <v>465</v>
      </c>
      <c r="J964" s="17" t="s">
        <v>320</v>
      </c>
      <c r="K964" s="17" t="s">
        <v>296</v>
      </c>
      <c r="L964" s="17" t="s">
        <v>3498</v>
      </c>
      <c r="M964" s="17" t="s">
        <v>3499</v>
      </c>
      <c r="N964" s="17" t="s">
        <v>3500</v>
      </c>
      <c r="O964" s="17" t="s">
        <v>346</v>
      </c>
      <c r="P964" s="16" t="s">
        <v>272</v>
      </c>
      <c r="Q964" s="17" t="str" cm="1">
        <f t="array" ref="Q964">_xlfn.XLOOKUP(Table4[[#This Row],[Full Name / Nama Penuh]],Table1[[#All],[Employee Name]],Table1[[#All],[Status]],"",0,1)</f>
        <v>Active</v>
      </c>
      <c r="R964" s="37"/>
    </row>
    <row r="965" spans="1:18">
      <c r="A965" s="17">
        <v>5957</v>
      </c>
      <c r="B965" s="15">
        <v>46121.6070833333</v>
      </c>
      <c r="C965" s="15">
        <v>46121.6090162037</v>
      </c>
      <c r="D965" s="15" t="s">
        <v>264</v>
      </c>
      <c r="E965" s="32">
        <v>46121</v>
      </c>
      <c r="F965" s="17" t="s">
        <v>137</v>
      </c>
      <c r="G965" s="15"/>
      <c r="H965" s="21" t="s">
        <v>239</v>
      </c>
      <c r="I965" s="17" t="s">
        <v>769</v>
      </c>
      <c r="J965" s="17" t="s">
        <v>291</v>
      </c>
      <c r="K965" s="17" t="s">
        <v>285</v>
      </c>
      <c r="L965" s="17" t="s">
        <v>3501</v>
      </c>
      <c r="M965" s="17" t="s">
        <v>3502</v>
      </c>
      <c r="N965" s="17" t="s">
        <v>3503</v>
      </c>
      <c r="O965" s="17" t="s">
        <v>289</v>
      </c>
      <c r="P965" s="43" t="s">
        <v>272</v>
      </c>
      <c r="Q965" s="17" t="str" cm="1">
        <f t="array" ref="Q965">_xlfn.XLOOKUP(Table4[[#This Row],[Full Name / Nama Penuh]],Table1[[#All],[Employee Name]],Table1[[#All],[Status]],"",0,1)</f>
        <v>Active</v>
      </c>
      <c r="R965" s="37"/>
    </row>
    <row r="966" spans="1:18">
      <c r="A966" s="17">
        <v>5964</v>
      </c>
      <c r="B966" s="15">
        <v>46121.615046296298</v>
      </c>
      <c r="C966" s="15">
        <v>46121.621956018498</v>
      </c>
      <c r="D966" s="15" t="s">
        <v>264</v>
      </c>
      <c r="E966" s="32">
        <v>46121</v>
      </c>
      <c r="F966" s="15" t="s">
        <v>220</v>
      </c>
      <c r="G966" s="15"/>
      <c r="H966" s="21" t="s">
        <v>239</v>
      </c>
      <c r="I966" s="17" t="s">
        <v>36</v>
      </c>
      <c r="J966" s="17" t="s">
        <v>332</v>
      </c>
      <c r="K966" s="17" t="s">
        <v>296</v>
      </c>
      <c r="L966" s="17" t="s">
        <v>2905</v>
      </c>
      <c r="M966" s="17" t="s">
        <v>3504</v>
      </c>
      <c r="N966" s="17" t="s">
        <v>3505</v>
      </c>
      <c r="O966" s="17" t="s">
        <v>375</v>
      </c>
      <c r="P966" s="16" t="s">
        <v>272</v>
      </c>
      <c r="Q966" s="17" t="str" cm="1">
        <f t="array" ref="Q966">_xlfn.XLOOKUP(Table4[[#This Row],[Full Name / Nama Penuh]],Table1[[#All],[Employee Name]],Table1[[#All],[Status]],"",0,1)</f>
        <v>Active</v>
      </c>
      <c r="R966" s="37"/>
    </row>
    <row r="967" spans="1:18">
      <c r="A967" s="17">
        <v>5973</v>
      </c>
      <c r="B967" s="15">
        <v>46121.649062500001</v>
      </c>
      <c r="C967" s="15">
        <v>46121.652951388904</v>
      </c>
      <c r="D967" s="15" t="s">
        <v>264</v>
      </c>
      <c r="E967" s="32">
        <v>46121</v>
      </c>
      <c r="F967" s="17" t="s">
        <v>94</v>
      </c>
      <c r="G967" s="15"/>
      <c r="H967" s="21" t="s">
        <v>239</v>
      </c>
      <c r="I967" s="17" t="s">
        <v>3269</v>
      </c>
      <c r="J967" s="17" t="s">
        <v>266</v>
      </c>
      <c r="K967" s="17" t="s">
        <v>285</v>
      </c>
      <c r="L967" s="17" t="s">
        <v>3506</v>
      </c>
      <c r="M967" s="17" t="s">
        <v>3507</v>
      </c>
      <c r="N967" s="17" t="s">
        <v>3508</v>
      </c>
      <c r="O967" s="17" t="s">
        <v>454</v>
      </c>
      <c r="P967" s="43" t="s">
        <v>272</v>
      </c>
      <c r="Q967" s="17" t="str" cm="1">
        <f t="array" ref="Q967">_xlfn.XLOOKUP(Table4[[#This Row],[Full Name / Nama Penuh]],Table1[[#All],[Employee Name]],Table1[[#All],[Status]],"",0,1)</f>
        <v>Active</v>
      </c>
      <c r="R967" s="37"/>
    </row>
    <row r="968" spans="1:18">
      <c r="A968" s="17">
        <v>5976</v>
      </c>
      <c r="B968" s="15">
        <v>46121.7046064815</v>
      </c>
      <c r="C968" s="15">
        <v>46121.711238425902</v>
      </c>
      <c r="D968" s="15" t="s">
        <v>264</v>
      </c>
      <c r="E968" s="32">
        <v>46121</v>
      </c>
      <c r="F968" s="15" t="s">
        <v>2243</v>
      </c>
      <c r="G968" s="15"/>
      <c r="H968" s="21" t="s">
        <v>239</v>
      </c>
      <c r="I968" s="17" t="s">
        <v>56</v>
      </c>
      <c r="J968" s="17" t="s">
        <v>291</v>
      </c>
      <c r="K968" s="17" t="s">
        <v>285</v>
      </c>
      <c r="L968" s="17" t="s">
        <v>3509</v>
      </c>
      <c r="M968" s="17" t="s">
        <v>3510</v>
      </c>
      <c r="N968" s="17" t="s">
        <v>3511</v>
      </c>
      <c r="O968" s="17" t="s">
        <v>383</v>
      </c>
      <c r="P968" s="16" t="s">
        <v>272</v>
      </c>
      <c r="Q968" s="17" t="str" cm="1">
        <f t="array" ref="Q968">_xlfn.XLOOKUP(Table4[[#This Row],[Full Name / Nama Penuh]],Table1[[#All],[Employee Name]],Table1[[#All],[Status]],"",0,1)</f>
        <v>Active</v>
      </c>
      <c r="R968" s="37"/>
    </row>
    <row r="969" spans="1:18">
      <c r="A969" s="17">
        <v>5983</v>
      </c>
      <c r="B969" s="15">
        <v>46122.349548611099</v>
      </c>
      <c r="C969" s="15">
        <v>46122.350879629601</v>
      </c>
      <c r="D969" s="15" t="s">
        <v>264</v>
      </c>
      <c r="E969" s="32">
        <v>46121</v>
      </c>
      <c r="F969" s="17" t="s">
        <v>147</v>
      </c>
      <c r="G969" s="15"/>
      <c r="H969" s="21" t="s">
        <v>239</v>
      </c>
      <c r="I969" s="17" t="s">
        <v>508</v>
      </c>
      <c r="J969" s="17" t="s">
        <v>291</v>
      </c>
      <c r="K969" s="17" t="s">
        <v>296</v>
      </c>
      <c r="L969" s="17" t="s">
        <v>3512</v>
      </c>
      <c r="M969" s="17" t="s">
        <v>3513</v>
      </c>
      <c r="N969" s="17" t="s">
        <v>362</v>
      </c>
      <c r="O969" s="17" t="s">
        <v>271</v>
      </c>
      <c r="P969" s="43" t="s">
        <v>272</v>
      </c>
      <c r="Q969" s="17" t="str" cm="1">
        <f t="array" ref="Q969">_xlfn.XLOOKUP(Table4[[#This Row],[Full Name / Nama Penuh]],Table1[[#All],[Employee Name]],Table1[[#All],[Status]],"",0,1)</f>
        <v>Active</v>
      </c>
      <c r="R969" s="37"/>
    </row>
    <row r="970" spans="1:18">
      <c r="A970" s="17">
        <v>6015</v>
      </c>
      <c r="B970" s="15">
        <v>46122.844699074099</v>
      </c>
      <c r="C970" s="15">
        <v>46122.850289351903</v>
      </c>
      <c r="D970" s="15" t="s">
        <v>264</v>
      </c>
      <c r="E970" s="32">
        <v>46121</v>
      </c>
      <c r="F970" s="17" t="s">
        <v>100</v>
      </c>
      <c r="G970" s="15" t="s">
        <v>2059</v>
      </c>
      <c r="H970" s="21" t="s">
        <v>239</v>
      </c>
      <c r="I970" s="17" t="s">
        <v>3175</v>
      </c>
      <c r="J970" s="17" t="s">
        <v>475</v>
      </c>
      <c r="K970" s="17" t="s">
        <v>285</v>
      </c>
      <c r="L970" s="17" t="s">
        <v>3514</v>
      </c>
      <c r="M970" s="17" t="s">
        <v>3515</v>
      </c>
      <c r="N970" s="17" t="s">
        <v>3516</v>
      </c>
      <c r="O970" s="17" t="s">
        <v>295</v>
      </c>
      <c r="P970" s="43" t="s">
        <v>272</v>
      </c>
      <c r="Q970" s="17" t="str" cm="1">
        <f t="array" ref="Q970">_xlfn.XLOOKUP(Table4[[#This Row],[Full Name / Nama Penuh]],Table1[[#All],[Employee Name]],Table1[[#All],[Status]],"",0,1)</f>
        <v>Active</v>
      </c>
      <c r="R970" s="37"/>
    </row>
    <row r="971" spans="1:18">
      <c r="A971" s="17">
        <v>6035</v>
      </c>
      <c r="B971" s="15">
        <v>46124.798321759299</v>
      </c>
      <c r="C971" s="15">
        <v>46124.804918981499</v>
      </c>
      <c r="D971" s="15" t="s">
        <v>264</v>
      </c>
      <c r="E971" s="32">
        <v>46121</v>
      </c>
      <c r="F971" s="17" t="s">
        <v>100</v>
      </c>
      <c r="G971" s="15"/>
      <c r="H971" s="21" t="s">
        <v>239</v>
      </c>
      <c r="I971" s="17" t="s">
        <v>2060</v>
      </c>
      <c r="J971" s="17" t="s">
        <v>1026</v>
      </c>
      <c r="K971" s="17" t="s">
        <v>296</v>
      </c>
      <c r="L971" s="17" t="s">
        <v>3517</v>
      </c>
      <c r="M971" s="17" t="s">
        <v>3518</v>
      </c>
      <c r="N971" s="17" t="s">
        <v>3519</v>
      </c>
      <c r="O971" s="17" t="s">
        <v>271</v>
      </c>
      <c r="P971" s="43" t="s">
        <v>272</v>
      </c>
      <c r="Q971" s="17" t="str" cm="1">
        <f t="array" ref="Q971">_xlfn.XLOOKUP(Table4[[#This Row],[Full Name / Nama Penuh]],Table1[[#All],[Employee Name]],Table1[[#All],[Status]],"",0,1)</f>
        <v>Active</v>
      </c>
      <c r="R971" s="37"/>
    </row>
    <row r="972" spans="1:18">
      <c r="A972" s="17">
        <v>6046</v>
      </c>
      <c r="B972" s="15">
        <v>46125.342349537001</v>
      </c>
      <c r="C972" s="15">
        <v>46125.345787036997</v>
      </c>
      <c r="D972" s="15" t="s">
        <v>264</v>
      </c>
      <c r="E972" s="32">
        <v>46121</v>
      </c>
      <c r="F972" s="17" t="s">
        <v>218</v>
      </c>
      <c r="G972" s="15" t="s">
        <v>3367</v>
      </c>
      <c r="H972" s="21" t="s">
        <v>239</v>
      </c>
      <c r="I972" s="17" t="s">
        <v>627</v>
      </c>
      <c r="J972" s="17" t="s">
        <v>1026</v>
      </c>
      <c r="K972" s="17" t="s">
        <v>296</v>
      </c>
      <c r="L972" s="17" t="s">
        <v>3520</v>
      </c>
      <c r="M972" s="17" t="s">
        <v>3521</v>
      </c>
      <c r="N972" s="17" t="s">
        <v>3522</v>
      </c>
      <c r="O972" s="17" t="s">
        <v>346</v>
      </c>
      <c r="P972" s="43" t="s">
        <v>272</v>
      </c>
      <c r="Q972" s="17" t="str" cm="1">
        <f t="array" ref="Q972">_xlfn.XLOOKUP(Table4[[#This Row],[Full Name / Nama Penuh]],Table1[[#All],[Employee Name]],Table1[[#All],[Status]],"",0,1)</f>
        <v>Active</v>
      </c>
      <c r="R972" s="37"/>
    </row>
    <row r="973" spans="1:18">
      <c r="A973" s="17">
        <v>6050</v>
      </c>
      <c r="B973" s="15">
        <v>46125.355462963002</v>
      </c>
      <c r="C973" s="15">
        <v>46125.357453703698</v>
      </c>
      <c r="D973" s="15" t="s">
        <v>264</v>
      </c>
      <c r="E973" s="32">
        <v>46121</v>
      </c>
      <c r="F973" s="15" t="s">
        <v>3523</v>
      </c>
      <c r="G973" s="15" t="s">
        <v>3304</v>
      </c>
      <c r="H973" s="21" t="s">
        <v>239</v>
      </c>
      <c r="I973" s="17" t="s">
        <v>1428</v>
      </c>
      <c r="J973" s="17" t="s">
        <v>1026</v>
      </c>
      <c r="K973" s="17" t="s">
        <v>296</v>
      </c>
      <c r="L973" s="17" t="s">
        <v>3524</v>
      </c>
      <c r="M973" s="17" t="s">
        <v>3525</v>
      </c>
      <c r="N973" s="17" t="s">
        <v>3526</v>
      </c>
      <c r="O973" s="17" t="s">
        <v>346</v>
      </c>
      <c r="P973" s="16" t="s">
        <v>272</v>
      </c>
      <c r="Q973" s="17" t="str" cm="1">
        <f t="array" ref="Q973">_xlfn.XLOOKUP(Table4[[#This Row],[Full Name / Nama Penuh]],Table1[[#All],[Employee Name]],Table1[[#All],[Status]],"",0,1)</f>
        <v>Active</v>
      </c>
      <c r="R973" s="37"/>
    </row>
    <row r="974" spans="1:18">
      <c r="A974" s="17">
        <v>6105</v>
      </c>
      <c r="B974" s="15">
        <v>46125.895416666703</v>
      </c>
      <c r="C974" s="15">
        <v>46125.896851851903</v>
      </c>
      <c r="D974" s="15" t="s">
        <v>264</v>
      </c>
      <c r="E974" s="32">
        <v>46121</v>
      </c>
      <c r="F974" s="17" t="s">
        <v>233</v>
      </c>
      <c r="G974" s="15" t="s">
        <v>1948</v>
      </c>
      <c r="H974" s="21" t="s">
        <v>239</v>
      </c>
      <c r="I974" s="17" t="s">
        <v>1949</v>
      </c>
      <c r="J974" s="17" t="s">
        <v>320</v>
      </c>
      <c r="K974" s="17" t="s">
        <v>285</v>
      </c>
      <c r="L974" s="17" t="s">
        <v>3527</v>
      </c>
      <c r="M974" s="17" t="s">
        <v>3528</v>
      </c>
      <c r="N974" s="17" t="s">
        <v>3529</v>
      </c>
      <c r="O974" s="17" t="s">
        <v>289</v>
      </c>
      <c r="P974" s="43" t="s">
        <v>272</v>
      </c>
      <c r="Q974" s="17" t="str" cm="1">
        <f t="array" ref="Q974">_xlfn.XLOOKUP(Table4[[#This Row],[Full Name / Nama Penuh]],Table1[[#All],[Employee Name]],Table1[[#All],[Status]],"",0,1)</f>
        <v>Active</v>
      </c>
      <c r="R974" s="37"/>
    </row>
    <row r="975" spans="1:18">
      <c r="A975" s="17">
        <v>6138</v>
      </c>
      <c r="B975" s="15">
        <v>46126.339780092603</v>
      </c>
      <c r="C975" s="15">
        <v>46126.341354166703</v>
      </c>
      <c r="D975" s="15" t="s">
        <v>264</v>
      </c>
      <c r="E975" s="32">
        <v>46121</v>
      </c>
      <c r="F975" s="17" t="s">
        <v>150</v>
      </c>
      <c r="G975" s="15" t="s">
        <v>2080</v>
      </c>
      <c r="H975" s="21" t="s">
        <v>239</v>
      </c>
      <c r="I975" s="17" t="s">
        <v>2168</v>
      </c>
      <c r="J975" s="17" t="s">
        <v>320</v>
      </c>
      <c r="K975" s="17" t="s">
        <v>285</v>
      </c>
      <c r="L975" s="17" t="s">
        <v>3530</v>
      </c>
      <c r="M975" s="17" t="s">
        <v>3531</v>
      </c>
      <c r="N975" s="17" t="s">
        <v>3532</v>
      </c>
      <c r="O975" s="17" t="s">
        <v>428</v>
      </c>
      <c r="P975" s="43" t="s">
        <v>272</v>
      </c>
      <c r="Q975" s="17" t="str" cm="1">
        <f t="array" ref="Q975">_xlfn.XLOOKUP(Table4[[#This Row],[Full Name / Nama Penuh]],Table1[[#All],[Employee Name]],Table1[[#All],[Status]],"",0,1)</f>
        <v>Active</v>
      </c>
      <c r="R975" s="37"/>
    </row>
    <row r="976" spans="1:18">
      <c r="A976" s="17">
        <v>6139</v>
      </c>
      <c r="B976" s="15">
        <v>46126.340034722198</v>
      </c>
      <c r="C976" s="15">
        <v>46126.342928240701</v>
      </c>
      <c r="D976" s="15" t="s">
        <v>264</v>
      </c>
      <c r="E976" s="32">
        <v>46121</v>
      </c>
      <c r="F976" s="17" t="s">
        <v>137</v>
      </c>
      <c r="G976" s="15" t="s">
        <v>1933</v>
      </c>
      <c r="H976" s="21" t="s">
        <v>239</v>
      </c>
      <c r="I976" s="17" t="s">
        <v>474</v>
      </c>
      <c r="J976" s="17" t="s">
        <v>291</v>
      </c>
      <c r="K976" s="17" t="s">
        <v>285</v>
      </c>
      <c r="L976" s="17" t="s">
        <v>3533</v>
      </c>
      <c r="M976" s="17" t="s">
        <v>339</v>
      </c>
      <c r="N976" s="17" t="s">
        <v>3534</v>
      </c>
      <c r="O976" s="17" t="s">
        <v>289</v>
      </c>
      <c r="P976" s="43" t="s">
        <v>272</v>
      </c>
      <c r="Q976" s="17" t="str" cm="1">
        <f t="array" ref="Q976">_xlfn.XLOOKUP(Table4[[#This Row],[Full Name / Nama Penuh]],Table1[[#All],[Employee Name]],Table1[[#All],[Status]],"",0,1)</f>
        <v>Active</v>
      </c>
      <c r="R976" s="37"/>
    </row>
    <row r="977" spans="1:18">
      <c r="A977" s="17">
        <v>6197</v>
      </c>
      <c r="B977" s="15">
        <v>46126.407546296301</v>
      </c>
      <c r="C977" s="15">
        <v>46126.441793981503</v>
      </c>
      <c r="D977" s="15" t="s">
        <v>264</v>
      </c>
      <c r="E977" s="32">
        <v>46121</v>
      </c>
      <c r="F977" s="17" t="s">
        <v>51</v>
      </c>
      <c r="G977" s="15" t="s">
        <v>3442</v>
      </c>
      <c r="H977" s="21" t="s">
        <v>239</v>
      </c>
      <c r="I977" s="17" t="s">
        <v>304</v>
      </c>
      <c r="J977" s="17" t="s">
        <v>88</v>
      </c>
      <c r="K977" s="17" t="s">
        <v>296</v>
      </c>
      <c r="L977" s="17" t="s">
        <v>3535</v>
      </c>
      <c r="M977" s="17" t="s">
        <v>3536</v>
      </c>
      <c r="N977" s="17" t="s">
        <v>3537</v>
      </c>
      <c r="O977" s="17" t="s">
        <v>283</v>
      </c>
      <c r="P977" s="43" t="s">
        <v>272</v>
      </c>
      <c r="Q977" s="17" t="str" cm="1">
        <f t="array" ref="Q977">_xlfn.XLOOKUP(Table4[[#This Row],[Full Name / Nama Penuh]],Table1[[#All],[Employee Name]],Table1[[#All],[Status]],"",0,1)</f>
        <v>Active</v>
      </c>
      <c r="R977" s="37"/>
    </row>
    <row r="978" spans="1:18">
      <c r="A978" s="17">
        <v>6228</v>
      </c>
      <c r="B978" s="15">
        <v>46126.542291666701</v>
      </c>
      <c r="C978" s="15">
        <v>46126.544386574104</v>
      </c>
      <c r="D978" s="15" t="s">
        <v>264</v>
      </c>
      <c r="E978" s="32">
        <v>46121</v>
      </c>
      <c r="F978" s="17" t="s">
        <v>197</v>
      </c>
      <c r="G978" s="15" t="s">
        <v>3208</v>
      </c>
      <c r="H978" s="21" t="s">
        <v>239</v>
      </c>
      <c r="I978" s="17" t="s">
        <v>752</v>
      </c>
      <c r="J978" s="17" t="s">
        <v>608</v>
      </c>
      <c r="K978" s="17" t="s">
        <v>296</v>
      </c>
      <c r="L978" s="17" t="s">
        <v>3237</v>
      </c>
      <c r="M978" s="17" t="s">
        <v>3538</v>
      </c>
      <c r="N978" s="17" t="s">
        <v>3539</v>
      </c>
      <c r="O978" s="17" t="s">
        <v>346</v>
      </c>
      <c r="P978" s="43" t="s">
        <v>272</v>
      </c>
      <c r="Q978" s="17" t="str" cm="1">
        <f t="array" ref="Q978">_xlfn.XLOOKUP(Table4[[#This Row],[Full Name / Nama Penuh]],Table1[[#All],[Employee Name]],Table1[[#All],[Status]],"",0,1)</f>
        <v>Active</v>
      </c>
      <c r="R978" s="37"/>
    </row>
    <row r="979" spans="1:18">
      <c r="A979" s="17">
        <v>6309</v>
      </c>
      <c r="B979" s="15">
        <v>46128.357870370397</v>
      </c>
      <c r="C979" s="15">
        <v>46128.384513888901</v>
      </c>
      <c r="D979" s="15" t="s">
        <v>264</v>
      </c>
      <c r="E979" s="32">
        <v>46121</v>
      </c>
      <c r="F979" s="15" t="s">
        <v>55</v>
      </c>
      <c r="G979" s="15" t="s">
        <v>3329</v>
      </c>
      <c r="H979" s="21" t="s">
        <v>239</v>
      </c>
      <c r="I979" s="17" t="s">
        <v>56</v>
      </c>
      <c r="J979" s="17" t="s">
        <v>683</v>
      </c>
      <c r="K979" s="17" t="s">
        <v>285</v>
      </c>
      <c r="L979" s="17" t="s">
        <v>3540</v>
      </c>
      <c r="M979" s="17" t="s">
        <v>3331</v>
      </c>
      <c r="N979" s="17" t="s">
        <v>3541</v>
      </c>
      <c r="O979" s="17" t="s">
        <v>383</v>
      </c>
      <c r="P979" s="16" t="s">
        <v>272</v>
      </c>
      <c r="Q979" s="17" t="str" cm="1">
        <f t="array" ref="Q979">_xlfn.XLOOKUP(Table4[[#This Row],[Full Name / Nama Penuh]],Table1[[#All],[Employee Name]],Table1[[#All],[Status]],"",0,1)</f>
        <v>Active</v>
      </c>
      <c r="R979" s="37"/>
    </row>
    <row r="980" spans="1:18">
      <c r="A980" s="16">
        <v>6570</v>
      </c>
      <c r="B980" s="15">
        <v>46142.820289351854</v>
      </c>
      <c r="C980" s="15">
        <v>46142.822048611109</v>
      </c>
      <c r="D980" s="15" t="s">
        <v>264</v>
      </c>
      <c r="E980" s="32">
        <v>46121</v>
      </c>
      <c r="F980" s="17" t="s">
        <v>235</v>
      </c>
      <c r="G980" s="17">
        <v>12000202</v>
      </c>
      <c r="H980" s="21" t="s">
        <v>239</v>
      </c>
      <c r="I980" s="17" t="s">
        <v>209</v>
      </c>
      <c r="J980" s="17" t="s">
        <v>320</v>
      </c>
      <c r="K980" s="17" t="s">
        <v>285</v>
      </c>
      <c r="L980" s="17" t="s">
        <v>3542</v>
      </c>
      <c r="M980" s="17" t="s">
        <v>3543</v>
      </c>
      <c r="N980" s="17" t="s">
        <v>1917</v>
      </c>
      <c r="O980" s="17" t="s">
        <v>375</v>
      </c>
      <c r="P980" s="50" t="s">
        <v>272</v>
      </c>
      <c r="Q980" s="17" t="str" cm="1">
        <f t="array" ref="Q980">_xlfn.XLOOKUP(Table4[[#This Row],[Full Name / Nama Penuh]],Table1[[#All],[Employee Name]],Table1[[#All],[Status]],"",0,1)</f>
        <v>Active</v>
      </c>
      <c r="R980" s="37"/>
    </row>
    <row r="981" spans="1:18">
      <c r="A981" s="17">
        <v>6416</v>
      </c>
      <c r="B981" s="15">
        <v>46138.730081018497</v>
      </c>
      <c r="C981" s="15">
        <v>46138.7324884259</v>
      </c>
      <c r="D981" s="15" t="s">
        <v>264</v>
      </c>
      <c r="E981" s="32">
        <v>46121</v>
      </c>
      <c r="F981" s="15" t="s">
        <v>3199</v>
      </c>
      <c r="G981" s="15"/>
      <c r="H981" s="21" t="s">
        <v>2026</v>
      </c>
      <c r="I981" s="17" t="s">
        <v>2462</v>
      </c>
      <c r="J981" s="17" t="s">
        <v>274</v>
      </c>
      <c r="K981" s="17" t="s">
        <v>305</v>
      </c>
      <c r="L981" s="17" t="s">
        <v>3544</v>
      </c>
      <c r="M981" s="17" t="s">
        <v>3545</v>
      </c>
      <c r="N981" s="17" t="s">
        <v>3546</v>
      </c>
      <c r="O981" s="17" t="s">
        <v>428</v>
      </c>
      <c r="P981" s="43" t="s">
        <v>390</v>
      </c>
      <c r="Q981" s="17" t="str" cm="1">
        <f t="array" ref="Q981">_xlfn.XLOOKUP(Table4[[#This Row],[Full Name / Nama Penuh]],Table1[[#All],[Employee Name]],Table1[[#All],[Status]],"",0,1)</f>
        <v/>
      </c>
      <c r="R981" s="37"/>
    </row>
    <row r="982" spans="1:18">
      <c r="A982" s="17">
        <v>6442</v>
      </c>
      <c r="B982" s="15">
        <v>46140.807002314803</v>
      </c>
      <c r="C982" s="15">
        <v>46140.827881944402</v>
      </c>
      <c r="D982" s="15" t="s">
        <v>264</v>
      </c>
      <c r="E982" s="32">
        <v>46121</v>
      </c>
      <c r="F982" s="15" t="s">
        <v>2702</v>
      </c>
      <c r="G982" s="15"/>
      <c r="H982" s="21" t="s">
        <v>2026</v>
      </c>
      <c r="I982" s="17" t="s">
        <v>2295</v>
      </c>
      <c r="J982" s="17" t="s">
        <v>291</v>
      </c>
      <c r="K982" s="17" t="s">
        <v>267</v>
      </c>
      <c r="L982" s="17" t="s">
        <v>3547</v>
      </c>
      <c r="M982" s="17" t="s">
        <v>3548</v>
      </c>
      <c r="N982" s="17" t="s">
        <v>3549</v>
      </c>
      <c r="O982" s="17" t="s">
        <v>283</v>
      </c>
      <c r="P982" s="43" t="s">
        <v>390</v>
      </c>
      <c r="Q982" s="17" t="str" cm="1">
        <f t="array" ref="Q982">_xlfn.XLOOKUP(Table4[[#This Row],[Full Name / Nama Penuh]],Table1[[#All],[Employee Name]],Table1[[#All],[Status]],"",0,1)</f>
        <v/>
      </c>
      <c r="R982" s="37"/>
    </row>
    <row r="983" spans="1:18">
      <c r="A983" s="17">
        <v>6170</v>
      </c>
      <c r="B983" s="15">
        <v>46126.368171296301</v>
      </c>
      <c r="C983" s="15">
        <v>46126.374317129601</v>
      </c>
      <c r="D983" s="15" t="s">
        <v>264</v>
      </c>
      <c r="E983" s="32">
        <v>46121</v>
      </c>
      <c r="F983" s="15" t="s">
        <v>3550</v>
      </c>
      <c r="G983" s="15"/>
      <c r="H983" s="21" t="s">
        <v>2501</v>
      </c>
      <c r="I983" s="17" t="s">
        <v>3551</v>
      </c>
      <c r="J983" s="17" t="s">
        <v>291</v>
      </c>
      <c r="K983" s="17" t="s">
        <v>267</v>
      </c>
      <c r="L983" s="17" t="s">
        <v>3552</v>
      </c>
      <c r="M983" s="17" t="s">
        <v>3553</v>
      </c>
      <c r="N983" s="17" t="s">
        <v>3554</v>
      </c>
      <c r="O983" s="17" t="s">
        <v>283</v>
      </c>
      <c r="P983" s="43" t="s">
        <v>390</v>
      </c>
      <c r="Q983" s="17" t="str" cm="1">
        <f t="array" ref="Q983">_xlfn.XLOOKUP(Table4[[#This Row],[Full Name / Nama Penuh]],Table1[[#All],[Employee Name]],Table1[[#All],[Status]],"",0,1)</f>
        <v/>
      </c>
      <c r="R983" s="37"/>
    </row>
    <row r="984" spans="1:18">
      <c r="A984" s="17">
        <v>5920</v>
      </c>
      <c r="B984" s="15">
        <v>46121.370520833298</v>
      </c>
      <c r="C984" s="15">
        <v>46121.371793981503</v>
      </c>
      <c r="D984" s="15" t="s">
        <v>264</v>
      </c>
      <c r="E984" s="32">
        <v>46121</v>
      </c>
      <c r="F984" s="15" t="s">
        <v>3555</v>
      </c>
      <c r="G984" s="15"/>
      <c r="H984" s="21" t="s">
        <v>2181</v>
      </c>
      <c r="I984" s="17" t="s">
        <v>3556</v>
      </c>
      <c r="J984" s="17" t="s">
        <v>848</v>
      </c>
      <c r="K984" s="17" t="s">
        <v>267</v>
      </c>
      <c r="L984" s="17" t="s">
        <v>3556</v>
      </c>
      <c r="M984" s="17" t="s">
        <v>3556</v>
      </c>
      <c r="N984" s="17" t="s">
        <v>3556</v>
      </c>
      <c r="O984" s="17" t="s">
        <v>367</v>
      </c>
      <c r="P984" s="43" t="s">
        <v>390</v>
      </c>
      <c r="Q984" s="17" t="str" cm="1">
        <f t="array" ref="Q984">_xlfn.XLOOKUP(Table4[[#This Row],[Full Name / Nama Penuh]],Table1[[#All],[Employee Name]],Table1[[#All],[Status]],"",0,1)</f>
        <v/>
      </c>
      <c r="R984" s="37"/>
    </row>
    <row r="985" spans="1:18">
      <c r="A985" s="17">
        <v>5896</v>
      </c>
      <c r="B985" s="15">
        <v>46120.5704513889</v>
      </c>
      <c r="C985" s="15">
        <v>46120.571770833303</v>
      </c>
      <c r="D985" s="15" t="s">
        <v>264</v>
      </c>
      <c r="E985" s="32">
        <v>46120</v>
      </c>
      <c r="F985" s="15" t="s">
        <v>92</v>
      </c>
      <c r="G985" s="15"/>
      <c r="H985" s="21" t="s">
        <v>239</v>
      </c>
      <c r="I985" s="17" t="s">
        <v>1617</v>
      </c>
      <c r="J985" s="17" t="s">
        <v>320</v>
      </c>
      <c r="K985" s="17" t="s">
        <v>267</v>
      </c>
      <c r="L985" s="17" t="s">
        <v>3557</v>
      </c>
      <c r="M985" s="17" t="s">
        <v>3558</v>
      </c>
      <c r="N985" s="17" t="s">
        <v>3559</v>
      </c>
      <c r="O985" s="17" t="s">
        <v>289</v>
      </c>
      <c r="P985" s="16" t="s">
        <v>272</v>
      </c>
      <c r="Q985" s="17" t="str" cm="1">
        <f t="array" ref="Q985">_xlfn.XLOOKUP(Table4[[#This Row],[Full Name / Nama Penuh]],Table1[[#All],[Employee Name]],Table1[[#All],[Status]],"",0,1)</f>
        <v>Active</v>
      </c>
      <c r="R985" s="37"/>
    </row>
    <row r="986" spans="1:18">
      <c r="A986" s="17">
        <v>5899</v>
      </c>
      <c r="B986" s="15">
        <v>46120.603101851899</v>
      </c>
      <c r="C986" s="15">
        <v>46120.617835648103</v>
      </c>
      <c r="D986" s="15" t="s">
        <v>264</v>
      </c>
      <c r="E986" s="32">
        <v>46120</v>
      </c>
      <c r="F986" s="17" t="s">
        <v>22</v>
      </c>
      <c r="G986" s="15"/>
      <c r="H986" s="21" t="s">
        <v>239</v>
      </c>
      <c r="I986" s="17" t="s">
        <v>3560</v>
      </c>
      <c r="J986" s="17" t="s">
        <v>88</v>
      </c>
      <c r="K986" s="17" t="s">
        <v>267</v>
      </c>
      <c r="L986" s="17" t="s">
        <v>3561</v>
      </c>
      <c r="M986" s="17" t="s">
        <v>3562</v>
      </c>
      <c r="N986" s="17" t="s">
        <v>3563</v>
      </c>
      <c r="O986" s="17" t="s">
        <v>283</v>
      </c>
      <c r="P986" s="43" t="s">
        <v>272</v>
      </c>
      <c r="Q986" s="17" t="str" cm="1">
        <f t="array" ref="Q986">_xlfn.XLOOKUP(Table4[[#This Row],[Full Name / Nama Penuh]],Table1[[#All],[Employee Name]],Table1[[#All],[Status]],"",0,1)</f>
        <v>Inactive</v>
      </c>
      <c r="R986" s="37"/>
    </row>
    <row r="987" spans="1:18">
      <c r="A987" s="17">
        <v>5963</v>
      </c>
      <c r="B987" s="15">
        <v>46121.617164351803</v>
      </c>
      <c r="C987" s="15">
        <v>46121.618425925903</v>
      </c>
      <c r="D987" s="15" t="s">
        <v>264</v>
      </c>
      <c r="E987" s="32">
        <v>46120</v>
      </c>
      <c r="F987" s="17" t="s">
        <v>139</v>
      </c>
      <c r="G987" s="15"/>
      <c r="H987" s="21" t="s">
        <v>239</v>
      </c>
      <c r="I987" s="17" t="s">
        <v>3411</v>
      </c>
      <c r="J987" s="17" t="s">
        <v>291</v>
      </c>
      <c r="K987" s="17" t="s">
        <v>267</v>
      </c>
      <c r="L987" s="17" t="s">
        <v>3564</v>
      </c>
      <c r="M987" s="17" t="s">
        <v>3565</v>
      </c>
      <c r="N987" s="17" t="s">
        <v>3566</v>
      </c>
      <c r="O987" s="17" t="s">
        <v>271</v>
      </c>
      <c r="P987" s="43" t="s">
        <v>272</v>
      </c>
      <c r="Q987" s="17" t="str" cm="1">
        <f t="array" ref="Q987">_xlfn.XLOOKUP(Table4[[#This Row],[Full Name / Nama Penuh]],Table1[[#All],[Employee Name]],Table1[[#All],[Status]],"",0,1)</f>
        <v>Active</v>
      </c>
      <c r="R987" s="37"/>
    </row>
    <row r="988" spans="1:18">
      <c r="A988" s="17">
        <v>5978</v>
      </c>
      <c r="B988" s="15">
        <v>46121.801527777803</v>
      </c>
      <c r="C988" s="15">
        <v>46121.806840277801</v>
      </c>
      <c r="D988" s="15" t="s">
        <v>264</v>
      </c>
      <c r="E988" s="32">
        <v>46120</v>
      </c>
      <c r="F988" s="17" t="s">
        <v>181</v>
      </c>
      <c r="G988" s="15"/>
      <c r="H988" s="21" t="s">
        <v>239</v>
      </c>
      <c r="I988" s="17" t="s">
        <v>3567</v>
      </c>
      <c r="J988" s="17" t="s">
        <v>266</v>
      </c>
      <c r="K988" s="17" t="s">
        <v>305</v>
      </c>
      <c r="L988" s="17" t="s">
        <v>3568</v>
      </c>
      <c r="M988" s="17" t="s">
        <v>3569</v>
      </c>
      <c r="N988" s="17" t="s">
        <v>3570</v>
      </c>
      <c r="O988" s="17" t="s">
        <v>428</v>
      </c>
      <c r="P988" s="43" t="s">
        <v>272</v>
      </c>
      <c r="Q988" s="17" t="str" cm="1">
        <f t="array" ref="Q988">_xlfn.XLOOKUP(Table4[[#This Row],[Full Name / Nama Penuh]],Table1[[#All],[Employee Name]],Table1[[#All],[Status]],"",0,1)</f>
        <v>Active</v>
      </c>
      <c r="R988" s="37"/>
    </row>
    <row r="989" spans="1:18">
      <c r="A989" s="17">
        <v>6134</v>
      </c>
      <c r="B989" s="15">
        <v>46126.337939814803</v>
      </c>
      <c r="C989" s="15">
        <v>46126.339965277803</v>
      </c>
      <c r="D989" s="15" t="s">
        <v>264</v>
      </c>
      <c r="E989" s="32">
        <v>46120</v>
      </c>
      <c r="F989" s="17" t="s">
        <v>137</v>
      </c>
      <c r="G989" s="15" t="s">
        <v>1933</v>
      </c>
      <c r="H989" s="21" t="s">
        <v>239</v>
      </c>
      <c r="I989" s="17" t="s">
        <v>3317</v>
      </c>
      <c r="J989" s="17" t="s">
        <v>475</v>
      </c>
      <c r="K989" s="17" t="s">
        <v>267</v>
      </c>
      <c r="L989" s="17" t="s">
        <v>3571</v>
      </c>
      <c r="M989" s="17" t="s">
        <v>2905</v>
      </c>
      <c r="N989" s="17" t="s">
        <v>3572</v>
      </c>
      <c r="O989" s="17" t="s">
        <v>375</v>
      </c>
      <c r="P989" s="43" t="s">
        <v>272</v>
      </c>
      <c r="Q989" s="17" t="str" cm="1">
        <f t="array" ref="Q989">_xlfn.XLOOKUP(Table4[[#This Row],[Full Name / Nama Penuh]],Table1[[#All],[Employee Name]],Table1[[#All],[Status]],"",0,1)</f>
        <v>Active</v>
      </c>
      <c r="R989" s="37"/>
    </row>
    <row r="990" spans="1:18">
      <c r="A990" s="17">
        <v>6267</v>
      </c>
      <c r="B990" s="15">
        <v>46126.816331018497</v>
      </c>
      <c r="C990" s="15">
        <v>46126.817766203698</v>
      </c>
      <c r="D990" s="15" t="s">
        <v>264</v>
      </c>
      <c r="E990" s="32">
        <v>46120</v>
      </c>
      <c r="F990" s="17" t="s">
        <v>185</v>
      </c>
      <c r="G990" s="15" t="s">
        <v>1957</v>
      </c>
      <c r="H990" s="21" t="s">
        <v>239</v>
      </c>
      <c r="I990" s="17" t="s">
        <v>411</v>
      </c>
      <c r="J990" s="17" t="s">
        <v>608</v>
      </c>
      <c r="K990" s="17" t="s">
        <v>305</v>
      </c>
      <c r="L990" s="17" t="s">
        <v>3573</v>
      </c>
      <c r="M990" s="17" t="s">
        <v>3574</v>
      </c>
      <c r="N990" s="17" t="s">
        <v>3575</v>
      </c>
      <c r="O990" s="17" t="s">
        <v>295</v>
      </c>
      <c r="P990" s="43" t="s">
        <v>272</v>
      </c>
      <c r="Q990" s="17" t="str" cm="1">
        <f t="array" ref="Q990">_xlfn.XLOOKUP(Table4[[#This Row],[Full Name / Nama Penuh]],Table1[[#All],[Employee Name]],Table1[[#All],[Status]],"",0,1)</f>
        <v>Active</v>
      </c>
      <c r="R990" s="37"/>
    </row>
    <row r="991" spans="1:18">
      <c r="A991" s="17">
        <v>6268</v>
      </c>
      <c r="B991" s="15">
        <v>46126.817835648202</v>
      </c>
      <c r="C991" s="15">
        <v>46126.819062499999</v>
      </c>
      <c r="D991" s="15" t="s">
        <v>264</v>
      </c>
      <c r="E991" s="32">
        <v>46120</v>
      </c>
      <c r="F991" s="17" t="s">
        <v>185</v>
      </c>
      <c r="G991" s="15" t="s">
        <v>1957</v>
      </c>
      <c r="H991" s="21" t="s">
        <v>239</v>
      </c>
      <c r="I991" s="17" t="s">
        <v>411</v>
      </c>
      <c r="J991" s="17" t="s">
        <v>88</v>
      </c>
      <c r="K991" s="17" t="s">
        <v>305</v>
      </c>
      <c r="L991" s="17" t="s">
        <v>3576</v>
      </c>
      <c r="M991" s="17" t="s">
        <v>3577</v>
      </c>
      <c r="N991" s="17" t="s">
        <v>3578</v>
      </c>
      <c r="O991" s="17" t="s">
        <v>295</v>
      </c>
      <c r="P991" s="43" t="s">
        <v>272</v>
      </c>
      <c r="Q991" s="17" t="str" cm="1">
        <f t="array" ref="Q991">_xlfn.XLOOKUP(Table4[[#This Row],[Full Name / Nama Penuh]],Table1[[#All],[Employee Name]],Table1[[#All],[Status]],"",0,1)</f>
        <v>Active</v>
      </c>
      <c r="R991" s="37"/>
    </row>
    <row r="992" spans="1:18">
      <c r="A992" s="17">
        <v>6279</v>
      </c>
      <c r="B992" s="15">
        <v>46126.976851851898</v>
      </c>
      <c r="C992" s="15">
        <v>46126.978356481501</v>
      </c>
      <c r="D992" s="15" t="s">
        <v>264</v>
      </c>
      <c r="E992" s="32">
        <v>46120</v>
      </c>
      <c r="F992" s="17" t="s">
        <v>230</v>
      </c>
      <c r="G992" s="15" t="s">
        <v>3373</v>
      </c>
      <c r="H992" s="21" t="s">
        <v>239</v>
      </c>
      <c r="I992" s="17" t="s">
        <v>2973</v>
      </c>
      <c r="J992" s="17" t="s">
        <v>291</v>
      </c>
      <c r="K992" s="17" t="s">
        <v>305</v>
      </c>
      <c r="L992" s="17" t="s">
        <v>3579</v>
      </c>
      <c r="M992" s="17" t="s">
        <v>3580</v>
      </c>
      <c r="N992" s="17" t="s">
        <v>3581</v>
      </c>
      <c r="O992" s="17" t="s">
        <v>295</v>
      </c>
      <c r="P992" s="43" t="s">
        <v>272</v>
      </c>
      <c r="Q992" s="17" t="str" cm="1">
        <f t="array" ref="Q992">_xlfn.XLOOKUP(Table4[[#This Row],[Full Name / Nama Penuh]],Table1[[#All],[Employee Name]],Table1[[#All],[Status]],"",0,1)</f>
        <v>Active</v>
      </c>
      <c r="R992" s="37"/>
    </row>
    <row r="993" spans="1:18">
      <c r="A993" s="16">
        <v>6569</v>
      </c>
      <c r="B993" s="15">
        <v>46142.812326388892</v>
      </c>
      <c r="C993" s="15">
        <v>46142.814664351848</v>
      </c>
      <c r="D993" s="15" t="s">
        <v>264</v>
      </c>
      <c r="E993" s="32">
        <v>46120</v>
      </c>
      <c r="F993" s="17" t="s">
        <v>235</v>
      </c>
      <c r="G993" s="17">
        <v>12000202</v>
      </c>
      <c r="H993" s="21" t="s">
        <v>239</v>
      </c>
      <c r="I993" s="17" t="s">
        <v>209</v>
      </c>
      <c r="J993" s="17" t="s">
        <v>274</v>
      </c>
      <c r="K993" s="17" t="s">
        <v>267</v>
      </c>
      <c r="L993" s="17" t="s">
        <v>3582</v>
      </c>
      <c r="M993" s="17" t="s">
        <v>3583</v>
      </c>
      <c r="N993" s="17" t="s">
        <v>3584</v>
      </c>
      <c r="O993" s="17" t="s">
        <v>318</v>
      </c>
      <c r="P993" s="50" t="s">
        <v>272</v>
      </c>
      <c r="Q993" s="17" t="str" cm="1">
        <f t="array" ref="Q993">_xlfn.XLOOKUP(Table4[[#This Row],[Full Name / Nama Penuh]],Table1[[#All],[Employee Name]],Table1[[#All],[Status]],"",0,1)</f>
        <v>Active</v>
      </c>
      <c r="R993" s="37"/>
    </row>
    <row r="994" spans="1:18">
      <c r="A994" s="17">
        <v>5869</v>
      </c>
      <c r="B994" s="15">
        <v>46120.324456018498</v>
      </c>
      <c r="C994" s="15">
        <v>46120.327546296299</v>
      </c>
      <c r="D994" s="15" t="s">
        <v>264</v>
      </c>
      <c r="E994" s="32">
        <v>46120</v>
      </c>
      <c r="F994" s="15" t="s">
        <v>3585</v>
      </c>
      <c r="G994" s="15"/>
      <c r="H994" s="21" t="s">
        <v>2181</v>
      </c>
      <c r="I994" s="17" t="s">
        <v>3586</v>
      </c>
      <c r="J994" s="17" t="s">
        <v>320</v>
      </c>
      <c r="K994" s="17" t="s">
        <v>285</v>
      </c>
      <c r="L994" s="17" t="s">
        <v>3587</v>
      </c>
      <c r="M994" s="17" t="s">
        <v>3588</v>
      </c>
      <c r="N994" s="17" t="s">
        <v>3589</v>
      </c>
      <c r="O994" s="17" t="s">
        <v>593</v>
      </c>
      <c r="P994" s="43" t="s">
        <v>390</v>
      </c>
      <c r="Q994" s="17" t="str" cm="1">
        <f t="array" ref="Q994">_xlfn.XLOOKUP(Table4[[#This Row],[Full Name / Nama Penuh]],Table1[[#All],[Employee Name]],Table1[[#All],[Status]],"",0,1)</f>
        <v/>
      </c>
      <c r="R994" s="37"/>
    </row>
    <row r="995" spans="1:18">
      <c r="A995" s="17">
        <v>5874</v>
      </c>
      <c r="B995" s="15">
        <v>46120.331736111097</v>
      </c>
      <c r="C995" s="15">
        <v>46120.3456365741</v>
      </c>
      <c r="D995" s="15" t="s">
        <v>264</v>
      </c>
      <c r="E995" s="32">
        <v>46120</v>
      </c>
      <c r="F995" s="17" t="s">
        <v>110</v>
      </c>
      <c r="G995" s="15"/>
      <c r="H995" s="21" t="s">
        <v>239</v>
      </c>
      <c r="I995" s="17" t="s">
        <v>537</v>
      </c>
      <c r="J995" s="17" t="s">
        <v>88</v>
      </c>
      <c r="K995" s="17" t="s">
        <v>285</v>
      </c>
      <c r="L995" s="17" t="s">
        <v>3590</v>
      </c>
      <c r="M995" s="17" t="s">
        <v>3591</v>
      </c>
      <c r="N995" s="17" t="s">
        <v>3592</v>
      </c>
      <c r="O995" s="17" t="s">
        <v>289</v>
      </c>
      <c r="P995" s="43" t="s">
        <v>272</v>
      </c>
      <c r="Q995" s="17" t="str" cm="1">
        <f t="array" ref="Q995">_xlfn.XLOOKUP(Table4[[#This Row],[Full Name / Nama Penuh]],Table1[[#All],[Employee Name]],Table1[[#All],[Status]],"",0,1)</f>
        <v>Active</v>
      </c>
      <c r="R995" s="37"/>
    </row>
    <row r="996" spans="1:18">
      <c r="A996" s="17">
        <v>5880</v>
      </c>
      <c r="B996" s="15">
        <v>46120.427685185197</v>
      </c>
      <c r="C996" s="15">
        <v>46120.4311689815</v>
      </c>
      <c r="D996" s="15" t="s">
        <v>264</v>
      </c>
      <c r="E996" s="32">
        <v>46120</v>
      </c>
      <c r="F996" s="15" t="s">
        <v>3593</v>
      </c>
      <c r="G996" s="15"/>
      <c r="H996" s="21" t="s">
        <v>2181</v>
      </c>
      <c r="I996" s="17" t="s">
        <v>3556</v>
      </c>
      <c r="J996" s="17" t="s">
        <v>3594</v>
      </c>
      <c r="K996" s="17" t="s">
        <v>296</v>
      </c>
      <c r="L996" s="17" t="s">
        <v>3595</v>
      </c>
      <c r="M996" s="17" t="s">
        <v>3596</v>
      </c>
      <c r="N996" s="17" t="s">
        <v>3597</v>
      </c>
      <c r="O996" s="17" t="s">
        <v>346</v>
      </c>
      <c r="P996" s="43" t="s">
        <v>390</v>
      </c>
      <c r="Q996" s="17" t="str" cm="1">
        <f t="array" ref="Q996">_xlfn.XLOOKUP(Table4[[#This Row],[Full Name / Nama Penuh]],Table1[[#All],[Employee Name]],Table1[[#All],[Status]],"",0,1)</f>
        <v/>
      </c>
      <c r="R996" s="37"/>
    </row>
    <row r="997" spans="1:18">
      <c r="A997" s="17">
        <v>5881</v>
      </c>
      <c r="B997" s="15">
        <v>46120.433495370402</v>
      </c>
      <c r="C997" s="15">
        <v>46120.436851851897</v>
      </c>
      <c r="D997" s="15" t="s">
        <v>264</v>
      </c>
      <c r="E997" s="32">
        <v>46120</v>
      </c>
      <c r="F997" s="15" t="s">
        <v>3598</v>
      </c>
      <c r="G997" s="15"/>
      <c r="H997" s="21" t="s">
        <v>2016</v>
      </c>
      <c r="I997" s="17" t="s">
        <v>2624</v>
      </c>
      <c r="J997" s="17" t="s">
        <v>848</v>
      </c>
      <c r="K997" s="17" t="s">
        <v>285</v>
      </c>
      <c r="L997" s="17" t="s">
        <v>3599</v>
      </c>
      <c r="M997" s="17" t="s">
        <v>3600</v>
      </c>
      <c r="N997" s="17" t="s">
        <v>3601</v>
      </c>
      <c r="O997" s="17" t="s">
        <v>340</v>
      </c>
      <c r="P997" s="43" t="s">
        <v>390</v>
      </c>
      <c r="Q997" s="17" t="str" cm="1">
        <f t="array" ref="Q997">_xlfn.XLOOKUP(Table4[[#This Row],[Full Name / Nama Penuh]],Table1[[#All],[Employee Name]],Table1[[#All],[Status]],"",0,1)</f>
        <v/>
      </c>
      <c r="R997" s="37"/>
    </row>
    <row r="998" spans="1:18">
      <c r="A998" s="17">
        <v>5882</v>
      </c>
      <c r="B998" s="15">
        <v>46120.468738425901</v>
      </c>
      <c r="C998" s="15">
        <v>46120.471504629597</v>
      </c>
      <c r="D998" s="15" t="s">
        <v>264</v>
      </c>
      <c r="E998" s="32">
        <v>46120</v>
      </c>
      <c r="F998" s="15" t="s">
        <v>3602</v>
      </c>
      <c r="G998" s="15"/>
      <c r="H998" s="21" t="s">
        <v>2181</v>
      </c>
      <c r="I998" s="17" t="s">
        <v>3603</v>
      </c>
      <c r="J998" s="17" t="s">
        <v>407</v>
      </c>
      <c r="K998" s="17" t="s">
        <v>285</v>
      </c>
      <c r="L998" s="17" t="s">
        <v>3604</v>
      </c>
      <c r="M998" s="17" t="s">
        <v>3605</v>
      </c>
      <c r="N998" s="17" t="s">
        <v>3606</v>
      </c>
      <c r="O998" s="17" t="s">
        <v>289</v>
      </c>
      <c r="P998" s="43" t="s">
        <v>390</v>
      </c>
      <c r="Q998" s="17" t="str" cm="1">
        <f t="array" ref="Q998">_xlfn.XLOOKUP(Table4[[#This Row],[Full Name / Nama Penuh]],Table1[[#All],[Employee Name]],Table1[[#All],[Status]],"",0,1)</f>
        <v/>
      </c>
      <c r="R998" s="37"/>
    </row>
    <row r="999" spans="1:18">
      <c r="A999" s="17">
        <v>5883</v>
      </c>
      <c r="B999" s="15">
        <v>46120.469085648103</v>
      </c>
      <c r="C999" s="15">
        <v>46120.476851851898</v>
      </c>
      <c r="D999" s="15" t="s">
        <v>264</v>
      </c>
      <c r="E999" s="32">
        <v>46120</v>
      </c>
      <c r="F999" s="15" t="s">
        <v>3607</v>
      </c>
      <c r="G999" s="15"/>
      <c r="H999" s="21" t="s">
        <v>2181</v>
      </c>
      <c r="I999" s="17" t="s">
        <v>3586</v>
      </c>
      <c r="J999" s="17" t="s">
        <v>644</v>
      </c>
      <c r="K999" s="17" t="s">
        <v>296</v>
      </c>
      <c r="L999" s="17" t="s">
        <v>3608</v>
      </c>
      <c r="M999" s="17" t="s">
        <v>3609</v>
      </c>
      <c r="N999" s="17" t="s">
        <v>3610</v>
      </c>
      <c r="O999" s="17" t="s">
        <v>289</v>
      </c>
      <c r="P999" s="43" t="s">
        <v>390</v>
      </c>
      <c r="Q999" s="17" t="str" cm="1">
        <f t="array" ref="Q999">_xlfn.XLOOKUP(Table4[[#This Row],[Full Name / Nama Penuh]],Table1[[#All],[Employee Name]],Table1[[#All],[Status]],"",0,1)</f>
        <v/>
      </c>
      <c r="R999" s="37"/>
    </row>
    <row r="1000" spans="1:18">
      <c r="A1000" s="17">
        <v>5884</v>
      </c>
      <c r="B1000" s="15">
        <v>46120.473969907398</v>
      </c>
      <c r="C1000" s="15">
        <v>46120.506782407399</v>
      </c>
      <c r="D1000" s="15" t="s">
        <v>264</v>
      </c>
      <c r="E1000" s="32">
        <v>46120</v>
      </c>
      <c r="F1000" s="15" t="s">
        <v>3611</v>
      </c>
      <c r="G1000" s="15"/>
      <c r="H1000" s="21" t="s">
        <v>2181</v>
      </c>
      <c r="I1000" s="17" t="s">
        <v>3556</v>
      </c>
      <c r="J1000" s="17" t="s">
        <v>386</v>
      </c>
      <c r="K1000" s="17" t="s">
        <v>285</v>
      </c>
      <c r="L1000" s="17" t="s">
        <v>3612</v>
      </c>
      <c r="M1000" s="17" t="s">
        <v>3613</v>
      </c>
      <c r="N1000" s="17" t="s">
        <v>3614</v>
      </c>
      <c r="O1000" s="17" t="s">
        <v>289</v>
      </c>
      <c r="P1000" s="43" t="s">
        <v>390</v>
      </c>
      <c r="Q1000" s="17" t="str" cm="1">
        <f t="array" ref="Q1000">_xlfn.XLOOKUP(Table4[[#This Row],[Full Name / Nama Penuh]],Table1[[#All],[Employee Name]],Table1[[#All],[Status]],"",0,1)</f>
        <v/>
      </c>
      <c r="R1000" s="37"/>
    </row>
    <row r="1001" spans="1:18">
      <c r="A1001" s="17">
        <v>5886</v>
      </c>
      <c r="B1001" s="15">
        <v>46120.545543981498</v>
      </c>
      <c r="C1001" s="15">
        <v>46120.548379629603</v>
      </c>
      <c r="D1001" s="15" t="s">
        <v>264</v>
      </c>
      <c r="E1001" s="32">
        <v>46120</v>
      </c>
      <c r="F1001" s="17" t="s">
        <v>159</v>
      </c>
      <c r="G1001" s="15"/>
      <c r="H1001" s="21" t="s">
        <v>239</v>
      </c>
      <c r="I1001" s="17" t="s">
        <v>962</v>
      </c>
      <c r="J1001" s="17" t="s">
        <v>644</v>
      </c>
      <c r="K1001" s="17" t="s">
        <v>296</v>
      </c>
      <c r="L1001" s="17" t="s">
        <v>3615</v>
      </c>
      <c r="M1001" s="17" t="s">
        <v>3616</v>
      </c>
      <c r="N1001" s="17" t="s">
        <v>3617</v>
      </c>
      <c r="O1001" s="17" t="s">
        <v>367</v>
      </c>
      <c r="P1001" s="43" t="s">
        <v>272</v>
      </c>
      <c r="Q1001" s="17" t="str" cm="1">
        <f t="array" ref="Q1001">_xlfn.XLOOKUP(Table4[[#This Row],[Full Name / Nama Penuh]],Table1[[#All],[Employee Name]],Table1[[#All],[Status]],"",0,1)</f>
        <v>Active</v>
      </c>
      <c r="R1001" s="37"/>
    </row>
    <row r="1002" spans="1:18">
      <c r="A1002" s="17">
        <v>5894</v>
      </c>
      <c r="B1002" s="15">
        <v>46120.559988425899</v>
      </c>
      <c r="C1002" s="15">
        <v>46120.566736111097</v>
      </c>
      <c r="D1002" s="15" t="s">
        <v>264</v>
      </c>
      <c r="E1002" s="32">
        <v>46120</v>
      </c>
      <c r="F1002" s="15" t="s">
        <v>3618</v>
      </c>
      <c r="G1002" s="15"/>
      <c r="H1002" s="21" t="s">
        <v>2181</v>
      </c>
      <c r="I1002" s="17" t="s">
        <v>3586</v>
      </c>
      <c r="J1002" s="17" t="s">
        <v>300</v>
      </c>
      <c r="K1002" s="17" t="s">
        <v>296</v>
      </c>
      <c r="L1002" s="17" t="s">
        <v>3619</v>
      </c>
      <c r="M1002" s="17" t="s">
        <v>3620</v>
      </c>
      <c r="N1002" s="17" t="s">
        <v>3621</v>
      </c>
      <c r="O1002" s="17" t="s">
        <v>346</v>
      </c>
      <c r="P1002" s="43" t="s">
        <v>390</v>
      </c>
      <c r="Q1002" s="17" t="str" cm="1">
        <f t="array" ref="Q1002">_xlfn.XLOOKUP(Table4[[#This Row],[Full Name / Nama Penuh]],Table1[[#All],[Employee Name]],Table1[[#All],[Status]],"",0,1)</f>
        <v/>
      </c>
      <c r="R1002" s="37"/>
    </row>
    <row r="1003" spans="1:18">
      <c r="A1003" s="17">
        <v>5901</v>
      </c>
      <c r="B1003" s="15">
        <v>46120.617962962999</v>
      </c>
      <c r="C1003" s="15">
        <v>46120.628425925897</v>
      </c>
      <c r="D1003" s="15" t="s">
        <v>264</v>
      </c>
      <c r="E1003" s="32">
        <v>46120</v>
      </c>
      <c r="F1003" s="17" t="s">
        <v>22</v>
      </c>
      <c r="G1003" s="15"/>
      <c r="H1003" s="21" t="s">
        <v>239</v>
      </c>
      <c r="I1003" s="17" t="s">
        <v>3622</v>
      </c>
      <c r="J1003" s="17" t="s">
        <v>88</v>
      </c>
      <c r="K1003" s="17" t="s">
        <v>285</v>
      </c>
      <c r="L1003" s="17" t="s">
        <v>3623</v>
      </c>
      <c r="M1003" s="17" t="s">
        <v>3624</v>
      </c>
      <c r="N1003" s="17" t="s">
        <v>3624</v>
      </c>
      <c r="O1003" s="17" t="s">
        <v>541</v>
      </c>
      <c r="P1003" s="43" t="s">
        <v>272</v>
      </c>
      <c r="Q1003" s="17" t="str" cm="1">
        <f t="array" ref="Q1003">_xlfn.XLOOKUP(Table4[[#This Row],[Full Name / Nama Penuh]],Table1[[#All],[Employee Name]],Table1[[#All],[Status]],"",0,1)</f>
        <v>Inactive</v>
      </c>
      <c r="R1003" s="37"/>
    </row>
    <row r="1004" spans="1:18">
      <c r="A1004" s="17">
        <v>5902</v>
      </c>
      <c r="B1004" s="15">
        <v>46120.6336226852</v>
      </c>
      <c r="C1004" s="15">
        <v>46120.633726851898</v>
      </c>
      <c r="D1004" s="15" t="s">
        <v>264</v>
      </c>
      <c r="E1004" s="32">
        <v>46120</v>
      </c>
      <c r="F1004" s="17" t="s">
        <v>114</v>
      </c>
      <c r="G1004" s="15"/>
      <c r="H1004" s="21" t="s">
        <v>239</v>
      </c>
      <c r="I1004" s="17" t="s">
        <v>516</v>
      </c>
      <c r="J1004" s="17" t="s">
        <v>88</v>
      </c>
      <c r="K1004" s="17" t="s">
        <v>285</v>
      </c>
      <c r="L1004" s="17" t="s">
        <v>3625</v>
      </c>
      <c r="M1004" s="17" t="s">
        <v>287</v>
      </c>
      <c r="N1004" s="17" t="s">
        <v>3626</v>
      </c>
      <c r="O1004" s="17" t="s">
        <v>375</v>
      </c>
      <c r="P1004" s="43" t="s">
        <v>272</v>
      </c>
      <c r="Q1004" s="17" t="str" cm="1">
        <f t="array" ref="Q1004">_xlfn.XLOOKUP(Table4[[#This Row],[Full Name / Nama Penuh]],Table1[[#All],[Employee Name]],Table1[[#All],[Status]],"",0,1)</f>
        <v>Active</v>
      </c>
      <c r="R1004" s="37"/>
    </row>
    <row r="1005" spans="1:18">
      <c r="A1005" s="17">
        <v>5904</v>
      </c>
      <c r="B1005" s="15">
        <v>46120.634131944404</v>
      </c>
      <c r="C1005" s="15">
        <v>46120.643750000003</v>
      </c>
      <c r="D1005" s="15" t="s">
        <v>264</v>
      </c>
      <c r="E1005" s="32">
        <v>46120</v>
      </c>
      <c r="F1005" s="17" t="s">
        <v>114</v>
      </c>
      <c r="G1005" s="15"/>
      <c r="H1005" s="21" t="s">
        <v>239</v>
      </c>
      <c r="I1005" s="17" t="s">
        <v>516</v>
      </c>
      <c r="J1005" s="17" t="s">
        <v>291</v>
      </c>
      <c r="K1005" s="17" t="s">
        <v>296</v>
      </c>
      <c r="L1005" s="17" t="s">
        <v>3627</v>
      </c>
      <c r="M1005" s="17" t="s">
        <v>3628</v>
      </c>
      <c r="N1005" s="17" t="s">
        <v>3629</v>
      </c>
      <c r="O1005" s="17" t="s">
        <v>367</v>
      </c>
      <c r="P1005" s="43" t="s">
        <v>272</v>
      </c>
      <c r="Q1005" s="17" t="str" cm="1">
        <f t="array" ref="Q1005">_xlfn.XLOOKUP(Table4[[#This Row],[Full Name / Nama Penuh]],Table1[[#All],[Employee Name]],Table1[[#All],[Status]],"",0,1)</f>
        <v>Active</v>
      </c>
      <c r="R1005" s="37"/>
    </row>
    <row r="1006" spans="1:18">
      <c r="A1006" s="17">
        <v>5906</v>
      </c>
      <c r="B1006" s="15">
        <v>46120.6553472222</v>
      </c>
      <c r="C1006" s="15">
        <v>46120.663495370398</v>
      </c>
      <c r="D1006" s="15" t="s">
        <v>264</v>
      </c>
      <c r="E1006" s="32">
        <v>46120</v>
      </c>
      <c r="F1006" s="17" t="s">
        <v>100</v>
      </c>
      <c r="G1006" s="15"/>
      <c r="H1006" s="21" t="s">
        <v>239</v>
      </c>
      <c r="I1006" s="17" t="s">
        <v>3630</v>
      </c>
      <c r="J1006" s="17" t="s">
        <v>1026</v>
      </c>
      <c r="K1006" s="17" t="s">
        <v>285</v>
      </c>
      <c r="L1006" s="17" t="s">
        <v>3631</v>
      </c>
      <c r="M1006" s="17" t="s">
        <v>3632</v>
      </c>
      <c r="N1006" s="17" t="s">
        <v>3633</v>
      </c>
      <c r="O1006" s="17" t="s">
        <v>295</v>
      </c>
      <c r="P1006" s="43" t="s">
        <v>272</v>
      </c>
      <c r="Q1006" s="17" t="str" cm="1">
        <f t="array" ref="Q1006">_xlfn.XLOOKUP(Table4[[#This Row],[Full Name / Nama Penuh]],Table1[[#All],[Employee Name]],Table1[[#All],[Status]],"",0,1)</f>
        <v>Active</v>
      </c>
      <c r="R1006" s="37"/>
    </row>
    <row r="1007" spans="1:18">
      <c r="A1007" s="17">
        <v>5909</v>
      </c>
      <c r="B1007" s="15">
        <v>46120.689722222203</v>
      </c>
      <c r="C1007" s="15">
        <v>46120.693136574097</v>
      </c>
      <c r="D1007" s="15" t="s">
        <v>264</v>
      </c>
      <c r="E1007" s="32">
        <v>46120</v>
      </c>
      <c r="F1007" s="15" t="s">
        <v>135</v>
      </c>
      <c r="G1007" s="15"/>
      <c r="H1007" s="21" t="s">
        <v>239</v>
      </c>
      <c r="I1007" s="17" t="s">
        <v>324</v>
      </c>
      <c r="J1007" s="17" t="s">
        <v>291</v>
      </c>
      <c r="K1007" s="17" t="s">
        <v>285</v>
      </c>
      <c r="L1007" s="17" t="s">
        <v>3634</v>
      </c>
      <c r="M1007" s="17" t="s">
        <v>362</v>
      </c>
      <c r="N1007" s="17" t="s">
        <v>3635</v>
      </c>
      <c r="O1007" s="17" t="s">
        <v>289</v>
      </c>
      <c r="P1007" s="16" t="s">
        <v>272</v>
      </c>
      <c r="Q1007" s="17" t="str" cm="1">
        <f t="array" ref="Q1007">_xlfn.XLOOKUP(Table4[[#This Row],[Full Name / Nama Penuh]],Table1[[#All],[Employee Name]],Table1[[#All],[Status]],"",0,1)</f>
        <v>Active</v>
      </c>
      <c r="R1007" s="37"/>
    </row>
    <row r="1008" spans="1:18">
      <c r="A1008" s="17">
        <v>5910</v>
      </c>
      <c r="B1008" s="15">
        <v>46120.7512152778</v>
      </c>
      <c r="C1008" s="15">
        <v>46120.754120370402</v>
      </c>
      <c r="D1008" s="15" t="s">
        <v>264</v>
      </c>
      <c r="E1008" s="32">
        <v>46120</v>
      </c>
      <c r="F1008" s="15" t="s">
        <v>3636</v>
      </c>
      <c r="G1008" s="15"/>
      <c r="H1008" s="21" t="s">
        <v>2181</v>
      </c>
      <c r="I1008" s="17" t="s">
        <v>3556</v>
      </c>
      <c r="J1008" s="17" t="s">
        <v>644</v>
      </c>
      <c r="K1008" s="17" t="s">
        <v>285</v>
      </c>
      <c r="L1008" s="17" t="s">
        <v>3637</v>
      </c>
      <c r="M1008" s="17" t="s">
        <v>3638</v>
      </c>
      <c r="N1008" s="17" t="s">
        <v>3639</v>
      </c>
      <c r="O1008" s="17" t="s">
        <v>367</v>
      </c>
      <c r="P1008" s="43" t="s">
        <v>390</v>
      </c>
      <c r="Q1008" s="17" t="str" cm="1">
        <f t="array" ref="Q1008">_xlfn.XLOOKUP(Table4[[#This Row],[Full Name / Nama Penuh]],Table1[[#All],[Employee Name]],Table1[[#All],[Status]],"",0,1)</f>
        <v/>
      </c>
      <c r="R1008" s="37"/>
    </row>
    <row r="1009" spans="1:18">
      <c r="A1009" s="17">
        <v>5912</v>
      </c>
      <c r="B1009" s="15">
        <v>46120.831759259301</v>
      </c>
      <c r="C1009" s="15">
        <v>46120.834699074097</v>
      </c>
      <c r="D1009" s="15" t="s">
        <v>264</v>
      </c>
      <c r="E1009" s="32">
        <v>46120</v>
      </c>
      <c r="F1009" s="15" t="s">
        <v>3640</v>
      </c>
      <c r="G1009" s="15"/>
      <c r="H1009" s="21" t="s">
        <v>2181</v>
      </c>
      <c r="I1009" s="17" t="s">
        <v>3641</v>
      </c>
      <c r="J1009" s="17" t="s">
        <v>300</v>
      </c>
      <c r="K1009" s="17" t="s">
        <v>296</v>
      </c>
      <c r="L1009" s="17" t="s">
        <v>3642</v>
      </c>
      <c r="M1009" s="17" t="s">
        <v>3643</v>
      </c>
      <c r="N1009" s="17" t="s">
        <v>3644</v>
      </c>
      <c r="O1009" s="17" t="s">
        <v>367</v>
      </c>
      <c r="P1009" s="43" t="s">
        <v>390</v>
      </c>
      <c r="Q1009" s="17" t="str" cm="1">
        <f t="array" ref="Q1009">_xlfn.XLOOKUP(Table4[[#This Row],[Full Name / Nama Penuh]],Table1[[#All],[Employee Name]],Table1[[#All],[Status]],"",0,1)</f>
        <v/>
      </c>
      <c r="R1009" s="37"/>
    </row>
    <row r="1010" spans="1:18">
      <c r="A1010" s="17">
        <v>5913</v>
      </c>
      <c r="B1010" s="15">
        <v>46120.835717592599</v>
      </c>
      <c r="C1010" s="15">
        <v>46120.838773148098</v>
      </c>
      <c r="D1010" s="15" t="s">
        <v>264</v>
      </c>
      <c r="E1010" s="32">
        <v>46120</v>
      </c>
      <c r="F1010" s="15" t="s">
        <v>3645</v>
      </c>
      <c r="G1010" s="15"/>
      <c r="H1010" s="21" t="s">
        <v>2181</v>
      </c>
      <c r="I1010" s="17" t="s">
        <v>3556</v>
      </c>
      <c r="J1010" s="17" t="s">
        <v>3646</v>
      </c>
      <c r="K1010" s="17" t="s">
        <v>296</v>
      </c>
      <c r="L1010" s="17" t="s">
        <v>3647</v>
      </c>
      <c r="M1010" s="17" t="s">
        <v>3648</v>
      </c>
      <c r="N1010" s="17" t="s">
        <v>3649</v>
      </c>
      <c r="O1010" s="17" t="s">
        <v>289</v>
      </c>
      <c r="P1010" s="43" t="s">
        <v>390</v>
      </c>
      <c r="Q1010" s="17" t="str" cm="1">
        <f t="array" ref="Q1010">_xlfn.XLOOKUP(Table4[[#This Row],[Full Name / Nama Penuh]],Table1[[#All],[Employee Name]],Table1[[#All],[Status]],"",0,1)</f>
        <v/>
      </c>
      <c r="R1010" s="37"/>
    </row>
    <row r="1011" spans="1:18">
      <c r="A1011" s="17">
        <v>5917</v>
      </c>
      <c r="B1011" s="15">
        <v>46120.864201388897</v>
      </c>
      <c r="C1011" s="15">
        <v>46120.868437500001</v>
      </c>
      <c r="D1011" s="15" t="s">
        <v>264</v>
      </c>
      <c r="E1011" s="32">
        <v>46120</v>
      </c>
      <c r="F1011" s="15" t="s">
        <v>3650</v>
      </c>
      <c r="G1011" s="15"/>
      <c r="H1011" s="21" t="s">
        <v>2026</v>
      </c>
      <c r="I1011" s="17" t="s">
        <v>3651</v>
      </c>
      <c r="J1011" s="17" t="s">
        <v>644</v>
      </c>
      <c r="K1011" s="17" t="s">
        <v>285</v>
      </c>
      <c r="L1011" s="17" t="s">
        <v>3652</v>
      </c>
      <c r="M1011" s="17" t="s">
        <v>2552</v>
      </c>
      <c r="N1011" s="17" t="s">
        <v>3653</v>
      </c>
      <c r="O1011" s="17" t="s">
        <v>289</v>
      </c>
      <c r="P1011" s="43" t="s">
        <v>390</v>
      </c>
      <c r="Q1011" s="17" t="str" cm="1">
        <f t="array" ref="Q1011">_xlfn.XLOOKUP(Table4[[#This Row],[Full Name / Nama Penuh]],Table1[[#All],[Employee Name]],Table1[[#All],[Status]],"",0,1)</f>
        <v/>
      </c>
      <c r="R1011" s="37"/>
    </row>
    <row r="1012" spans="1:18">
      <c r="A1012" s="17">
        <v>5918</v>
      </c>
      <c r="B1012" s="15">
        <v>46121.157303240703</v>
      </c>
      <c r="C1012" s="15">
        <v>46121.159884259301</v>
      </c>
      <c r="D1012" s="15" t="s">
        <v>264</v>
      </c>
      <c r="E1012" s="32">
        <v>46120</v>
      </c>
      <c r="F1012" s="15" t="s">
        <v>3222</v>
      </c>
      <c r="G1012" s="15"/>
      <c r="H1012" s="21" t="s">
        <v>2016</v>
      </c>
      <c r="I1012" s="17" t="s">
        <v>3223</v>
      </c>
      <c r="J1012" s="17" t="s">
        <v>1026</v>
      </c>
      <c r="K1012" s="17" t="s">
        <v>296</v>
      </c>
      <c r="L1012" s="17" t="s">
        <v>3654</v>
      </c>
      <c r="M1012" s="17" t="s">
        <v>3655</v>
      </c>
      <c r="N1012" s="17" t="s">
        <v>3656</v>
      </c>
      <c r="O1012" s="17" t="s">
        <v>450</v>
      </c>
      <c r="P1012" s="43" t="s">
        <v>390</v>
      </c>
      <c r="Q1012" s="17" t="str" cm="1">
        <f t="array" ref="Q1012">_xlfn.XLOOKUP(Table4[[#This Row],[Full Name / Nama Penuh]],Table1[[#All],[Employee Name]],Table1[[#All],[Status]],"",0,1)</f>
        <v/>
      </c>
      <c r="R1012" s="37"/>
    </row>
    <row r="1013" spans="1:18">
      <c r="A1013" s="17">
        <v>5939</v>
      </c>
      <c r="B1013" s="15">
        <v>46121.4786342593</v>
      </c>
      <c r="C1013" s="15">
        <v>46121.480416666702</v>
      </c>
      <c r="D1013" s="15" t="s">
        <v>264</v>
      </c>
      <c r="E1013" s="32">
        <v>46120</v>
      </c>
      <c r="F1013" s="15" t="s">
        <v>3657</v>
      </c>
      <c r="G1013" s="15"/>
      <c r="H1013" s="21" t="s">
        <v>2016</v>
      </c>
      <c r="I1013" s="17" t="s">
        <v>2303</v>
      </c>
      <c r="J1013" s="17" t="s">
        <v>848</v>
      </c>
      <c r="K1013" s="17" t="s">
        <v>296</v>
      </c>
      <c r="L1013" s="17" t="s">
        <v>3658</v>
      </c>
      <c r="M1013" s="17" t="s">
        <v>3659</v>
      </c>
      <c r="N1013" s="17" t="s">
        <v>3660</v>
      </c>
      <c r="O1013" s="17" t="s">
        <v>271</v>
      </c>
      <c r="P1013" s="43" t="s">
        <v>390</v>
      </c>
      <c r="Q1013" s="17" t="str" cm="1">
        <f t="array" ref="Q1013">_xlfn.XLOOKUP(Table4[[#This Row],[Full Name / Nama Penuh]],Table1[[#All],[Employee Name]],Table1[[#All],[Status]],"",0,1)</f>
        <v/>
      </c>
      <c r="R1013" s="37"/>
    </row>
    <row r="1014" spans="1:18">
      <c r="A1014" s="17">
        <v>5940</v>
      </c>
      <c r="B1014" s="15">
        <v>46121.492303240702</v>
      </c>
      <c r="C1014" s="15">
        <v>46121.494421296302</v>
      </c>
      <c r="D1014" s="15" t="s">
        <v>264</v>
      </c>
      <c r="E1014" s="32">
        <v>46120</v>
      </c>
      <c r="F1014" s="15" t="s">
        <v>3661</v>
      </c>
      <c r="G1014" s="15"/>
      <c r="H1014" s="21" t="s">
        <v>2016</v>
      </c>
      <c r="I1014" s="17" t="s">
        <v>2396</v>
      </c>
      <c r="J1014" s="17" t="s">
        <v>3662</v>
      </c>
      <c r="K1014" s="17" t="s">
        <v>296</v>
      </c>
      <c r="L1014" s="17" t="s">
        <v>3663</v>
      </c>
      <c r="M1014" s="17" t="s">
        <v>3664</v>
      </c>
      <c r="N1014" s="17" t="s">
        <v>3665</v>
      </c>
      <c r="O1014" s="17" t="s">
        <v>289</v>
      </c>
      <c r="P1014" s="43" t="s">
        <v>390</v>
      </c>
      <c r="Q1014" s="17" t="str" cm="1">
        <f t="array" ref="Q1014">_xlfn.XLOOKUP(Table4[[#This Row],[Full Name / Nama Penuh]],Table1[[#All],[Employee Name]],Table1[[#All],[Status]],"",0,1)</f>
        <v/>
      </c>
      <c r="R1014" s="37"/>
    </row>
    <row r="1015" spans="1:18">
      <c r="A1015" s="17">
        <v>5960</v>
      </c>
      <c r="B1015" s="15">
        <v>46121.611018518503</v>
      </c>
      <c r="C1015" s="15">
        <v>46121.613321759301</v>
      </c>
      <c r="D1015" s="15" t="s">
        <v>264</v>
      </c>
      <c r="E1015" s="32">
        <v>46120</v>
      </c>
      <c r="F1015" s="17" t="s">
        <v>137</v>
      </c>
      <c r="G1015" s="15"/>
      <c r="H1015" s="21" t="s">
        <v>239</v>
      </c>
      <c r="I1015" s="17" t="s">
        <v>769</v>
      </c>
      <c r="J1015" s="17" t="s">
        <v>291</v>
      </c>
      <c r="K1015" s="17" t="s">
        <v>285</v>
      </c>
      <c r="L1015" s="17" t="s">
        <v>3666</v>
      </c>
      <c r="M1015" s="17" t="s">
        <v>3502</v>
      </c>
      <c r="N1015" s="17" t="s">
        <v>3667</v>
      </c>
      <c r="O1015" s="17" t="s">
        <v>289</v>
      </c>
      <c r="P1015" s="43" t="s">
        <v>272</v>
      </c>
      <c r="Q1015" s="17" t="str" cm="1">
        <f t="array" ref="Q1015">_xlfn.XLOOKUP(Table4[[#This Row],[Full Name / Nama Penuh]],Table1[[#All],[Employee Name]],Table1[[#All],[Status]],"",0,1)</f>
        <v>Active</v>
      </c>
      <c r="R1015" s="37"/>
    </row>
    <row r="1016" spans="1:18">
      <c r="A1016" s="17">
        <v>5990</v>
      </c>
      <c r="B1016" s="15">
        <v>46122.408113425903</v>
      </c>
      <c r="C1016" s="15">
        <v>46122.412210648203</v>
      </c>
      <c r="D1016" s="15" t="s">
        <v>264</v>
      </c>
      <c r="E1016" s="32">
        <v>46120</v>
      </c>
      <c r="F1016" s="17" t="s">
        <v>146</v>
      </c>
      <c r="G1016" s="15"/>
      <c r="H1016" s="21" t="s">
        <v>239</v>
      </c>
      <c r="I1016" s="17" t="s">
        <v>503</v>
      </c>
      <c r="J1016" s="17" t="s">
        <v>266</v>
      </c>
      <c r="K1016" s="17" t="s">
        <v>296</v>
      </c>
      <c r="L1016" s="17" t="s">
        <v>3668</v>
      </c>
      <c r="M1016" s="17" t="s">
        <v>3669</v>
      </c>
      <c r="N1016" s="17" t="s">
        <v>3670</v>
      </c>
      <c r="O1016" s="17" t="s">
        <v>271</v>
      </c>
      <c r="P1016" s="43" t="s">
        <v>272</v>
      </c>
      <c r="Q1016" s="17" t="str" cm="1">
        <f t="array" ref="Q1016">_xlfn.XLOOKUP(Table4[[#This Row],[Full Name / Nama Penuh]],Table1[[#All],[Employee Name]],Table1[[#All],[Status]],"",0,1)</f>
        <v>Active</v>
      </c>
      <c r="R1016" s="37"/>
    </row>
    <row r="1017" spans="1:18">
      <c r="A1017" s="17">
        <v>5991</v>
      </c>
      <c r="B1017" s="15">
        <v>46122.412314814799</v>
      </c>
      <c r="C1017" s="15">
        <v>46122.414710648103</v>
      </c>
      <c r="D1017" s="15" t="s">
        <v>264</v>
      </c>
      <c r="E1017" s="32">
        <v>46120</v>
      </c>
      <c r="F1017" s="17" t="s">
        <v>146</v>
      </c>
      <c r="G1017" s="15"/>
      <c r="H1017" s="21" t="s">
        <v>239</v>
      </c>
      <c r="I1017" s="17" t="s">
        <v>3276</v>
      </c>
      <c r="J1017" s="17" t="s">
        <v>1787</v>
      </c>
      <c r="K1017" s="17" t="s">
        <v>296</v>
      </c>
      <c r="L1017" s="17" t="s">
        <v>3671</v>
      </c>
      <c r="M1017" s="17" t="s">
        <v>614</v>
      </c>
      <c r="N1017" s="17" t="s">
        <v>3672</v>
      </c>
      <c r="O1017" s="17" t="s">
        <v>450</v>
      </c>
      <c r="P1017" s="43" t="s">
        <v>272</v>
      </c>
      <c r="Q1017" s="17" t="str" cm="1">
        <f t="array" ref="Q1017">_xlfn.XLOOKUP(Table4[[#This Row],[Full Name / Nama Penuh]],Table1[[#All],[Employee Name]],Table1[[#All],[Status]],"",0,1)</f>
        <v>Active</v>
      </c>
      <c r="R1017" s="37"/>
    </row>
    <row r="1018" spans="1:18">
      <c r="A1018" s="17">
        <v>6043</v>
      </c>
      <c r="B1018" s="15">
        <v>46124.8699768519</v>
      </c>
      <c r="C1018" s="15">
        <v>46124.872083333299</v>
      </c>
      <c r="D1018" s="15" t="s">
        <v>264</v>
      </c>
      <c r="E1018" s="32">
        <v>46120</v>
      </c>
      <c r="F1018" s="17" t="s">
        <v>132</v>
      </c>
      <c r="G1018" s="15" t="s">
        <v>3673</v>
      </c>
      <c r="H1018" s="21" t="s">
        <v>239</v>
      </c>
      <c r="I1018" s="17" t="s">
        <v>3674</v>
      </c>
      <c r="J1018" s="17" t="s">
        <v>325</v>
      </c>
      <c r="K1018" s="17" t="s">
        <v>296</v>
      </c>
      <c r="L1018" s="17" t="s">
        <v>3675</v>
      </c>
      <c r="M1018" s="17" t="s">
        <v>3676</v>
      </c>
      <c r="N1018" s="17" t="s">
        <v>3677</v>
      </c>
      <c r="O1018" s="17" t="s">
        <v>346</v>
      </c>
      <c r="P1018" s="43" t="s">
        <v>272</v>
      </c>
      <c r="Q1018" s="17" t="str" cm="1">
        <f t="array" ref="Q1018">_xlfn.XLOOKUP(Table4[[#This Row],[Full Name / Nama Penuh]],Table1[[#All],[Employee Name]],Table1[[#All],[Status]],"",0,1)</f>
        <v>Active</v>
      </c>
      <c r="R1018" s="37"/>
    </row>
    <row r="1019" spans="1:18">
      <c r="A1019" s="17">
        <v>6049</v>
      </c>
      <c r="B1019" s="15">
        <v>46125.343101851897</v>
      </c>
      <c r="C1019" s="15">
        <v>46125.355439814797</v>
      </c>
      <c r="D1019" s="15" t="s">
        <v>264</v>
      </c>
      <c r="E1019" s="32">
        <v>46120</v>
      </c>
      <c r="F1019" s="15" t="s">
        <v>214</v>
      </c>
      <c r="G1019" s="15" t="s">
        <v>3304</v>
      </c>
      <c r="H1019" s="21" t="s">
        <v>239</v>
      </c>
      <c r="I1019" s="17" t="s">
        <v>1428</v>
      </c>
      <c r="J1019" s="17" t="s">
        <v>1787</v>
      </c>
      <c r="K1019" s="17" t="s">
        <v>296</v>
      </c>
      <c r="L1019" s="17" t="s">
        <v>3678</v>
      </c>
      <c r="M1019" s="17" t="s">
        <v>3679</v>
      </c>
      <c r="N1019" s="17" t="s">
        <v>3680</v>
      </c>
      <c r="O1019" s="17" t="s">
        <v>346</v>
      </c>
      <c r="P1019" s="16" t="s">
        <v>272</v>
      </c>
      <c r="Q1019" s="17" t="str" cm="1">
        <f t="array" ref="Q1019">_xlfn.XLOOKUP(Table4[[#This Row],[Full Name / Nama Penuh]],Table1[[#All],[Employee Name]],Table1[[#All],[Status]],"",0,1)</f>
        <v>Active</v>
      </c>
      <c r="R1019" s="37"/>
    </row>
    <row r="1020" spans="1:18">
      <c r="A1020" s="17">
        <v>6058</v>
      </c>
      <c r="B1020" s="15">
        <v>46125.454976851797</v>
      </c>
      <c r="C1020" s="15">
        <v>46125.4594097222</v>
      </c>
      <c r="D1020" s="15" t="s">
        <v>264</v>
      </c>
      <c r="E1020" s="32">
        <v>46120</v>
      </c>
      <c r="F1020" s="15" t="s">
        <v>3144</v>
      </c>
      <c r="G1020" s="15" t="s">
        <v>3145</v>
      </c>
      <c r="H1020" s="21" t="s">
        <v>239</v>
      </c>
      <c r="I1020" s="17" t="s">
        <v>465</v>
      </c>
      <c r="J1020" s="17" t="s">
        <v>279</v>
      </c>
      <c r="K1020" s="17" t="s">
        <v>285</v>
      </c>
      <c r="L1020" s="17" t="s">
        <v>3681</v>
      </c>
      <c r="M1020" s="17" t="s">
        <v>3682</v>
      </c>
      <c r="N1020" s="17" t="s">
        <v>3683</v>
      </c>
      <c r="O1020" s="17" t="s">
        <v>283</v>
      </c>
      <c r="P1020" s="16" t="s">
        <v>272</v>
      </c>
      <c r="Q1020" s="17" t="str" cm="1">
        <f t="array" ref="Q1020">_xlfn.XLOOKUP(Table4[[#This Row],[Full Name / Nama Penuh]],Table1[[#All],[Employee Name]],Table1[[#All],[Status]],"",0,1)</f>
        <v>Active</v>
      </c>
      <c r="R1020" s="37"/>
    </row>
    <row r="1021" spans="1:18">
      <c r="A1021" s="17">
        <v>6140</v>
      </c>
      <c r="B1021" s="15">
        <v>46126.339386574102</v>
      </c>
      <c r="C1021" s="15">
        <v>46126.3432986111</v>
      </c>
      <c r="D1021" s="15" t="s">
        <v>264</v>
      </c>
      <c r="E1021" s="32">
        <v>46120</v>
      </c>
      <c r="F1021" s="17" t="s">
        <v>207</v>
      </c>
      <c r="G1021" s="15" t="s">
        <v>2072</v>
      </c>
      <c r="H1021" s="21" t="s">
        <v>239</v>
      </c>
      <c r="I1021" s="17" t="s">
        <v>549</v>
      </c>
      <c r="J1021" s="17" t="s">
        <v>386</v>
      </c>
      <c r="K1021" s="17" t="s">
        <v>285</v>
      </c>
      <c r="L1021" s="17" t="s">
        <v>3684</v>
      </c>
      <c r="M1021" s="17" t="s">
        <v>3685</v>
      </c>
      <c r="N1021" s="17" t="s">
        <v>1049</v>
      </c>
      <c r="O1021" s="17" t="s">
        <v>553</v>
      </c>
      <c r="P1021" s="43" t="s">
        <v>272</v>
      </c>
      <c r="Q1021" s="17" t="str" cm="1">
        <f t="array" ref="Q1021">_xlfn.XLOOKUP(Table4[[#This Row],[Full Name / Nama Penuh]],Table1[[#All],[Employee Name]],Table1[[#All],[Status]],"",0,1)</f>
        <v>Active</v>
      </c>
      <c r="R1021" s="37"/>
    </row>
    <row r="1022" spans="1:18">
      <c r="A1022" s="17">
        <v>6177</v>
      </c>
      <c r="B1022" s="15">
        <v>46126.387430555602</v>
      </c>
      <c r="C1022" s="15">
        <v>46126.390856481499</v>
      </c>
      <c r="D1022" s="15" t="s">
        <v>264</v>
      </c>
      <c r="E1022" s="32">
        <v>46120</v>
      </c>
      <c r="F1022" s="15" t="s">
        <v>2327</v>
      </c>
      <c r="G1022" s="15" t="s">
        <v>2328</v>
      </c>
      <c r="H1022" s="21" t="s">
        <v>239</v>
      </c>
      <c r="I1022" s="17" t="s">
        <v>1432</v>
      </c>
      <c r="J1022" s="17" t="s">
        <v>266</v>
      </c>
      <c r="K1022" s="17" t="s">
        <v>285</v>
      </c>
      <c r="L1022" s="17" t="s">
        <v>3686</v>
      </c>
      <c r="M1022" s="17" t="s">
        <v>3687</v>
      </c>
      <c r="N1022" s="17" t="s">
        <v>3688</v>
      </c>
      <c r="O1022" s="17" t="s">
        <v>340</v>
      </c>
      <c r="P1022" s="16" t="s">
        <v>272</v>
      </c>
      <c r="Q1022" s="17" t="str" cm="1">
        <f t="array" ref="Q1022">_xlfn.XLOOKUP(Table4[[#This Row],[Full Name / Nama Penuh]],Table1[[#All],[Employee Name]],Table1[[#All],[Status]],"",0,1)</f>
        <v>Active</v>
      </c>
      <c r="R1022" s="37"/>
    </row>
    <row r="1023" spans="1:18">
      <c r="A1023" s="17">
        <v>6180</v>
      </c>
      <c r="B1023" s="15">
        <v>46126.376319444404</v>
      </c>
      <c r="C1023" s="15">
        <v>46126.397511574098</v>
      </c>
      <c r="D1023" s="15" t="s">
        <v>264</v>
      </c>
      <c r="E1023" s="32">
        <v>46120</v>
      </c>
      <c r="F1023" s="17" t="s">
        <v>51</v>
      </c>
      <c r="G1023" s="15" t="s">
        <v>3442</v>
      </c>
      <c r="H1023" s="21" t="s">
        <v>239</v>
      </c>
      <c r="I1023" s="17" t="s">
        <v>304</v>
      </c>
      <c r="J1023" s="17" t="s">
        <v>291</v>
      </c>
      <c r="K1023" s="17" t="s">
        <v>285</v>
      </c>
      <c r="L1023" s="17" t="s">
        <v>3689</v>
      </c>
      <c r="M1023" s="17" t="s">
        <v>3690</v>
      </c>
      <c r="N1023" s="17" t="s">
        <v>3691</v>
      </c>
      <c r="O1023" s="17" t="s">
        <v>375</v>
      </c>
      <c r="P1023" s="43" t="s">
        <v>272</v>
      </c>
      <c r="Q1023" s="17" t="str" cm="1">
        <f t="array" ref="Q1023">_xlfn.XLOOKUP(Table4[[#This Row],[Full Name / Nama Penuh]],Table1[[#All],[Employee Name]],Table1[[#All],[Status]],"",0,1)</f>
        <v>Active</v>
      </c>
      <c r="R1023" s="37"/>
    </row>
    <row r="1024" spans="1:18">
      <c r="A1024" s="17">
        <v>5915</v>
      </c>
      <c r="B1024" s="15">
        <v>46120.857997685198</v>
      </c>
      <c r="C1024" s="15">
        <v>46120.863495370402</v>
      </c>
      <c r="D1024" s="15" t="s">
        <v>264</v>
      </c>
      <c r="E1024" s="32">
        <v>46120</v>
      </c>
      <c r="F1024" s="15" t="s">
        <v>3692</v>
      </c>
      <c r="G1024" s="15"/>
      <c r="H1024" s="21" t="s">
        <v>2026</v>
      </c>
      <c r="I1024" s="17" t="s">
        <v>3200</v>
      </c>
      <c r="J1024" s="17" t="s">
        <v>475</v>
      </c>
      <c r="K1024" s="17" t="s">
        <v>305</v>
      </c>
      <c r="L1024" s="17" t="s">
        <v>3693</v>
      </c>
      <c r="M1024" s="17" t="s">
        <v>3694</v>
      </c>
      <c r="N1024" s="17" t="s">
        <v>3695</v>
      </c>
      <c r="O1024" s="17" t="s">
        <v>295</v>
      </c>
      <c r="P1024" s="43" t="s">
        <v>390</v>
      </c>
      <c r="Q1024" s="17" t="str" cm="1">
        <f t="array" ref="Q1024">_xlfn.XLOOKUP(Table4[[#This Row],[Full Name / Nama Penuh]],Table1[[#All],[Employee Name]],Table1[[#All],[Status]],"",0,1)</f>
        <v/>
      </c>
      <c r="R1024" s="37"/>
    </row>
    <row r="1025" spans="1:18">
      <c r="A1025" s="17">
        <v>5871</v>
      </c>
      <c r="B1025" s="15">
        <v>46120.332442129598</v>
      </c>
      <c r="C1025" s="15">
        <v>46120.335011574098</v>
      </c>
      <c r="D1025" s="15" t="s">
        <v>264</v>
      </c>
      <c r="E1025" s="32">
        <v>46120</v>
      </c>
      <c r="F1025" s="15" t="s">
        <v>2623</v>
      </c>
      <c r="G1025" s="15"/>
      <c r="H1025" s="21" t="s">
        <v>2016</v>
      </c>
      <c r="I1025" s="17" t="s">
        <v>2624</v>
      </c>
      <c r="J1025" s="17" t="s">
        <v>2710</v>
      </c>
      <c r="K1025" s="17" t="s">
        <v>267</v>
      </c>
      <c r="L1025" s="17" t="s">
        <v>3696</v>
      </c>
      <c r="M1025" s="17" t="s">
        <v>3697</v>
      </c>
      <c r="N1025" s="17" t="s">
        <v>3698</v>
      </c>
      <c r="O1025" s="17" t="s">
        <v>318</v>
      </c>
      <c r="P1025" s="43" t="s">
        <v>390</v>
      </c>
      <c r="Q1025" s="17" t="str" cm="1">
        <f t="array" ref="Q1025">_xlfn.XLOOKUP(Table4[[#This Row],[Full Name / Nama Penuh]],Table1[[#All],[Employee Name]],Table1[[#All],[Status]],"",0,1)</f>
        <v/>
      </c>
      <c r="R1025" s="37"/>
    </row>
    <row r="1026" spans="1:18">
      <c r="A1026" s="17">
        <v>5870</v>
      </c>
      <c r="B1026" s="15">
        <v>46120.325578703698</v>
      </c>
      <c r="C1026" s="15">
        <v>46120.329490740703</v>
      </c>
      <c r="D1026" s="15" t="s">
        <v>264</v>
      </c>
      <c r="E1026" s="32">
        <v>46120</v>
      </c>
      <c r="F1026" s="15" t="s">
        <v>3699</v>
      </c>
      <c r="G1026" s="15"/>
      <c r="H1026" s="21" t="s">
        <v>2181</v>
      </c>
      <c r="I1026" s="17" t="s">
        <v>3556</v>
      </c>
      <c r="J1026" s="17" t="s">
        <v>279</v>
      </c>
      <c r="K1026" s="17" t="s">
        <v>267</v>
      </c>
      <c r="L1026" s="17" t="s">
        <v>3700</v>
      </c>
      <c r="M1026" s="17" t="s">
        <v>3701</v>
      </c>
      <c r="N1026" s="17" t="s">
        <v>3702</v>
      </c>
      <c r="O1026" s="17" t="s">
        <v>346</v>
      </c>
      <c r="P1026" s="43" t="s">
        <v>390</v>
      </c>
      <c r="Q1026" s="17" t="str" cm="1">
        <f t="array" ref="Q1026">_xlfn.XLOOKUP(Table4[[#This Row],[Full Name / Nama Penuh]],Table1[[#All],[Employee Name]],Table1[[#All],[Status]],"",0,1)</f>
        <v/>
      </c>
      <c r="R1026" s="37"/>
    </row>
    <row r="1027" spans="1:18">
      <c r="A1027" s="17">
        <v>5905</v>
      </c>
      <c r="B1027" s="15">
        <v>46120.660590277803</v>
      </c>
      <c r="C1027" s="15">
        <v>46120.662662037001</v>
      </c>
      <c r="D1027" s="15" t="s">
        <v>264</v>
      </c>
      <c r="E1027" s="32">
        <v>46120</v>
      </c>
      <c r="F1027" s="15" t="s">
        <v>3703</v>
      </c>
      <c r="G1027" s="15"/>
      <c r="H1027" s="21" t="s">
        <v>2181</v>
      </c>
      <c r="I1027" s="17" t="s">
        <v>3586</v>
      </c>
      <c r="J1027" s="17" t="s">
        <v>407</v>
      </c>
      <c r="K1027" s="17" t="s">
        <v>267</v>
      </c>
      <c r="L1027" s="17" t="s">
        <v>3556</v>
      </c>
      <c r="M1027" s="17" t="s">
        <v>3556</v>
      </c>
      <c r="N1027" s="17" t="s">
        <v>3556</v>
      </c>
      <c r="O1027" s="17" t="s">
        <v>340</v>
      </c>
      <c r="P1027" s="43" t="s">
        <v>390</v>
      </c>
      <c r="Q1027" s="17" t="str" cm="1">
        <f t="array" ref="Q1027">_xlfn.XLOOKUP(Table4[[#This Row],[Full Name / Nama Penuh]],Table1[[#All],[Employee Name]],Table1[[#All],[Status]],"",0,1)</f>
        <v/>
      </c>
      <c r="R1027" s="37"/>
    </row>
    <row r="1028" spans="1:18">
      <c r="A1028" s="17">
        <v>5907</v>
      </c>
      <c r="B1028" s="15">
        <v>46120.666863425897</v>
      </c>
      <c r="C1028" s="15">
        <v>46120.670069444401</v>
      </c>
      <c r="D1028" s="15" t="s">
        <v>264</v>
      </c>
      <c r="E1028" s="32">
        <v>46120</v>
      </c>
      <c r="F1028" s="15" t="s">
        <v>3704</v>
      </c>
      <c r="G1028" s="15"/>
      <c r="H1028" s="21" t="s">
        <v>2181</v>
      </c>
      <c r="I1028" s="17" t="s">
        <v>2182</v>
      </c>
      <c r="J1028" s="17" t="s">
        <v>644</v>
      </c>
      <c r="K1028" s="17" t="s">
        <v>267</v>
      </c>
      <c r="L1028" s="17" t="s">
        <v>3705</v>
      </c>
      <c r="M1028" s="17" t="s">
        <v>3706</v>
      </c>
      <c r="N1028" s="17" t="s">
        <v>3707</v>
      </c>
      <c r="O1028" s="17" t="s">
        <v>367</v>
      </c>
      <c r="P1028" s="43" t="s">
        <v>390</v>
      </c>
      <c r="Q1028" s="17" t="str" cm="1">
        <f t="array" ref="Q1028">_xlfn.XLOOKUP(Table4[[#This Row],[Full Name / Nama Penuh]],Table1[[#All],[Employee Name]],Table1[[#All],[Status]],"",0,1)</f>
        <v/>
      </c>
      <c r="R1028" s="37"/>
    </row>
    <row r="1029" spans="1:18">
      <c r="A1029" s="17">
        <v>5857</v>
      </c>
      <c r="B1029" s="15">
        <v>46119.480150463001</v>
      </c>
      <c r="C1029" s="15">
        <v>46119.4823958333</v>
      </c>
      <c r="D1029" s="15" t="s">
        <v>264</v>
      </c>
      <c r="E1029" s="32">
        <v>46119</v>
      </c>
      <c r="F1029" s="15" t="s">
        <v>210</v>
      </c>
      <c r="G1029" s="15"/>
      <c r="H1029" s="21" t="s">
        <v>239</v>
      </c>
      <c r="I1029" s="17" t="s">
        <v>3708</v>
      </c>
      <c r="J1029" s="17" t="s">
        <v>644</v>
      </c>
      <c r="K1029" s="17" t="s">
        <v>305</v>
      </c>
      <c r="L1029" s="17" t="s">
        <v>3709</v>
      </c>
      <c r="M1029" s="17" t="s">
        <v>3710</v>
      </c>
      <c r="N1029" s="17" t="s">
        <v>3711</v>
      </c>
      <c r="O1029" s="17" t="s">
        <v>428</v>
      </c>
      <c r="P1029" s="16" t="s">
        <v>272</v>
      </c>
      <c r="Q1029" s="17" t="str" cm="1">
        <f t="array" ref="Q1029">_xlfn.XLOOKUP(Table4[[#This Row],[Full Name / Nama Penuh]],Table1[[#All],[Employee Name]],Table1[[#All],[Status]],"",0,1)</f>
        <v>Active</v>
      </c>
      <c r="R1029" s="37"/>
    </row>
    <row r="1030" spans="1:18">
      <c r="A1030" s="17">
        <v>5858</v>
      </c>
      <c r="B1030" s="15">
        <v>46119.4842361111</v>
      </c>
      <c r="C1030" s="15">
        <v>46119.484548611101</v>
      </c>
      <c r="D1030" s="15" t="s">
        <v>264</v>
      </c>
      <c r="E1030" s="32">
        <v>46119</v>
      </c>
      <c r="F1030" s="15" t="s">
        <v>210</v>
      </c>
      <c r="G1030" s="15"/>
      <c r="H1030" s="21" t="s">
        <v>239</v>
      </c>
      <c r="I1030" s="17" t="s">
        <v>3708</v>
      </c>
      <c r="J1030" s="17" t="s">
        <v>644</v>
      </c>
      <c r="K1030" s="17" t="s">
        <v>305</v>
      </c>
      <c r="L1030" s="17" t="s">
        <v>3712</v>
      </c>
      <c r="M1030" s="17" t="s">
        <v>3713</v>
      </c>
      <c r="N1030" s="17" t="s">
        <v>3714</v>
      </c>
      <c r="O1030" s="17" t="s">
        <v>428</v>
      </c>
      <c r="P1030" s="16" t="s">
        <v>272</v>
      </c>
      <c r="Q1030" s="17" t="str" cm="1">
        <f t="array" ref="Q1030">_xlfn.XLOOKUP(Table4[[#This Row],[Full Name / Nama Penuh]],Table1[[#All],[Employee Name]],Table1[[#All],[Status]],"",0,1)</f>
        <v>Active</v>
      </c>
      <c r="R1030" s="37"/>
    </row>
    <row r="1031" spans="1:18">
      <c r="A1031" s="17">
        <v>5872</v>
      </c>
      <c r="B1031" s="15">
        <v>46120.331354166701</v>
      </c>
      <c r="C1031" s="15">
        <v>46120.3367013889</v>
      </c>
      <c r="D1031" s="15" t="s">
        <v>264</v>
      </c>
      <c r="E1031" s="32">
        <v>46119</v>
      </c>
      <c r="F1031" s="18" t="s">
        <v>619</v>
      </c>
      <c r="G1031" s="15"/>
      <c r="H1031" s="21" t="s">
        <v>239</v>
      </c>
      <c r="I1031" s="17" t="s">
        <v>546</v>
      </c>
      <c r="J1031" s="17" t="s">
        <v>504</v>
      </c>
      <c r="K1031" s="17" t="s">
        <v>267</v>
      </c>
      <c r="L1031" s="17" t="s">
        <v>3715</v>
      </c>
      <c r="M1031" s="17" t="s">
        <v>3716</v>
      </c>
      <c r="N1031" s="17" t="s">
        <v>3717</v>
      </c>
      <c r="O1031" s="17" t="s">
        <v>283</v>
      </c>
      <c r="P1031" s="43" t="s">
        <v>390</v>
      </c>
      <c r="Q1031" s="17" t="str" cm="1">
        <f t="array" ref="Q1031">_xlfn.XLOOKUP(Table4[[#This Row],[Full Name / Nama Penuh]],Table1[[#All],[Employee Name]],Table1[[#All],[Status]],"",0,1)</f>
        <v/>
      </c>
      <c r="R1031" s="37"/>
    </row>
    <row r="1032" spans="1:18">
      <c r="A1032" s="17">
        <v>5873</v>
      </c>
      <c r="B1032" s="15">
        <v>46120.334988425901</v>
      </c>
      <c r="C1032" s="15">
        <v>46120.339664351799</v>
      </c>
      <c r="D1032" s="15" t="s">
        <v>264</v>
      </c>
      <c r="E1032" s="32">
        <v>46119</v>
      </c>
      <c r="F1032" s="17" t="s">
        <v>94</v>
      </c>
      <c r="G1032" s="15"/>
      <c r="H1032" s="21" t="s">
        <v>239</v>
      </c>
      <c r="I1032" s="17" t="s">
        <v>908</v>
      </c>
      <c r="J1032" s="17" t="s">
        <v>1372</v>
      </c>
      <c r="K1032" s="17" t="s">
        <v>305</v>
      </c>
      <c r="L1032" s="17" t="s">
        <v>3718</v>
      </c>
      <c r="M1032" s="17" t="s">
        <v>3719</v>
      </c>
      <c r="N1032" s="17" t="s">
        <v>3720</v>
      </c>
      <c r="O1032" s="17" t="s">
        <v>428</v>
      </c>
      <c r="P1032" s="43" t="s">
        <v>272</v>
      </c>
      <c r="Q1032" s="17" t="str" cm="1">
        <f t="array" ref="Q1032">_xlfn.XLOOKUP(Table4[[#This Row],[Full Name / Nama Penuh]],Table1[[#All],[Employee Name]],Table1[[#All],[Status]],"",0,1)</f>
        <v>Active</v>
      </c>
      <c r="R1032" s="37"/>
    </row>
    <row r="1033" spans="1:18">
      <c r="A1033" s="17">
        <v>5879</v>
      </c>
      <c r="B1033" s="15">
        <v>46120.412037037</v>
      </c>
      <c r="C1033" s="15">
        <v>46120.412962962997</v>
      </c>
      <c r="D1033" s="15" t="s">
        <v>264</v>
      </c>
      <c r="E1033" s="32">
        <v>46119</v>
      </c>
      <c r="F1033" s="17" t="s">
        <v>166</v>
      </c>
      <c r="G1033" s="15"/>
      <c r="H1033" s="21" t="s">
        <v>239</v>
      </c>
      <c r="I1033" s="17" t="s">
        <v>359</v>
      </c>
      <c r="J1033" s="17" t="s">
        <v>279</v>
      </c>
      <c r="K1033" s="17" t="s">
        <v>305</v>
      </c>
      <c r="L1033" s="17" t="s">
        <v>3721</v>
      </c>
      <c r="M1033" s="17" t="s">
        <v>3722</v>
      </c>
      <c r="N1033" s="17" t="s">
        <v>3723</v>
      </c>
      <c r="O1033" s="17" t="s">
        <v>295</v>
      </c>
      <c r="P1033" s="43" t="s">
        <v>272</v>
      </c>
      <c r="Q1033" s="17" t="str" cm="1">
        <f t="array" ref="Q1033">_xlfn.XLOOKUP(Table4[[#This Row],[Full Name / Nama Penuh]],Table1[[#All],[Employee Name]],Table1[[#All],[Status]],"",0,1)</f>
        <v>Active</v>
      </c>
      <c r="R1033" s="37"/>
    </row>
    <row r="1034" spans="1:18">
      <c r="A1034" s="17">
        <v>5885</v>
      </c>
      <c r="B1034" s="15">
        <v>46120.525694444397</v>
      </c>
      <c r="C1034" s="15">
        <v>46120.5293634259</v>
      </c>
      <c r="D1034" s="15" t="s">
        <v>264</v>
      </c>
      <c r="E1034" s="32">
        <v>46119</v>
      </c>
      <c r="F1034" s="17" t="s">
        <v>181</v>
      </c>
      <c r="G1034" s="15"/>
      <c r="H1034" s="21" t="s">
        <v>239</v>
      </c>
      <c r="I1034" s="17" t="s">
        <v>799</v>
      </c>
      <c r="J1034" s="17" t="s">
        <v>266</v>
      </c>
      <c r="K1034" s="17" t="s">
        <v>267</v>
      </c>
      <c r="L1034" s="17" t="s">
        <v>3724</v>
      </c>
      <c r="M1034" s="17" t="s">
        <v>3725</v>
      </c>
      <c r="N1034" s="17" t="s">
        <v>3726</v>
      </c>
      <c r="O1034" s="17" t="s">
        <v>428</v>
      </c>
      <c r="P1034" s="43" t="s">
        <v>272</v>
      </c>
      <c r="Q1034" s="17" t="str" cm="1">
        <f t="array" ref="Q1034">_xlfn.XLOOKUP(Table4[[#This Row],[Full Name / Nama Penuh]],Table1[[#All],[Employee Name]],Table1[[#All],[Status]],"",0,1)</f>
        <v>Active</v>
      </c>
      <c r="R1034" s="37"/>
    </row>
    <row r="1035" spans="1:18">
      <c r="A1035" s="17">
        <v>5900</v>
      </c>
      <c r="B1035" s="15">
        <v>46120.618726851899</v>
      </c>
      <c r="C1035" s="15">
        <v>46120.6249074074</v>
      </c>
      <c r="D1035" s="15" t="s">
        <v>264</v>
      </c>
      <c r="E1035" s="32">
        <v>46119</v>
      </c>
      <c r="F1035" s="17" t="s">
        <v>114</v>
      </c>
      <c r="G1035" s="15"/>
      <c r="H1035" s="21" t="s">
        <v>239</v>
      </c>
      <c r="I1035" s="17" t="s">
        <v>516</v>
      </c>
      <c r="J1035" s="17" t="s">
        <v>475</v>
      </c>
      <c r="K1035" s="17" t="s">
        <v>267</v>
      </c>
      <c r="L1035" s="17" t="s">
        <v>3727</v>
      </c>
      <c r="M1035" s="17" t="s">
        <v>3728</v>
      </c>
      <c r="N1035" s="17" t="s">
        <v>3729</v>
      </c>
      <c r="O1035" s="17" t="s">
        <v>375</v>
      </c>
      <c r="P1035" s="43" t="s">
        <v>272</v>
      </c>
      <c r="Q1035" s="17" t="str" cm="1">
        <f t="array" ref="Q1035">_xlfn.XLOOKUP(Table4[[#This Row],[Full Name / Nama Penuh]],Table1[[#All],[Employee Name]],Table1[[#All],[Status]],"",0,1)</f>
        <v>Active</v>
      </c>
      <c r="R1035" s="37"/>
    </row>
    <row r="1036" spans="1:18">
      <c r="A1036" s="17">
        <v>5903</v>
      </c>
      <c r="B1036" s="15">
        <v>46120.318518518499</v>
      </c>
      <c r="C1036" s="15">
        <v>46120.641550925902</v>
      </c>
      <c r="D1036" s="15" t="s">
        <v>264</v>
      </c>
      <c r="E1036" s="32">
        <v>46119</v>
      </c>
      <c r="F1036" s="17" t="s">
        <v>177</v>
      </c>
      <c r="G1036" s="15"/>
      <c r="H1036" s="21" t="s">
        <v>239</v>
      </c>
      <c r="I1036" s="17" t="s">
        <v>512</v>
      </c>
      <c r="J1036" s="17" t="s">
        <v>274</v>
      </c>
      <c r="K1036" s="17" t="s">
        <v>267</v>
      </c>
      <c r="L1036" s="17" t="s">
        <v>3730</v>
      </c>
      <c r="M1036" s="17" t="s">
        <v>3731</v>
      </c>
      <c r="N1036" s="17" t="s">
        <v>3732</v>
      </c>
      <c r="O1036" s="17" t="s">
        <v>295</v>
      </c>
      <c r="P1036" s="43" t="s">
        <v>272</v>
      </c>
      <c r="Q1036" s="17" t="str" cm="1">
        <f t="array" ref="Q1036">_xlfn.XLOOKUP(Table4[[#This Row],[Full Name / Nama Penuh]],Table1[[#All],[Employee Name]],Table1[[#All],[Status]],"",0,1)</f>
        <v>Active</v>
      </c>
      <c r="R1036" s="37"/>
    </row>
    <row r="1037" spans="1:18">
      <c r="A1037" s="17">
        <v>5908</v>
      </c>
      <c r="B1037" s="15">
        <v>46120.6636111111</v>
      </c>
      <c r="C1037" s="15">
        <v>46120.670428240701</v>
      </c>
      <c r="D1037" s="15" t="s">
        <v>264</v>
      </c>
      <c r="E1037" s="32">
        <v>46119</v>
      </c>
      <c r="F1037" s="17" t="s">
        <v>100</v>
      </c>
      <c r="G1037" s="15"/>
      <c r="H1037" s="21" t="s">
        <v>239</v>
      </c>
      <c r="I1037" s="17" t="s">
        <v>3630</v>
      </c>
      <c r="J1037" s="17" t="s">
        <v>266</v>
      </c>
      <c r="K1037" s="17" t="s">
        <v>305</v>
      </c>
      <c r="L1037" s="17" t="s">
        <v>3733</v>
      </c>
      <c r="M1037" s="17" t="s">
        <v>3734</v>
      </c>
      <c r="N1037" s="17" t="s">
        <v>3735</v>
      </c>
      <c r="O1037" s="17" t="s">
        <v>295</v>
      </c>
      <c r="P1037" s="43" t="s">
        <v>272</v>
      </c>
      <c r="Q1037" s="17" t="str" cm="1">
        <f t="array" ref="Q1037">_xlfn.XLOOKUP(Table4[[#This Row],[Full Name / Nama Penuh]],Table1[[#All],[Employee Name]],Table1[[#All],[Status]],"",0,1)</f>
        <v>Active</v>
      </c>
      <c r="R1037" s="37"/>
    </row>
    <row r="1038" spans="1:18">
      <c r="A1038" s="17">
        <v>5959</v>
      </c>
      <c r="B1038" s="15">
        <v>46121.610127314802</v>
      </c>
      <c r="C1038" s="15">
        <v>46121.611527777801</v>
      </c>
      <c r="D1038" s="15" t="s">
        <v>264</v>
      </c>
      <c r="E1038" s="32">
        <v>46119</v>
      </c>
      <c r="F1038" s="17" t="s">
        <v>139</v>
      </c>
      <c r="G1038" s="15"/>
      <c r="H1038" s="21" t="s">
        <v>239</v>
      </c>
      <c r="I1038" s="17" t="s">
        <v>3411</v>
      </c>
      <c r="J1038" s="17" t="s">
        <v>325</v>
      </c>
      <c r="K1038" s="17" t="s">
        <v>267</v>
      </c>
      <c r="L1038" s="17" t="s">
        <v>3736</v>
      </c>
      <c r="M1038" s="17" t="s">
        <v>3737</v>
      </c>
      <c r="N1038" s="17" t="s">
        <v>3738</v>
      </c>
      <c r="O1038" s="17" t="s">
        <v>346</v>
      </c>
      <c r="P1038" s="43" t="s">
        <v>272</v>
      </c>
      <c r="Q1038" s="17" t="str" cm="1">
        <f t="array" ref="Q1038">_xlfn.XLOOKUP(Table4[[#This Row],[Full Name / Nama Penuh]],Table1[[#All],[Employee Name]],Table1[[#All],[Status]],"",0,1)</f>
        <v>Active</v>
      </c>
      <c r="R1038" s="37"/>
    </row>
    <row r="1039" spans="1:18">
      <c r="A1039" s="17">
        <v>5974</v>
      </c>
      <c r="B1039" s="15">
        <v>46121.690567129597</v>
      </c>
      <c r="C1039" s="15">
        <v>46121.695729166699</v>
      </c>
      <c r="D1039" s="15" t="s">
        <v>264</v>
      </c>
      <c r="E1039" s="32">
        <v>46119</v>
      </c>
      <c r="F1039" s="17" t="s">
        <v>166</v>
      </c>
      <c r="G1039" s="15"/>
      <c r="H1039" s="21" t="s">
        <v>239</v>
      </c>
      <c r="I1039" s="17" t="s">
        <v>359</v>
      </c>
      <c r="J1039" s="17" t="s">
        <v>325</v>
      </c>
      <c r="K1039" s="17" t="s">
        <v>305</v>
      </c>
      <c r="L1039" s="17" t="s">
        <v>3739</v>
      </c>
      <c r="M1039" s="17" t="s">
        <v>3740</v>
      </c>
      <c r="N1039" s="17" t="s">
        <v>362</v>
      </c>
      <c r="O1039" s="17" t="s">
        <v>295</v>
      </c>
      <c r="P1039" s="43" t="s">
        <v>272</v>
      </c>
      <c r="Q1039" s="17" t="str" cm="1">
        <f t="array" ref="Q1039">_xlfn.XLOOKUP(Table4[[#This Row],[Full Name / Nama Penuh]],Table1[[#All],[Employee Name]],Table1[[#All],[Status]],"",0,1)</f>
        <v>Active</v>
      </c>
      <c r="R1039" s="37"/>
    </row>
    <row r="1040" spans="1:18">
      <c r="A1040" s="17">
        <v>5989</v>
      </c>
      <c r="B1040" s="15">
        <v>46122.367129629602</v>
      </c>
      <c r="C1040" s="15">
        <v>46122.369641203702</v>
      </c>
      <c r="D1040" s="15" t="s">
        <v>264</v>
      </c>
      <c r="E1040" s="32">
        <v>46119</v>
      </c>
      <c r="F1040" s="17" t="s">
        <v>136</v>
      </c>
      <c r="G1040" s="15"/>
      <c r="H1040" s="21" t="s">
        <v>239</v>
      </c>
      <c r="I1040" s="17" t="s">
        <v>1436</v>
      </c>
      <c r="J1040" s="17" t="s">
        <v>266</v>
      </c>
      <c r="K1040" s="17" t="s">
        <v>267</v>
      </c>
      <c r="L1040" s="17" t="s">
        <v>3741</v>
      </c>
      <c r="M1040" s="17" t="s">
        <v>3319</v>
      </c>
      <c r="N1040" s="17" t="s">
        <v>3742</v>
      </c>
      <c r="O1040" s="17" t="s">
        <v>553</v>
      </c>
      <c r="P1040" s="43" t="s">
        <v>272</v>
      </c>
      <c r="Q1040" s="17" t="str" cm="1">
        <f t="array" ref="Q1040">_xlfn.XLOOKUP(Table4[[#This Row],[Full Name / Nama Penuh]],Table1[[#All],[Employee Name]],Table1[[#All],[Status]],"",0,1)</f>
        <v>Active</v>
      </c>
      <c r="R1040" s="37"/>
    </row>
    <row r="1041" spans="1:18">
      <c r="A1041" s="17">
        <v>6061</v>
      </c>
      <c r="B1041" s="15">
        <v>46125.461446759298</v>
      </c>
      <c r="C1041" s="15">
        <v>46125.470590277801</v>
      </c>
      <c r="D1041" s="15" t="s">
        <v>264</v>
      </c>
      <c r="E1041" s="32">
        <v>46119</v>
      </c>
      <c r="F1041" s="17" t="s">
        <v>160</v>
      </c>
      <c r="G1041" s="15" t="s">
        <v>2261</v>
      </c>
      <c r="H1041" s="21" t="s">
        <v>239</v>
      </c>
      <c r="I1041" s="17" t="s">
        <v>359</v>
      </c>
      <c r="J1041" s="17" t="s">
        <v>279</v>
      </c>
      <c r="K1041" s="17" t="s">
        <v>305</v>
      </c>
      <c r="L1041" s="17" t="s">
        <v>3743</v>
      </c>
      <c r="M1041" s="17" t="s">
        <v>369</v>
      </c>
      <c r="N1041" s="17" t="s">
        <v>3744</v>
      </c>
      <c r="O1041" s="17" t="s">
        <v>295</v>
      </c>
      <c r="P1041" s="43" t="s">
        <v>272</v>
      </c>
      <c r="Q1041" s="17" t="str" cm="1">
        <f t="array" ref="Q1041">_xlfn.XLOOKUP(Table4[[#This Row],[Full Name / Nama Penuh]],Table1[[#All],[Employee Name]],Table1[[#All],[Status]],"",0,1)</f>
        <v>Active</v>
      </c>
      <c r="R1041" s="37"/>
    </row>
    <row r="1042" spans="1:18">
      <c r="A1042" s="17">
        <v>6278</v>
      </c>
      <c r="B1042" s="15">
        <v>46126.974641203698</v>
      </c>
      <c r="C1042" s="15">
        <v>46126.9761111111</v>
      </c>
      <c r="D1042" s="15" t="s">
        <v>264</v>
      </c>
      <c r="E1042" s="32">
        <v>46119</v>
      </c>
      <c r="F1042" s="17" t="s">
        <v>230</v>
      </c>
      <c r="G1042" s="15" t="s">
        <v>3373</v>
      </c>
      <c r="H1042" s="21" t="s">
        <v>239</v>
      </c>
      <c r="I1042" s="17" t="s">
        <v>2973</v>
      </c>
      <c r="J1042" s="17" t="s">
        <v>88</v>
      </c>
      <c r="K1042" s="17" t="s">
        <v>305</v>
      </c>
      <c r="L1042" s="17" t="s">
        <v>3745</v>
      </c>
      <c r="M1042" s="17" t="s">
        <v>3746</v>
      </c>
      <c r="N1042" s="17" t="s">
        <v>3747</v>
      </c>
      <c r="O1042" s="17" t="s">
        <v>295</v>
      </c>
      <c r="P1042" s="43" t="s">
        <v>272</v>
      </c>
      <c r="Q1042" s="17" t="str" cm="1">
        <f t="array" ref="Q1042">_xlfn.XLOOKUP(Table4[[#This Row],[Full Name / Nama Penuh]],Table1[[#All],[Employee Name]],Table1[[#All],[Status]],"",0,1)</f>
        <v>Active</v>
      </c>
      <c r="R1042" s="37"/>
    </row>
    <row r="1043" spans="1:18">
      <c r="A1043" s="17">
        <v>5849</v>
      </c>
      <c r="B1043" s="15">
        <v>46119.348310185203</v>
      </c>
      <c r="C1043" s="15">
        <v>46119.356805555602</v>
      </c>
      <c r="D1043" s="15" t="s">
        <v>264</v>
      </c>
      <c r="E1043" s="32">
        <v>46119</v>
      </c>
      <c r="F1043" s="15" t="s">
        <v>3748</v>
      </c>
      <c r="G1043" s="15"/>
      <c r="H1043" s="21" t="s">
        <v>2016</v>
      </c>
      <c r="I1043" s="17" t="s">
        <v>3363</v>
      </c>
      <c r="J1043" s="17" t="s">
        <v>2021</v>
      </c>
      <c r="K1043" s="17" t="s">
        <v>296</v>
      </c>
      <c r="L1043" s="17" t="s">
        <v>3749</v>
      </c>
      <c r="M1043" s="17" t="s">
        <v>2552</v>
      </c>
      <c r="N1043" s="17" t="s">
        <v>3750</v>
      </c>
      <c r="O1043" s="17" t="s">
        <v>295</v>
      </c>
      <c r="P1043" s="43" t="s">
        <v>390</v>
      </c>
      <c r="Q1043" s="17" t="str" cm="1">
        <f t="array" ref="Q1043">_xlfn.XLOOKUP(Table4[[#This Row],[Full Name / Nama Penuh]],Table1[[#All],[Employee Name]],Table1[[#All],[Status]],"",0,1)</f>
        <v/>
      </c>
      <c r="R1043" s="37"/>
    </row>
    <row r="1044" spans="1:18">
      <c r="A1044" s="17">
        <v>5852</v>
      </c>
      <c r="B1044" s="15">
        <v>46119.367708333302</v>
      </c>
      <c r="C1044" s="15">
        <v>46119.373391203699</v>
      </c>
      <c r="D1044" s="15" t="s">
        <v>264</v>
      </c>
      <c r="E1044" s="32">
        <v>46119</v>
      </c>
      <c r="F1044" s="17" t="s">
        <v>110</v>
      </c>
      <c r="G1044" s="15"/>
      <c r="H1044" s="21" t="s">
        <v>239</v>
      </c>
      <c r="I1044" s="17" t="s">
        <v>537</v>
      </c>
      <c r="J1044" s="17" t="s">
        <v>88</v>
      </c>
      <c r="K1044" s="17" t="s">
        <v>285</v>
      </c>
      <c r="L1044" s="17" t="s">
        <v>3751</v>
      </c>
      <c r="M1044" s="17" t="s">
        <v>3752</v>
      </c>
      <c r="N1044" s="17" t="s">
        <v>3753</v>
      </c>
      <c r="O1044" s="17" t="s">
        <v>454</v>
      </c>
      <c r="P1044" s="43" t="s">
        <v>272</v>
      </c>
      <c r="Q1044" s="17" t="str" cm="1">
        <f t="array" ref="Q1044">_xlfn.XLOOKUP(Table4[[#This Row],[Full Name / Nama Penuh]],Table1[[#All],[Employee Name]],Table1[[#All],[Status]],"",0,1)</f>
        <v>Active</v>
      </c>
      <c r="R1044" s="37"/>
    </row>
    <row r="1045" spans="1:18">
      <c r="A1045" s="17">
        <v>5853</v>
      </c>
      <c r="B1045" s="15">
        <v>46119.369629629597</v>
      </c>
      <c r="C1045" s="15">
        <v>46119.3750462963</v>
      </c>
      <c r="D1045" s="15" t="s">
        <v>264</v>
      </c>
      <c r="E1045" s="32">
        <v>46119</v>
      </c>
      <c r="F1045" s="15" t="s">
        <v>2071</v>
      </c>
      <c r="G1045" s="15"/>
      <c r="H1045" s="21" t="s">
        <v>239</v>
      </c>
      <c r="I1045" s="17" t="s">
        <v>1348</v>
      </c>
      <c r="J1045" s="17" t="s">
        <v>320</v>
      </c>
      <c r="K1045" s="17" t="s">
        <v>285</v>
      </c>
      <c r="L1045" s="17" t="s">
        <v>3754</v>
      </c>
      <c r="M1045" s="17" t="s">
        <v>3755</v>
      </c>
      <c r="N1045" s="17" t="s">
        <v>1049</v>
      </c>
      <c r="O1045" s="17" t="s">
        <v>283</v>
      </c>
      <c r="P1045" s="16" t="s">
        <v>272</v>
      </c>
      <c r="Q1045" s="17" t="str" cm="1">
        <f t="array" ref="Q1045">_xlfn.XLOOKUP(Table4[[#This Row],[Full Name / Nama Penuh]],Table1[[#All],[Employee Name]],Table1[[#All],[Status]],"",0,1)</f>
        <v>Active</v>
      </c>
      <c r="R1045" s="37"/>
    </row>
    <row r="1046" spans="1:18">
      <c r="A1046" s="17">
        <v>5854</v>
      </c>
      <c r="B1046" s="15">
        <v>46119.368136574099</v>
      </c>
      <c r="C1046" s="15">
        <v>46119.399675925903</v>
      </c>
      <c r="D1046" s="15" t="s">
        <v>264</v>
      </c>
      <c r="E1046" s="32">
        <v>46119</v>
      </c>
      <c r="F1046" s="15" t="s">
        <v>3748</v>
      </c>
      <c r="G1046" s="15"/>
      <c r="H1046" s="21" t="s">
        <v>2016</v>
      </c>
      <c r="I1046" s="17" t="s">
        <v>3363</v>
      </c>
      <c r="J1046" s="17" t="s">
        <v>2021</v>
      </c>
      <c r="K1046" s="17" t="s">
        <v>296</v>
      </c>
      <c r="L1046" s="17" t="s">
        <v>3756</v>
      </c>
      <c r="M1046" s="17" t="s">
        <v>2552</v>
      </c>
      <c r="N1046" s="17" t="s">
        <v>3757</v>
      </c>
      <c r="O1046" s="17" t="s">
        <v>428</v>
      </c>
      <c r="P1046" s="43" t="s">
        <v>390</v>
      </c>
      <c r="Q1046" s="17" t="str" cm="1">
        <f t="array" ref="Q1046">_xlfn.XLOOKUP(Table4[[#This Row],[Full Name / Nama Penuh]],Table1[[#All],[Employee Name]],Table1[[#All],[Status]],"",0,1)</f>
        <v/>
      </c>
      <c r="R1046" s="37"/>
    </row>
    <row r="1047" spans="1:18">
      <c r="A1047" s="17">
        <v>5855</v>
      </c>
      <c r="B1047" s="15">
        <v>46119.397037037001</v>
      </c>
      <c r="C1047" s="15">
        <v>46119.417187500003</v>
      </c>
      <c r="D1047" s="15" t="s">
        <v>264</v>
      </c>
      <c r="E1047" s="32">
        <v>46119</v>
      </c>
      <c r="F1047" s="15" t="s">
        <v>3758</v>
      </c>
      <c r="G1047" s="15"/>
      <c r="H1047" s="21" t="s">
        <v>2181</v>
      </c>
      <c r="I1047" s="17" t="s">
        <v>3759</v>
      </c>
      <c r="J1047" s="17" t="s">
        <v>3760</v>
      </c>
      <c r="K1047" s="17" t="s">
        <v>296</v>
      </c>
      <c r="L1047" s="17" t="s">
        <v>3761</v>
      </c>
      <c r="M1047" s="17" t="s">
        <v>3762</v>
      </c>
      <c r="N1047" s="17" t="s">
        <v>3763</v>
      </c>
      <c r="O1047" s="17" t="s">
        <v>271</v>
      </c>
      <c r="P1047" s="43" t="s">
        <v>390</v>
      </c>
      <c r="Q1047" s="17" t="str" cm="1">
        <f t="array" ref="Q1047">_xlfn.XLOOKUP(Table4[[#This Row],[Full Name / Nama Penuh]],Table1[[#All],[Employee Name]],Table1[[#All],[Status]],"",0,1)</f>
        <v/>
      </c>
      <c r="R1047" s="37"/>
    </row>
    <row r="1048" spans="1:18">
      <c r="A1048" s="17">
        <v>5856</v>
      </c>
      <c r="B1048" s="15">
        <v>46119.435439814799</v>
      </c>
      <c r="C1048" s="15">
        <v>46119.440011574101</v>
      </c>
      <c r="D1048" s="15" t="s">
        <v>264</v>
      </c>
      <c r="E1048" s="32">
        <v>46119</v>
      </c>
      <c r="F1048" s="15" t="s">
        <v>3764</v>
      </c>
      <c r="G1048" s="15"/>
      <c r="H1048" s="21" t="s">
        <v>2181</v>
      </c>
      <c r="I1048" s="17" t="s">
        <v>3586</v>
      </c>
      <c r="J1048" s="17" t="s">
        <v>1701</v>
      </c>
      <c r="K1048" s="17" t="s">
        <v>285</v>
      </c>
      <c r="L1048" s="17" t="s">
        <v>3765</v>
      </c>
      <c r="M1048" s="17" t="s">
        <v>287</v>
      </c>
      <c r="N1048" s="17" t="s">
        <v>3766</v>
      </c>
      <c r="O1048" s="17" t="s">
        <v>289</v>
      </c>
      <c r="P1048" s="43" t="s">
        <v>390</v>
      </c>
      <c r="Q1048" s="17" t="str" cm="1">
        <f t="array" ref="Q1048">_xlfn.XLOOKUP(Table4[[#This Row],[Full Name / Nama Penuh]],Table1[[#All],[Employee Name]],Table1[[#All],[Status]],"",0,1)</f>
        <v/>
      </c>
      <c r="R1048" s="37"/>
    </row>
    <row r="1049" spans="1:18">
      <c r="A1049" s="17">
        <v>5862</v>
      </c>
      <c r="B1049" s="15">
        <v>46119.724155092597</v>
      </c>
      <c r="C1049" s="15">
        <v>46119.730879629598</v>
      </c>
      <c r="D1049" s="15" t="s">
        <v>264</v>
      </c>
      <c r="E1049" s="32">
        <v>46119</v>
      </c>
      <c r="F1049" s="15" t="s">
        <v>3767</v>
      </c>
      <c r="G1049" s="15"/>
      <c r="H1049" s="21" t="s">
        <v>2016</v>
      </c>
      <c r="I1049" s="17" t="s">
        <v>3768</v>
      </c>
      <c r="J1049" s="17" t="s">
        <v>1026</v>
      </c>
      <c r="K1049" s="17" t="s">
        <v>296</v>
      </c>
      <c r="L1049" s="17" t="s">
        <v>3769</v>
      </c>
      <c r="M1049" s="17" t="s">
        <v>3770</v>
      </c>
      <c r="N1049" s="17" t="s">
        <v>3771</v>
      </c>
      <c r="O1049" s="17" t="s">
        <v>428</v>
      </c>
      <c r="P1049" s="43" t="s">
        <v>390</v>
      </c>
      <c r="Q1049" s="17" t="str" cm="1">
        <f t="array" ref="Q1049">_xlfn.XLOOKUP(Table4[[#This Row],[Full Name / Nama Penuh]],Table1[[#All],[Employee Name]],Table1[[#All],[Status]],"",0,1)</f>
        <v/>
      </c>
      <c r="R1049" s="37"/>
    </row>
    <row r="1050" spans="1:18">
      <c r="A1050" s="17">
        <v>5863</v>
      </c>
      <c r="B1050" s="15">
        <v>46119.754004629598</v>
      </c>
      <c r="C1050" s="15">
        <v>46119.757384259297</v>
      </c>
      <c r="D1050" s="15" t="s">
        <v>264</v>
      </c>
      <c r="E1050" s="32">
        <v>46119</v>
      </c>
      <c r="F1050" s="15" t="s">
        <v>3772</v>
      </c>
      <c r="G1050" s="15"/>
      <c r="H1050" s="21" t="s">
        <v>2181</v>
      </c>
      <c r="I1050" s="17" t="s">
        <v>3556</v>
      </c>
      <c r="J1050" s="17" t="s">
        <v>608</v>
      </c>
      <c r="K1050" s="17" t="s">
        <v>285</v>
      </c>
      <c r="L1050" s="17" t="s">
        <v>3773</v>
      </c>
      <c r="M1050" s="17" t="s">
        <v>3774</v>
      </c>
      <c r="N1050" s="17" t="s">
        <v>3775</v>
      </c>
      <c r="O1050" s="17" t="s">
        <v>383</v>
      </c>
      <c r="P1050" s="43" t="s">
        <v>390</v>
      </c>
      <c r="Q1050" s="17" t="str" cm="1">
        <f t="array" ref="Q1050">_xlfn.XLOOKUP(Table4[[#This Row],[Full Name / Nama Penuh]],Table1[[#All],[Employee Name]],Table1[[#All],[Status]],"",0,1)</f>
        <v/>
      </c>
      <c r="R1050" s="37"/>
    </row>
    <row r="1051" spans="1:18">
      <c r="A1051" s="17">
        <v>5864</v>
      </c>
      <c r="B1051" s="15">
        <v>46119.7897800926</v>
      </c>
      <c r="C1051" s="15">
        <v>46119.793726851902</v>
      </c>
      <c r="D1051" s="15" t="s">
        <v>264</v>
      </c>
      <c r="E1051" s="32">
        <v>46119</v>
      </c>
      <c r="F1051" s="15" t="s">
        <v>3776</v>
      </c>
      <c r="G1051" s="15"/>
      <c r="H1051" s="21" t="s">
        <v>2181</v>
      </c>
      <c r="I1051" s="17" t="s">
        <v>3556</v>
      </c>
      <c r="J1051" s="17" t="s">
        <v>753</v>
      </c>
      <c r="K1051" s="17" t="s">
        <v>285</v>
      </c>
      <c r="L1051" s="17" t="s">
        <v>3777</v>
      </c>
      <c r="M1051" s="17" t="s">
        <v>614</v>
      </c>
      <c r="N1051" s="17" t="s">
        <v>3778</v>
      </c>
      <c r="O1051" s="17" t="s">
        <v>375</v>
      </c>
      <c r="P1051" s="43" t="s">
        <v>390</v>
      </c>
      <c r="Q1051" s="17" t="str" cm="1">
        <f t="array" ref="Q1051">_xlfn.XLOOKUP(Table4[[#This Row],[Full Name / Nama Penuh]],Table1[[#All],[Employee Name]],Table1[[#All],[Status]],"",0,1)</f>
        <v/>
      </c>
      <c r="R1051" s="37"/>
    </row>
    <row r="1052" spans="1:18">
      <c r="A1052" s="17">
        <v>5866</v>
      </c>
      <c r="B1052" s="15">
        <v>46119.814340277801</v>
      </c>
      <c r="C1052" s="15">
        <v>46119.8187384259</v>
      </c>
      <c r="D1052" s="15" t="s">
        <v>264</v>
      </c>
      <c r="E1052" s="32">
        <v>46119</v>
      </c>
      <c r="F1052" s="15" t="s">
        <v>3779</v>
      </c>
      <c r="G1052" s="15"/>
      <c r="H1052" s="21" t="s">
        <v>2181</v>
      </c>
      <c r="I1052" s="17" t="s">
        <v>3556</v>
      </c>
      <c r="J1052" s="17" t="s">
        <v>753</v>
      </c>
      <c r="K1052" s="17" t="s">
        <v>285</v>
      </c>
      <c r="L1052" s="17" t="s">
        <v>3780</v>
      </c>
      <c r="M1052" s="17" t="s">
        <v>2552</v>
      </c>
      <c r="N1052" s="17" t="s">
        <v>2552</v>
      </c>
      <c r="O1052" s="17" t="s">
        <v>541</v>
      </c>
      <c r="P1052" s="43" t="s">
        <v>390</v>
      </c>
      <c r="Q1052" s="17" t="str" cm="1">
        <f t="array" ref="Q1052">_xlfn.XLOOKUP(Table4[[#This Row],[Full Name / Nama Penuh]],Table1[[#All],[Employee Name]],Table1[[#All],[Status]],"",0,1)</f>
        <v/>
      </c>
      <c r="R1052" s="37"/>
    </row>
    <row r="1053" spans="1:18">
      <c r="A1053" s="17">
        <v>5868</v>
      </c>
      <c r="B1053" s="15">
        <v>46120.294664351903</v>
      </c>
      <c r="C1053" s="15">
        <v>46120.298483796301</v>
      </c>
      <c r="D1053" s="15" t="s">
        <v>264</v>
      </c>
      <c r="E1053" s="32">
        <v>46119</v>
      </c>
      <c r="F1053" s="15" t="s">
        <v>1001</v>
      </c>
      <c r="G1053" s="15"/>
      <c r="H1053" s="21" t="s">
        <v>493</v>
      </c>
      <c r="I1053" s="17" t="s">
        <v>3781</v>
      </c>
      <c r="J1053" s="17" t="s">
        <v>2008</v>
      </c>
      <c r="K1053" s="17" t="s">
        <v>296</v>
      </c>
      <c r="L1053" s="17" t="s">
        <v>3782</v>
      </c>
      <c r="M1053" s="17" t="s">
        <v>3783</v>
      </c>
      <c r="N1053" s="17" t="s">
        <v>3784</v>
      </c>
      <c r="O1053" s="17" t="s">
        <v>367</v>
      </c>
      <c r="P1053" s="43" t="s">
        <v>390</v>
      </c>
      <c r="Q1053" s="17" t="str" cm="1">
        <f t="array" ref="Q1053">_xlfn.XLOOKUP(Table4[[#This Row],[Full Name / Nama Penuh]],Table1[[#All],[Employee Name]],Table1[[#All],[Status]],"",0,1)</f>
        <v/>
      </c>
      <c r="R1053" s="37"/>
    </row>
    <row r="1054" spans="1:18">
      <c r="A1054" s="17">
        <v>5895</v>
      </c>
      <c r="B1054" s="15">
        <v>46120.5672569444</v>
      </c>
      <c r="C1054" s="15">
        <v>46120.570324074099</v>
      </c>
      <c r="D1054" s="15" t="s">
        <v>264</v>
      </c>
      <c r="E1054" s="32">
        <v>46119</v>
      </c>
      <c r="F1054" s="15" t="s">
        <v>1973</v>
      </c>
      <c r="G1054" s="15"/>
      <c r="H1054" s="21" t="s">
        <v>239</v>
      </c>
      <c r="I1054" s="17" t="s">
        <v>499</v>
      </c>
      <c r="J1054" s="17" t="s">
        <v>274</v>
      </c>
      <c r="K1054" s="17" t="s">
        <v>285</v>
      </c>
      <c r="L1054" s="17" t="s">
        <v>3785</v>
      </c>
      <c r="M1054" s="17" t="s">
        <v>3786</v>
      </c>
      <c r="N1054" s="17" t="s">
        <v>3787</v>
      </c>
      <c r="O1054" s="17" t="s">
        <v>428</v>
      </c>
      <c r="P1054" s="16" t="s">
        <v>272</v>
      </c>
      <c r="Q1054" s="17" t="str" cm="1">
        <f t="array" ref="Q1054">_xlfn.XLOOKUP(Table4[[#This Row],[Full Name / Nama Penuh]],Table1[[#All],[Employee Name]],Table1[[#All],[Status]],"",0,1)</f>
        <v>Active</v>
      </c>
      <c r="R1054" s="37"/>
    </row>
    <row r="1055" spans="1:18">
      <c r="A1055" s="17">
        <v>5898</v>
      </c>
      <c r="B1055" s="15">
        <v>46120.524027777799</v>
      </c>
      <c r="C1055" s="15">
        <v>46120.590821759302</v>
      </c>
      <c r="D1055" s="15" t="s">
        <v>264</v>
      </c>
      <c r="E1055" s="32">
        <v>46119</v>
      </c>
      <c r="F1055" s="17" t="s">
        <v>166</v>
      </c>
      <c r="G1055" s="15"/>
      <c r="H1055" s="21" t="s">
        <v>239</v>
      </c>
      <c r="I1055" s="17" t="s">
        <v>359</v>
      </c>
      <c r="J1055" s="17" t="s">
        <v>279</v>
      </c>
      <c r="K1055" s="17" t="s">
        <v>285</v>
      </c>
      <c r="L1055" s="17" t="s">
        <v>3788</v>
      </c>
      <c r="M1055" s="17" t="s">
        <v>3319</v>
      </c>
      <c r="N1055" s="17" t="s">
        <v>3789</v>
      </c>
      <c r="O1055" s="17" t="s">
        <v>289</v>
      </c>
      <c r="P1055" s="43" t="s">
        <v>272</v>
      </c>
      <c r="Q1055" s="17" t="str" cm="1">
        <f t="array" ref="Q1055">_xlfn.XLOOKUP(Table4[[#This Row],[Full Name / Nama Penuh]],Table1[[#All],[Employee Name]],Table1[[#All],[Status]],"",0,1)</f>
        <v>Active</v>
      </c>
      <c r="R1055" s="37"/>
    </row>
    <row r="1056" spans="1:18">
      <c r="A1056" s="17">
        <v>5975</v>
      </c>
      <c r="B1056" s="15">
        <v>46121.700555555602</v>
      </c>
      <c r="C1056" s="15">
        <v>46121.704259259299</v>
      </c>
      <c r="D1056" s="15" t="s">
        <v>264</v>
      </c>
      <c r="E1056" s="32">
        <v>46119</v>
      </c>
      <c r="F1056" s="17" t="s">
        <v>70</v>
      </c>
      <c r="G1056" s="15"/>
      <c r="H1056" s="21" t="s">
        <v>239</v>
      </c>
      <c r="I1056" s="17" t="s">
        <v>722</v>
      </c>
      <c r="J1056" s="17" t="s">
        <v>88</v>
      </c>
      <c r="K1056" s="17" t="s">
        <v>285</v>
      </c>
      <c r="L1056" s="17" t="s">
        <v>3790</v>
      </c>
      <c r="M1056" s="17" t="s">
        <v>3791</v>
      </c>
      <c r="N1056" s="17" t="s">
        <v>3792</v>
      </c>
      <c r="O1056" s="17" t="s">
        <v>289</v>
      </c>
      <c r="P1056" s="43" t="s">
        <v>272</v>
      </c>
      <c r="Q1056" s="17" t="str" cm="1">
        <f t="array" ref="Q1056">_xlfn.XLOOKUP(Table4[[#This Row],[Full Name / Nama Penuh]],Table1[[#All],[Employee Name]],Table1[[#All],[Status]],"",0,1)</f>
        <v>Active</v>
      </c>
      <c r="R1056" s="37"/>
    </row>
    <row r="1057" spans="1:18">
      <c r="A1057" s="17">
        <v>5993</v>
      </c>
      <c r="B1057" s="15">
        <v>46122.4147800926</v>
      </c>
      <c r="C1057" s="15">
        <v>46122.418993055602</v>
      </c>
      <c r="D1057" s="15" t="s">
        <v>264</v>
      </c>
      <c r="E1057" s="32">
        <v>46119</v>
      </c>
      <c r="F1057" s="17" t="s">
        <v>146</v>
      </c>
      <c r="G1057" s="15"/>
      <c r="H1057" s="21" t="s">
        <v>239</v>
      </c>
      <c r="I1057" s="17" t="s">
        <v>3276</v>
      </c>
      <c r="J1057" s="17" t="s">
        <v>325</v>
      </c>
      <c r="K1057" s="17" t="s">
        <v>296</v>
      </c>
      <c r="L1057" s="17" t="s">
        <v>3793</v>
      </c>
      <c r="M1057" s="17" t="s">
        <v>3794</v>
      </c>
      <c r="N1057" s="17" t="s">
        <v>3795</v>
      </c>
      <c r="O1057" s="17" t="s">
        <v>450</v>
      </c>
      <c r="P1057" s="43" t="s">
        <v>272</v>
      </c>
      <c r="Q1057" s="17" t="str" cm="1">
        <f t="array" ref="Q1057">_xlfn.XLOOKUP(Table4[[#This Row],[Full Name / Nama Penuh]],Table1[[#All],[Employee Name]],Table1[[#All],[Status]],"",0,1)</f>
        <v>Active</v>
      </c>
      <c r="R1057" s="37"/>
    </row>
    <row r="1058" spans="1:18">
      <c r="A1058" s="17">
        <v>5994</v>
      </c>
      <c r="B1058" s="15">
        <v>46122.419039351902</v>
      </c>
      <c r="C1058" s="15">
        <v>46122.424502314803</v>
      </c>
      <c r="D1058" s="15" t="s">
        <v>264</v>
      </c>
      <c r="E1058" s="32">
        <v>46119</v>
      </c>
      <c r="F1058" s="17" t="s">
        <v>146</v>
      </c>
      <c r="G1058" s="15"/>
      <c r="H1058" s="21" t="s">
        <v>239</v>
      </c>
      <c r="I1058" s="17" t="s">
        <v>3276</v>
      </c>
      <c r="J1058" s="17" t="s">
        <v>1026</v>
      </c>
      <c r="K1058" s="17" t="s">
        <v>296</v>
      </c>
      <c r="L1058" s="17" t="s">
        <v>3796</v>
      </c>
      <c r="M1058" s="17" t="s">
        <v>1049</v>
      </c>
      <c r="N1058" s="17" t="s">
        <v>3797</v>
      </c>
      <c r="O1058" s="17" t="s">
        <v>553</v>
      </c>
      <c r="P1058" s="43" t="s">
        <v>272</v>
      </c>
      <c r="Q1058" s="17" t="str" cm="1">
        <f t="array" ref="Q1058">_xlfn.XLOOKUP(Table4[[#This Row],[Full Name / Nama Penuh]],Table1[[#All],[Employee Name]],Table1[[#All],[Status]],"",0,1)</f>
        <v>Active</v>
      </c>
      <c r="R1058" s="37"/>
    </row>
    <row r="1059" spans="1:18">
      <c r="A1059" s="17">
        <v>6146</v>
      </c>
      <c r="B1059" s="15">
        <v>46126.3433912037</v>
      </c>
      <c r="C1059" s="15">
        <v>46126.346296296302</v>
      </c>
      <c r="D1059" s="15" t="s">
        <v>264</v>
      </c>
      <c r="E1059" s="32">
        <v>46119</v>
      </c>
      <c r="F1059" s="17" t="s">
        <v>207</v>
      </c>
      <c r="G1059" s="15" t="s">
        <v>2072</v>
      </c>
      <c r="H1059" s="21" t="s">
        <v>239</v>
      </c>
      <c r="I1059" s="17" t="s">
        <v>549</v>
      </c>
      <c r="J1059" s="17" t="s">
        <v>325</v>
      </c>
      <c r="K1059" s="17" t="s">
        <v>285</v>
      </c>
      <c r="L1059" s="17" t="s">
        <v>3798</v>
      </c>
      <c r="M1059" s="17" t="s">
        <v>3799</v>
      </c>
      <c r="N1059" s="17" t="s">
        <v>3800</v>
      </c>
      <c r="O1059" s="17" t="s">
        <v>318</v>
      </c>
      <c r="P1059" s="43" t="s">
        <v>272</v>
      </c>
      <c r="Q1059" s="17" t="str" cm="1">
        <f t="array" ref="Q1059">_xlfn.XLOOKUP(Table4[[#This Row],[Full Name / Nama Penuh]],Table1[[#All],[Employee Name]],Table1[[#All],[Status]],"",0,1)</f>
        <v>Active</v>
      </c>
      <c r="R1059" s="37"/>
    </row>
    <row r="1060" spans="1:18">
      <c r="A1060" s="16">
        <v>6568</v>
      </c>
      <c r="B1060" s="15">
        <v>46142.808020833334</v>
      </c>
      <c r="C1060" s="15">
        <v>46142.810069444444</v>
      </c>
      <c r="D1060" s="15" t="s">
        <v>264</v>
      </c>
      <c r="E1060" s="32">
        <v>46119</v>
      </c>
      <c r="F1060" s="17" t="s">
        <v>235</v>
      </c>
      <c r="G1060" s="17">
        <v>12000202</v>
      </c>
      <c r="H1060" s="21" t="s">
        <v>239</v>
      </c>
      <c r="I1060" s="17" t="s">
        <v>209</v>
      </c>
      <c r="J1060" s="17" t="s">
        <v>848</v>
      </c>
      <c r="K1060" s="17" t="s">
        <v>285</v>
      </c>
      <c r="L1060" s="17" t="s">
        <v>3801</v>
      </c>
      <c r="M1060" s="17" t="s">
        <v>362</v>
      </c>
      <c r="N1060" s="17" t="s">
        <v>1917</v>
      </c>
      <c r="O1060" s="17" t="s">
        <v>289</v>
      </c>
      <c r="P1060" s="50" t="s">
        <v>272</v>
      </c>
      <c r="Q1060" s="17" t="str" cm="1">
        <f t="array" ref="Q1060">_xlfn.XLOOKUP(Table4[[#This Row],[Full Name / Nama Penuh]],Table1[[#All],[Employee Name]],Table1[[#All],[Status]],"",0,1)</f>
        <v>Active</v>
      </c>
      <c r="R1060" s="37"/>
    </row>
    <row r="1061" spans="1:18">
      <c r="A1061" s="17">
        <v>5850</v>
      </c>
      <c r="B1061" s="15">
        <v>46119.363437499997</v>
      </c>
      <c r="C1061" s="15">
        <v>46119.366203703699</v>
      </c>
      <c r="D1061" s="15" t="s">
        <v>264</v>
      </c>
      <c r="E1061" s="32">
        <v>46119</v>
      </c>
      <c r="F1061" s="15" t="s">
        <v>3748</v>
      </c>
      <c r="G1061" s="15"/>
      <c r="H1061" s="21" t="s">
        <v>2016</v>
      </c>
      <c r="I1061" s="17" t="s">
        <v>2303</v>
      </c>
      <c r="J1061" s="17" t="s">
        <v>2021</v>
      </c>
      <c r="K1061" s="17" t="s">
        <v>267</v>
      </c>
      <c r="L1061" s="17" t="s">
        <v>3802</v>
      </c>
      <c r="M1061" s="17" t="s">
        <v>3803</v>
      </c>
      <c r="N1061" s="17" t="s">
        <v>3804</v>
      </c>
      <c r="O1061" s="17" t="s">
        <v>295</v>
      </c>
      <c r="P1061" s="43" t="s">
        <v>390</v>
      </c>
      <c r="Q1061" s="17" t="str" cm="1">
        <f t="array" ref="Q1061">_xlfn.XLOOKUP(Table4[[#This Row],[Full Name / Nama Penuh]],Table1[[#All],[Employee Name]],Table1[[#All],[Status]],"",0,1)</f>
        <v/>
      </c>
      <c r="R1061" s="37"/>
    </row>
    <row r="1062" spans="1:18">
      <c r="A1062" s="17">
        <v>5851</v>
      </c>
      <c r="B1062" s="15">
        <v>46119.350312499999</v>
      </c>
      <c r="C1062" s="15">
        <v>46119.367812500001</v>
      </c>
      <c r="D1062" s="15" t="s">
        <v>264</v>
      </c>
      <c r="E1062" s="32">
        <v>46119</v>
      </c>
      <c r="F1062" s="15" t="s">
        <v>3805</v>
      </c>
      <c r="G1062" s="15"/>
      <c r="H1062" s="21" t="s">
        <v>2016</v>
      </c>
      <c r="I1062" s="17" t="s">
        <v>3806</v>
      </c>
      <c r="J1062" s="17" t="s">
        <v>1026</v>
      </c>
      <c r="K1062" s="17" t="s">
        <v>267</v>
      </c>
      <c r="L1062" s="17" t="s">
        <v>3807</v>
      </c>
      <c r="M1062" s="17" t="s">
        <v>2552</v>
      </c>
      <c r="N1062" s="17" t="s">
        <v>3808</v>
      </c>
      <c r="O1062" s="17" t="s">
        <v>295</v>
      </c>
      <c r="P1062" s="43" t="s">
        <v>390</v>
      </c>
      <c r="Q1062" s="17" t="str" cm="1">
        <f t="array" ref="Q1062">_xlfn.XLOOKUP(Table4[[#This Row],[Full Name / Nama Penuh]],Table1[[#All],[Employee Name]],Table1[[#All],[Status]],"",0,1)</f>
        <v/>
      </c>
      <c r="R1062" s="37"/>
    </row>
    <row r="1063" spans="1:18">
      <c r="A1063" s="17">
        <v>5861</v>
      </c>
      <c r="B1063" s="15">
        <v>46119.717685185198</v>
      </c>
      <c r="C1063" s="15">
        <v>46119.722627314797</v>
      </c>
      <c r="D1063" s="15" t="s">
        <v>264</v>
      </c>
      <c r="E1063" s="32">
        <v>46119</v>
      </c>
      <c r="F1063" s="15" t="s">
        <v>3767</v>
      </c>
      <c r="G1063" s="15"/>
      <c r="H1063" s="21" t="s">
        <v>2016</v>
      </c>
      <c r="I1063" s="17" t="s">
        <v>3768</v>
      </c>
      <c r="J1063" s="17" t="s">
        <v>1026</v>
      </c>
      <c r="K1063" s="17" t="s">
        <v>305</v>
      </c>
      <c r="L1063" s="17" t="s">
        <v>3809</v>
      </c>
      <c r="M1063" s="17" t="s">
        <v>3810</v>
      </c>
      <c r="N1063" s="17" t="s">
        <v>3811</v>
      </c>
      <c r="O1063" s="17" t="s">
        <v>295</v>
      </c>
      <c r="P1063" s="43" t="s">
        <v>390</v>
      </c>
      <c r="Q1063" s="17" t="str" cm="1">
        <f t="array" ref="Q1063">_xlfn.XLOOKUP(Table4[[#This Row],[Full Name / Nama Penuh]],Table1[[#All],[Employee Name]],Table1[[#All],[Status]],"",0,1)</f>
        <v/>
      </c>
      <c r="R1063" s="37"/>
    </row>
    <row r="1064" spans="1:18">
      <c r="A1064" s="17">
        <v>6173</v>
      </c>
      <c r="B1064" s="15">
        <v>46126.381215277797</v>
      </c>
      <c r="C1064" s="15">
        <v>46126.381319444401</v>
      </c>
      <c r="D1064" s="15" t="s">
        <v>264</v>
      </c>
      <c r="E1064" s="32">
        <v>46119</v>
      </c>
      <c r="F1064" s="15" t="s">
        <v>3812</v>
      </c>
      <c r="G1064" s="15"/>
      <c r="H1064" s="21" t="s">
        <v>2501</v>
      </c>
      <c r="I1064" s="17" t="s">
        <v>2507</v>
      </c>
      <c r="J1064" s="17" t="s">
        <v>266</v>
      </c>
      <c r="K1064" s="17" t="s">
        <v>305</v>
      </c>
      <c r="L1064" s="17" t="s">
        <v>3813</v>
      </c>
      <c r="M1064" s="17" t="s">
        <v>3814</v>
      </c>
      <c r="N1064" s="17" t="s">
        <v>3815</v>
      </c>
      <c r="O1064" s="17" t="s">
        <v>340</v>
      </c>
      <c r="P1064" s="43" t="s">
        <v>390</v>
      </c>
      <c r="Q1064" s="17" t="str" cm="1">
        <f t="array" ref="Q1064">_xlfn.XLOOKUP(Table4[[#This Row],[Full Name / Nama Penuh]],Table1[[#All],[Employee Name]],Table1[[#All],[Status]],"",0,1)</f>
        <v/>
      </c>
      <c r="R1064" s="37"/>
    </row>
    <row r="1065" spans="1:18">
      <c r="A1065" s="17">
        <v>5865</v>
      </c>
      <c r="B1065" s="15">
        <v>46119.792939814797</v>
      </c>
      <c r="C1065" s="15">
        <v>46119.796747685199</v>
      </c>
      <c r="D1065" s="15" t="s">
        <v>264</v>
      </c>
      <c r="E1065" s="32">
        <v>46119</v>
      </c>
      <c r="F1065" s="15" t="s">
        <v>3816</v>
      </c>
      <c r="G1065" s="15"/>
      <c r="H1065" s="21" t="s">
        <v>2181</v>
      </c>
      <c r="I1065" s="17" t="s">
        <v>3556</v>
      </c>
      <c r="J1065" s="17" t="s">
        <v>3817</v>
      </c>
      <c r="K1065" s="17" t="s">
        <v>267</v>
      </c>
      <c r="L1065" s="17" t="s">
        <v>3818</v>
      </c>
      <c r="M1065" s="17" t="s">
        <v>3819</v>
      </c>
      <c r="N1065" s="17" t="s">
        <v>3820</v>
      </c>
      <c r="O1065" s="17" t="s">
        <v>375</v>
      </c>
      <c r="P1065" s="43" t="s">
        <v>390</v>
      </c>
      <c r="Q1065" s="17" t="str" cm="1">
        <f t="array" ref="Q1065">_xlfn.XLOOKUP(Table4[[#This Row],[Full Name / Nama Penuh]],Table1[[#All],[Employee Name]],Table1[[#All],[Status]],"",0,1)</f>
        <v/>
      </c>
      <c r="R1065" s="37"/>
    </row>
    <row r="1066" spans="1:18">
      <c r="A1066" s="17">
        <v>5828</v>
      </c>
      <c r="B1066" s="15">
        <v>46118.545104166697</v>
      </c>
      <c r="C1066" s="15">
        <v>46118.5467361111</v>
      </c>
      <c r="D1066" s="15" t="s">
        <v>264</v>
      </c>
      <c r="E1066" s="32">
        <v>46118</v>
      </c>
      <c r="F1066" s="17" t="s">
        <v>101</v>
      </c>
      <c r="G1066" s="15"/>
      <c r="H1066" s="21" t="s">
        <v>239</v>
      </c>
      <c r="I1066" s="17" t="s">
        <v>1542</v>
      </c>
      <c r="J1066" s="17" t="s">
        <v>291</v>
      </c>
      <c r="K1066" s="17" t="s">
        <v>267</v>
      </c>
      <c r="L1066" s="17" t="s">
        <v>3821</v>
      </c>
      <c r="M1066" s="17" t="s">
        <v>3822</v>
      </c>
      <c r="N1066" s="17" t="s">
        <v>3823</v>
      </c>
      <c r="O1066" s="17" t="s">
        <v>283</v>
      </c>
      <c r="P1066" s="43" t="s">
        <v>272</v>
      </c>
      <c r="Q1066" s="17" t="str" cm="1">
        <f t="array" ref="Q1066">_xlfn.XLOOKUP(Table4[[#This Row],[Full Name / Nama Penuh]],Table1[[#All],[Employee Name]],Table1[[#All],[Status]],"",0,1)</f>
        <v>Active</v>
      </c>
      <c r="R1066" s="37"/>
    </row>
    <row r="1067" spans="1:18">
      <c r="A1067" s="17">
        <v>5839</v>
      </c>
      <c r="B1067" s="15">
        <v>46118.6339351852</v>
      </c>
      <c r="C1067" s="15">
        <v>46118.636053240698</v>
      </c>
      <c r="D1067" s="15" t="s">
        <v>264</v>
      </c>
      <c r="E1067" s="32">
        <v>46118</v>
      </c>
      <c r="F1067" s="15" t="s">
        <v>62</v>
      </c>
      <c r="G1067" s="15"/>
      <c r="H1067" s="21" t="s">
        <v>239</v>
      </c>
      <c r="I1067" s="17" t="s">
        <v>632</v>
      </c>
      <c r="J1067" s="17" t="s">
        <v>291</v>
      </c>
      <c r="K1067" s="17" t="s">
        <v>305</v>
      </c>
      <c r="L1067" s="17" t="s">
        <v>3824</v>
      </c>
      <c r="M1067" s="17" t="s">
        <v>3825</v>
      </c>
      <c r="N1067" s="17" t="s">
        <v>3826</v>
      </c>
      <c r="O1067" s="17" t="s">
        <v>295</v>
      </c>
      <c r="P1067" s="16" t="s">
        <v>272</v>
      </c>
      <c r="Q1067" s="17" t="str" cm="1">
        <f t="array" ref="Q1067">_xlfn.XLOOKUP(Table4[[#This Row],[Full Name / Nama Penuh]],Table1[[#All],[Employee Name]],Table1[[#All],[Status]],"",0,1)</f>
        <v>Active</v>
      </c>
      <c r="R1067" s="37"/>
    </row>
    <row r="1068" spans="1:18">
      <c r="A1068" s="17">
        <v>5948</v>
      </c>
      <c r="B1068" s="15">
        <v>46121.5405439815</v>
      </c>
      <c r="C1068" s="15">
        <v>46121.541504629597</v>
      </c>
      <c r="D1068" s="15" t="s">
        <v>264</v>
      </c>
      <c r="E1068" s="32">
        <v>46118</v>
      </c>
      <c r="F1068" s="17" t="s">
        <v>99</v>
      </c>
      <c r="G1068" s="15"/>
      <c r="H1068" s="21" t="s">
        <v>239</v>
      </c>
      <c r="I1068" s="17" t="s">
        <v>3494</v>
      </c>
      <c r="J1068" s="17" t="s">
        <v>2008</v>
      </c>
      <c r="K1068" s="17" t="s">
        <v>305</v>
      </c>
      <c r="L1068" s="17" t="s">
        <v>3827</v>
      </c>
      <c r="M1068" s="17" t="s">
        <v>614</v>
      </c>
      <c r="N1068" s="17" t="s">
        <v>3828</v>
      </c>
      <c r="O1068" s="17" t="s">
        <v>295</v>
      </c>
      <c r="P1068" s="43" t="s">
        <v>272</v>
      </c>
      <c r="Q1068" s="17" t="str" cm="1">
        <f t="array" ref="Q1068">_xlfn.XLOOKUP(Table4[[#This Row],[Full Name / Nama Penuh]],Table1[[#All],[Employee Name]],Table1[[#All],[Status]],"",0,1)</f>
        <v>Active</v>
      </c>
      <c r="R1068" s="37"/>
    </row>
    <row r="1069" spans="1:18">
      <c r="A1069" s="17">
        <v>5987</v>
      </c>
      <c r="B1069" s="15">
        <v>46122.362326388902</v>
      </c>
      <c r="C1069" s="15">
        <v>46122.363819444399</v>
      </c>
      <c r="D1069" s="15" t="s">
        <v>264</v>
      </c>
      <c r="E1069" s="32">
        <v>46118</v>
      </c>
      <c r="F1069" s="17" t="s">
        <v>136</v>
      </c>
      <c r="G1069" s="15"/>
      <c r="H1069" s="21" t="s">
        <v>239</v>
      </c>
      <c r="I1069" s="17" t="s">
        <v>1436</v>
      </c>
      <c r="J1069" s="17" t="s">
        <v>291</v>
      </c>
      <c r="K1069" s="17" t="s">
        <v>267</v>
      </c>
      <c r="L1069" s="17" t="s">
        <v>3829</v>
      </c>
      <c r="M1069" s="17" t="s">
        <v>1492</v>
      </c>
      <c r="N1069" s="17" t="s">
        <v>1493</v>
      </c>
      <c r="O1069" s="17" t="s">
        <v>375</v>
      </c>
      <c r="P1069" s="43" t="s">
        <v>272</v>
      </c>
      <c r="Q1069" s="17" t="str" cm="1">
        <f t="array" ref="Q1069">_xlfn.XLOOKUP(Table4[[#This Row],[Full Name / Nama Penuh]],Table1[[#All],[Employee Name]],Table1[[#All],[Status]],"",0,1)</f>
        <v>Active</v>
      </c>
      <c r="R1069" s="37"/>
    </row>
    <row r="1070" spans="1:18">
      <c r="A1070" s="17">
        <v>5988</v>
      </c>
      <c r="B1070" s="15">
        <v>46122.366666666698</v>
      </c>
      <c r="C1070" s="15">
        <v>46122.367106481499</v>
      </c>
      <c r="D1070" s="15" t="s">
        <v>264</v>
      </c>
      <c r="E1070" s="32">
        <v>46118</v>
      </c>
      <c r="F1070" s="17" t="s">
        <v>136</v>
      </c>
      <c r="G1070" s="15"/>
      <c r="H1070" s="21" t="s">
        <v>239</v>
      </c>
      <c r="I1070" s="17" t="s">
        <v>1436</v>
      </c>
      <c r="J1070" s="17" t="s">
        <v>475</v>
      </c>
      <c r="K1070" s="17" t="s">
        <v>267</v>
      </c>
      <c r="L1070" s="17" t="s">
        <v>3830</v>
      </c>
      <c r="M1070" s="17" t="s">
        <v>3831</v>
      </c>
      <c r="N1070" s="17" t="s">
        <v>3832</v>
      </c>
      <c r="O1070" s="17" t="s">
        <v>375</v>
      </c>
      <c r="P1070" s="43" t="s">
        <v>272</v>
      </c>
      <c r="Q1070" s="17" t="str" cm="1">
        <f t="array" ref="Q1070">_xlfn.XLOOKUP(Table4[[#This Row],[Full Name / Nama Penuh]],Table1[[#All],[Employee Name]],Table1[[#All],[Status]],"",0,1)</f>
        <v>Active</v>
      </c>
      <c r="R1070" s="37"/>
    </row>
    <row r="1071" spans="1:18">
      <c r="A1071" s="17">
        <v>5995</v>
      </c>
      <c r="B1071" s="15">
        <v>46122.424583333297</v>
      </c>
      <c r="C1071" s="15">
        <v>46122.426817129599</v>
      </c>
      <c r="D1071" s="15" t="s">
        <v>264</v>
      </c>
      <c r="E1071" s="32">
        <v>46118</v>
      </c>
      <c r="F1071" s="17" t="s">
        <v>146</v>
      </c>
      <c r="G1071" s="15"/>
      <c r="H1071" s="21" t="s">
        <v>239</v>
      </c>
      <c r="I1071" s="17" t="s">
        <v>3276</v>
      </c>
      <c r="J1071" s="17" t="s">
        <v>266</v>
      </c>
      <c r="K1071" s="17" t="s">
        <v>305</v>
      </c>
      <c r="L1071" s="17" t="s">
        <v>3833</v>
      </c>
      <c r="M1071" s="17" t="s">
        <v>3834</v>
      </c>
      <c r="N1071" s="17" t="s">
        <v>3835</v>
      </c>
      <c r="O1071" s="17" t="s">
        <v>375</v>
      </c>
      <c r="P1071" s="43" t="s">
        <v>272</v>
      </c>
      <c r="Q1071" s="17" t="str" cm="1">
        <f t="array" ref="Q1071">_xlfn.XLOOKUP(Table4[[#This Row],[Full Name / Nama Penuh]],Table1[[#All],[Employee Name]],Table1[[#All],[Status]],"",0,1)</f>
        <v>Active</v>
      </c>
      <c r="R1071" s="37"/>
    </row>
    <row r="1072" spans="1:18">
      <c r="A1072" s="17">
        <v>6028</v>
      </c>
      <c r="B1072" s="15">
        <v>46124.3499884259</v>
      </c>
      <c r="C1072" s="15">
        <v>46124.393310185202</v>
      </c>
      <c r="D1072" s="15" t="s">
        <v>264</v>
      </c>
      <c r="E1072" s="32">
        <v>46118</v>
      </c>
      <c r="F1072" s="17" t="s">
        <v>86</v>
      </c>
      <c r="G1072" s="15" t="s">
        <v>2001</v>
      </c>
      <c r="H1072" s="21" t="s">
        <v>239</v>
      </c>
      <c r="I1072" s="17" t="s">
        <v>3836</v>
      </c>
      <c r="J1072" s="17" t="s">
        <v>88</v>
      </c>
      <c r="K1072" s="17" t="s">
        <v>305</v>
      </c>
      <c r="L1072" s="17" t="s">
        <v>3837</v>
      </c>
      <c r="M1072" s="17" t="s">
        <v>3838</v>
      </c>
      <c r="N1072" s="17" t="s">
        <v>3839</v>
      </c>
      <c r="O1072" s="17" t="s">
        <v>340</v>
      </c>
      <c r="P1072" s="43" t="s">
        <v>272</v>
      </c>
      <c r="Q1072" s="17" t="str" cm="1">
        <f t="array" ref="Q1072">_xlfn.XLOOKUP(Table4[[#This Row],[Full Name / Nama Penuh]],Table1[[#All],[Employee Name]],Table1[[#All],[Status]],"",0,1)</f>
        <v>Active</v>
      </c>
      <c r="R1072" s="37"/>
    </row>
    <row r="1073" spans="1:18">
      <c r="A1073" s="17">
        <v>6048</v>
      </c>
      <c r="B1073" s="15">
        <v>46125.347673611097</v>
      </c>
      <c r="C1073" s="15">
        <v>46125.349756944401</v>
      </c>
      <c r="D1073" s="15" t="s">
        <v>264</v>
      </c>
      <c r="E1073" s="32">
        <v>46118</v>
      </c>
      <c r="F1073" s="15" t="s">
        <v>3523</v>
      </c>
      <c r="G1073" s="15" t="s">
        <v>3304</v>
      </c>
      <c r="H1073" s="21" t="s">
        <v>239</v>
      </c>
      <c r="I1073" s="17" t="s">
        <v>1428</v>
      </c>
      <c r="J1073" s="17" t="s">
        <v>342</v>
      </c>
      <c r="K1073" s="17" t="s">
        <v>267</v>
      </c>
      <c r="L1073" s="17" t="s">
        <v>3840</v>
      </c>
      <c r="M1073" s="17" t="s">
        <v>3841</v>
      </c>
      <c r="N1073" s="17" t="s">
        <v>3842</v>
      </c>
      <c r="O1073" s="17" t="s">
        <v>450</v>
      </c>
      <c r="P1073" s="16" t="s">
        <v>272</v>
      </c>
      <c r="Q1073" s="17" t="str" cm="1">
        <f t="array" ref="Q1073">_xlfn.XLOOKUP(Table4[[#This Row],[Full Name / Nama Penuh]],Table1[[#All],[Employee Name]],Table1[[#All],[Status]],"",0,1)</f>
        <v>Active</v>
      </c>
      <c r="R1073" s="37"/>
    </row>
    <row r="1074" spans="1:18">
      <c r="A1074" s="17">
        <v>6256</v>
      </c>
      <c r="B1074" s="15">
        <v>46126.575243055602</v>
      </c>
      <c r="C1074" s="15">
        <v>46126.5784837963</v>
      </c>
      <c r="D1074" s="15" t="s">
        <v>264</v>
      </c>
      <c r="E1074" s="32">
        <v>46118</v>
      </c>
      <c r="F1074" s="17" t="s">
        <v>98</v>
      </c>
      <c r="G1074" s="15" t="s">
        <v>3188</v>
      </c>
      <c r="H1074" s="21" t="s">
        <v>239</v>
      </c>
      <c r="I1074" s="17" t="s">
        <v>3189</v>
      </c>
      <c r="J1074" s="17" t="s">
        <v>274</v>
      </c>
      <c r="K1074" s="17" t="s">
        <v>305</v>
      </c>
      <c r="L1074" s="17" t="s">
        <v>3843</v>
      </c>
      <c r="M1074" s="17" t="s">
        <v>3844</v>
      </c>
      <c r="N1074" s="17" t="s">
        <v>3845</v>
      </c>
      <c r="O1074" s="17" t="s">
        <v>295</v>
      </c>
      <c r="P1074" s="43" t="s">
        <v>272</v>
      </c>
      <c r="Q1074" s="17" t="str" cm="1">
        <f t="array" ref="Q1074">_xlfn.XLOOKUP(Table4[[#This Row],[Full Name / Nama Penuh]],Table1[[#All],[Employee Name]],Table1[[#All],[Status]],"",0,1)</f>
        <v>Active</v>
      </c>
      <c r="R1074" s="37"/>
    </row>
    <row r="1075" spans="1:18">
      <c r="A1075" s="17">
        <v>5823</v>
      </c>
      <c r="B1075" s="15">
        <v>46118.434351851902</v>
      </c>
      <c r="C1075" s="15">
        <v>46118.435243055603</v>
      </c>
      <c r="D1075" s="15" t="s">
        <v>264</v>
      </c>
      <c r="E1075" s="32">
        <v>46118</v>
      </c>
      <c r="F1075" s="17" t="s">
        <v>119</v>
      </c>
      <c r="G1075" s="15"/>
      <c r="H1075" s="21" t="s">
        <v>239</v>
      </c>
      <c r="I1075" s="17" t="s">
        <v>687</v>
      </c>
      <c r="J1075" s="17" t="s">
        <v>88</v>
      </c>
      <c r="K1075" s="17" t="s">
        <v>296</v>
      </c>
      <c r="L1075" s="17" t="s">
        <v>3846</v>
      </c>
      <c r="M1075" s="17" t="s">
        <v>3847</v>
      </c>
      <c r="N1075" s="17" t="s">
        <v>3848</v>
      </c>
      <c r="O1075" s="17" t="s">
        <v>383</v>
      </c>
      <c r="P1075" s="43" t="s">
        <v>272</v>
      </c>
      <c r="Q1075" s="17" t="str" cm="1">
        <f t="array" ref="Q1075">_xlfn.XLOOKUP(Table4[[#This Row],[Full Name / Nama Penuh]],Table1[[#All],[Employee Name]],Table1[[#All],[Status]],"",0,1)</f>
        <v>Active</v>
      </c>
      <c r="R1075" s="37"/>
    </row>
    <row r="1076" spans="1:18">
      <c r="A1076" s="17">
        <v>5824</v>
      </c>
      <c r="B1076" s="15">
        <v>46118.435289351903</v>
      </c>
      <c r="C1076" s="15">
        <v>46118.436666666697</v>
      </c>
      <c r="D1076" s="15" t="s">
        <v>264</v>
      </c>
      <c r="E1076" s="32">
        <v>46118</v>
      </c>
      <c r="F1076" s="17" t="s">
        <v>119</v>
      </c>
      <c r="G1076" s="15"/>
      <c r="H1076" s="21" t="s">
        <v>239</v>
      </c>
      <c r="I1076" s="17" t="s">
        <v>687</v>
      </c>
      <c r="J1076" s="17" t="s">
        <v>88</v>
      </c>
      <c r="K1076" s="17" t="s">
        <v>296</v>
      </c>
      <c r="L1076" s="17" t="s">
        <v>3849</v>
      </c>
      <c r="M1076" s="17" t="s">
        <v>3850</v>
      </c>
      <c r="N1076" s="17" t="s">
        <v>362</v>
      </c>
      <c r="O1076" s="17" t="s">
        <v>593</v>
      </c>
      <c r="P1076" s="43" t="s">
        <v>272</v>
      </c>
      <c r="Q1076" s="17" t="str" cm="1">
        <f t="array" ref="Q1076">_xlfn.XLOOKUP(Table4[[#This Row],[Full Name / Nama Penuh]],Table1[[#All],[Employee Name]],Table1[[#All],[Status]],"",0,1)</f>
        <v>Active</v>
      </c>
      <c r="R1076" s="37"/>
    </row>
    <row r="1077" spans="1:18">
      <c r="A1077" s="17">
        <v>5827</v>
      </c>
      <c r="B1077" s="15">
        <v>46118.543923611098</v>
      </c>
      <c r="C1077" s="15">
        <v>46118.546712962998</v>
      </c>
      <c r="D1077" s="15" t="s">
        <v>264</v>
      </c>
      <c r="E1077" s="32">
        <v>46118</v>
      </c>
      <c r="F1077" s="17" t="s">
        <v>48</v>
      </c>
      <c r="G1077" s="15"/>
      <c r="H1077" s="21" t="s">
        <v>239</v>
      </c>
      <c r="I1077" s="17" t="s">
        <v>304</v>
      </c>
      <c r="J1077" s="17" t="s">
        <v>1026</v>
      </c>
      <c r="K1077" s="17" t="s">
        <v>296</v>
      </c>
      <c r="L1077" s="17" t="s">
        <v>3851</v>
      </c>
      <c r="M1077" s="17" t="s">
        <v>3852</v>
      </c>
      <c r="N1077" s="17" t="s">
        <v>3853</v>
      </c>
      <c r="O1077" s="17" t="s">
        <v>450</v>
      </c>
      <c r="P1077" s="43" t="s">
        <v>272</v>
      </c>
      <c r="Q1077" s="17" t="str" cm="1">
        <f t="array" ref="Q1077">_xlfn.XLOOKUP(Table4[[#This Row],[Full Name / Nama Penuh]],Table1[[#All],[Employee Name]],Table1[[#All],[Status]],"",0,1)</f>
        <v>Active</v>
      </c>
      <c r="R1077" s="37"/>
    </row>
    <row r="1078" spans="1:18">
      <c r="A1078" s="17">
        <v>5829</v>
      </c>
      <c r="B1078" s="15">
        <v>46118.588935185202</v>
      </c>
      <c r="C1078" s="15">
        <v>46118.593634259298</v>
      </c>
      <c r="D1078" s="15" t="s">
        <v>264</v>
      </c>
      <c r="E1078" s="32">
        <v>46118</v>
      </c>
      <c r="F1078" s="17" t="s">
        <v>110</v>
      </c>
      <c r="G1078" s="15"/>
      <c r="H1078" s="21" t="s">
        <v>239</v>
      </c>
      <c r="I1078" s="17" t="s">
        <v>537</v>
      </c>
      <c r="J1078" s="17" t="s">
        <v>88</v>
      </c>
      <c r="K1078" s="17" t="s">
        <v>285</v>
      </c>
      <c r="L1078" s="17" t="s">
        <v>3854</v>
      </c>
      <c r="M1078" s="17" t="s">
        <v>3855</v>
      </c>
      <c r="N1078" s="17" t="s">
        <v>3856</v>
      </c>
      <c r="O1078" s="17" t="s">
        <v>289</v>
      </c>
      <c r="P1078" s="43" t="s">
        <v>272</v>
      </c>
      <c r="Q1078" s="17" t="str" cm="1">
        <f t="array" ref="Q1078">_xlfn.XLOOKUP(Table4[[#This Row],[Full Name / Nama Penuh]],Table1[[#All],[Employee Name]],Table1[[#All],[Status]],"",0,1)</f>
        <v>Active</v>
      </c>
      <c r="R1078" s="37"/>
    </row>
    <row r="1079" spans="1:18">
      <c r="A1079" s="17">
        <v>5843</v>
      </c>
      <c r="B1079" s="15">
        <v>46118.836273148103</v>
      </c>
      <c r="C1079" s="15">
        <v>46118.879374999997</v>
      </c>
      <c r="D1079" s="15" t="s">
        <v>264</v>
      </c>
      <c r="E1079" s="32">
        <v>46118</v>
      </c>
      <c r="F1079" s="15" t="s">
        <v>3057</v>
      </c>
      <c r="G1079" s="15"/>
      <c r="H1079" s="21" t="s">
        <v>239</v>
      </c>
      <c r="I1079" s="17" t="s">
        <v>309</v>
      </c>
      <c r="J1079" s="17" t="s">
        <v>407</v>
      </c>
      <c r="K1079" s="17" t="s">
        <v>285</v>
      </c>
      <c r="L1079" s="17" t="s">
        <v>3857</v>
      </c>
      <c r="M1079" s="17" t="s">
        <v>887</v>
      </c>
      <c r="N1079" s="17" t="s">
        <v>3858</v>
      </c>
      <c r="O1079" s="17" t="s">
        <v>289</v>
      </c>
      <c r="P1079" s="16" t="s">
        <v>272</v>
      </c>
      <c r="Q1079" s="17" t="str" cm="1">
        <f t="array" ref="Q1079">_xlfn.XLOOKUP(Table4[[#This Row],[Full Name / Nama Penuh]],Table1[[#All],[Employee Name]],Table1[[#All],[Status]],"",0,1)</f>
        <v>Active</v>
      </c>
      <c r="R1079" s="37"/>
    </row>
    <row r="1080" spans="1:18">
      <c r="A1080" s="17">
        <v>5860</v>
      </c>
      <c r="B1080" s="15">
        <v>46119.5879166667</v>
      </c>
      <c r="C1080" s="15">
        <v>46119.592337962997</v>
      </c>
      <c r="D1080" s="15" t="s">
        <v>264</v>
      </c>
      <c r="E1080" s="32">
        <v>46118</v>
      </c>
      <c r="F1080" s="15" t="s">
        <v>140</v>
      </c>
      <c r="G1080" s="15"/>
      <c r="H1080" s="21" t="s">
        <v>239</v>
      </c>
      <c r="I1080" s="17" t="s">
        <v>714</v>
      </c>
      <c r="J1080" s="17" t="s">
        <v>604</v>
      </c>
      <c r="K1080" s="17" t="s">
        <v>296</v>
      </c>
      <c r="L1080" s="17" t="s">
        <v>3859</v>
      </c>
      <c r="M1080" s="17" t="s">
        <v>3860</v>
      </c>
      <c r="N1080" s="17" t="s">
        <v>3861</v>
      </c>
      <c r="O1080" s="17" t="s">
        <v>289</v>
      </c>
      <c r="P1080" s="16" t="s">
        <v>272</v>
      </c>
      <c r="Q1080" s="17" t="str" cm="1">
        <f t="array" ref="Q1080">_xlfn.XLOOKUP(Table4[[#This Row],[Full Name / Nama Penuh]],Table1[[#All],[Employee Name]],Table1[[#All],[Status]],"",0,1)</f>
        <v>Active</v>
      </c>
      <c r="R1080" s="37"/>
    </row>
    <row r="1081" spans="1:18">
      <c r="A1081" s="17">
        <v>5875</v>
      </c>
      <c r="B1081" s="15">
        <v>46120.351168981499</v>
      </c>
      <c r="C1081" s="15">
        <v>46120.354444444398</v>
      </c>
      <c r="D1081" s="15" t="s">
        <v>264</v>
      </c>
      <c r="E1081" s="32">
        <v>46118</v>
      </c>
      <c r="F1081" s="15" t="s">
        <v>3862</v>
      </c>
      <c r="G1081" s="15"/>
      <c r="H1081" s="21" t="s">
        <v>239</v>
      </c>
      <c r="I1081" s="17" t="s">
        <v>677</v>
      </c>
      <c r="J1081" s="17" t="s">
        <v>88</v>
      </c>
      <c r="K1081" s="17" t="s">
        <v>285</v>
      </c>
      <c r="L1081" s="17" t="s">
        <v>3863</v>
      </c>
      <c r="M1081" s="17" t="s">
        <v>3864</v>
      </c>
      <c r="N1081" s="17" t="s">
        <v>362</v>
      </c>
      <c r="O1081" s="17" t="s">
        <v>289</v>
      </c>
      <c r="P1081" s="16" t="s">
        <v>272</v>
      </c>
      <c r="Q1081" s="17" t="str" cm="1">
        <f t="array" ref="Q1081">_xlfn.XLOOKUP(Table4[[#This Row],[Full Name / Nama Penuh]],Table1[[#All],[Employee Name]],Table1[[#All],[Status]],"",0,1)</f>
        <v>Active</v>
      </c>
      <c r="R1081" s="37"/>
    </row>
    <row r="1082" spans="1:18">
      <c r="A1082" s="17">
        <v>5876</v>
      </c>
      <c r="B1082" s="15">
        <v>46120.353842592602</v>
      </c>
      <c r="C1082" s="15">
        <v>46120.365497685198</v>
      </c>
      <c r="D1082" s="15" t="s">
        <v>264</v>
      </c>
      <c r="E1082" s="32">
        <v>46118</v>
      </c>
      <c r="F1082" s="17" t="s">
        <v>217</v>
      </c>
      <c r="G1082" s="15"/>
      <c r="H1082" s="21" t="s">
        <v>239</v>
      </c>
      <c r="I1082" s="17" t="s">
        <v>2887</v>
      </c>
      <c r="J1082" s="17" t="s">
        <v>325</v>
      </c>
      <c r="K1082" s="17" t="s">
        <v>296</v>
      </c>
      <c r="L1082" s="17" t="s">
        <v>3865</v>
      </c>
      <c r="M1082" s="17" t="s">
        <v>1049</v>
      </c>
      <c r="N1082" s="17" t="s">
        <v>3866</v>
      </c>
      <c r="O1082" s="17" t="s">
        <v>375</v>
      </c>
      <c r="P1082" s="43" t="s">
        <v>272</v>
      </c>
      <c r="Q1082" s="17" t="str" cm="1">
        <f t="array" ref="Q1082">_xlfn.XLOOKUP(Table4[[#This Row],[Full Name / Nama Penuh]],Table1[[#All],[Employee Name]],Table1[[#All],[Status]],"",0,1)</f>
        <v>Inactive</v>
      </c>
      <c r="R1082" s="37"/>
    </row>
    <row r="1083" spans="1:18">
      <c r="A1083" s="17">
        <v>5996</v>
      </c>
      <c r="B1083" s="15">
        <v>46122.426886574103</v>
      </c>
      <c r="C1083" s="15">
        <v>46122.429293981499</v>
      </c>
      <c r="D1083" s="15" t="s">
        <v>264</v>
      </c>
      <c r="E1083" s="32">
        <v>46118</v>
      </c>
      <c r="F1083" s="17" t="s">
        <v>146</v>
      </c>
      <c r="G1083" s="15"/>
      <c r="H1083" s="21" t="s">
        <v>239</v>
      </c>
      <c r="I1083" s="17" t="s">
        <v>503</v>
      </c>
      <c r="J1083" s="17" t="s">
        <v>266</v>
      </c>
      <c r="K1083" s="17" t="s">
        <v>285</v>
      </c>
      <c r="L1083" s="17" t="s">
        <v>3867</v>
      </c>
      <c r="M1083" s="17" t="s">
        <v>1049</v>
      </c>
      <c r="N1083" s="17" t="s">
        <v>3868</v>
      </c>
      <c r="O1083" s="17" t="s">
        <v>289</v>
      </c>
      <c r="P1083" s="43" t="s">
        <v>272</v>
      </c>
      <c r="Q1083" s="17" t="str" cm="1">
        <f t="array" ref="Q1083">_xlfn.XLOOKUP(Table4[[#This Row],[Full Name / Nama Penuh]],Table1[[#All],[Employee Name]],Table1[[#All],[Status]],"",0,1)</f>
        <v>Active</v>
      </c>
      <c r="R1083" s="37"/>
    </row>
    <row r="1084" spans="1:18">
      <c r="A1084" s="17">
        <v>6022</v>
      </c>
      <c r="B1084" s="15">
        <v>46123.335740740702</v>
      </c>
      <c r="C1084" s="15">
        <v>46123.352754629603</v>
      </c>
      <c r="D1084" s="15" t="s">
        <v>264</v>
      </c>
      <c r="E1084" s="32">
        <v>46118</v>
      </c>
      <c r="F1084" s="17" t="s">
        <v>156</v>
      </c>
      <c r="G1084" s="15" t="s">
        <v>3249</v>
      </c>
      <c r="H1084" s="21" t="s">
        <v>239</v>
      </c>
      <c r="I1084" s="17" t="s">
        <v>3250</v>
      </c>
      <c r="J1084" s="17" t="s">
        <v>314</v>
      </c>
      <c r="K1084" s="17" t="s">
        <v>296</v>
      </c>
      <c r="L1084" s="17" t="s">
        <v>3869</v>
      </c>
      <c r="M1084" s="17" t="s">
        <v>3870</v>
      </c>
      <c r="N1084" s="17" t="s">
        <v>3871</v>
      </c>
      <c r="O1084" s="17" t="s">
        <v>450</v>
      </c>
      <c r="P1084" s="43" t="s">
        <v>272</v>
      </c>
      <c r="Q1084" s="17" t="str" cm="1">
        <f t="array" ref="Q1084">_xlfn.XLOOKUP(Table4[[#This Row],[Full Name / Nama Penuh]],Table1[[#All],[Employee Name]],Table1[[#All],[Status]],"",0,1)</f>
        <v>Active</v>
      </c>
      <c r="R1084" s="37"/>
    </row>
    <row r="1085" spans="1:18">
      <c r="A1085" s="17">
        <v>6117</v>
      </c>
      <c r="B1085" s="15">
        <v>46125.903171296297</v>
      </c>
      <c r="C1085" s="15">
        <v>46125.906087962998</v>
      </c>
      <c r="D1085" s="15" t="s">
        <v>264</v>
      </c>
      <c r="E1085" s="32">
        <v>46118</v>
      </c>
      <c r="F1085" s="17" t="s">
        <v>233</v>
      </c>
      <c r="G1085" s="15" t="s">
        <v>1948</v>
      </c>
      <c r="H1085" s="21" t="s">
        <v>239</v>
      </c>
      <c r="I1085" s="17" t="s">
        <v>1949</v>
      </c>
      <c r="J1085" s="17" t="s">
        <v>325</v>
      </c>
      <c r="K1085" s="17" t="s">
        <v>296</v>
      </c>
      <c r="L1085" s="17" t="s">
        <v>3872</v>
      </c>
      <c r="M1085" s="17" t="s">
        <v>3873</v>
      </c>
      <c r="N1085" s="17" t="s">
        <v>3874</v>
      </c>
      <c r="O1085" s="17" t="s">
        <v>948</v>
      </c>
      <c r="P1085" s="43" t="s">
        <v>272</v>
      </c>
      <c r="Q1085" s="17" t="str" cm="1">
        <f t="array" ref="Q1085">_xlfn.XLOOKUP(Table4[[#This Row],[Full Name / Nama Penuh]],Table1[[#All],[Employee Name]],Table1[[#All],[Status]],"",0,1)</f>
        <v>Active</v>
      </c>
      <c r="R1085" s="37"/>
    </row>
    <row r="1086" spans="1:18">
      <c r="A1086" s="16">
        <v>6567</v>
      </c>
      <c r="B1086" s="15">
        <v>46142.804432870369</v>
      </c>
      <c r="C1086" s="15">
        <v>46142.807210648149</v>
      </c>
      <c r="D1086" s="15" t="s">
        <v>264</v>
      </c>
      <c r="E1086" s="32">
        <v>46118</v>
      </c>
      <c r="F1086" s="17" t="s">
        <v>235</v>
      </c>
      <c r="G1086" s="17">
        <v>12000202</v>
      </c>
      <c r="H1086" s="21" t="s">
        <v>239</v>
      </c>
      <c r="I1086" s="17" t="s">
        <v>209</v>
      </c>
      <c r="J1086" s="17" t="s">
        <v>291</v>
      </c>
      <c r="K1086" s="17" t="s">
        <v>285</v>
      </c>
      <c r="L1086" s="17" t="s">
        <v>3875</v>
      </c>
      <c r="M1086" s="17" t="s">
        <v>3876</v>
      </c>
      <c r="N1086" s="17" t="s">
        <v>1917</v>
      </c>
      <c r="O1086" s="17" t="s">
        <v>289</v>
      </c>
      <c r="P1086" s="50" t="s">
        <v>272</v>
      </c>
      <c r="Q1086" s="17" t="str" cm="1">
        <f t="array" ref="Q1086">_xlfn.XLOOKUP(Table4[[#This Row],[Full Name / Nama Penuh]],Table1[[#All],[Employee Name]],Table1[[#All],[Status]],"",0,1)</f>
        <v>Active</v>
      </c>
      <c r="R1086" s="37"/>
    </row>
    <row r="1087" spans="1:18">
      <c r="A1087" s="17">
        <v>5832</v>
      </c>
      <c r="B1087" s="15">
        <v>46118.6024189815</v>
      </c>
      <c r="C1087" s="15">
        <v>46118.605821759302</v>
      </c>
      <c r="D1087" s="15" t="s">
        <v>264</v>
      </c>
      <c r="E1087" s="32">
        <v>46117</v>
      </c>
      <c r="F1087" s="15" t="s">
        <v>62</v>
      </c>
      <c r="G1087" s="15"/>
      <c r="H1087" s="21" t="s">
        <v>239</v>
      </c>
      <c r="I1087" s="17" t="s">
        <v>632</v>
      </c>
      <c r="J1087" s="17" t="s">
        <v>300</v>
      </c>
      <c r="K1087" s="17" t="s">
        <v>267</v>
      </c>
      <c r="L1087" s="17" t="s">
        <v>3877</v>
      </c>
      <c r="M1087" s="17" t="s">
        <v>3878</v>
      </c>
      <c r="N1087" s="17" t="s">
        <v>3879</v>
      </c>
      <c r="O1087" s="17" t="s">
        <v>283</v>
      </c>
      <c r="P1087" s="16" t="s">
        <v>272</v>
      </c>
      <c r="Q1087" s="17" t="str" cm="1">
        <f t="array" ref="Q1087">_xlfn.XLOOKUP(Table4[[#This Row],[Full Name / Nama Penuh]],Table1[[#All],[Employee Name]],Table1[[#All],[Status]],"",0,1)</f>
        <v>Active</v>
      </c>
      <c r="R1087" s="37"/>
    </row>
    <row r="1088" spans="1:18">
      <c r="A1088" s="17">
        <v>5986</v>
      </c>
      <c r="B1088" s="15">
        <v>46122.359363425901</v>
      </c>
      <c r="C1088" s="15">
        <v>46122.362152777801</v>
      </c>
      <c r="D1088" s="15" t="s">
        <v>264</v>
      </c>
      <c r="E1088" s="32">
        <v>46117</v>
      </c>
      <c r="F1088" s="17" t="s">
        <v>136</v>
      </c>
      <c r="G1088" s="15"/>
      <c r="H1088" s="21" t="s">
        <v>239</v>
      </c>
      <c r="I1088" s="17" t="s">
        <v>1436</v>
      </c>
      <c r="J1088" s="17" t="s">
        <v>475</v>
      </c>
      <c r="K1088" s="17" t="s">
        <v>267</v>
      </c>
      <c r="L1088" s="17" t="s">
        <v>3880</v>
      </c>
      <c r="M1088" s="17" t="s">
        <v>3881</v>
      </c>
      <c r="N1088" s="17" t="s">
        <v>3882</v>
      </c>
      <c r="O1088" s="17" t="s">
        <v>375</v>
      </c>
      <c r="P1088" s="43" t="s">
        <v>272</v>
      </c>
      <c r="Q1088" s="17" t="str" cm="1">
        <f t="array" ref="Q1088">_xlfn.XLOOKUP(Table4[[#This Row],[Full Name / Nama Penuh]],Table1[[#All],[Employee Name]],Table1[[#All],[Status]],"",0,1)</f>
        <v>Active</v>
      </c>
      <c r="R1088" s="37"/>
    </row>
    <row r="1089" spans="1:18">
      <c r="A1089" s="17">
        <v>5840</v>
      </c>
      <c r="B1089" s="15">
        <v>46118.797060185199</v>
      </c>
      <c r="C1089" s="15">
        <v>46118.8187847222</v>
      </c>
      <c r="D1089" s="15" t="s">
        <v>264</v>
      </c>
      <c r="E1089" s="32">
        <v>46117</v>
      </c>
      <c r="F1089" s="15" t="s">
        <v>3218</v>
      </c>
      <c r="G1089" s="15"/>
      <c r="H1089" s="21" t="s">
        <v>2016</v>
      </c>
      <c r="I1089" s="17" t="s">
        <v>2229</v>
      </c>
      <c r="J1089" s="17" t="s">
        <v>2033</v>
      </c>
      <c r="K1089" s="17" t="s">
        <v>296</v>
      </c>
      <c r="L1089" s="17" t="s">
        <v>3883</v>
      </c>
      <c r="M1089" s="17" t="s">
        <v>3884</v>
      </c>
      <c r="N1089" s="17" t="s">
        <v>3885</v>
      </c>
      <c r="O1089" s="17" t="s">
        <v>375</v>
      </c>
      <c r="P1089" s="43" t="s">
        <v>390</v>
      </c>
      <c r="Q1089" s="17" t="str" cm="1">
        <f t="array" ref="Q1089">_xlfn.XLOOKUP(Table4[[#This Row],[Full Name / Nama Penuh]],Table1[[#All],[Employee Name]],Table1[[#All],[Status]],"",0,1)</f>
        <v/>
      </c>
      <c r="R1089" s="37"/>
    </row>
    <row r="1090" spans="1:18">
      <c r="A1090" s="17">
        <v>5941</v>
      </c>
      <c r="B1090" s="15">
        <v>46121.493217592601</v>
      </c>
      <c r="C1090" s="15">
        <v>46121.498599537001</v>
      </c>
      <c r="D1090" s="15" t="s">
        <v>264</v>
      </c>
      <c r="E1090" s="32">
        <v>46117</v>
      </c>
      <c r="F1090" s="15" t="s">
        <v>3886</v>
      </c>
      <c r="G1090" s="15"/>
      <c r="H1090" s="21" t="s">
        <v>2016</v>
      </c>
      <c r="I1090" s="17" t="s">
        <v>2229</v>
      </c>
      <c r="J1090" s="17" t="s">
        <v>2033</v>
      </c>
      <c r="K1090" s="17" t="s">
        <v>267</v>
      </c>
      <c r="L1090" s="17" t="s">
        <v>3887</v>
      </c>
      <c r="M1090" s="17" t="s">
        <v>3888</v>
      </c>
      <c r="N1090" s="17" t="s">
        <v>3889</v>
      </c>
      <c r="O1090" s="17" t="s">
        <v>283</v>
      </c>
      <c r="P1090" s="43" t="s">
        <v>390</v>
      </c>
      <c r="Q1090" s="17" t="str" cm="1">
        <f t="array" ref="Q1090">_xlfn.XLOOKUP(Table4[[#This Row],[Full Name / Nama Penuh]],Table1[[#All],[Employee Name]],Table1[[#All],[Status]],"",0,1)</f>
        <v/>
      </c>
      <c r="R1090" s="37"/>
    </row>
    <row r="1091" spans="1:18">
      <c r="A1091" s="17">
        <v>5808</v>
      </c>
      <c r="B1091" s="15">
        <v>46115.332569444399</v>
      </c>
      <c r="C1091" s="15">
        <v>46115.3370601852</v>
      </c>
      <c r="D1091" s="15" t="s">
        <v>264</v>
      </c>
      <c r="E1091" s="32">
        <v>46116</v>
      </c>
      <c r="F1091" s="15" t="s">
        <v>3890</v>
      </c>
      <c r="G1091" s="15"/>
      <c r="H1091" s="21" t="s">
        <v>239</v>
      </c>
      <c r="I1091" s="17" t="s">
        <v>3891</v>
      </c>
      <c r="J1091" s="17" t="s">
        <v>266</v>
      </c>
      <c r="K1091" s="17" t="s">
        <v>285</v>
      </c>
      <c r="L1091" s="17" t="s">
        <v>3892</v>
      </c>
      <c r="M1091" s="17" t="s">
        <v>3893</v>
      </c>
      <c r="N1091" s="17" t="s">
        <v>3894</v>
      </c>
      <c r="O1091" s="17" t="s">
        <v>346</v>
      </c>
      <c r="P1091" s="43" t="s">
        <v>390</v>
      </c>
      <c r="Q1091" s="17" t="str" cm="1">
        <f t="array" ref="Q1091">_xlfn.XLOOKUP(Table4[[#This Row],[Full Name / Nama Penuh]],Table1[[#All],[Employee Name]],Table1[[#All],[Status]],"",0,1)</f>
        <v/>
      </c>
      <c r="R1091" s="37"/>
    </row>
    <row r="1092" spans="1:18">
      <c r="A1092" s="17">
        <v>5818</v>
      </c>
      <c r="B1092" s="15">
        <v>46116.545173611099</v>
      </c>
      <c r="C1092" s="15">
        <v>46116.555277777799</v>
      </c>
      <c r="D1092" s="15" t="s">
        <v>264</v>
      </c>
      <c r="E1092" s="32">
        <v>46116</v>
      </c>
      <c r="F1092" s="15" t="s">
        <v>3895</v>
      </c>
      <c r="G1092" s="15"/>
      <c r="H1092" s="21" t="s">
        <v>2016</v>
      </c>
      <c r="I1092" s="17" t="s">
        <v>2303</v>
      </c>
      <c r="J1092" s="17" t="s">
        <v>2021</v>
      </c>
      <c r="K1092" s="17" t="s">
        <v>296</v>
      </c>
      <c r="L1092" s="17" t="s">
        <v>3896</v>
      </c>
      <c r="M1092" s="17" t="s">
        <v>3897</v>
      </c>
      <c r="N1092" s="17" t="s">
        <v>3898</v>
      </c>
      <c r="O1092" s="17" t="s">
        <v>318</v>
      </c>
      <c r="P1092" s="43" t="s">
        <v>390</v>
      </c>
      <c r="Q1092" s="17" t="str" cm="1">
        <f t="array" ref="Q1092">_xlfn.XLOOKUP(Table4[[#This Row],[Full Name / Nama Penuh]],Table1[[#All],[Employee Name]],Table1[[#All],[Status]],"",0,1)</f>
        <v/>
      </c>
      <c r="R1092" s="37"/>
    </row>
    <row r="1093" spans="1:18">
      <c r="A1093" s="17">
        <v>5819</v>
      </c>
      <c r="B1093" s="15">
        <v>46116.558287036998</v>
      </c>
      <c r="C1093" s="15">
        <v>46116.558842592603</v>
      </c>
      <c r="D1093" s="15" t="s">
        <v>264</v>
      </c>
      <c r="E1093" s="32">
        <v>46116</v>
      </c>
      <c r="F1093" s="17" t="s">
        <v>156</v>
      </c>
      <c r="G1093" s="15"/>
      <c r="H1093" s="21" t="s">
        <v>239</v>
      </c>
      <c r="I1093" s="17" t="s">
        <v>3250</v>
      </c>
      <c r="J1093" s="17" t="s">
        <v>683</v>
      </c>
      <c r="K1093" s="17" t="s">
        <v>296</v>
      </c>
      <c r="L1093" s="17" t="s">
        <v>3899</v>
      </c>
      <c r="M1093" s="17" t="s">
        <v>3900</v>
      </c>
      <c r="N1093" s="17" t="s">
        <v>3901</v>
      </c>
      <c r="O1093" s="17" t="s">
        <v>383</v>
      </c>
      <c r="P1093" s="43" t="s">
        <v>272</v>
      </c>
      <c r="Q1093" s="17" t="str" cm="1">
        <f t="array" ref="Q1093">_xlfn.XLOOKUP(Table4[[#This Row],[Full Name / Nama Penuh]],Table1[[#All],[Employee Name]],Table1[[#All],[Status]],"",0,1)</f>
        <v>Active</v>
      </c>
      <c r="R1093" s="37"/>
    </row>
    <row r="1094" spans="1:18">
      <c r="A1094" s="17">
        <v>5816</v>
      </c>
      <c r="B1094" s="15">
        <v>46115.759976851899</v>
      </c>
      <c r="C1094" s="15">
        <v>46115.769664351901</v>
      </c>
      <c r="D1094" s="15" t="s">
        <v>264</v>
      </c>
      <c r="E1094" s="32">
        <v>46115</v>
      </c>
      <c r="F1094" s="17" t="s">
        <v>114</v>
      </c>
      <c r="G1094" s="15"/>
      <c r="H1094" s="21" t="s">
        <v>239</v>
      </c>
      <c r="I1094" s="17" t="s">
        <v>516</v>
      </c>
      <c r="J1094" s="17" t="s">
        <v>2021</v>
      </c>
      <c r="K1094" s="17" t="s">
        <v>305</v>
      </c>
      <c r="L1094" s="17" t="s">
        <v>3902</v>
      </c>
      <c r="M1094" s="17" t="s">
        <v>3903</v>
      </c>
      <c r="N1094" s="17" t="s">
        <v>3904</v>
      </c>
      <c r="O1094" s="17" t="s">
        <v>295</v>
      </c>
      <c r="P1094" s="43" t="s">
        <v>272</v>
      </c>
      <c r="Q1094" s="17" t="str" cm="1">
        <f t="array" ref="Q1094">_xlfn.XLOOKUP(Table4[[#This Row],[Full Name / Nama Penuh]],Table1[[#All],[Employee Name]],Table1[[#All],[Status]],"",0,1)</f>
        <v>Active</v>
      </c>
      <c r="R1094" s="37"/>
    </row>
    <row r="1095" spans="1:18">
      <c r="A1095" s="17">
        <v>5821</v>
      </c>
      <c r="B1095" s="15">
        <v>46118.3468055556</v>
      </c>
      <c r="C1095" s="15">
        <v>46118.349409722199</v>
      </c>
      <c r="D1095" s="15" t="s">
        <v>264</v>
      </c>
      <c r="E1095" s="32">
        <v>46115</v>
      </c>
      <c r="F1095" s="17" t="s">
        <v>90</v>
      </c>
      <c r="G1095" s="15"/>
      <c r="H1095" s="21" t="s">
        <v>239</v>
      </c>
      <c r="I1095" s="17" t="s">
        <v>445</v>
      </c>
      <c r="J1095" s="17" t="s">
        <v>3905</v>
      </c>
      <c r="K1095" s="17" t="s">
        <v>305</v>
      </c>
      <c r="L1095" s="17" t="s">
        <v>3906</v>
      </c>
      <c r="M1095" s="17" t="s">
        <v>3907</v>
      </c>
      <c r="N1095" s="17" t="s">
        <v>3908</v>
      </c>
      <c r="O1095" s="17" t="s">
        <v>295</v>
      </c>
      <c r="P1095" s="43" t="s">
        <v>272</v>
      </c>
      <c r="Q1095" s="17" t="str" cm="1">
        <f t="array" ref="Q1095">_xlfn.XLOOKUP(Table4[[#This Row],[Full Name / Nama Penuh]],Table1[[#All],[Employee Name]],Table1[[#All],[Status]],"",0,1)</f>
        <v>Active</v>
      </c>
      <c r="R1095" s="37"/>
    </row>
    <row r="1096" spans="1:18">
      <c r="A1096" s="17">
        <v>5822</v>
      </c>
      <c r="B1096" s="15">
        <v>46118.428217592598</v>
      </c>
      <c r="C1096" s="15">
        <v>46118.429629629602</v>
      </c>
      <c r="D1096" s="15" t="s">
        <v>264</v>
      </c>
      <c r="E1096" s="32">
        <v>46115</v>
      </c>
      <c r="F1096" s="17" t="s">
        <v>166</v>
      </c>
      <c r="G1096" s="15"/>
      <c r="H1096" s="21" t="s">
        <v>239</v>
      </c>
      <c r="I1096" s="17" t="s">
        <v>359</v>
      </c>
      <c r="J1096" s="17" t="s">
        <v>325</v>
      </c>
      <c r="K1096" s="17" t="s">
        <v>267</v>
      </c>
      <c r="L1096" s="17" t="s">
        <v>3909</v>
      </c>
      <c r="M1096" s="17" t="s">
        <v>3910</v>
      </c>
      <c r="N1096" s="17" t="s">
        <v>362</v>
      </c>
      <c r="O1096" s="17" t="s">
        <v>318</v>
      </c>
      <c r="P1096" s="43" t="s">
        <v>272</v>
      </c>
      <c r="Q1096" s="17" t="str" cm="1">
        <f t="array" ref="Q1096">_xlfn.XLOOKUP(Table4[[#This Row],[Full Name / Nama Penuh]],Table1[[#All],[Employee Name]],Table1[[#All],[Status]],"",0,1)</f>
        <v>Active</v>
      </c>
      <c r="R1096" s="37"/>
    </row>
    <row r="1097" spans="1:18">
      <c r="A1097" s="17">
        <v>5970</v>
      </c>
      <c r="B1097" s="15">
        <v>46121.645011574103</v>
      </c>
      <c r="C1097" s="15">
        <v>46121.646168981497</v>
      </c>
      <c r="D1097" s="15" t="s">
        <v>264</v>
      </c>
      <c r="E1097" s="32">
        <v>46115</v>
      </c>
      <c r="F1097" s="15" t="s">
        <v>3911</v>
      </c>
      <c r="G1097" s="15"/>
      <c r="H1097" s="21" t="s">
        <v>239</v>
      </c>
      <c r="I1097" s="17" t="s">
        <v>3912</v>
      </c>
      <c r="J1097" s="17" t="s">
        <v>966</v>
      </c>
      <c r="K1097" s="17" t="s">
        <v>267</v>
      </c>
      <c r="L1097" s="17" t="s">
        <v>3913</v>
      </c>
      <c r="M1097" s="17" t="s">
        <v>3914</v>
      </c>
      <c r="N1097" s="17" t="s">
        <v>3915</v>
      </c>
      <c r="O1097" s="17" t="s">
        <v>283</v>
      </c>
      <c r="P1097" s="16" t="s">
        <v>272</v>
      </c>
      <c r="Q1097" s="17" t="str" cm="1">
        <f t="array" ref="Q1097">_xlfn.XLOOKUP(Table4[[#This Row],[Full Name / Nama Penuh]],Table1[[#All],[Employee Name]],Table1[[#All],[Status]],"",0,1)</f>
        <v>Active</v>
      </c>
      <c r="R1097" s="37"/>
    </row>
    <row r="1098" spans="1:18">
      <c r="A1098" s="17">
        <v>5971</v>
      </c>
      <c r="B1098" s="15">
        <v>46121.646249999998</v>
      </c>
      <c r="C1098" s="15">
        <v>46121.648368055598</v>
      </c>
      <c r="D1098" s="15" t="s">
        <v>264</v>
      </c>
      <c r="E1098" s="32">
        <v>46115</v>
      </c>
      <c r="F1098" s="15" t="s">
        <v>3911</v>
      </c>
      <c r="G1098" s="15"/>
      <c r="H1098" s="21" t="s">
        <v>239</v>
      </c>
      <c r="I1098" s="17" t="s">
        <v>3912</v>
      </c>
      <c r="J1098" s="17" t="s">
        <v>325</v>
      </c>
      <c r="K1098" s="17" t="s">
        <v>267</v>
      </c>
      <c r="L1098" s="17" t="s">
        <v>3916</v>
      </c>
      <c r="M1098" s="17" t="s">
        <v>3917</v>
      </c>
      <c r="N1098" s="17" t="s">
        <v>3915</v>
      </c>
      <c r="O1098" s="17" t="s">
        <v>283</v>
      </c>
      <c r="P1098" s="16" t="s">
        <v>272</v>
      </c>
      <c r="Q1098" s="17" t="str" cm="1">
        <f t="array" ref="Q1098">_xlfn.XLOOKUP(Table4[[#This Row],[Full Name / Nama Penuh]],Table1[[#All],[Employee Name]],Table1[[#All],[Status]],"",0,1)</f>
        <v>Active</v>
      </c>
      <c r="R1098" s="37"/>
    </row>
    <row r="1099" spans="1:18">
      <c r="A1099" s="17">
        <v>5972</v>
      </c>
      <c r="B1099" s="15">
        <v>46121.6484375</v>
      </c>
      <c r="C1099" s="15">
        <v>46121.649398148104</v>
      </c>
      <c r="D1099" s="15" t="s">
        <v>264</v>
      </c>
      <c r="E1099" s="32">
        <v>46115</v>
      </c>
      <c r="F1099" s="15" t="s">
        <v>3911</v>
      </c>
      <c r="G1099" s="15"/>
      <c r="H1099" s="21" t="s">
        <v>239</v>
      </c>
      <c r="I1099" s="17" t="s">
        <v>3912</v>
      </c>
      <c r="J1099" s="17" t="s">
        <v>1787</v>
      </c>
      <c r="K1099" s="17" t="s">
        <v>267</v>
      </c>
      <c r="L1099" s="17" t="s">
        <v>3918</v>
      </c>
      <c r="M1099" s="17" t="s">
        <v>3919</v>
      </c>
      <c r="N1099" s="17" t="s">
        <v>3915</v>
      </c>
      <c r="O1099" s="17" t="s">
        <v>283</v>
      </c>
      <c r="P1099" s="16" t="s">
        <v>272</v>
      </c>
      <c r="Q1099" s="17" t="str" cm="1">
        <f t="array" ref="Q1099">_xlfn.XLOOKUP(Table4[[#This Row],[Full Name / Nama Penuh]],Table1[[#All],[Employee Name]],Table1[[#All],[Status]],"",0,1)</f>
        <v>Active</v>
      </c>
      <c r="R1099" s="37"/>
    </row>
    <row r="1100" spans="1:18">
      <c r="A1100" s="17">
        <v>6166</v>
      </c>
      <c r="B1100" s="15">
        <v>46126.3672800926</v>
      </c>
      <c r="C1100" s="15">
        <v>46126.371631944399</v>
      </c>
      <c r="D1100" s="15" t="s">
        <v>264</v>
      </c>
      <c r="E1100" s="32">
        <v>46115</v>
      </c>
      <c r="F1100" s="17" t="s">
        <v>189</v>
      </c>
      <c r="G1100" s="15" t="s">
        <v>3042</v>
      </c>
      <c r="H1100" s="21" t="s">
        <v>239</v>
      </c>
      <c r="I1100" s="17" t="s">
        <v>465</v>
      </c>
      <c r="J1100" s="17" t="s">
        <v>848</v>
      </c>
      <c r="K1100" s="17" t="s">
        <v>305</v>
      </c>
      <c r="L1100" s="17" t="s">
        <v>3920</v>
      </c>
      <c r="M1100" s="17" t="s">
        <v>3921</v>
      </c>
      <c r="N1100" s="17" t="s">
        <v>3922</v>
      </c>
      <c r="O1100" s="17" t="s">
        <v>295</v>
      </c>
      <c r="P1100" s="43" t="s">
        <v>272</v>
      </c>
      <c r="Q1100" s="17" t="str" cm="1">
        <f t="array" ref="Q1100">_xlfn.XLOOKUP(Table4[[#This Row],[Full Name / Nama Penuh]],Table1[[#All],[Employee Name]],Table1[[#All],[Status]],"",0,1)</f>
        <v>Active</v>
      </c>
      <c r="R1100" s="37"/>
    </row>
    <row r="1101" spans="1:18">
      <c r="A1101" s="17">
        <v>6277</v>
      </c>
      <c r="B1101" s="15">
        <v>46126.955347222203</v>
      </c>
      <c r="C1101" s="15">
        <v>46126.961550925902</v>
      </c>
      <c r="D1101" s="15" t="s">
        <v>264</v>
      </c>
      <c r="E1101" s="32">
        <v>46115</v>
      </c>
      <c r="F1101" s="17" t="s">
        <v>230</v>
      </c>
      <c r="G1101" s="15" t="s">
        <v>3373</v>
      </c>
      <c r="H1101" s="21" t="s">
        <v>239</v>
      </c>
      <c r="I1101" s="17" t="s">
        <v>2973</v>
      </c>
      <c r="J1101" s="17" t="s">
        <v>88</v>
      </c>
      <c r="K1101" s="17" t="s">
        <v>305</v>
      </c>
      <c r="L1101" s="17" t="s">
        <v>3923</v>
      </c>
      <c r="M1101" s="17" t="s">
        <v>3924</v>
      </c>
      <c r="N1101" s="17" t="s">
        <v>3925</v>
      </c>
      <c r="O1101" s="17" t="s">
        <v>367</v>
      </c>
      <c r="P1101" s="43" t="s">
        <v>272</v>
      </c>
      <c r="Q1101" s="17" t="str" cm="1">
        <f t="array" ref="Q1101">_xlfn.XLOOKUP(Table4[[#This Row],[Full Name / Nama Penuh]],Table1[[#All],[Employee Name]],Table1[[#All],[Status]],"",0,1)</f>
        <v>Active</v>
      </c>
      <c r="R1101" s="37"/>
    </row>
    <row r="1102" spans="1:18">
      <c r="A1102" s="17">
        <v>5809</v>
      </c>
      <c r="B1102" s="15">
        <v>46115.364293981504</v>
      </c>
      <c r="C1102" s="15">
        <v>46115.367719907401</v>
      </c>
      <c r="D1102" s="15" t="s">
        <v>264</v>
      </c>
      <c r="E1102" s="32">
        <v>46115</v>
      </c>
      <c r="F1102" s="15" t="s">
        <v>202</v>
      </c>
      <c r="G1102" s="15"/>
      <c r="H1102" s="21" t="s">
        <v>239</v>
      </c>
      <c r="I1102" s="17" t="s">
        <v>359</v>
      </c>
      <c r="J1102" s="17" t="s">
        <v>266</v>
      </c>
      <c r="K1102" s="17" t="s">
        <v>285</v>
      </c>
      <c r="L1102" s="17" t="s">
        <v>3926</v>
      </c>
      <c r="M1102" s="17" t="s">
        <v>3927</v>
      </c>
      <c r="N1102" s="17" t="s">
        <v>3928</v>
      </c>
      <c r="O1102" s="17" t="s">
        <v>289</v>
      </c>
      <c r="P1102" s="16" t="s">
        <v>272</v>
      </c>
      <c r="Q1102" s="17" t="str" cm="1">
        <f t="array" ref="Q1102">_xlfn.XLOOKUP(Table4[[#This Row],[Full Name / Nama Penuh]],Table1[[#All],[Employee Name]],Table1[[#All],[Status]],"",0,1)</f>
        <v>Active</v>
      </c>
      <c r="R1102" s="37"/>
    </row>
    <row r="1103" spans="1:18">
      <c r="A1103" s="17">
        <v>5811</v>
      </c>
      <c r="B1103" s="15">
        <v>46115.368125000001</v>
      </c>
      <c r="C1103" s="15">
        <v>46115.374050925901</v>
      </c>
      <c r="D1103" s="15" t="s">
        <v>264</v>
      </c>
      <c r="E1103" s="32">
        <v>46115</v>
      </c>
      <c r="F1103" s="15" t="s">
        <v>116</v>
      </c>
      <c r="G1103" s="15"/>
      <c r="H1103" s="21" t="s">
        <v>239</v>
      </c>
      <c r="I1103" s="17" t="s">
        <v>3929</v>
      </c>
      <c r="J1103" s="17" t="s">
        <v>320</v>
      </c>
      <c r="K1103" s="17" t="s">
        <v>296</v>
      </c>
      <c r="L1103" s="17" t="s">
        <v>3930</v>
      </c>
      <c r="M1103" s="17" t="s">
        <v>3931</v>
      </c>
      <c r="N1103" s="17" t="s">
        <v>3932</v>
      </c>
      <c r="O1103" s="17" t="s">
        <v>346</v>
      </c>
      <c r="P1103" s="16" t="s">
        <v>272</v>
      </c>
      <c r="Q1103" s="17" t="str" cm="1">
        <f t="array" ref="Q1103">_xlfn.XLOOKUP(Table4[[#This Row],[Full Name / Nama Penuh]],Table1[[#All],[Employee Name]],Table1[[#All],[Status]],"",0,1)</f>
        <v>Active</v>
      </c>
      <c r="R1103" s="37"/>
    </row>
    <row r="1104" spans="1:18">
      <c r="A1104" s="17">
        <v>5813</v>
      </c>
      <c r="B1104" s="15">
        <v>46115.390949074099</v>
      </c>
      <c r="C1104" s="15">
        <v>46115.396261574097</v>
      </c>
      <c r="D1104" s="15" t="s">
        <v>264</v>
      </c>
      <c r="E1104" s="32">
        <v>46115</v>
      </c>
      <c r="F1104" s="17" t="s">
        <v>110</v>
      </c>
      <c r="G1104" s="15"/>
      <c r="H1104" s="21" t="s">
        <v>239</v>
      </c>
      <c r="I1104" s="17" t="s">
        <v>537</v>
      </c>
      <c r="J1104" s="17" t="s">
        <v>386</v>
      </c>
      <c r="K1104" s="17" t="s">
        <v>285</v>
      </c>
      <c r="L1104" s="17" t="s">
        <v>3933</v>
      </c>
      <c r="M1104" s="17" t="s">
        <v>3934</v>
      </c>
      <c r="N1104" s="17" t="s">
        <v>3935</v>
      </c>
      <c r="O1104" s="17" t="s">
        <v>289</v>
      </c>
      <c r="P1104" s="43" t="s">
        <v>272</v>
      </c>
      <c r="Q1104" s="17" t="str" cm="1">
        <f t="array" ref="Q1104">_xlfn.XLOOKUP(Table4[[#This Row],[Full Name / Nama Penuh]],Table1[[#All],[Employee Name]],Table1[[#All],[Status]],"",0,1)</f>
        <v>Active</v>
      </c>
      <c r="R1104" s="37"/>
    </row>
    <row r="1105" spans="1:18">
      <c r="A1105" s="17">
        <v>5814</v>
      </c>
      <c r="B1105" s="15">
        <v>46115.4464814815</v>
      </c>
      <c r="C1105" s="15">
        <v>46115.450462963003</v>
      </c>
      <c r="D1105" s="15" t="s">
        <v>264</v>
      </c>
      <c r="E1105" s="32">
        <v>46115</v>
      </c>
      <c r="F1105" s="17" t="s">
        <v>94</v>
      </c>
      <c r="G1105" s="15"/>
      <c r="H1105" s="21" t="s">
        <v>239</v>
      </c>
      <c r="I1105" s="17" t="s">
        <v>908</v>
      </c>
      <c r="J1105" s="17" t="s">
        <v>1372</v>
      </c>
      <c r="K1105" s="17" t="s">
        <v>285</v>
      </c>
      <c r="L1105" s="17" t="s">
        <v>3936</v>
      </c>
      <c r="M1105" s="17" t="s">
        <v>3937</v>
      </c>
      <c r="N1105" s="17" t="s">
        <v>3938</v>
      </c>
      <c r="O1105" s="17" t="s">
        <v>289</v>
      </c>
      <c r="P1105" s="43" t="s">
        <v>272</v>
      </c>
      <c r="Q1105" s="17" t="str" cm="1">
        <f t="array" ref="Q1105">_xlfn.XLOOKUP(Table4[[#This Row],[Full Name / Nama Penuh]],Table1[[#All],[Employee Name]],Table1[[#All],[Status]],"",0,1)</f>
        <v>Active</v>
      </c>
      <c r="R1105" s="37"/>
    </row>
    <row r="1106" spans="1:18">
      <c r="A1106" s="17">
        <v>5815</v>
      </c>
      <c r="B1106" s="15">
        <v>46115.734050925901</v>
      </c>
      <c r="C1106" s="15">
        <v>46115.736678240697</v>
      </c>
      <c r="D1106" s="15" t="s">
        <v>264</v>
      </c>
      <c r="E1106" s="32">
        <v>46115</v>
      </c>
      <c r="F1106" s="15" t="s">
        <v>3222</v>
      </c>
      <c r="G1106" s="15"/>
      <c r="H1106" s="21" t="s">
        <v>2016</v>
      </c>
      <c r="I1106" s="17" t="s">
        <v>3223</v>
      </c>
      <c r="J1106" s="17" t="s">
        <v>2021</v>
      </c>
      <c r="K1106" s="17" t="s">
        <v>296</v>
      </c>
      <c r="L1106" s="17" t="s">
        <v>3939</v>
      </c>
      <c r="M1106" s="17" t="s">
        <v>3940</v>
      </c>
      <c r="N1106" s="17" t="s">
        <v>3941</v>
      </c>
      <c r="O1106" s="17" t="s">
        <v>450</v>
      </c>
      <c r="P1106" s="43" t="s">
        <v>390</v>
      </c>
      <c r="Q1106" s="17" t="str" cm="1">
        <f t="array" ref="Q1106">_xlfn.XLOOKUP(Table4[[#This Row],[Full Name / Nama Penuh]],Table1[[#All],[Employee Name]],Table1[[#All],[Status]],"",0,1)</f>
        <v/>
      </c>
      <c r="R1106" s="37"/>
    </row>
    <row r="1107" spans="1:18">
      <c r="A1107" s="17">
        <v>5817</v>
      </c>
      <c r="B1107" s="15">
        <v>46116.550601851799</v>
      </c>
      <c r="C1107" s="15">
        <v>46116.554606481499</v>
      </c>
      <c r="D1107" s="15" t="s">
        <v>264</v>
      </c>
      <c r="E1107" s="32">
        <v>46115</v>
      </c>
      <c r="F1107" s="17" t="s">
        <v>156</v>
      </c>
      <c r="G1107" s="15"/>
      <c r="H1107" s="21" t="s">
        <v>239</v>
      </c>
      <c r="I1107" s="17" t="s">
        <v>3250</v>
      </c>
      <c r="J1107" s="17" t="s">
        <v>683</v>
      </c>
      <c r="K1107" s="17" t="s">
        <v>296</v>
      </c>
      <c r="L1107" s="17" t="s">
        <v>3942</v>
      </c>
      <c r="M1107" s="17" t="s">
        <v>3943</v>
      </c>
      <c r="N1107" s="17" t="s">
        <v>3944</v>
      </c>
      <c r="O1107" s="17" t="s">
        <v>383</v>
      </c>
      <c r="P1107" s="43" t="s">
        <v>272</v>
      </c>
      <c r="Q1107" s="17" t="str" cm="1">
        <f t="array" ref="Q1107">_xlfn.XLOOKUP(Table4[[#This Row],[Full Name / Nama Penuh]],Table1[[#All],[Employee Name]],Table1[[#All],[Status]],"",0,1)</f>
        <v>Active</v>
      </c>
      <c r="R1107" s="37"/>
    </row>
    <row r="1108" spans="1:18">
      <c r="A1108" s="17">
        <v>6000</v>
      </c>
      <c r="B1108" s="15">
        <v>46122.435590277797</v>
      </c>
      <c r="C1108" s="15">
        <v>46122.437291666698</v>
      </c>
      <c r="D1108" s="15" t="s">
        <v>264</v>
      </c>
      <c r="E1108" s="32">
        <v>46115</v>
      </c>
      <c r="F1108" s="17" t="s">
        <v>146</v>
      </c>
      <c r="G1108" s="15"/>
      <c r="H1108" s="21" t="s">
        <v>239</v>
      </c>
      <c r="I1108" s="17" t="s">
        <v>1368</v>
      </c>
      <c r="J1108" s="17" t="s">
        <v>1026</v>
      </c>
      <c r="K1108" s="17" t="s">
        <v>296</v>
      </c>
      <c r="L1108" s="17" t="s">
        <v>3945</v>
      </c>
      <c r="M1108" s="17" t="s">
        <v>3946</v>
      </c>
      <c r="N1108" s="17" t="s">
        <v>3947</v>
      </c>
      <c r="O1108" s="17" t="s">
        <v>450</v>
      </c>
      <c r="P1108" s="43" t="s">
        <v>272</v>
      </c>
      <c r="Q1108" s="17" t="str" cm="1">
        <f t="array" ref="Q1108">_xlfn.XLOOKUP(Table4[[#This Row],[Full Name / Nama Penuh]],Table1[[#All],[Employee Name]],Table1[[#All],[Status]],"",0,1)</f>
        <v>Active</v>
      </c>
      <c r="R1108" s="37"/>
    </row>
    <row r="1109" spans="1:18">
      <c r="A1109" s="16">
        <v>6566</v>
      </c>
      <c r="B1109" s="15">
        <v>46142.802685185183</v>
      </c>
      <c r="C1109" s="15">
        <v>46142.804375</v>
      </c>
      <c r="D1109" s="15" t="s">
        <v>264</v>
      </c>
      <c r="E1109" s="32">
        <v>46115</v>
      </c>
      <c r="F1109" s="17" t="s">
        <v>235</v>
      </c>
      <c r="G1109" s="17">
        <v>12000202</v>
      </c>
      <c r="H1109" s="21" t="s">
        <v>239</v>
      </c>
      <c r="I1109" s="17" t="s">
        <v>209</v>
      </c>
      <c r="J1109" s="17" t="s">
        <v>320</v>
      </c>
      <c r="K1109" s="17" t="s">
        <v>285</v>
      </c>
      <c r="L1109" s="17" t="s">
        <v>3948</v>
      </c>
      <c r="M1109" s="17" t="s">
        <v>3949</v>
      </c>
      <c r="N1109" s="17" t="s">
        <v>3950</v>
      </c>
      <c r="O1109" s="17" t="s">
        <v>289</v>
      </c>
      <c r="P1109" s="50" t="s">
        <v>272</v>
      </c>
      <c r="Q1109" s="17" t="str" cm="1">
        <f t="array" ref="Q1109">_xlfn.XLOOKUP(Table4[[#This Row],[Full Name / Nama Penuh]],Table1[[#All],[Employee Name]],Table1[[#All],[Status]],"",0,1)</f>
        <v>Active</v>
      </c>
      <c r="R1109" s="37"/>
    </row>
    <row r="1110" spans="1:18">
      <c r="A1110" s="17">
        <v>5914</v>
      </c>
      <c r="B1110" s="15">
        <v>46120.846400463</v>
      </c>
      <c r="C1110" s="15">
        <v>46120.851319444402</v>
      </c>
      <c r="D1110" s="15" t="s">
        <v>264</v>
      </c>
      <c r="E1110" s="32">
        <v>46115</v>
      </c>
      <c r="F1110" s="15" t="s">
        <v>3692</v>
      </c>
      <c r="G1110" s="15"/>
      <c r="H1110" s="21" t="s">
        <v>2026</v>
      </c>
      <c r="I1110" s="17" t="s">
        <v>3200</v>
      </c>
      <c r="J1110" s="17" t="s">
        <v>475</v>
      </c>
      <c r="K1110" s="17" t="s">
        <v>267</v>
      </c>
      <c r="L1110" s="17" t="s">
        <v>3951</v>
      </c>
      <c r="M1110" s="17" t="s">
        <v>3952</v>
      </c>
      <c r="N1110" s="17" t="s">
        <v>3953</v>
      </c>
      <c r="O1110" s="17" t="s">
        <v>295</v>
      </c>
      <c r="P1110" s="43" t="s">
        <v>390</v>
      </c>
      <c r="Q1110" s="17" t="str" cm="1">
        <f t="array" ref="Q1110">_xlfn.XLOOKUP(Table4[[#This Row],[Full Name / Nama Penuh]],Table1[[#All],[Employee Name]],Table1[[#All],[Status]],"",0,1)</f>
        <v/>
      </c>
      <c r="R1110" s="37"/>
    </row>
    <row r="1111" spans="1:18">
      <c r="A1111" s="17">
        <v>5826</v>
      </c>
      <c r="B1111" s="15">
        <v>46118.444525462997</v>
      </c>
      <c r="C1111" s="15">
        <v>46118.444664351897</v>
      </c>
      <c r="D1111" s="15" t="s">
        <v>264</v>
      </c>
      <c r="E1111" s="32">
        <v>46115</v>
      </c>
      <c r="F1111" s="15" t="s">
        <v>3954</v>
      </c>
      <c r="G1111" s="15"/>
      <c r="H1111" s="21" t="s">
        <v>2501</v>
      </c>
      <c r="I1111" s="17" t="s">
        <v>3955</v>
      </c>
      <c r="J1111" s="17" t="s">
        <v>274</v>
      </c>
      <c r="K1111" s="17" t="s">
        <v>305</v>
      </c>
      <c r="L1111" s="17" t="s">
        <v>3956</v>
      </c>
      <c r="M1111" s="17" t="s">
        <v>3957</v>
      </c>
      <c r="N1111" s="17" t="s">
        <v>3958</v>
      </c>
      <c r="O1111" s="17" t="s">
        <v>428</v>
      </c>
      <c r="P1111" s="43" t="s">
        <v>390</v>
      </c>
      <c r="Q1111" s="17" t="str" cm="1">
        <f t="array" ref="Q1111">_xlfn.XLOOKUP(Table4[[#This Row],[Full Name / Nama Penuh]],Table1[[#All],[Employee Name]],Table1[[#All],[Status]],"",0,1)</f>
        <v/>
      </c>
      <c r="R1111" s="37"/>
    </row>
    <row r="1112" spans="1:18">
      <c r="A1112" s="17">
        <v>5771</v>
      </c>
      <c r="B1112" s="15">
        <v>46114.276759259301</v>
      </c>
      <c r="C1112" s="15">
        <v>46114.278541666703</v>
      </c>
      <c r="D1112" s="15" t="s">
        <v>264</v>
      </c>
      <c r="E1112" s="32">
        <v>46114</v>
      </c>
      <c r="F1112" s="17" t="s">
        <v>82</v>
      </c>
      <c r="G1112" s="15"/>
      <c r="H1112" s="21" t="s">
        <v>239</v>
      </c>
      <c r="I1112" s="17" t="s">
        <v>313</v>
      </c>
      <c r="J1112" s="17" t="s">
        <v>300</v>
      </c>
      <c r="K1112" s="17" t="s">
        <v>267</v>
      </c>
      <c r="L1112" s="17" t="s">
        <v>3959</v>
      </c>
      <c r="M1112" s="17" t="s">
        <v>3417</v>
      </c>
      <c r="N1112" s="17" t="s">
        <v>3960</v>
      </c>
      <c r="O1112" s="17" t="s">
        <v>346</v>
      </c>
      <c r="P1112" s="43" t="s">
        <v>272</v>
      </c>
      <c r="Q1112" s="17" t="str" cm="1">
        <f t="array" ref="Q1112">_xlfn.XLOOKUP(Table4[[#This Row],[Full Name / Nama Penuh]],Table1[[#All],[Employee Name]],Table1[[#All],[Status]],"",0,1)</f>
        <v>Active</v>
      </c>
      <c r="R1112" s="37"/>
    </row>
    <row r="1113" spans="1:18">
      <c r="A1113" s="17">
        <v>5777</v>
      </c>
      <c r="B1113" s="15">
        <v>46114.331354166701</v>
      </c>
      <c r="C1113" s="15">
        <v>46114.335046296299</v>
      </c>
      <c r="D1113" s="15" t="s">
        <v>264</v>
      </c>
      <c r="E1113" s="32">
        <v>46114</v>
      </c>
      <c r="F1113" s="17" t="s">
        <v>76</v>
      </c>
      <c r="G1113" s="15"/>
      <c r="H1113" s="21" t="s">
        <v>239</v>
      </c>
      <c r="I1113" s="17" t="s">
        <v>309</v>
      </c>
      <c r="J1113" s="17" t="s">
        <v>325</v>
      </c>
      <c r="K1113" s="17" t="s">
        <v>267</v>
      </c>
      <c r="L1113" s="17" t="s">
        <v>3961</v>
      </c>
      <c r="M1113" s="17" t="s">
        <v>3962</v>
      </c>
      <c r="N1113" s="17" t="s">
        <v>3963</v>
      </c>
      <c r="O1113" s="17" t="s">
        <v>450</v>
      </c>
      <c r="P1113" s="43" t="s">
        <v>272</v>
      </c>
      <c r="Q1113" s="17" t="str" cm="1">
        <f t="array" ref="Q1113">_xlfn.XLOOKUP(Table4[[#This Row],[Full Name / Nama Penuh]],Table1[[#All],[Employee Name]],Table1[[#All],[Status]],"",0,1)</f>
        <v>Active</v>
      </c>
      <c r="R1113" s="37"/>
    </row>
    <row r="1114" spans="1:18">
      <c r="A1114" s="17">
        <v>5779</v>
      </c>
      <c r="B1114" s="15">
        <v>46114.341759259303</v>
      </c>
      <c r="C1114" s="15">
        <v>46114.343425925901</v>
      </c>
      <c r="D1114" s="15" t="s">
        <v>264</v>
      </c>
      <c r="E1114" s="32">
        <v>46114</v>
      </c>
      <c r="F1114" s="17" t="s">
        <v>101</v>
      </c>
      <c r="G1114" s="15"/>
      <c r="H1114" s="21" t="s">
        <v>239</v>
      </c>
      <c r="I1114" s="17" t="s">
        <v>1542</v>
      </c>
      <c r="J1114" s="17" t="s">
        <v>325</v>
      </c>
      <c r="K1114" s="17" t="s">
        <v>267</v>
      </c>
      <c r="L1114" s="17" t="s">
        <v>3964</v>
      </c>
      <c r="M1114" s="17" t="s">
        <v>3965</v>
      </c>
      <c r="N1114" s="17" t="s">
        <v>1581</v>
      </c>
      <c r="O1114" s="17" t="s">
        <v>450</v>
      </c>
      <c r="P1114" s="43" t="s">
        <v>272</v>
      </c>
      <c r="Q1114" s="17" t="str" cm="1">
        <f t="array" ref="Q1114">_xlfn.XLOOKUP(Table4[[#This Row],[Full Name / Nama Penuh]],Table1[[#All],[Employee Name]],Table1[[#All],[Status]],"",0,1)</f>
        <v>Active</v>
      </c>
      <c r="R1114" s="37"/>
    </row>
    <row r="1115" spans="1:18">
      <c r="A1115" s="17">
        <v>5789</v>
      </c>
      <c r="B1115" s="15">
        <v>46114.360023148103</v>
      </c>
      <c r="C1115" s="15">
        <v>46114.464953703697</v>
      </c>
      <c r="D1115" s="15" t="s">
        <v>264</v>
      </c>
      <c r="E1115" s="32">
        <v>46114</v>
      </c>
      <c r="F1115" s="17" t="s">
        <v>211</v>
      </c>
      <c r="G1115" s="15"/>
      <c r="H1115" s="21" t="s">
        <v>239</v>
      </c>
      <c r="I1115" s="17" t="s">
        <v>892</v>
      </c>
      <c r="J1115" s="17" t="s">
        <v>325</v>
      </c>
      <c r="K1115" s="17" t="s">
        <v>305</v>
      </c>
      <c r="L1115" s="17" t="s">
        <v>3966</v>
      </c>
      <c r="M1115" s="17" t="s">
        <v>3967</v>
      </c>
      <c r="N1115" s="17" t="s">
        <v>3968</v>
      </c>
      <c r="O1115" s="17" t="s">
        <v>428</v>
      </c>
      <c r="P1115" s="43" t="s">
        <v>272</v>
      </c>
      <c r="Q1115" s="17" t="str" cm="1">
        <f t="array" ref="Q1115">_xlfn.XLOOKUP(Table4[[#This Row],[Full Name / Nama Penuh]],Table1[[#All],[Employee Name]],Table1[[#All],[Status]],"",0,1)</f>
        <v>Active</v>
      </c>
      <c r="R1115" s="37"/>
    </row>
    <row r="1116" spans="1:18">
      <c r="A1116" s="17">
        <v>5790</v>
      </c>
      <c r="B1116" s="15">
        <v>46114.479861111096</v>
      </c>
      <c r="C1116" s="15">
        <v>46114.481469907398</v>
      </c>
      <c r="D1116" s="15" t="s">
        <v>264</v>
      </c>
      <c r="E1116" s="32">
        <v>46114</v>
      </c>
      <c r="F1116" s="17" t="s">
        <v>53</v>
      </c>
      <c r="G1116" s="15"/>
      <c r="H1116" s="21" t="s">
        <v>239</v>
      </c>
      <c r="I1116" s="17" t="s">
        <v>3969</v>
      </c>
      <c r="J1116" s="17" t="s">
        <v>266</v>
      </c>
      <c r="K1116" s="17" t="s">
        <v>267</v>
      </c>
      <c r="L1116" s="17" t="s">
        <v>3970</v>
      </c>
      <c r="M1116" s="17" t="s">
        <v>3971</v>
      </c>
      <c r="N1116" s="17" t="s">
        <v>3972</v>
      </c>
      <c r="O1116" s="17" t="s">
        <v>375</v>
      </c>
      <c r="P1116" s="43" t="s">
        <v>272</v>
      </c>
      <c r="Q1116" s="17" t="str" cm="1">
        <f t="array" ref="Q1116">_xlfn.XLOOKUP(Table4[[#This Row],[Full Name / Nama Penuh]],Table1[[#All],[Employee Name]],Table1[[#All],[Status]],"",0,1)</f>
        <v>Active</v>
      </c>
      <c r="R1116" s="37"/>
    </row>
    <row r="1117" spans="1:18">
      <c r="A1117" s="17">
        <v>5792</v>
      </c>
      <c r="B1117" s="15">
        <v>46114.600833333301</v>
      </c>
      <c r="C1117" s="15">
        <v>46114.605347222197</v>
      </c>
      <c r="D1117" s="15" t="s">
        <v>264</v>
      </c>
      <c r="E1117" s="32">
        <v>46114</v>
      </c>
      <c r="F1117" s="17" t="s">
        <v>76</v>
      </c>
      <c r="G1117" s="15"/>
      <c r="H1117" s="21" t="s">
        <v>239</v>
      </c>
      <c r="I1117" s="17" t="s">
        <v>309</v>
      </c>
      <c r="J1117" s="17" t="s">
        <v>628</v>
      </c>
      <c r="K1117" s="17" t="s">
        <v>267</v>
      </c>
      <c r="L1117" s="17" t="s">
        <v>3973</v>
      </c>
      <c r="M1117" s="17" t="s">
        <v>3974</v>
      </c>
      <c r="N1117" s="17" t="s">
        <v>3975</v>
      </c>
      <c r="O1117" s="17" t="s">
        <v>295</v>
      </c>
      <c r="P1117" s="43" t="s">
        <v>272</v>
      </c>
      <c r="Q1117" s="17" t="str" cm="1">
        <f t="array" ref="Q1117">_xlfn.XLOOKUP(Table4[[#This Row],[Full Name / Nama Penuh]],Table1[[#All],[Employee Name]],Table1[[#All],[Status]],"",0,1)</f>
        <v>Active</v>
      </c>
      <c r="R1117" s="37"/>
    </row>
    <row r="1118" spans="1:18">
      <c r="A1118" s="17">
        <v>5800</v>
      </c>
      <c r="B1118" s="15">
        <v>46114.786041666703</v>
      </c>
      <c r="C1118" s="15">
        <v>46114.790555555599</v>
      </c>
      <c r="D1118" s="15" t="s">
        <v>264</v>
      </c>
      <c r="E1118" s="32">
        <v>46114</v>
      </c>
      <c r="F1118" s="17" t="s">
        <v>114</v>
      </c>
      <c r="G1118" s="15"/>
      <c r="H1118" s="21" t="s">
        <v>239</v>
      </c>
      <c r="I1118" s="17" t="s">
        <v>516</v>
      </c>
      <c r="J1118" s="17" t="s">
        <v>266</v>
      </c>
      <c r="K1118" s="17" t="s">
        <v>305</v>
      </c>
      <c r="L1118" s="17" t="s">
        <v>3976</v>
      </c>
      <c r="M1118" s="17" t="s">
        <v>3977</v>
      </c>
      <c r="N1118" s="17" t="s">
        <v>3978</v>
      </c>
      <c r="O1118" s="17" t="s">
        <v>428</v>
      </c>
      <c r="P1118" s="43" t="s">
        <v>272</v>
      </c>
      <c r="Q1118" s="17" t="str" cm="1">
        <f t="array" ref="Q1118">_xlfn.XLOOKUP(Table4[[#This Row],[Full Name / Nama Penuh]],Table1[[#All],[Employee Name]],Table1[[#All],[Status]],"",0,1)</f>
        <v>Active</v>
      </c>
      <c r="R1118" s="37"/>
    </row>
    <row r="1119" spans="1:18">
      <c r="A1119" s="17">
        <v>5801</v>
      </c>
      <c r="B1119" s="15">
        <v>46114.920902777798</v>
      </c>
      <c r="C1119" s="15">
        <v>46114.927233796298</v>
      </c>
      <c r="D1119" s="15" t="s">
        <v>264</v>
      </c>
      <c r="E1119" s="32">
        <v>46114</v>
      </c>
      <c r="F1119" s="17" t="s">
        <v>181</v>
      </c>
      <c r="G1119" s="15"/>
      <c r="H1119" s="21" t="s">
        <v>239</v>
      </c>
      <c r="I1119" s="17" t="s">
        <v>278</v>
      </c>
      <c r="J1119" s="17" t="s">
        <v>300</v>
      </c>
      <c r="K1119" s="17" t="s">
        <v>267</v>
      </c>
      <c r="L1119" s="17" t="s">
        <v>3979</v>
      </c>
      <c r="M1119" s="17" t="s">
        <v>3980</v>
      </c>
      <c r="N1119" s="17" t="s">
        <v>3981</v>
      </c>
      <c r="O1119" s="17" t="s">
        <v>375</v>
      </c>
      <c r="P1119" s="43" t="s">
        <v>272</v>
      </c>
      <c r="Q1119" s="17" t="str" cm="1">
        <f t="array" ref="Q1119">_xlfn.XLOOKUP(Table4[[#This Row],[Full Name / Nama Penuh]],Table1[[#All],[Employee Name]],Table1[[#All],[Status]],"",0,1)</f>
        <v>Active</v>
      </c>
      <c r="R1119" s="37"/>
    </row>
    <row r="1120" spans="1:18">
      <c r="A1120" s="17">
        <v>5810</v>
      </c>
      <c r="B1120" s="15">
        <v>46115.367893518502</v>
      </c>
      <c r="C1120" s="15">
        <v>46115.369641203702</v>
      </c>
      <c r="D1120" s="15" t="s">
        <v>264</v>
      </c>
      <c r="E1120" s="32">
        <v>46114</v>
      </c>
      <c r="F1120" s="15" t="s">
        <v>202</v>
      </c>
      <c r="G1120" s="15"/>
      <c r="H1120" s="21" t="s">
        <v>239</v>
      </c>
      <c r="I1120" s="17" t="s">
        <v>359</v>
      </c>
      <c r="J1120" s="17" t="s">
        <v>325</v>
      </c>
      <c r="K1120" s="17" t="s">
        <v>267</v>
      </c>
      <c r="L1120" s="17" t="s">
        <v>3982</v>
      </c>
      <c r="M1120" s="17" t="s">
        <v>3983</v>
      </c>
      <c r="N1120" s="17" t="s">
        <v>3984</v>
      </c>
      <c r="O1120" s="17" t="s">
        <v>450</v>
      </c>
      <c r="P1120" s="16" t="s">
        <v>272</v>
      </c>
      <c r="Q1120" s="17" t="str" cm="1">
        <f t="array" ref="Q1120">_xlfn.XLOOKUP(Table4[[#This Row],[Full Name / Nama Penuh]],Table1[[#All],[Employee Name]],Table1[[#All],[Status]],"",0,1)</f>
        <v>Active</v>
      </c>
      <c r="R1120" s="37"/>
    </row>
    <row r="1121" spans="1:18">
      <c r="A1121" s="17">
        <v>5820</v>
      </c>
      <c r="B1121" s="15">
        <v>46118.3442939815</v>
      </c>
      <c r="C1121" s="15">
        <v>46118.346747685202</v>
      </c>
      <c r="D1121" s="15" t="s">
        <v>264</v>
      </c>
      <c r="E1121" s="32">
        <v>46114</v>
      </c>
      <c r="F1121" s="17" t="s">
        <v>90</v>
      </c>
      <c r="G1121" s="15"/>
      <c r="H1121" s="21" t="s">
        <v>239</v>
      </c>
      <c r="I1121" s="17" t="s">
        <v>445</v>
      </c>
      <c r="J1121" s="17" t="s">
        <v>2315</v>
      </c>
      <c r="K1121" s="17" t="s">
        <v>267</v>
      </c>
      <c r="L1121" s="17" t="s">
        <v>3985</v>
      </c>
      <c r="M1121" s="17" t="s">
        <v>3986</v>
      </c>
      <c r="N1121" s="17" t="s">
        <v>3987</v>
      </c>
      <c r="O1121" s="17" t="s">
        <v>295</v>
      </c>
      <c r="P1121" s="43" t="s">
        <v>272</v>
      </c>
      <c r="Q1121" s="17" t="str" cm="1">
        <f t="array" ref="Q1121">_xlfn.XLOOKUP(Table4[[#This Row],[Full Name / Nama Penuh]],Table1[[#All],[Employee Name]],Table1[[#All],[Status]],"",0,1)</f>
        <v>Active</v>
      </c>
      <c r="R1121" s="37"/>
    </row>
    <row r="1122" spans="1:18">
      <c r="A1122" s="17">
        <v>5968</v>
      </c>
      <c r="B1122" s="15">
        <v>46121.642708333296</v>
      </c>
      <c r="C1122" s="15">
        <v>46121.643946759301</v>
      </c>
      <c r="D1122" s="15" t="s">
        <v>264</v>
      </c>
      <c r="E1122" s="32">
        <v>46114</v>
      </c>
      <c r="F1122" s="15" t="s">
        <v>3911</v>
      </c>
      <c r="G1122" s="15"/>
      <c r="H1122" s="21" t="s">
        <v>239</v>
      </c>
      <c r="I1122" s="17" t="s">
        <v>3912</v>
      </c>
      <c r="J1122" s="17" t="s">
        <v>325</v>
      </c>
      <c r="K1122" s="17" t="s">
        <v>267</v>
      </c>
      <c r="L1122" s="17" t="s">
        <v>3988</v>
      </c>
      <c r="M1122" s="17" t="s">
        <v>3989</v>
      </c>
      <c r="N1122" s="17" t="s">
        <v>3915</v>
      </c>
      <c r="O1122" s="17" t="s">
        <v>450</v>
      </c>
      <c r="P1122" s="16" t="s">
        <v>272</v>
      </c>
      <c r="Q1122" s="17" t="str" cm="1">
        <f t="array" ref="Q1122">_xlfn.XLOOKUP(Table4[[#This Row],[Full Name / Nama Penuh]],Table1[[#All],[Employee Name]],Table1[[#All],[Status]],"",0,1)</f>
        <v>Active</v>
      </c>
      <c r="R1122" s="37"/>
    </row>
    <row r="1123" spans="1:18">
      <c r="A1123" s="17">
        <v>5969</v>
      </c>
      <c r="B1123" s="15">
        <v>46121.643981481502</v>
      </c>
      <c r="C1123" s="15">
        <v>46121.644918981503</v>
      </c>
      <c r="D1123" s="15" t="s">
        <v>264</v>
      </c>
      <c r="E1123" s="32">
        <v>46114</v>
      </c>
      <c r="F1123" s="15" t="s">
        <v>3911</v>
      </c>
      <c r="G1123" s="15"/>
      <c r="H1123" s="21" t="s">
        <v>239</v>
      </c>
      <c r="I1123" s="17" t="s">
        <v>3912</v>
      </c>
      <c r="J1123" s="17" t="s">
        <v>848</v>
      </c>
      <c r="K1123" s="17" t="s">
        <v>267</v>
      </c>
      <c r="L1123" s="17" t="s">
        <v>3918</v>
      </c>
      <c r="M1123" s="17" t="s">
        <v>3919</v>
      </c>
      <c r="N1123" s="17" t="s">
        <v>3915</v>
      </c>
      <c r="O1123" s="17" t="s">
        <v>283</v>
      </c>
      <c r="P1123" s="16" t="s">
        <v>272</v>
      </c>
      <c r="Q1123" s="17" t="str" cm="1">
        <f t="array" ref="Q1123">_xlfn.XLOOKUP(Table4[[#This Row],[Full Name / Nama Penuh]],Table1[[#All],[Employee Name]],Table1[[#All],[Status]],"",0,1)</f>
        <v>Active</v>
      </c>
      <c r="R1123" s="37"/>
    </row>
    <row r="1124" spans="1:18">
      <c r="A1124" s="17">
        <v>5984</v>
      </c>
      <c r="B1124" s="15">
        <v>46122.3546180556</v>
      </c>
      <c r="C1124" s="15">
        <v>46122.357280092598</v>
      </c>
      <c r="D1124" s="15" t="s">
        <v>264</v>
      </c>
      <c r="E1124" s="32">
        <v>46114</v>
      </c>
      <c r="F1124" s="17" t="s">
        <v>136</v>
      </c>
      <c r="G1124" s="15"/>
      <c r="H1124" s="21" t="s">
        <v>239</v>
      </c>
      <c r="I1124" s="17" t="s">
        <v>1436</v>
      </c>
      <c r="J1124" s="17" t="s">
        <v>291</v>
      </c>
      <c r="K1124" s="17" t="s">
        <v>267</v>
      </c>
      <c r="L1124" s="17" t="s">
        <v>3990</v>
      </c>
      <c r="M1124" s="17" t="s">
        <v>3991</v>
      </c>
      <c r="N1124" s="17" t="s">
        <v>3992</v>
      </c>
      <c r="O1124" s="17" t="s">
        <v>375</v>
      </c>
      <c r="P1124" s="43" t="s">
        <v>272</v>
      </c>
      <c r="Q1124" s="17" t="str" cm="1">
        <f t="array" ref="Q1124">_xlfn.XLOOKUP(Table4[[#This Row],[Full Name / Nama Penuh]],Table1[[#All],[Employee Name]],Table1[[#All],[Status]],"",0,1)</f>
        <v>Active</v>
      </c>
      <c r="R1124" s="37"/>
    </row>
    <row r="1125" spans="1:18">
      <c r="A1125" s="17">
        <v>6114</v>
      </c>
      <c r="B1125" s="15">
        <v>46125.901759259301</v>
      </c>
      <c r="C1125" s="15">
        <v>46125.903148148202</v>
      </c>
      <c r="D1125" s="15" t="s">
        <v>264</v>
      </c>
      <c r="E1125" s="32">
        <v>46114</v>
      </c>
      <c r="F1125" s="17" t="s">
        <v>233</v>
      </c>
      <c r="G1125" s="15" t="s">
        <v>1948</v>
      </c>
      <c r="H1125" s="21" t="s">
        <v>239</v>
      </c>
      <c r="I1125" s="17" t="s">
        <v>1949</v>
      </c>
      <c r="J1125" s="17" t="s">
        <v>320</v>
      </c>
      <c r="K1125" s="17" t="s">
        <v>305</v>
      </c>
      <c r="L1125" s="17" t="s">
        <v>3993</v>
      </c>
      <c r="M1125" s="17" t="s">
        <v>3994</v>
      </c>
      <c r="N1125" s="17" t="s">
        <v>3995</v>
      </c>
      <c r="O1125" s="17" t="s">
        <v>295</v>
      </c>
      <c r="P1125" s="43" t="s">
        <v>272</v>
      </c>
      <c r="Q1125" s="17" t="str" cm="1">
        <f t="array" ref="Q1125">_xlfn.XLOOKUP(Table4[[#This Row],[Full Name / Nama Penuh]],Table1[[#All],[Employee Name]],Table1[[#All],[Status]],"",0,1)</f>
        <v>Active</v>
      </c>
      <c r="R1125" s="37"/>
    </row>
    <row r="1126" spans="1:18">
      <c r="A1126" s="17">
        <v>6253</v>
      </c>
      <c r="B1126" s="15">
        <v>46126.571678240703</v>
      </c>
      <c r="C1126" s="15">
        <v>46126.575185185196</v>
      </c>
      <c r="D1126" s="15" t="s">
        <v>264</v>
      </c>
      <c r="E1126" s="32">
        <v>46114</v>
      </c>
      <c r="F1126" s="17" t="s">
        <v>98</v>
      </c>
      <c r="G1126" s="15" t="s">
        <v>3188</v>
      </c>
      <c r="H1126" s="21" t="s">
        <v>239</v>
      </c>
      <c r="I1126" s="17" t="s">
        <v>3189</v>
      </c>
      <c r="J1126" s="17" t="s">
        <v>1372</v>
      </c>
      <c r="K1126" s="17" t="s">
        <v>305</v>
      </c>
      <c r="L1126" s="17" t="s">
        <v>3996</v>
      </c>
      <c r="M1126" s="17" t="s">
        <v>3997</v>
      </c>
      <c r="N1126" s="17" t="s">
        <v>3998</v>
      </c>
      <c r="O1126" s="17" t="s">
        <v>295</v>
      </c>
      <c r="P1126" s="43" t="s">
        <v>272</v>
      </c>
      <c r="Q1126" s="17" t="str" cm="1">
        <f t="array" ref="Q1126">_xlfn.XLOOKUP(Table4[[#This Row],[Full Name / Nama Penuh]],Table1[[#All],[Employee Name]],Table1[[#All],[Status]],"",0,1)</f>
        <v>Active</v>
      </c>
      <c r="R1126" s="37"/>
    </row>
    <row r="1127" spans="1:18">
      <c r="A1127" s="17">
        <v>5775</v>
      </c>
      <c r="B1127" s="15">
        <v>46114.317627314798</v>
      </c>
      <c r="C1127" s="15">
        <v>46114.321458333303</v>
      </c>
      <c r="D1127" s="15" t="s">
        <v>264</v>
      </c>
      <c r="E1127" s="32">
        <v>46114</v>
      </c>
      <c r="F1127" s="15" t="s">
        <v>1983</v>
      </c>
      <c r="G1127" s="15"/>
      <c r="H1127" s="21" t="s">
        <v>239</v>
      </c>
      <c r="I1127" s="17" t="s">
        <v>309</v>
      </c>
      <c r="J1127" s="17" t="s">
        <v>325</v>
      </c>
      <c r="K1127" s="17" t="s">
        <v>296</v>
      </c>
      <c r="L1127" s="17" t="s">
        <v>3999</v>
      </c>
      <c r="M1127" s="17" t="s">
        <v>4000</v>
      </c>
      <c r="N1127" s="17" t="s">
        <v>287</v>
      </c>
      <c r="O1127" s="17" t="s">
        <v>346</v>
      </c>
      <c r="P1127" s="16" t="s">
        <v>272</v>
      </c>
      <c r="Q1127" s="17" t="str" cm="1">
        <f t="array" ref="Q1127">_xlfn.XLOOKUP(Table4[[#This Row],[Full Name / Nama Penuh]],Table1[[#All],[Employee Name]],Table1[[#All],[Status]],"",0,1)</f>
        <v>Active</v>
      </c>
      <c r="R1127" s="37"/>
    </row>
    <row r="1128" spans="1:18">
      <c r="A1128" s="17">
        <v>5780</v>
      </c>
      <c r="B1128" s="15">
        <v>46114.358761574098</v>
      </c>
      <c r="C1128" s="15">
        <v>46114.360439814802</v>
      </c>
      <c r="D1128" s="15" t="s">
        <v>264</v>
      </c>
      <c r="E1128" s="32">
        <v>46114</v>
      </c>
      <c r="F1128" s="15" t="s">
        <v>4001</v>
      </c>
      <c r="G1128" s="15"/>
      <c r="H1128" s="21" t="s">
        <v>493</v>
      </c>
      <c r="I1128" s="17" t="s">
        <v>3781</v>
      </c>
      <c r="J1128" s="17" t="s">
        <v>2008</v>
      </c>
      <c r="K1128" s="17" t="s">
        <v>285</v>
      </c>
      <c r="L1128" s="17" t="s">
        <v>4002</v>
      </c>
      <c r="M1128" s="17" t="s">
        <v>4003</v>
      </c>
      <c r="N1128" s="17" t="s">
        <v>4004</v>
      </c>
      <c r="O1128" s="17" t="s">
        <v>383</v>
      </c>
      <c r="P1128" s="43" t="s">
        <v>390</v>
      </c>
      <c r="Q1128" s="17" t="str" cm="1">
        <f t="array" ref="Q1128">_xlfn.XLOOKUP(Table4[[#This Row],[Full Name / Nama Penuh]],Table1[[#All],[Employee Name]],Table1[[#All],[Status]],"",0,1)</f>
        <v/>
      </c>
      <c r="R1128" s="37"/>
    </row>
    <row r="1129" spans="1:18">
      <c r="A1129" s="17">
        <v>5782</v>
      </c>
      <c r="B1129" s="15">
        <v>46114.368888888901</v>
      </c>
      <c r="C1129" s="15">
        <v>46114.371828703697</v>
      </c>
      <c r="D1129" s="15" t="s">
        <v>264</v>
      </c>
      <c r="E1129" s="32">
        <v>46114</v>
      </c>
      <c r="F1129" s="17" t="s">
        <v>110</v>
      </c>
      <c r="G1129" s="15"/>
      <c r="H1129" s="21" t="s">
        <v>239</v>
      </c>
      <c r="I1129" s="17" t="s">
        <v>537</v>
      </c>
      <c r="J1129" s="17" t="s">
        <v>88</v>
      </c>
      <c r="K1129" s="17" t="s">
        <v>285</v>
      </c>
      <c r="L1129" s="17" t="s">
        <v>4005</v>
      </c>
      <c r="M1129" s="17" t="s">
        <v>4006</v>
      </c>
      <c r="N1129" s="17" t="s">
        <v>4007</v>
      </c>
      <c r="O1129" s="17" t="s">
        <v>289</v>
      </c>
      <c r="P1129" s="43" t="s">
        <v>272</v>
      </c>
      <c r="Q1129" s="17" t="str" cm="1">
        <f t="array" ref="Q1129">_xlfn.XLOOKUP(Table4[[#This Row],[Full Name / Nama Penuh]],Table1[[#All],[Employee Name]],Table1[[#All],[Status]],"",0,1)</f>
        <v>Active</v>
      </c>
      <c r="R1129" s="37"/>
    </row>
    <row r="1130" spans="1:18">
      <c r="A1130" s="17">
        <v>5793</v>
      </c>
      <c r="B1130" s="15">
        <v>46114.600057870397</v>
      </c>
      <c r="C1130" s="15">
        <v>46114.614027777803</v>
      </c>
      <c r="D1130" s="15" t="s">
        <v>264</v>
      </c>
      <c r="E1130" s="32">
        <v>46114</v>
      </c>
      <c r="F1130" s="15" t="s">
        <v>1983</v>
      </c>
      <c r="G1130" s="15"/>
      <c r="H1130" s="21" t="s">
        <v>239</v>
      </c>
      <c r="I1130" s="17" t="s">
        <v>309</v>
      </c>
      <c r="J1130" s="17" t="s">
        <v>628</v>
      </c>
      <c r="K1130" s="17" t="s">
        <v>285</v>
      </c>
      <c r="L1130" s="17" t="s">
        <v>4008</v>
      </c>
      <c r="M1130" s="17" t="s">
        <v>4009</v>
      </c>
      <c r="N1130" s="17" t="s">
        <v>4010</v>
      </c>
      <c r="O1130" s="17" t="s">
        <v>289</v>
      </c>
      <c r="P1130" s="16" t="s">
        <v>272</v>
      </c>
      <c r="Q1130" s="17" t="str" cm="1">
        <f t="array" ref="Q1130">_xlfn.XLOOKUP(Table4[[#This Row],[Full Name / Nama Penuh]],Table1[[#All],[Employee Name]],Table1[[#All],[Status]],"",0,1)</f>
        <v>Active</v>
      </c>
      <c r="R1130" s="37"/>
    </row>
    <row r="1131" spans="1:18">
      <c r="A1131" s="17">
        <v>5893</v>
      </c>
      <c r="B1131" s="15">
        <v>46120.561608796299</v>
      </c>
      <c r="C1131" s="15">
        <v>46120.565347222197</v>
      </c>
      <c r="D1131" s="15" t="s">
        <v>264</v>
      </c>
      <c r="E1131" s="32">
        <v>46114</v>
      </c>
      <c r="F1131" s="17" t="s">
        <v>144</v>
      </c>
      <c r="G1131" s="15"/>
      <c r="H1131" s="21" t="s">
        <v>239</v>
      </c>
      <c r="I1131" s="17" t="s">
        <v>1603</v>
      </c>
      <c r="J1131" s="17" t="s">
        <v>291</v>
      </c>
      <c r="K1131" s="17" t="s">
        <v>285</v>
      </c>
      <c r="L1131" s="17" t="s">
        <v>4011</v>
      </c>
      <c r="M1131" s="17" t="s">
        <v>4012</v>
      </c>
      <c r="N1131" s="17" t="s">
        <v>4013</v>
      </c>
      <c r="O1131" s="17" t="s">
        <v>295</v>
      </c>
      <c r="P1131" s="43" t="s">
        <v>272</v>
      </c>
      <c r="Q1131" s="17" t="str" cm="1">
        <f t="array" ref="Q1131">_xlfn.XLOOKUP(Table4[[#This Row],[Full Name / Nama Penuh]],Table1[[#All],[Employee Name]],Table1[[#All],[Status]],"",0,1)</f>
        <v>Active</v>
      </c>
      <c r="R1131" s="37"/>
    </row>
    <row r="1132" spans="1:18">
      <c r="A1132" s="17">
        <v>5935</v>
      </c>
      <c r="B1132" s="15">
        <v>46121.451342592598</v>
      </c>
      <c r="C1132" s="15">
        <v>46121.452951388899</v>
      </c>
      <c r="D1132" s="15" t="s">
        <v>264</v>
      </c>
      <c r="E1132" s="32">
        <v>46114</v>
      </c>
      <c r="F1132" s="15" t="s">
        <v>117</v>
      </c>
      <c r="G1132" s="15"/>
      <c r="H1132" s="21" t="s">
        <v>239</v>
      </c>
      <c r="I1132" s="17" t="s">
        <v>4014</v>
      </c>
      <c r="J1132" s="17" t="s">
        <v>320</v>
      </c>
      <c r="K1132" s="17" t="s">
        <v>296</v>
      </c>
      <c r="L1132" s="17" t="s">
        <v>4015</v>
      </c>
      <c r="M1132" s="17" t="s">
        <v>4016</v>
      </c>
      <c r="N1132" s="17" t="s">
        <v>4017</v>
      </c>
      <c r="O1132" s="17" t="s">
        <v>346</v>
      </c>
      <c r="P1132" s="16" t="s">
        <v>272</v>
      </c>
      <c r="Q1132" s="17" t="str" cm="1">
        <f t="array" ref="Q1132">_xlfn.XLOOKUP(Table4[[#This Row],[Full Name / Nama Penuh]],Table1[[#All],[Employee Name]],Table1[[#All],[Status]],"",0,1)</f>
        <v>Active</v>
      </c>
      <c r="R1132" s="37"/>
    </row>
    <row r="1133" spans="1:18">
      <c r="A1133" s="17">
        <v>5936</v>
      </c>
      <c r="B1133" s="15">
        <v>46121.452997685199</v>
      </c>
      <c r="C1133" s="15">
        <v>46121.454942129603</v>
      </c>
      <c r="D1133" s="15" t="s">
        <v>264</v>
      </c>
      <c r="E1133" s="32">
        <v>46114</v>
      </c>
      <c r="F1133" s="15" t="s">
        <v>117</v>
      </c>
      <c r="G1133" s="15"/>
      <c r="H1133" s="21" t="s">
        <v>239</v>
      </c>
      <c r="I1133" s="17" t="s">
        <v>4014</v>
      </c>
      <c r="J1133" s="17" t="s">
        <v>320</v>
      </c>
      <c r="K1133" s="17" t="s">
        <v>296</v>
      </c>
      <c r="L1133" s="17" t="s">
        <v>4018</v>
      </c>
      <c r="M1133" s="17" t="s">
        <v>4019</v>
      </c>
      <c r="N1133" s="17" t="s">
        <v>4020</v>
      </c>
      <c r="O1133" s="17" t="s">
        <v>346</v>
      </c>
      <c r="P1133" s="16" t="s">
        <v>272</v>
      </c>
      <c r="Q1133" s="17" t="str" cm="1">
        <f t="array" ref="Q1133">_xlfn.XLOOKUP(Table4[[#This Row],[Full Name / Nama Penuh]],Table1[[#All],[Employee Name]],Table1[[#All],[Status]],"",0,1)</f>
        <v>Active</v>
      </c>
      <c r="R1133" s="37"/>
    </row>
    <row r="1134" spans="1:18">
      <c r="A1134" s="17">
        <v>5985</v>
      </c>
      <c r="B1134" s="15">
        <v>46122.357361111099</v>
      </c>
      <c r="C1134" s="15">
        <v>46122.3592361111</v>
      </c>
      <c r="D1134" s="15" t="s">
        <v>264</v>
      </c>
      <c r="E1134" s="32">
        <v>46114</v>
      </c>
      <c r="F1134" s="17" t="s">
        <v>136</v>
      </c>
      <c r="G1134" s="15"/>
      <c r="H1134" s="21" t="s">
        <v>239</v>
      </c>
      <c r="I1134" s="17" t="s">
        <v>1436</v>
      </c>
      <c r="J1134" s="17" t="s">
        <v>291</v>
      </c>
      <c r="K1134" s="17" t="s">
        <v>285</v>
      </c>
      <c r="L1134" s="17" t="s">
        <v>4021</v>
      </c>
      <c r="M1134" s="17" t="s">
        <v>339</v>
      </c>
      <c r="N1134" s="17" t="s">
        <v>4022</v>
      </c>
      <c r="O1134" s="17" t="s">
        <v>340</v>
      </c>
      <c r="P1134" s="43" t="s">
        <v>272</v>
      </c>
      <c r="Q1134" s="17" t="str" cm="1">
        <f t="array" ref="Q1134">_xlfn.XLOOKUP(Table4[[#This Row],[Full Name / Nama Penuh]],Table1[[#All],[Employee Name]],Table1[[#All],[Status]],"",0,1)</f>
        <v>Active</v>
      </c>
      <c r="R1134" s="37"/>
    </row>
    <row r="1135" spans="1:18">
      <c r="A1135" s="17">
        <v>6042</v>
      </c>
      <c r="B1135" s="15">
        <v>46124.865729166697</v>
      </c>
      <c r="C1135" s="15">
        <v>46124.869687500002</v>
      </c>
      <c r="D1135" s="15" t="s">
        <v>264</v>
      </c>
      <c r="E1135" s="32">
        <v>46114</v>
      </c>
      <c r="F1135" s="17" t="s">
        <v>132</v>
      </c>
      <c r="G1135" s="15" t="s">
        <v>3673</v>
      </c>
      <c r="H1135" s="21" t="s">
        <v>239</v>
      </c>
      <c r="I1135" s="17" t="s">
        <v>3674</v>
      </c>
      <c r="J1135" s="17" t="s">
        <v>320</v>
      </c>
      <c r="K1135" s="17" t="s">
        <v>285</v>
      </c>
      <c r="L1135" s="17" t="s">
        <v>4023</v>
      </c>
      <c r="M1135" s="17" t="s">
        <v>4024</v>
      </c>
      <c r="N1135" s="17" t="s">
        <v>4025</v>
      </c>
      <c r="O1135" s="17" t="s">
        <v>289</v>
      </c>
      <c r="P1135" s="43" t="s">
        <v>272</v>
      </c>
      <c r="Q1135" s="17" t="str" cm="1">
        <f t="array" ref="Q1135">_xlfn.XLOOKUP(Table4[[#This Row],[Full Name / Nama Penuh]],Table1[[#All],[Employee Name]],Table1[[#All],[Status]],"",0,1)</f>
        <v>Active</v>
      </c>
      <c r="R1135" s="37"/>
    </row>
    <row r="1136" spans="1:18">
      <c r="A1136" s="17">
        <v>6195</v>
      </c>
      <c r="B1136" s="15">
        <v>46126.418425925898</v>
      </c>
      <c r="C1136" s="15">
        <v>46126.433981481503</v>
      </c>
      <c r="D1136" s="15" t="s">
        <v>264</v>
      </c>
      <c r="E1136" s="32">
        <v>46114</v>
      </c>
      <c r="F1136" s="17" t="s">
        <v>100</v>
      </c>
      <c r="G1136" s="15" t="s">
        <v>2059</v>
      </c>
      <c r="H1136" s="21" t="s">
        <v>239</v>
      </c>
      <c r="I1136" s="17" t="s">
        <v>2060</v>
      </c>
      <c r="J1136" s="17" t="s">
        <v>291</v>
      </c>
      <c r="K1136" s="17" t="s">
        <v>296</v>
      </c>
      <c r="L1136" s="17" t="s">
        <v>4026</v>
      </c>
      <c r="M1136" s="17" t="s">
        <v>4027</v>
      </c>
      <c r="N1136" s="17" t="s">
        <v>4028</v>
      </c>
      <c r="O1136" s="17" t="s">
        <v>346</v>
      </c>
      <c r="P1136" s="43" t="s">
        <v>272</v>
      </c>
      <c r="Q1136" s="17" t="str" cm="1">
        <f t="array" ref="Q1136">_xlfn.XLOOKUP(Table4[[#This Row],[Full Name / Nama Penuh]],Table1[[#All],[Employee Name]],Table1[[#All],[Status]],"",0,1)</f>
        <v>Active</v>
      </c>
      <c r="R1136" s="37"/>
    </row>
    <row r="1137" spans="1:18">
      <c r="A1137" s="17">
        <v>6221</v>
      </c>
      <c r="B1137" s="15">
        <v>46126.514189814799</v>
      </c>
      <c r="C1137" s="15">
        <v>46126.516956018502</v>
      </c>
      <c r="D1137" s="15" t="s">
        <v>264</v>
      </c>
      <c r="E1137" s="32">
        <v>46114</v>
      </c>
      <c r="F1137" s="17" t="s">
        <v>221</v>
      </c>
      <c r="G1137" s="15" t="s">
        <v>1969</v>
      </c>
      <c r="H1137" s="21" t="s">
        <v>239</v>
      </c>
      <c r="I1137" s="17" t="s">
        <v>1248</v>
      </c>
      <c r="J1137" s="17" t="s">
        <v>291</v>
      </c>
      <c r="K1137" s="17" t="s">
        <v>285</v>
      </c>
      <c r="L1137" s="17" t="s">
        <v>4029</v>
      </c>
      <c r="M1137" s="17" t="s">
        <v>4030</v>
      </c>
      <c r="N1137" s="17" t="s">
        <v>4031</v>
      </c>
      <c r="O1137" s="17" t="s">
        <v>295</v>
      </c>
      <c r="P1137" s="43" t="s">
        <v>272</v>
      </c>
      <c r="Q1137" s="17" t="str" cm="1">
        <f t="array" ref="Q1137">_xlfn.XLOOKUP(Table4[[#This Row],[Full Name / Nama Penuh]],Table1[[#All],[Employee Name]],Table1[[#All],[Status]],"",0,1)</f>
        <v>Active</v>
      </c>
      <c r="R1137" s="37"/>
    </row>
    <row r="1138" spans="1:18">
      <c r="A1138" s="17">
        <v>6276</v>
      </c>
      <c r="B1138" s="15">
        <v>46126.953194444402</v>
      </c>
      <c r="C1138" s="15">
        <v>46126.955034722203</v>
      </c>
      <c r="D1138" s="15" t="s">
        <v>264</v>
      </c>
      <c r="E1138" s="32">
        <v>46114</v>
      </c>
      <c r="F1138" s="17" t="s">
        <v>230</v>
      </c>
      <c r="G1138" s="15" t="s">
        <v>3373</v>
      </c>
      <c r="H1138" s="21" t="s">
        <v>239</v>
      </c>
      <c r="I1138" s="17" t="s">
        <v>2973</v>
      </c>
      <c r="J1138" s="17" t="s">
        <v>291</v>
      </c>
      <c r="K1138" s="17" t="s">
        <v>296</v>
      </c>
      <c r="L1138" s="17" t="s">
        <v>4032</v>
      </c>
      <c r="M1138" s="17" t="s">
        <v>4033</v>
      </c>
      <c r="N1138" s="17" t="s">
        <v>4034</v>
      </c>
      <c r="O1138" s="17" t="s">
        <v>454</v>
      </c>
      <c r="P1138" s="43" t="s">
        <v>272</v>
      </c>
      <c r="Q1138" s="17" t="str" cm="1">
        <f t="array" ref="Q1138">_xlfn.XLOOKUP(Table4[[#This Row],[Full Name / Nama Penuh]],Table1[[#All],[Employee Name]],Table1[[#All],[Status]],"",0,1)</f>
        <v>Active</v>
      </c>
      <c r="R1138" s="37"/>
    </row>
    <row r="1139" spans="1:18">
      <c r="A1139" s="17">
        <v>5774</v>
      </c>
      <c r="B1139" s="15">
        <v>46114.291168981501</v>
      </c>
      <c r="C1139" s="15">
        <v>46114.299236111103</v>
      </c>
      <c r="D1139" s="15" t="s">
        <v>264</v>
      </c>
      <c r="E1139" s="32">
        <v>46114</v>
      </c>
      <c r="F1139" s="15" t="s">
        <v>2413</v>
      </c>
      <c r="G1139" s="15"/>
      <c r="H1139" s="21" t="s">
        <v>2016</v>
      </c>
      <c r="I1139" s="17" t="s">
        <v>2308</v>
      </c>
      <c r="J1139" s="17" t="s">
        <v>2033</v>
      </c>
      <c r="K1139" s="17" t="s">
        <v>267</v>
      </c>
      <c r="L1139" s="17" t="s">
        <v>3259</v>
      </c>
      <c r="M1139" s="17" t="s">
        <v>3260</v>
      </c>
      <c r="N1139" s="17" t="s">
        <v>4035</v>
      </c>
      <c r="O1139" s="17" t="s">
        <v>271</v>
      </c>
      <c r="P1139" s="43" t="s">
        <v>390</v>
      </c>
      <c r="Q1139" s="17" t="str" cm="1">
        <f t="array" ref="Q1139">_xlfn.XLOOKUP(Table4[[#This Row],[Full Name / Nama Penuh]],Table1[[#All],[Employee Name]],Table1[[#All],[Status]],"",0,1)</f>
        <v/>
      </c>
      <c r="R1139" s="37"/>
    </row>
    <row r="1140" spans="1:18">
      <c r="A1140" s="17">
        <v>5848</v>
      </c>
      <c r="B1140" s="15">
        <v>46119.308784722198</v>
      </c>
      <c r="C1140" s="15">
        <v>46119.316446759301</v>
      </c>
      <c r="D1140" s="15" t="s">
        <v>264</v>
      </c>
      <c r="E1140" s="32">
        <v>46114</v>
      </c>
      <c r="F1140" s="15" t="s">
        <v>2807</v>
      </c>
      <c r="G1140" s="15"/>
      <c r="H1140" s="21" t="s">
        <v>493</v>
      </c>
      <c r="I1140" s="17" t="s">
        <v>537</v>
      </c>
      <c r="J1140" s="17" t="s">
        <v>291</v>
      </c>
      <c r="K1140" s="17" t="s">
        <v>267</v>
      </c>
      <c r="L1140" s="17" t="s">
        <v>4036</v>
      </c>
      <c r="M1140" s="17" t="s">
        <v>4037</v>
      </c>
      <c r="N1140" s="17" t="s">
        <v>4038</v>
      </c>
      <c r="O1140" s="17" t="s">
        <v>318</v>
      </c>
      <c r="P1140" s="43" t="s">
        <v>390</v>
      </c>
      <c r="Q1140" s="17" t="str" cm="1">
        <f t="array" ref="Q1140">_xlfn.XLOOKUP(Table4[[#This Row],[Full Name / Nama Penuh]],Table1[[#All],[Employee Name]],Table1[[#All],[Status]],"",0,1)</f>
        <v/>
      </c>
      <c r="R1140" s="37"/>
    </row>
    <row r="1141" spans="1:18">
      <c r="A1141" s="17">
        <v>5859</v>
      </c>
      <c r="B1141" s="15">
        <v>46119.526030092602</v>
      </c>
      <c r="C1141" s="15">
        <v>46119.529282407399</v>
      </c>
      <c r="D1141" s="15" t="s">
        <v>264</v>
      </c>
      <c r="E1141" s="32">
        <v>46114</v>
      </c>
      <c r="F1141" s="15" t="s">
        <v>4039</v>
      </c>
      <c r="G1141" s="15"/>
      <c r="H1141" s="21" t="s">
        <v>493</v>
      </c>
      <c r="I1141" s="17" t="s">
        <v>4040</v>
      </c>
      <c r="J1141" s="17" t="s">
        <v>291</v>
      </c>
      <c r="K1141" s="17" t="s">
        <v>267</v>
      </c>
      <c r="L1141" s="17" t="s">
        <v>4041</v>
      </c>
      <c r="M1141" s="17" t="s">
        <v>4042</v>
      </c>
      <c r="N1141" s="17" t="s">
        <v>4043</v>
      </c>
      <c r="O1141" s="17" t="s">
        <v>295</v>
      </c>
      <c r="P1141" s="43" t="s">
        <v>390</v>
      </c>
      <c r="Q1141" s="17" t="str" cm="1">
        <f t="array" ref="Q1141">_xlfn.XLOOKUP(Table4[[#This Row],[Full Name / Nama Penuh]],Table1[[#All],[Employee Name]],Table1[[#All],[Status]],"",0,1)</f>
        <v/>
      </c>
      <c r="R1141" s="37"/>
    </row>
    <row r="1142" spans="1:18" ht="318">
      <c r="A1142" s="17"/>
      <c r="B1142" s="15"/>
      <c r="C1142" s="15"/>
      <c r="D1142" s="15"/>
      <c r="E1142" s="32">
        <v>46113</v>
      </c>
      <c r="F1142" s="17" t="s">
        <v>110</v>
      </c>
      <c r="G1142" s="15" t="e">
        <f>VLOOKUP(Table4[[#This Row],[Full Name / Nama Penuh]],#REF!,1,FALSE)</f>
        <v>#REF!</v>
      </c>
      <c r="H1142" s="17" t="s">
        <v>239</v>
      </c>
      <c r="I1142" s="22" t="s">
        <v>537</v>
      </c>
      <c r="J1142" s="22" t="s">
        <v>88</v>
      </c>
      <c r="K1142" s="23" t="s">
        <v>267</v>
      </c>
      <c r="L1142" s="23" t="s">
        <v>4044</v>
      </c>
      <c r="M1142" s="24" t="s">
        <v>4045</v>
      </c>
      <c r="N1142" s="24" t="s">
        <v>4046</v>
      </c>
      <c r="O1142" s="22" t="s">
        <v>289</v>
      </c>
      <c r="P1142" s="43" t="s">
        <v>4047</v>
      </c>
      <c r="Q1142" s="17" t="str" cm="1">
        <f t="array" ref="Q1142">_xlfn.XLOOKUP(Table4[[#This Row],[Full Name / Nama Penuh]],Table1[[#All],[Employee Name]],Table1[[#All],[Status]],"",0,1)</f>
        <v>Active</v>
      </c>
      <c r="R1142" s="37"/>
    </row>
    <row r="1143" spans="1:18" ht="72.75">
      <c r="A1143" s="47"/>
      <c r="B1143" s="21"/>
      <c r="C1143" s="21"/>
      <c r="D1143" s="21"/>
      <c r="E1143" s="33">
        <v>46113</v>
      </c>
      <c r="F1143" s="17" t="s">
        <v>166</v>
      </c>
      <c r="G1143" s="15" t="e">
        <f>VLOOKUP(Table4[[#This Row],[Full Name / Nama Penuh]],#REF!,1,FALSE)</f>
        <v>#REF!</v>
      </c>
      <c r="H1143" s="17" t="s">
        <v>239</v>
      </c>
      <c r="I1143" s="18" t="s">
        <v>359</v>
      </c>
      <c r="J1143" s="18" t="s">
        <v>274</v>
      </c>
      <c r="K1143" s="19" t="s">
        <v>267</v>
      </c>
      <c r="L1143" s="19" t="s">
        <v>4048</v>
      </c>
      <c r="M1143" s="20" t="s">
        <v>4049</v>
      </c>
      <c r="N1143" s="20" t="s">
        <v>4050</v>
      </c>
      <c r="O1143" s="18" t="s">
        <v>283</v>
      </c>
      <c r="P1143" s="43" t="s">
        <v>272</v>
      </c>
      <c r="Q1143" s="17" t="str" cm="1">
        <f t="array" ref="Q1143">_xlfn.XLOOKUP(Table4[[#This Row],[Full Name / Nama Penuh]],Table1[[#All],[Employee Name]],Table1[[#All],[Status]],"",0,1)</f>
        <v>Active</v>
      </c>
      <c r="R1143" s="37"/>
    </row>
    <row r="1144" spans="1:18" ht="144.75">
      <c r="A1144" s="47"/>
      <c r="B1144" s="21"/>
      <c r="C1144" s="21"/>
      <c r="D1144" s="21"/>
      <c r="E1144" s="33">
        <v>46113</v>
      </c>
      <c r="F1144" s="17" t="s">
        <v>38</v>
      </c>
      <c r="G1144" s="15" t="e">
        <f>VLOOKUP(Table4[[#This Row],[Full Name / Nama Penuh]],#REF!,1,FALSE)</f>
        <v>#REF!</v>
      </c>
      <c r="H1144" s="17" t="s">
        <v>239</v>
      </c>
      <c r="I1144" s="18" t="s">
        <v>4051</v>
      </c>
      <c r="J1144" s="18" t="s">
        <v>291</v>
      </c>
      <c r="K1144" s="19" t="s">
        <v>267</v>
      </c>
      <c r="L1144" s="19" t="s">
        <v>4052</v>
      </c>
      <c r="M1144" s="20" t="s">
        <v>4053</v>
      </c>
      <c r="N1144" s="20" t="s">
        <v>4054</v>
      </c>
      <c r="O1144" s="18" t="s">
        <v>375</v>
      </c>
      <c r="P1144" s="43" t="s">
        <v>4047</v>
      </c>
      <c r="Q1144" s="17" t="str" cm="1">
        <f t="array" ref="Q1144">_xlfn.XLOOKUP(Table4[[#This Row],[Full Name / Nama Penuh]],Table1[[#All],[Employee Name]],Table1[[#All],[Status]],"",0,1)</f>
        <v>Active</v>
      </c>
      <c r="R1144" s="37"/>
    </row>
    <row r="1145" spans="1:18" ht="57.75">
      <c r="A1145" s="17"/>
      <c r="B1145" s="15"/>
      <c r="C1145" s="15"/>
      <c r="D1145" s="15"/>
      <c r="E1145" s="32">
        <v>46113</v>
      </c>
      <c r="F1145" s="17" t="s">
        <v>208</v>
      </c>
      <c r="G1145" s="15" t="e">
        <f>VLOOKUP(Table4[[#This Row],[Full Name / Nama Penuh]],#REF!,1,FALSE)</f>
        <v>#REF!</v>
      </c>
      <c r="H1145" s="17" t="s">
        <v>239</v>
      </c>
      <c r="I1145" s="22" t="s">
        <v>4055</v>
      </c>
      <c r="J1145" s="22" t="s">
        <v>274</v>
      </c>
      <c r="K1145" s="23" t="s">
        <v>267</v>
      </c>
      <c r="L1145" s="23" t="s">
        <v>4056</v>
      </c>
      <c r="M1145" s="24" t="s">
        <v>4057</v>
      </c>
      <c r="N1145" s="24" t="s">
        <v>4058</v>
      </c>
      <c r="O1145" s="22" t="s">
        <v>375</v>
      </c>
      <c r="P1145" s="43" t="s">
        <v>4047</v>
      </c>
      <c r="Q1145" s="17" t="str" cm="1">
        <f t="array" ref="Q1145">_xlfn.XLOOKUP(Table4[[#This Row],[Full Name / Nama Penuh]],Table1[[#All],[Employee Name]],Table1[[#All],[Status]],"",0,1)</f>
        <v>Active</v>
      </c>
      <c r="R1145" s="37"/>
    </row>
    <row r="1146" spans="1:18" ht="57.75">
      <c r="A1146" s="17"/>
      <c r="B1146" s="15"/>
      <c r="C1146" s="15"/>
      <c r="D1146" s="15"/>
      <c r="E1146" s="32">
        <v>46113</v>
      </c>
      <c r="F1146" s="17" t="s">
        <v>208</v>
      </c>
      <c r="G1146" s="15" t="e">
        <f>VLOOKUP(Table4[[#This Row],[Full Name / Nama Penuh]],#REF!,1,FALSE)</f>
        <v>#REF!</v>
      </c>
      <c r="H1146" s="17" t="s">
        <v>239</v>
      </c>
      <c r="I1146" s="18" t="s">
        <v>4059</v>
      </c>
      <c r="J1146" s="18" t="s">
        <v>291</v>
      </c>
      <c r="K1146" s="19" t="s">
        <v>267</v>
      </c>
      <c r="L1146" s="19" t="s">
        <v>4060</v>
      </c>
      <c r="M1146" s="20" t="s">
        <v>4061</v>
      </c>
      <c r="N1146" s="20" t="s">
        <v>4062</v>
      </c>
      <c r="O1146" s="18" t="s">
        <v>283</v>
      </c>
      <c r="P1146" s="43" t="s">
        <v>4047</v>
      </c>
      <c r="Q1146" s="17" t="str" cm="1">
        <f t="array" ref="Q1146">_xlfn.XLOOKUP(Table4[[#This Row],[Full Name / Nama Penuh]],Table1[[#All],[Employee Name]],Table1[[#All],[Status]],"",0,1)</f>
        <v>Active</v>
      </c>
      <c r="R1146" s="37"/>
    </row>
    <row r="1147" spans="1:18" ht="101.25">
      <c r="A1147" s="17"/>
      <c r="B1147" s="15"/>
      <c r="C1147" s="15"/>
      <c r="D1147" s="15"/>
      <c r="E1147" s="32">
        <v>46113</v>
      </c>
      <c r="F1147" s="17" t="s">
        <v>208</v>
      </c>
      <c r="G1147" s="15" t="e">
        <f>VLOOKUP(Table4[[#This Row],[Full Name / Nama Penuh]],#REF!,1,FALSE)</f>
        <v>#REF!</v>
      </c>
      <c r="H1147" s="17" t="s">
        <v>239</v>
      </c>
      <c r="I1147" s="22" t="s">
        <v>4059</v>
      </c>
      <c r="J1147" s="22" t="s">
        <v>266</v>
      </c>
      <c r="K1147" s="23" t="s">
        <v>267</v>
      </c>
      <c r="L1147" s="23" t="s">
        <v>4063</v>
      </c>
      <c r="M1147" s="24" t="s">
        <v>4064</v>
      </c>
      <c r="N1147" s="24" t="s">
        <v>4065</v>
      </c>
      <c r="O1147" s="22" t="s">
        <v>375</v>
      </c>
      <c r="P1147" s="43" t="s">
        <v>4047</v>
      </c>
      <c r="Q1147" s="17" t="str" cm="1">
        <f t="array" ref="Q1147">_xlfn.XLOOKUP(Table4[[#This Row],[Full Name / Nama Penuh]],Table1[[#All],[Employee Name]],Table1[[#All],[Status]],"",0,1)</f>
        <v>Active</v>
      </c>
      <c r="R1147" s="37"/>
    </row>
    <row r="1148" spans="1:18" ht="43.5">
      <c r="A1148" s="17"/>
      <c r="B1148" s="15"/>
      <c r="C1148" s="15"/>
      <c r="D1148" s="15"/>
      <c r="E1148" s="32">
        <v>46113</v>
      </c>
      <c r="F1148" s="17" t="s">
        <v>208</v>
      </c>
      <c r="G1148" s="15" t="e">
        <f>VLOOKUP(Table4[[#This Row],[Full Name / Nama Penuh]],#REF!,1,FALSE)</f>
        <v>#REF!</v>
      </c>
      <c r="H1148" s="17" t="s">
        <v>239</v>
      </c>
      <c r="I1148" s="18" t="s">
        <v>4066</v>
      </c>
      <c r="J1148" s="18" t="s">
        <v>291</v>
      </c>
      <c r="K1148" s="19" t="s">
        <v>267</v>
      </c>
      <c r="L1148" s="19" t="s">
        <v>4067</v>
      </c>
      <c r="M1148" s="20" t="s">
        <v>4068</v>
      </c>
      <c r="N1148" s="20" t="s">
        <v>4069</v>
      </c>
      <c r="O1148" s="18" t="s">
        <v>375</v>
      </c>
      <c r="P1148" s="43" t="s">
        <v>4047</v>
      </c>
      <c r="Q1148" s="17" t="str" cm="1">
        <f t="array" ref="Q1148">_xlfn.XLOOKUP(Table4[[#This Row],[Full Name / Nama Penuh]],Table1[[#All],[Employee Name]],Table1[[#All],[Status]],"",0,1)</f>
        <v>Active</v>
      </c>
      <c r="R1148" s="37"/>
    </row>
    <row r="1149" spans="1:18" ht="57.75">
      <c r="A1149" s="17"/>
      <c r="B1149" s="15"/>
      <c r="C1149" s="15"/>
      <c r="D1149" s="15"/>
      <c r="E1149" s="32">
        <v>46113</v>
      </c>
      <c r="F1149" s="17" t="s">
        <v>208</v>
      </c>
      <c r="G1149" s="15" t="e">
        <f>VLOOKUP(Table4[[#This Row],[Full Name / Nama Penuh]],#REF!,1,FALSE)</f>
        <v>#REF!</v>
      </c>
      <c r="H1149" s="17" t="s">
        <v>239</v>
      </c>
      <c r="I1149" s="22" t="s">
        <v>4066</v>
      </c>
      <c r="J1149" s="22" t="s">
        <v>291</v>
      </c>
      <c r="K1149" s="23" t="s">
        <v>267</v>
      </c>
      <c r="L1149" s="23" t="s">
        <v>4070</v>
      </c>
      <c r="M1149" s="24" t="s">
        <v>4071</v>
      </c>
      <c r="N1149" s="24" t="s">
        <v>4072</v>
      </c>
      <c r="O1149" s="22" t="s">
        <v>283</v>
      </c>
      <c r="P1149" s="43" t="s">
        <v>4047</v>
      </c>
      <c r="Q1149" s="17" t="str" cm="1">
        <f t="array" ref="Q1149">_xlfn.XLOOKUP(Table4[[#This Row],[Full Name / Nama Penuh]],Table1[[#All],[Employee Name]],Table1[[#All],[Status]],"",0,1)</f>
        <v>Active</v>
      </c>
      <c r="R1149" s="37"/>
    </row>
    <row r="1150" spans="1:18">
      <c r="A1150" s="17">
        <v>5743</v>
      </c>
      <c r="B1150" s="15">
        <v>46113.320798611101</v>
      </c>
      <c r="C1150" s="15">
        <v>46113.333993055603</v>
      </c>
      <c r="D1150" s="15" t="s">
        <v>264</v>
      </c>
      <c r="E1150" s="32">
        <v>46113</v>
      </c>
      <c r="F1150" s="17" t="s">
        <v>110</v>
      </c>
      <c r="G1150" s="15"/>
      <c r="H1150" s="21" t="s">
        <v>239</v>
      </c>
      <c r="I1150" s="17" t="s">
        <v>537</v>
      </c>
      <c r="J1150" s="17" t="s">
        <v>88</v>
      </c>
      <c r="K1150" s="17" t="s">
        <v>267</v>
      </c>
      <c r="L1150" s="17" t="s">
        <v>4044</v>
      </c>
      <c r="M1150" s="17" t="s">
        <v>4045</v>
      </c>
      <c r="N1150" s="17" t="s">
        <v>4046</v>
      </c>
      <c r="O1150" s="17" t="s">
        <v>289</v>
      </c>
      <c r="P1150" s="43" t="s">
        <v>272</v>
      </c>
      <c r="Q1150" s="17" t="str" cm="1">
        <f t="array" ref="Q1150">_xlfn.XLOOKUP(Table4[[#This Row],[Full Name / Nama Penuh]],Table1[[#All],[Employee Name]],Table1[[#All],[Status]],"",0,1)</f>
        <v>Active</v>
      </c>
      <c r="R1150" s="37"/>
    </row>
    <row r="1151" spans="1:18">
      <c r="A1151" s="17">
        <v>5744</v>
      </c>
      <c r="B1151" s="15">
        <v>46113.413958333302</v>
      </c>
      <c r="C1151" s="15">
        <v>46113.415844907402</v>
      </c>
      <c r="D1151" s="15" t="s">
        <v>264</v>
      </c>
      <c r="E1151" s="32">
        <v>46113</v>
      </c>
      <c r="F1151" s="17" t="s">
        <v>166</v>
      </c>
      <c r="G1151" s="15"/>
      <c r="H1151" s="21" t="s">
        <v>239</v>
      </c>
      <c r="I1151" s="17" t="s">
        <v>359</v>
      </c>
      <c r="J1151" s="17" t="s">
        <v>274</v>
      </c>
      <c r="K1151" s="17" t="s">
        <v>267</v>
      </c>
      <c r="L1151" s="17" t="s">
        <v>4048</v>
      </c>
      <c r="M1151" s="17" t="s">
        <v>4049</v>
      </c>
      <c r="N1151" s="17" t="s">
        <v>4050</v>
      </c>
      <c r="O1151" s="17" t="s">
        <v>283</v>
      </c>
      <c r="P1151" s="43" t="s">
        <v>272</v>
      </c>
      <c r="Q1151" s="17" t="str" cm="1">
        <f t="array" ref="Q1151">_xlfn.XLOOKUP(Table4[[#This Row],[Full Name / Nama Penuh]],Table1[[#All],[Employee Name]],Table1[[#All],[Status]],"",0,1)</f>
        <v>Active</v>
      </c>
      <c r="R1151" s="37"/>
    </row>
    <row r="1152" spans="1:18">
      <c r="A1152" s="17">
        <v>5749</v>
      </c>
      <c r="B1152" s="15">
        <v>46113.474305555603</v>
      </c>
      <c r="C1152" s="15">
        <v>46113.488553240699</v>
      </c>
      <c r="D1152" s="15" t="s">
        <v>264</v>
      </c>
      <c r="E1152" s="32">
        <v>46113</v>
      </c>
      <c r="F1152" s="17" t="s">
        <v>38</v>
      </c>
      <c r="G1152" s="15"/>
      <c r="H1152" s="21" t="s">
        <v>239</v>
      </c>
      <c r="I1152" s="17" t="s">
        <v>4051</v>
      </c>
      <c r="J1152" s="17" t="s">
        <v>291</v>
      </c>
      <c r="K1152" s="17" t="s">
        <v>267</v>
      </c>
      <c r="L1152" s="17" t="s">
        <v>4052</v>
      </c>
      <c r="M1152" s="17" t="s">
        <v>4053</v>
      </c>
      <c r="N1152" s="17" t="s">
        <v>4054</v>
      </c>
      <c r="O1152" s="17" t="s">
        <v>375</v>
      </c>
      <c r="P1152" s="43" t="s">
        <v>272</v>
      </c>
      <c r="Q1152" s="17" t="str" cm="1">
        <f t="array" ref="Q1152">_xlfn.XLOOKUP(Table4[[#This Row],[Full Name / Nama Penuh]],Table1[[#All],[Employee Name]],Table1[[#All],[Status]],"",0,1)</f>
        <v>Active</v>
      </c>
      <c r="R1152" s="37"/>
    </row>
    <row r="1153" spans="1:18">
      <c r="A1153" s="17">
        <v>5751</v>
      </c>
      <c r="B1153" s="15">
        <v>46113.5481365741</v>
      </c>
      <c r="C1153" s="15">
        <v>46113.555937500001</v>
      </c>
      <c r="D1153" s="15" t="s">
        <v>264</v>
      </c>
      <c r="E1153" s="32">
        <v>46113</v>
      </c>
      <c r="F1153" s="17" t="s">
        <v>208</v>
      </c>
      <c r="G1153" s="15"/>
      <c r="H1153" s="21" t="s">
        <v>239</v>
      </c>
      <c r="I1153" s="17" t="s">
        <v>4055</v>
      </c>
      <c r="J1153" s="17" t="s">
        <v>274</v>
      </c>
      <c r="K1153" s="17" t="s">
        <v>267</v>
      </c>
      <c r="L1153" s="17" t="s">
        <v>4056</v>
      </c>
      <c r="M1153" s="17" t="s">
        <v>4057</v>
      </c>
      <c r="N1153" s="17" t="s">
        <v>4058</v>
      </c>
      <c r="O1153" s="17" t="s">
        <v>375</v>
      </c>
      <c r="P1153" s="43" t="s">
        <v>272</v>
      </c>
      <c r="Q1153" s="17" t="str" cm="1">
        <f t="array" ref="Q1153">_xlfn.XLOOKUP(Table4[[#This Row],[Full Name / Nama Penuh]],Table1[[#All],[Employee Name]],Table1[[#All],[Status]],"",0,1)</f>
        <v>Active</v>
      </c>
      <c r="R1153" s="37"/>
    </row>
    <row r="1154" spans="1:18">
      <c r="A1154" s="17">
        <v>5752</v>
      </c>
      <c r="B1154" s="15">
        <v>46113.556006944404</v>
      </c>
      <c r="C1154" s="15">
        <v>46113.558148148099</v>
      </c>
      <c r="D1154" s="15" t="s">
        <v>264</v>
      </c>
      <c r="E1154" s="32">
        <v>46113</v>
      </c>
      <c r="F1154" s="17" t="s">
        <v>208</v>
      </c>
      <c r="G1154" s="15"/>
      <c r="H1154" s="21" t="s">
        <v>239</v>
      </c>
      <c r="I1154" s="17" t="s">
        <v>4059</v>
      </c>
      <c r="J1154" s="17" t="s">
        <v>291</v>
      </c>
      <c r="K1154" s="17" t="s">
        <v>267</v>
      </c>
      <c r="L1154" s="17" t="s">
        <v>4060</v>
      </c>
      <c r="M1154" s="17" t="s">
        <v>4061</v>
      </c>
      <c r="N1154" s="17" t="s">
        <v>4062</v>
      </c>
      <c r="O1154" s="17" t="s">
        <v>283</v>
      </c>
      <c r="P1154" s="43" t="s">
        <v>272</v>
      </c>
      <c r="Q1154" s="17" t="str" cm="1">
        <f t="array" ref="Q1154">_xlfn.XLOOKUP(Table4[[#This Row],[Full Name / Nama Penuh]],Table1[[#All],[Employee Name]],Table1[[#All],[Status]],"",0,1)</f>
        <v>Active</v>
      </c>
      <c r="R1154" s="37"/>
    </row>
    <row r="1155" spans="1:18">
      <c r="A1155" s="17">
        <v>5755</v>
      </c>
      <c r="B1155" s="15">
        <v>46113.564282407402</v>
      </c>
      <c r="C1155" s="15">
        <v>46113.5644328704</v>
      </c>
      <c r="D1155" s="15" t="s">
        <v>264</v>
      </c>
      <c r="E1155" s="32">
        <v>46113</v>
      </c>
      <c r="F1155" s="17" t="s">
        <v>208</v>
      </c>
      <c r="G1155" s="15"/>
      <c r="H1155" s="21" t="s">
        <v>239</v>
      </c>
      <c r="I1155" s="17" t="s">
        <v>4059</v>
      </c>
      <c r="J1155" s="17" t="s">
        <v>266</v>
      </c>
      <c r="K1155" s="17" t="s">
        <v>267</v>
      </c>
      <c r="L1155" s="17" t="s">
        <v>4063</v>
      </c>
      <c r="M1155" s="17" t="s">
        <v>4064</v>
      </c>
      <c r="N1155" s="17" t="s">
        <v>4065</v>
      </c>
      <c r="O1155" s="17" t="s">
        <v>375</v>
      </c>
      <c r="P1155" s="43" t="s">
        <v>272</v>
      </c>
      <c r="Q1155" s="17" t="str" cm="1">
        <f t="array" ref="Q1155">_xlfn.XLOOKUP(Table4[[#This Row],[Full Name / Nama Penuh]],Table1[[#All],[Employee Name]],Table1[[#All],[Status]],"",0,1)</f>
        <v>Active</v>
      </c>
      <c r="R1155" s="37"/>
    </row>
    <row r="1156" spans="1:18">
      <c r="A1156" s="17">
        <v>5756</v>
      </c>
      <c r="B1156" s="15">
        <v>46113.5646180556</v>
      </c>
      <c r="C1156" s="15">
        <v>46113.566504629598</v>
      </c>
      <c r="D1156" s="15" t="s">
        <v>264</v>
      </c>
      <c r="E1156" s="32">
        <v>46113</v>
      </c>
      <c r="F1156" s="17" t="s">
        <v>208</v>
      </c>
      <c r="G1156" s="15"/>
      <c r="H1156" s="21" t="s">
        <v>239</v>
      </c>
      <c r="I1156" s="17" t="s">
        <v>4066</v>
      </c>
      <c r="J1156" s="17" t="s">
        <v>291</v>
      </c>
      <c r="K1156" s="17" t="s">
        <v>267</v>
      </c>
      <c r="L1156" s="17" t="s">
        <v>4067</v>
      </c>
      <c r="M1156" s="17" t="s">
        <v>4068</v>
      </c>
      <c r="N1156" s="17" t="s">
        <v>4069</v>
      </c>
      <c r="O1156" s="17" t="s">
        <v>375</v>
      </c>
      <c r="P1156" s="43" t="s">
        <v>272</v>
      </c>
      <c r="Q1156" s="17" t="str" cm="1">
        <f t="array" ref="Q1156">_xlfn.XLOOKUP(Table4[[#This Row],[Full Name / Nama Penuh]],Table1[[#All],[Employee Name]],Table1[[#All],[Status]],"",0,1)</f>
        <v>Active</v>
      </c>
      <c r="R1156" s="37"/>
    </row>
    <row r="1157" spans="1:18">
      <c r="A1157" s="17">
        <v>5757</v>
      </c>
      <c r="B1157" s="15">
        <v>46113.566863425898</v>
      </c>
      <c r="C1157" s="15">
        <v>46113.568472222199</v>
      </c>
      <c r="D1157" s="15" t="s">
        <v>264</v>
      </c>
      <c r="E1157" s="32">
        <v>46113</v>
      </c>
      <c r="F1157" s="17" t="s">
        <v>208</v>
      </c>
      <c r="G1157" s="15"/>
      <c r="H1157" s="21" t="s">
        <v>239</v>
      </c>
      <c r="I1157" s="17" t="s">
        <v>4066</v>
      </c>
      <c r="J1157" s="17" t="s">
        <v>291</v>
      </c>
      <c r="K1157" s="17" t="s">
        <v>267</v>
      </c>
      <c r="L1157" s="17" t="s">
        <v>4070</v>
      </c>
      <c r="M1157" s="17" t="s">
        <v>4071</v>
      </c>
      <c r="N1157" s="17" t="s">
        <v>4072</v>
      </c>
      <c r="O1157" s="17" t="s">
        <v>283</v>
      </c>
      <c r="P1157" s="43" t="s">
        <v>272</v>
      </c>
      <c r="Q1157" s="17" t="str" cm="1">
        <f t="array" ref="Q1157">_xlfn.XLOOKUP(Table4[[#This Row],[Full Name / Nama Penuh]],Table1[[#All],[Employee Name]],Table1[[#All],[Status]],"",0,1)</f>
        <v>Active</v>
      </c>
      <c r="R1157" s="37"/>
    </row>
    <row r="1158" spans="1:18">
      <c r="A1158" s="17">
        <v>5758</v>
      </c>
      <c r="B1158" s="15">
        <v>46113.568101851903</v>
      </c>
      <c r="C1158" s="15">
        <v>46113.571296296301</v>
      </c>
      <c r="D1158" s="15" t="s">
        <v>264</v>
      </c>
      <c r="E1158" s="32">
        <v>46113</v>
      </c>
      <c r="F1158" s="17" t="s">
        <v>70</v>
      </c>
      <c r="G1158" s="15"/>
      <c r="H1158" s="21" t="s">
        <v>239</v>
      </c>
      <c r="I1158" s="17" t="s">
        <v>722</v>
      </c>
      <c r="J1158" s="17" t="s">
        <v>266</v>
      </c>
      <c r="K1158" s="17" t="s">
        <v>267</v>
      </c>
      <c r="L1158" s="17" t="s">
        <v>4073</v>
      </c>
      <c r="M1158" s="17" t="s">
        <v>369</v>
      </c>
      <c r="N1158" s="17" t="s">
        <v>4074</v>
      </c>
      <c r="O1158" s="17" t="s">
        <v>340</v>
      </c>
      <c r="P1158" s="43" t="s">
        <v>272</v>
      </c>
      <c r="Q1158" s="17" t="str" cm="1">
        <f t="array" ref="Q1158">_xlfn.XLOOKUP(Table4[[#This Row],[Full Name / Nama Penuh]],Table1[[#All],[Employee Name]],Table1[[#All],[Status]],"",0,1)</f>
        <v>Active</v>
      </c>
      <c r="R1158" s="37"/>
    </row>
    <row r="1159" spans="1:18">
      <c r="A1159" s="17">
        <v>5764</v>
      </c>
      <c r="B1159" s="15">
        <v>46113.584282407399</v>
      </c>
      <c r="C1159" s="15">
        <v>46113.5866087963</v>
      </c>
      <c r="D1159" s="15" t="s">
        <v>264</v>
      </c>
      <c r="E1159" s="32">
        <v>46113</v>
      </c>
      <c r="F1159" s="15" t="s">
        <v>4075</v>
      </c>
      <c r="G1159" s="15"/>
      <c r="H1159" s="21" t="s">
        <v>239</v>
      </c>
      <c r="I1159" s="17" t="s">
        <v>603</v>
      </c>
      <c r="J1159" s="17" t="s">
        <v>355</v>
      </c>
      <c r="K1159" s="17" t="s">
        <v>305</v>
      </c>
      <c r="L1159" s="17" t="s">
        <v>4076</v>
      </c>
      <c r="M1159" s="17" t="s">
        <v>4077</v>
      </c>
      <c r="N1159" s="17" t="s">
        <v>4078</v>
      </c>
      <c r="O1159" s="17" t="s">
        <v>340</v>
      </c>
      <c r="P1159" s="16" t="s">
        <v>272</v>
      </c>
      <c r="Q1159" s="17" t="str" cm="1">
        <f t="array" ref="Q1159">_xlfn.XLOOKUP(Table4[[#This Row],[Full Name / Nama Penuh]],Table1[[#All],[Employee Name]],Table1[[#All],[Status]],"",0,1)</f>
        <v>Inactive</v>
      </c>
      <c r="R1159" s="37"/>
    </row>
    <row r="1160" spans="1:18">
      <c r="A1160" s="17">
        <v>5768</v>
      </c>
      <c r="B1160" s="15">
        <v>46113.716284722199</v>
      </c>
      <c r="C1160" s="15">
        <v>46113.7207291667</v>
      </c>
      <c r="D1160" s="15" t="s">
        <v>264</v>
      </c>
      <c r="E1160" s="32">
        <v>46113</v>
      </c>
      <c r="F1160" s="17" t="s">
        <v>114</v>
      </c>
      <c r="G1160" s="15"/>
      <c r="H1160" s="21" t="s">
        <v>239</v>
      </c>
      <c r="I1160" s="17" t="s">
        <v>516</v>
      </c>
      <c r="J1160" s="17" t="s">
        <v>475</v>
      </c>
      <c r="K1160" s="17" t="s">
        <v>267</v>
      </c>
      <c r="L1160" s="17" t="s">
        <v>4079</v>
      </c>
      <c r="M1160" s="17" t="s">
        <v>4080</v>
      </c>
      <c r="N1160" s="17" t="s">
        <v>4081</v>
      </c>
      <c r="O1160" s="17" t="s">
        <v>375</v>
      </c>
      <c r="P1160" s="43" t="s">
        <v>272</v>
      </c>
      <c r="Q1160" s="17" t="str" cm="1">
        <f t="array" ref="Q1160">_xlfn.XLOOKUP(Table4[[#This Row],[Full Name / Nama Penuh]],Table1[[#All],[Employee Name]],Table1[[#All],[Status]],"",0,1)</f>
        <v>Active</v>
      </c>
      <c r="R1160" s="37"/>
    </row>
    <row r="1161" spans="1:18">
      <c r="A1161" s="17">
        <v>5791</v>
      </c>
      <c r="B1161" s="15">
        <v>46114.574085648099</v>
      </c>
      <c r="C1161" s="15">
        <v>46114.590312499997</v>
      </c>
      <c r="D1161" s="15" t="s">
        <v>264</v>
      </c>
      <c r="E1161" s="32">
        <v>46113</v>
      </c>
      <c r="F1161" s="17" t="s">
        <v>146</v>
      </c>
      <c r="G1161" s="15"/>
      <c r="H1161" s="21" t="s">
        <v>239</v>
      </c>
      <c r="I1161" s="17" t="s">
        <v>503</v>
      </c>
      <c r="J1161" s="17" t="s">
        <v>266</v>
      </c>
      <c r="K1161" s="17" t="s">
        <v>305</v>
      </c>
      <c r="L1161" s="17" t="s">
        <v>4082</v>
      </c>
      <c r="M1161" s="17" t="s">
        <v>4083</v>
      </c>
      <c r="N1161" s="17" t="s">
        <v>4084</v>
      </c>
      <c r="O1161" s="17" t="s">
        <v>340</v>
      </c>
      <c r="P1161" s="43" t="s">
        <v>272</v>
      </c>
      <c r="Q1161" s="17" t="str" cm="1">
        <f t="array" ref="Q1161">_xlfn.XLOOKUP(Table4[[#This Row],[Full Name / Nama Penuh]],Table1[[#All],[Employee Name]],Table1[[#All],[Status]],"",0,1)</f>
        <v>Active</v>
      </c>
      <c r="R1161" s="37"/>
    </row>
    <row r="1162" spans="1:18">
      <c r="A1162" s="17">
        <v>5812</v>
      </c>
      <c r="B1162" s="15">
        <v>46115.374224537001</v>
      </c>
      <c r="C1162" s="15">
        <v>46115.383657407401</v>
      </c>
      <c r="D1162" s="15" t="s">
        <v>264</v>
      </c>
      <c r="E1162" s="32">
        <v>46113</v>
      </c>
      <c r="F1162" s="15" t="s">
        <v>116</v>
      </c>
      <c r="G1162" s="15"/>
      <c r="H1162" s="21" t="s">
        <v>239</v>
      </c>
      <c r="I1162" s="17" t="s">
        <v>881</v>
      </c>
      <c r="J1162" s="17" t="s">
        <v>88</v>
      </c>
      <c r="K1162" s="17" t="s">
        <v>267</v>
      </c>
      <c r="L1162" s="17" t="s">
        <v>4085</v>
      </c>
      <c r="M1162" s="17" t="s">
        <v>4086</v>
      </c>
      <c r="N1162" s="17" t="s">
        <v>4087</v>
      </c>
      <c r="O1162" s="17" t="s">
        <v>346</v>
      </c>
      <c r="P1162" s="16" t="s">
        <v>272</v>
      </c>
      <c r="Q1162" s="17" t="str" cm="1">
        <f t="array" ref="Q1162">_xlfn.XLOOKUP(Table4[[#This Row],[Full Name / Nama Penuh]],Table1[[#All],[Employee Name]],Table1[[#All],[Status]],"",0,1)</f>
        <v>Active</v>
      </c>
      <c r="R1162" s="37"/>
    </row>
    <row r="1163" spans="1:18">
      <c r="A1163" s="17">
        <v>5947</v>
      </c>
      <c r="B1163" s="15">
        <v>46121.5390162037</v>
      </c>
      <c r="C1163" s="15">
        <v>46121.540497685201</v>
      </c>
      <c r="D1163" s="15" t="s">
        <v>264</v>
      </c>
      <c r="E1163" s="32">
        <v>46113</v>
      </c>
      <c r="F1163" s="17" t="s">
        <v>99</v>
      </c>
      <c r="G1163" s="15"/>
      <c r="H1163" s="21" t="s">
        <v>239</v>
      </c>
      <c r="I1163" s="17" t="s">
        <v>3494</v>
      </c>
      <c r="J1163" s="17" t="s">
        <v>88</v>
      </c>
      <c r="K1163" s="17" t="s">
        <v>305</v>
      </c>
      <c r="L1163" s="17" t="s">
        <v>4088</v>
      </c>
      <c r="M1163" s="17" t="s">
        <v>4089</v>
      </c>
      <c r="N1163" s="17" t="s">
        <v>4090</v>
      </c>
      <c r="O1163" s="17" t="s">
        <v>527</v>
      </c>
      <c r="P1163" s="43" t="s">
        <v>272</v>
      </c>
      <c r="Q1163" s="17" t="str" cm="1">
        <f t="array" ref="Q1163">_xlfn.XLOOKUP(Table4[[#This Row],[Full Name / Nama Penuh]],Table1[[#All],[Employee Name]],Table1[[#All],[Status]],"",0,1)</f>
        <v>Active</v>
      </c>
      <c r="R1163" s="37"/>
    </row>
    <row r="1164" spans="1:18">
      <c r="A1164" s="17">
        <v>5966</v>
      </c>
      <c r="B1164" s="15">
        <v>46121.638946759304</v>
      </c>
      <c r="C1164" s="15">
        <v>46121.640428240702</v>
      </c>
      <c r="D1164" s="15" t="s">
        <v>264</v>
      </c>
      <c r="E1164" s="32">
        <v>46113</v>
      </c>
      <c r="F1164" s="15" t="s">
        <v>3911</v>
      </c>
      <c r="G1164" s="15"/>
      <c r="H1164" s="21" t="s">
        <v>239</v>
      </c>
      <c r="I1164" s="17" t="s">
        <v>3912</v>
      </c>
      <c r="J1164" s="17" t="s">
        <v>325</v>
      </c>
      <c r="K1164" s="17" t="s">
        <v>267</v>
      </c>
      <c r="L1164" s="17" t="s">
        <v>4091</v>
      </c>
      <c r="M1164" s="17" t="s">
        <v>3914</v>
      </c>
      <c r="N1164" s="17" t="s">
        <v>3915</v>
      </c>
      <c r="O1164" s="17" t="s">
        <v>283</v>
      </c>
      <c r="P1164" s="16" t="s">
        <v>272</v>
      </c>
      <c r="Q1164" s="17" t="str" cm="1">
        <f t="array" ref="Q1164">_xlfn.XLOOKUP(Table4[[#This Row],[Full Name / Nama Penuh]],Table1[[#All],[Employee Name]],Table1[[#All],[Status]],"",0,1)</f>
        <v>Active</v>
      </c>
      <c r="R1164" s="37"/>
    </row>
    <row r="1165" spans="1:18">
      <c r="A1165" s="17">
        <v>5967</v>
      </c>
      <c r="B1165" s="15">
        <v>46121.642280092601</v>
      </c>
      <c r="C1165" s="15">
        <v>46121.642627314803</v>
      </c>
      <c r="D1165" s="15" t="s">
        <v>264</v>
      </c>
      <c r="E1165" s="32">
        <v>46113</v>
      </c>
      <c r="F1165" s="15" t="s">
        <v>4092</v>
      </c>
      <c r="G1165" s="15"/>
      <c r="H1165" s="21" t="s">
        <v>239</v>
      </c>
      <c r="I1165" s="17" t="s">
        <v>3912</v>
      </c>
      <c r="J1165" s="17" t="s">
        <v>1026</v>
      </c>
      <c r="K1165" s="17" t="s">
        <v>267</v>
      </c>
      <c r="L1165" s="17" t="s">
        <v>3988</v>
      </c>
      <c r="M1165" s="17" t="s">
        <v>4093</v>
      </c>
      <c r="N1165" s="17" t="s">
        <v>3915</v>
      </c>
      <c r="O1165" s="17" t="s">
        <v>283</v>
      </c>
      <c r="P1165" s="16" t="s">
        <v>272</v>
      </c>
      <c r="Q1165" s="17" t="str" cm="1">
        <f t="array" ref="Q1165">_xlfn.XLOOKUP(Table4[[#This Row],[Full Name / Nama Penuh]],Table1[[#All],[Employee Name]],Table1[[#All],[Status]],"",0,1)</f>
        <v>Active</v>
      </c>
      <c r="R1165" s="37"/>
    </row>
    <row r="1166" spans="1:18">
      <c r="A1166" s="17">
        <v>6016</v>
      </c>
      <c r="B1166" s="15">
        <v>46122.860717592601</v>
      </c>
      <c r="C1166" s="15">
        <v>46122.864814814799</v>
      </c>
      <c r="D1166" s="15" t="s">
        <v>264</v>
      </c>
      <c r="E1166" s="32">
        <v>46113</v>
      </c>
      <c r="F1166" s="17" t="s">
        <v>193</v>
      </c>
      <c r="G1166" s="15" t="s">
        <v>3425</v>
      </c>
      <c r="H1166" s="21" t="s">
        <v>239</v>
      </c>
      <c r="I1166" s="17" t="s">
        <v>1191</v>
      </c>
      <c r="J1166" s="17" t="s">
        <v>300</v>
      </c>
      <c r="K1166" s="17" t="s">
        <v>267</v>
      </c>
      <c r="L1166" s="17" t="s">
        <v>4094</v>
      </c>
      <c r="M1166" s="17" t="s">
        <v>1678</v>
      </c>
      <c r="N1166" s="17" t="s">
        <v>4095</v>
      </c>
      <c r="O1166" s="17" t="s">
        <v>271</v>
      </c>
      <c r="P1166" s="43" t="s">
        <v>272</v>
      </c>
      <c r="Q1166" s="17" t="str" cm="1">
        <f t="array" ref="Q1166">_xlfn.XLOOKUP(Table4[[#This Row],[Full Name / Nama Penuh]],Table1[[#All],[Employee Name]],Table1[[#All],[Status]],"",0,1)</f>
        <v>Active</v>
      </c>
      <c r="R1166" s="37"/>
    </row>
    <row r="1167" spans="1:18">
      <c r="A1167" s="17">
        <v>6250</v>
      </c>
      <c r="B1167" s="15">
        <v>46126.568460648203</v>
      </c>
      <c r="C1167" s="15">
        <v>46126.569988425901</v>
      </c>
      <c r="D1167" s="15" t="s">
        <v>264</v>
      </c>
      <c r="E1167" s="32">
        <v>46113</v>
      </c>
      <c r="F1167" s="17" t="s">
        <v>197</v>
      </c>
      <c r="G1167" s="15" t="s">
        <v>3208</v>
      </c>
      <c r="H1167" s="21" t="s">
        <v>239</v>
      </c>
      <c r="I1167" s="17" t="s">
        <v>752</v>
      </c>
      <c r="J1167" s="17" t="s">
        <v>483</v>
      </c>
      <c r="K1167" s="17" t="s">
        <v>267</v>
      </c>
      <c r="L1167" s="17" t="s">
        <v>4096</v>
      </c>
      <c r="M1167" s="17" t="s">
        <v>4097</v>
      </c>
      <c r="N1167" s="17" t="s">
        <v>4098</v>
      </c>
      <c r="O1167" s="17" t="s">
        <v>346</v>
      </c>
      <c r="P1167" s="43" t="s">
        <v>272</v>
      </c>
      <c r="Q1167" s="17" t="str" cm="1">
        <f t="array" ref="Q1167">_xlfn.XLOOKUP(Table4[[#This Row],[Full Name / Nama Penuh]],Table1[[#All],[Employee Name]],Table1[[#All],[Status]],"",0,1)</f>
        <v>Active</v>
      </c>
      <c r="R1167" s="37"/>
    </row>
    <row r="1168" spans="1:18">
      <c r="A1168" s="17">
        <v>6252</v>
      </c>
      <c r="B1168" s="15">
        <v>46126.567696759303</v>
      </c>
      <c r="C1168" s="15">
        <v>46126.571585648097</v>
      </c>
      <c r="D1168" s="15" t="s">
        <v>264</v>
      </c>
      <c r="E1168" s="32">
        <v>46113</v>
      </c>
      <c r="F1168" s="17" t="s">
        <v>98</v>
      </c>
      <c r="G1168" s="15" t="s">
        <v>3188</v>
      </c>
      <c r="H1168" s="21" t="s">
        <v>239</v>
      </c>
      <c r="I1168" s="17" t="s">
        <v>3189</v>
      </c>
      <c r="J1168" s="17" t="s">
        <v>325</v>
      </c>
      <c r="K1168" s="17" t="s">
        <v>305</v>
      </c>
      <c r="L1168" s="17" t="s">
        <v>4099</v>
      </c>
      <c r="M1168" s="17" t="s">
        <v>4100</v>
      </c>
      <c r="N1168" s="17" t="s">
        <v>1581</v>
      </c>
      <c r="O1168" s="17" t="s">
        <v>295</v>
      </c>
      <c r="P1168" s="43" t="s">
        <v>272</v>
      </c>
      <c r="Q1168" s="17" t="str" cm="1">
        <f t="array" ref="Q1168">_xlfn.XLOOKUP(Table4[[#This Row],[Full Name / Nama Penuh]],Table1[[#All],[Employee Name]],Table1[[#All],[Status]],"",0,1)</f>
        <v>Active</v>
      </c>
      <c r="R1168" s="37"/>
    </row>
    <row r="1169" spans="1:18">
      <c r="A1169" s="17">
        <v>6275</v>
      </c>
      <c r="B1169" s="15">
        <v>46126.943634259304</v>
      </c>
      <c r="C1169" s="15">
        <v>46126.945636574099</v>
      </c>
      <c r="D1169" s="15" t="s">
        <v>264</v>
      </c>
      <c r="E1169" s="32">
        <v>46113</v>
      </c>
      <c r="F1169" s="17" t="s">
        <v>230</v>
      </c>
      <c r="G1169" s="15" t="s">
        <v>3373</v>
      </c>
      <c r="H1169" s="21" t="s">
        <v>239</v>
      </c>
      <c r="I1169" s="17" t="s">
        <v>2973</v>
      </c>
      <c r="J1169" s="17" t="s">
        <v>291</v>
      </c>
      <c r="K1169" s="17" t="s">
        <v>305</v>
      </c>
      <c r="L1169" s="17" t="s">
        <v>4101</v>
      </c>
      <c r="M1169" s="17" t="s">
        <v>4102</v>
      </c>
      <c r="N1169" s="17" t="s">
        <v>4103</v>
      </c>
      <c r="O1169" s="17" t="s">
        <v>295</v>
      </c>
      <c r="P1169" s="43" t="s">
        <v>272</v>
      </c>
      <c r="Q1169" s="17" t="str" cm="1">
        <f t="array" ref="Q1169">_xlfn.XLOOKUP(Table4[[#This Row],[Full Name / Nama Penuh]],Table1[[#All],[Employee Name]],Table1[[#All],[Status]],"",0,1)</f>
        <v>Active</v>
      </c>
      <c r="R1169" s="37"/>
    </row>
    <row r="1170" spans="1:18">
      <c r="A1170" s="16">
        <v>6565</v>
      </c>
      <c r="B1170" s="15">
        <v>46142.800833333335</v>
      </c>
      <c r="C1170" s="15">
        <v>46142.802662037036</v>
      </c>
      <c r="D1170" s="15" t="s">
        <v>264</v>
      </c>
      <c r="E1170" s="32">
        <v>46113</v>
      </c>
      <c r="F1170" s="17" t="s">
        <v>235</v>
      </c>
      <c r="G1170" s="17">
        <v>12000202</v>
      </c>
      <c r="H1170" s="21" t="s">
        <v>239</v>
      </c>
      <c r="I1170" s="17" t="s">
        <v>209</v>
      </c>
      <c r="J1170" s="17" t="s">
        <v>266</v>
      </c>
      <c r="K1170" s="17" t="s">
        <v>305</v>
      </c>
      <c r="L1170" s="17" t="s">
        <v>4104</v>
      </c>
      <c r="M1170" s="17" t="s">
        <v>4105</v>
      </c>
      <c r="N1170" s="17" t="s">
        <v>4106</v>
      </c>
      <c r="O1170" s="17" t="s">
        <v>428</v>
      </c>
      <c r="P1170" s="50" t="s">
        <v>272</v>
      </c>
      <c r="Q1170" s="17" t="str" cm="1">
        <f t="array" ref="Q1170">_xlfn.XLOOKUP(Table4[[#This Row],[Full Name / Nama Penuh]],Table1[[#All],[Employee Name]],Table1[[#All],[Status]],"",0,1)</f>
        <v>Active</v>
      </c>
      <c r="R1170" s="37"/>
    </row>
    <row r="1171" spans="1:18" ht="43.5">
      <c r="A1171" s="17"/>
      <c r="B1171" s="15"/>
      <c r="C1171" s="15"/>
      <c r="D1171" s="15"/>
      <c r="E1171" s="32">
        <v>46113</v>
      </c>
      <c r="F1171" s="17" t="s">
        <v>182</v>
      </c>
      <c r="G1171" s="15" t="e">
        <f>VLOOKUP(Table4[[#This Row],[Full Name / Nama Penuh]],#REF!,1,FALSE)</f>
        <v>#REF!</v>
      </c>
      <c r="H1171" s="17" t="s">
        <v>239</v>
      </c>
      <c r="I1171" s="22" t="s">
        <v>359</v>
      </c>
      <c r="J1171" s="22" t="s">
        <v>475</v>
      </c>
      <c r="K1171" s="23" t="s">
        <v>285</v>
      </c>
      <c r="L1171" s="23" t="s">
        <v>4107</v>
      </c>
      <c r="M1171" s="24" t="s">
        <v>1924</v>
      </c>
      <c r="N1171" s="24" t="s">
        <v>4108</v>
      </c>
      <c r="O1171" s="22" t="s">
        <v>289</v>
      </c>
      <c r="P1171" s="43" t="s">
        <v>4047</v>
      </c>
      <c r="Q1171" s="17" t="str" cm="1">
        <f t="array" ref="Q1171">_xlfn.XLOOKUP(Table4[[#This Row],[Full Name / Nama Penuh]],Table1[[#All],[Employee Name]],Table1[[#All],[Status]],"",0,1)</f>
        <v>Active</v>
      </c>
      <c r="R1171" s="37"/>
    </row>
    <row r="1172" spans="1:18">
      <c r="A1172" s="17">
        <v>5748</v>
      </c>
      <c r="B1172" s="15">
        <v>46113.4758912037</v>
      </c>
      <c r="C1172" s="15">
        <v>46113.477951388901</v>
      </c>
      <c r="D1172" s="15" t="s">
        <v>264</v>
      </c>
      <c r="E1172" s="32">
        <v>46113</v>
      </c>
      <c r="F1172" s="17" t="s">
        <v>182</v>
      </c>
      <c r="G1172" s="15"/>
      <c r="H1172" s="21" t="s">
        <v>239</v>
      </c>
      <c r="I1172" s="17" t="s">
        <v>359</v>
      </c>
      <c r="J1172" s="17" t="s">
        <v>475</v>
      </c>
      <c r="K1172" s="17" t="s">
        <v>285</v>
      </c>
      <c r="L1172" s="17" t="s">
        <v>4107</v>
      </c>
      <c r="M1172" s="17" t="s">
        <v>1924</v>
      </c>
      <c r="N1172" s="17" t="s">
        <v>4108</v>
      </c>
      <c r="O1172" s="17" t="s">
        <v>289</v>
      </c>
      <c r="P1172" s="43" t="s">
        <v>272</v>
      </c>
      <c r="Q1172" s="17" t="str" cm="1">
        <f t="array" ref="Q1172">_xlfn.XLOOKUP(Table4[[#This Row],[Full Name / Nama Penuh]],Table1[[#All],[Employee Name]],Table1[[#All],[Status]],"",0,1)</f>
        <v>Active</v>
      </c>
      <c r="R1172" s="37"/>
    </row>
    <row r="1173" spans="1:18">
      <c r="A1173" s="17">
        <v>5759</v>
      </c>
      <c r="B1173" s="15">
        <v>46113.571400462999</v>
      </c>
      <c r="C1173" s="15">
        <v>46113.572442129604</v>
      </c>
      <c r="D1173" s="15" t="s">
        <v>264</v>
      </c>
      <c r="E1173" s="32">
        <v>46113</v>
      </c>
      <c r="F1173" s="17" t="s">
        <v>70</v>
      </c>
      <c r="G1173" s="15"/>
      <c r="H1173" s="21" t="s">
        <v>239</v>
      </c>
      <c r="I1173" s="17" t="s">
        <v>722</v>
      </c>
      <c r="J1173" s="17" t="s">
        <v>266</v>
      </c>
      <c r="K1173" s="17" t="s">
        <v>285</v>
      </c>
      <c r="L1173" s="17" t="s">
        <v>4109</v>
      </c>
      <c r="M1173" s="17" t="s">
        <v>4110</v>
      </c>
      <c r="N1173" s="17" t="s">
        <v>4111</v>
      </c>
      <c r="O1173" s="17" t="s">
        <v>295</v>
      </c>
      <c r="P1173" s="43" t="s">
        <v>272</v>
      </c>
      <c r="Q1173" s="17" t="str" cm="1">
        <f t="array" ref="Q1173">_xlfn.XLOOKUP(Table4[[#This Row],[Full Name / Nama Penuh]],Table1[[#All],[Employee Name]],Table1[[#All],[Status]],"",0,1)</f>
        <v>Active</v>
      </c>
      <c r="R1173" s="37"/>
    </row>
    <row r="1174" spans="1:18">
      <c r="A1174" s="17">
        <v>5760</v>
      </c>
      <c r="B1174" s="15">
        <v>46113.572488425903</v>
      </c>
      <c r="C1174" s="15">
        <v>46113.574085648099</v>
      </c>
      <c r="D1174" s="15" t="s">
        <v>264</v>
      </c>
      <c r="E1174" s="32">
        <v>46113</v>
      </c>
      <c r="F1174" s="17" t="s">
        <v>70</v>
      </c>
      <c r="G1174" s="15"/>
      <c r="H1174" s="21" t="s">
        <v>239</v>
      </c>
      <c r="I1174" s="17" t="s">
        <v>722</v>
      </c>
      <c r="J1174" s="17" t="s">
        <v>266</v>
      </c>
      <c r="K1174" s="17" t="s">
        <v>285</v>
      </c>
      <c r="L1174" s="17" t="s">
        <v>4112</v>
      </c>
      <c r="M1174" s="17" t="s">
        <v>4113</v>
      </c>
      <c r="N1174" s="17" t="s">
        <v>3791</v>
      </c>
      <c r="O1174" s="17" t="s">
        <v>589</v>
      </c>
      <c r="P1174" s="43" t="s">
        <v>272</v>
      </c>
      <c r="Q1174" s="17" t="str" cm="1">
        <f t="array" ref="Q1174">_xlfn.XLOOKUP(Table4[[#This Row],[Full Name / Nama Penuh]],Table1[[#All],[Employee Name]],Table1[[#All],[Status]],"",0,1)</f>
        <v>Active</v>
      </c>
      <c r="R1174" s="37"/>
    </row>
    <row r="1175" spans="1:18">
      <c r="A1175" s="17">
        <v>5761</v>
      </c>
      <c r="B1175" s="15">
        <v>46113.574675925898</v>
      </c>
      <c r="C1175" s="15">
        <v>46113.576087963003</v>
      </c>
      <c r="D1175" s="15" t="s">
        <v>264</v>
      </c>
      <c r="E1175" s="32">
        <v>46113</v>
      </c>
      <c r="F1175" s="15" t="s">
        <v>2025</v>
      </c>
      <c r="G1175" s="15"/>
      <c r="H1175" s="21" t="s">
        <v>2026</v>
      </c>
      <c r="I1175" s="17" t="s">
        <v>2502</v>
      </c>
      <c r="J1175" s="17" t="s">
        <v>466</v>
      </c>
      <c r="K1175" s="17" t="s">
        <v>296</v>
      </c>
      <c r="L1175" s="17" t="s">
        <v>4114</v>
      </c>
      <c r="M1175" s="17" t="s">
        <v>4115</v>
      </c>
      <c r="N1175" s="17" t="s">
        <v>4116</v>
      </c>
      <c r="O1175" s="17" t="s">
        <v>450</v>
      </c>
      <c r="P1175" s="43" t="s">
        <v>390</v>
      </c>
      <c r="Q1175" s="17" t="str" cm="1">
        <f t="array" ref="Q1175">_xlfn.XLOOKUP(Table4[[#This Row],[Full Name / Nama Penuh]],Table1[[#All],[Employee Name]],Table1[[#All],[Status]],"",0,1)</f>
        <v/>
      </c>
      <c r="R1175" s="37"/>
    </row>
    <row r="1176" spans="1:18">
      <c r="A1176" s="17">
        <v>5762</v>
      </c>
      <c r="B1176" s="15">
        <v>46113.576180555603</v>
      </c>
      <c r="C1176" s="15">
        <v>46113.577037037001</v>
      </c>
      <c r="D1176" s="15" t="s">
        <v>264</v>
      </c>
      <c r="E1176" s="32">
        <v>46113</v>
      </c>
      <c r="F1176" s="15" t="s">
        <v>2025</v>
      </c>
      <c r="G1176" s="15"/>
      <c r="H1176" s="21" t="s">
        <v>2026</v>
      </c>
      <c r="I1176" s="17" t="s">
        <v>2502</v>
      </c>
      <c r="J1176" s="17" t="s">
        <v>355</v>
      </c>
      <c r="K1176" s="17" t="s">
        <v>296</v>
      </c>
      <c r="L1176" s="17" t="s">
        <v>4117</v>
      </c>
      <c r="M1176" s="17" t="s">
        <v>4118</v>
      </c>
      <c r="N1176" s="17" t="s">
        <v>4119</v>
      </c>
      <c r="O1176" s="17" t="s">
        <v>450</v>
      </c>
      <c r="P1176" s="43" t="s">
        <v>390</v>
      </c>
      <c r="Q1176" s="17" t="str" cm="1">
        <f t="array" ref="Q1176">_xlfn.XLOOKUP(Table4[[#This Row],[Full Name / Nama Penuh]],Table1[[#All],[Employee Name]],Table1[[#All],[Status]],"",0,1)</f>
        <v/>
      </c>
      <c r="R1176" s="37"/>
    </row>
    <row r="1177" spans="1:18">
      <c r="A1177" s="17">
        <v>5763</v>
      </c>
      <c r="B1177" s="15">
        <v>46113.581851851799</v>
      </c>
      <c r="C1177" s="15">
        <v>46113.584201388898</v>
      </c>
      <c r="D1177" s="15" t="s">
        <v>264</v>
      </c>
      <c r="E1177" s="32">
        <v>46113</v>
      </c>
      <c r="F1177" s="15" t="s">
        <v>4075</v>
      </c>
      <c r="G1177" s="15"/>
      <c r="H1177" s="21" t="s">
        <v>239</v>
      </c>
      <c r="I1177" s="17" t="s">
        <v>4120</v>
      </c>
      <c r="J1177" s="17" t="s">
        <v>266</v>
      </c>
      <c r="K1177" s="17" t="s">
        <v>285</v>
      </c>
      <c r="L1177" s="17" t="s">
        <v>4121</v>
      </c>
      <c r="M1177" s="17" t="s">
        <v>4122</v>
      </c>
      <c r="N1177" s="17" t="s">
        <v>4123</v>
      </c>
      <c r="O1177" s="17" t="s">
        <v>318</v>
      </c>
      <c r="P1177" s="16" t="s">
        <v>272</v>
      </c>
      <c r="Q1177" s="17" t="str" cm="1">
        <f t="array" ref="Q1177">_xlfn.XLOOKUP(Table4[[#This Row],[Full Name / Nama Penuh]],Table1[[#All],[Employee Name]],Table1[[#All],[Status]],"",0,1)</f>
        <v>Inactive</v>
      </c>
      <c r="R1177" s="37"/>
    </row>
    <row r="1178" spans="1:18">
      <c r="A1178" s="17">
        <v>5767</v>
      </c>
      <c r="B1178" s="15">
        <v>46113.650173611102</v>
      </c>
      <c r="C1178" s="15">
        <v>46113.652662036999</v>
      </c>
      <c r="D1178" s="15" t="s">
        <v>264</v>
      </c>
      <c r="E1178" s="32">
        <v>46113</v>
      </c>
      <c r="F1178" s="17" t="s">
        <v>182</v>
      </c>
      <c r="G1178" s="15"/>
      <c r="H1178" s="21" t="s">
        <v>239</v>
      </c>
      <c r="I1178" s="17" t="s">
        <v>359</v>
      </c>
      <c r="J1178" s="17" t="s">
        <v>279</v>
      </c>
      <c r="K1178" s="17" t="s">
        <v>285</v>
      </c>
      <c r="L1178" s="17" t="s">
        <v>4124</v>
      </c>
      <c r="M1178" s="17" t="s">
        <v>4125</v>
      </c>
      <c r="N1178" s="17" t="s">
        <v>4126</v>
      </c>
      <c r="O1178" s="17" t="s">
        <v>428</v>
      </c>
      <c r="P1178" s="43" t="s">
        <v>272</v>
      </c>
      <c r="Q1178" s="17" t="str" cm="1">
        <f t="array" ref="Q1178">_xlfn.XLOOKUP(Table4[[#This Row],[Full Name / Nama Penuh]],Table1[[#All],[Employee Name]],Table1[[#All],[Status]],"",0,1)</f>
        <v>Active</v>
      </c>
      <c r="R1178" s="37"/>
    </row>
    <row r="1179" spans="1:18">
      <c r="A1179" s="17">
        <v>5781</v>
      </c>
      <c r="B1179" s="15">
        <v>46114.3605439815</v>
      </c>
      <c r="C1179" s="15">
        <v>46114.361932870401</v>
      </c>
      <c r="D1179" s="15" t="s">
        <v>264</v>
      </c>
      <c r="E1179" s="32">
        <v>46113</v>
      </c>
      <c r="F1179" s="15" t="s">
        <v>4127</v>
      </c>
      <c r="G1179" s="15"/>
      <c r="H1179" s="21" t="s">
        <v>493</v>
      </c>
      <c r="I1179" s="17" t="s">
        <v>3781</v>
      </c>
      <c r="J1179" s="17" t="s">
        <v>266</v>
      </c>
      <c r="K1179" s="17" t="s">
        <v>285</v>
      </c>
      <c r="L1179" s="17" t="s">
        <v>4128</v>
      </c>
      <c r="M1179" s="17" t="s">
        <v>4129</v>
      </c>
      <c r="N1179" s="17" t="s">
        <v>4130</v>
      </c>
      <c r="O1179" s="17" t="s">
        <v>283</v>
      </c>
      <c r="P1179" s="43" t="s">
        <v>390</v>
      </c>
      <c r="Q1179" s="17" t="str" cm="1">
        <f t="array" ref="Q1179">_xlfn.XLOOKUP(Table4[[#This Row],[Full Name / Nama Penuh]],Table1[[#All],[Employee Name]],Table1[[#All],[Status]],"",0,1)</f>
        <v/>
      </c>
      <c r="R1179" s="37"/>
    </row>
    <row r="1180" spans="1:18">
      <c r="A1180" s="17">
        <v>5911</v>
      </c>
      <c r="B1180" s="15">
        <v>46120.761331018497</v>
      </c>
      <c r="C1180" s="15">
        <v>46120.766828703701</v>
      </c>
      <c r="D1180" s="15" t="s">
        <v>264</v>
      </c>
      <c r="E1180" s="32">
        <v>46113</v>
      </c>
      <c r="F1180" s="15" t="s">
        <v>4131</v>
      </c>
      <c r="G1180" s="15"/>
      <c r="H1180" s="21" t="s">
        <v>2181</v>
      </c>
      <c r="I1180" s="17" t="s">
        <v>3556</v>
      </c>
      <c r="J1180" s="17" t="s">
        <v>4132</v>
      </c>
      <c r="K1180" s="17" t="s">
        <v>285</v>
      </c>
      <c r="L1180" s="17" t="s">
        <v>4133</v>
      </c>
      <c r="M1180" s="17" t="s">
        <v>4134</v>
      </c>
      <c r="N1180" s="17" t="s">
        <v>4135</v>
      </c>
      <c r="O1180" s="17" t="s">
        <v>375</v>
      </c>
      <c r="P1180" s="43" t="s">
        <v>390</v>
      </c>
      <c r="Q1180" s="17" t="str" cm="1">
        <f t="array" ref="Q1180">_xlfn.XLOOKUP(Table4[[#This Row],[Full Name / Nama Penuh]],Table1[[#All],[Employee Name]],Table1[[#All],[Status]],"",0,1)</f>
        <v/>
      </c>
      <c r="R1180" s="37"/>
    </row>
    <row r="1181" spans="1:18">
      <c r="A1181" s="17">
        <v>5916</v>
      </c>
      <c r="B1181" s="15">
        <v>46120.859398148197</v>
      </c>
      <c r="C1181" s="15">
        <v>46120.864004629599</v>
      </c>
      <c r="D1181" s="15" t="s">
        <v>264</v>
      </c>
      <c r="E1181" s="32">
        <v>46113</v>
      </c>
      <c r="F1181" s="15" t="s">
        <v>3650</v>
      </c>
      <c r="G1181" s="15"/>
      <c r="H1181" s="21" t="s">
        <v>2026</v>
      </c>
      <c r="I1181" s="17" t="s">
        <v>3651</v>
      </c>
      <c r="J1181" s="17" t="s">
        <v>604</v>
      </c>
      <c r="K1181" s="17" t="s">
        <v>285</v>
      </c>
      <c r="L1181" s="17" t="s">
        <v>4136</v>
      </c>
      <c r="M1181" s="17" t="s">
        <v>2552</v>
      </c>
      <c r="N1181" s="17" t="s">
        <v>4137</v>
      </c>
      <c r="O1181" s="17" t="s">
        <v>289</v>
      </c>
      <c r="P1181" s="43" t="s">
        <v>390</v>
      </c>
      <c r="Q1181" s="17" t="str" cm="1">
        <f t="array" ref="Q1181">_xlfn.XLOOKUP(Table4[[#This Row],[Full Name / Nama Penuh]],Table1[[#All],[Employee Name]],Table1[[#All],[Status]],"",0,1)</f>
        <v/>
      </c>
      <c r="R1181" s="37"/>
    </row>
    <row r="1182" spans="1:18">
      <c r="A1182" s="17">
        <v>6062</v>
      </c>
      <c r="B1182" s="15">
        <v>46125.467187499999</v>
      </c>
      <c r="C1182" s="15">
        <v>46125.471099536997</v>
      </c>
      <c r="D1182" s="15" t="s">
        <v>264</v>
      </c>
      <c r="E1182" s="32">
        <v>46113</v>
      </c>
      <c r="F1182" s="17" t="s">
        <v>152</v>
      </c>
      <c r="G1182" s="15" t="s">
        <v>4138</v>
      </c>
      <c r="H1182" s="21" t="s">
        <v>239</v>
      </c>
      <c r="I1182" s="17" t="s">
        <v>359</v>
      </c>
      <c r="J1182" s="17" t="s">
        <v>320</v>
      </c>
      <c r="K1182" s="17" t="s">
        <v>285</v>
      </c>
      <c r="L1182" s="17" t="s">
        <v>4139</v>
      </c>
      <c r="M1182" s="17" t="s">
        <v>287</v>
      </c>
      <c r="N1182" s="17" t="s">
        <v>4140</v>
      </c>
      <c r="O1182" s="17" t="s">
        <v>428</v>
      </c>
      <c r="P1182" s="43" t="s">
        <v>272</v>
      </c>
      <c r="Q1182" s="17" t="str" cm="1">
        <f t="array" ref="Q1182">_xlfn.XLOOKUP(Table4[[#This Row],[Full Name / Nama Penuh]],Table1[[#All],[Employee Name]],Table1[[#All],[Status]],"",0,1)</f>
        <v>Active</v>
      </c>
      <c r="R1182" s="37"/>
    </row>
    <row r="1183" spans="1:18">
      <c r="A1183" s="17">
        <v>6238</v>
      </c>
      <c r="B1183" s="15">
        <v>46126.556689814803</v>
      </c>
      <c r="C1183" s="15">
        <v>46126.558344907397</v>
      </c>
      <c r="D1183" s="15" t="s">
        <v>264</v>
      </c>
      <c r="E1183" s="32">
        <v>46113</v>
      </c>
      <c r="F1183" s="17" t="s">
        <v>189</v>
      </c>
      <c r="G1183" s="15" t="s">
        <v>4141</v>
      </c>
      <c r="H1183" s="21" t="s">
        <v>239</v>
      </c>
      <c r="I1183" s="17" t="s">
        <v>465</v>
      </c>
      <c r="J1183" s="17" t="s">
        <v>604</v>
      </c>
      <c r="K1183" s="17" t="s">
        <v>285</v>
      </c>
      <c r="L1183" s="17" t="s">
        <v>4142</v>
      </c>
      <c r="M1183" s="17" t="s">
        <v>4143</v>
      </c>
      <c r="N1183" s="17" t="s">
        <v>4144</v>
      </c>
      <c r="O1183" s="17" t="s">
        <v>553</v>
      </c>
      <c r="P1183" s="43" t="s">
        <v>272</v>
      </c>
      <c r="Q1183" s="17" t="str" cm="1">
        <f t="array" ref="Q1183">_xlfn.XLOOKUP(Table4[[#This Row],[Full Name / Nama Penuh]],Table1[[#All],[Employee Name]],Table1[[#All],[Status]],"",0,1)</f>
        <v>Active</v>
      </c>
      <c r="R1183" s="37"/>
    </row>
    <row r="1184" spans="1:18">
      <c r="A1184" s="17">
        <v>5770</v>
      </c>
      <c r="B1184" s="15">
        <v>46113.842245370397</v>
      </c>
      <c r="C1184" s="15">
        <v>46113.857581018499</v>
      </c>
      <c r="D1184" s="15" t="s">
        <v>264</v>
      </c>
      <c r="E1184" s="32">
        <v>46113</v>
      </c>
      <c r="F1184" s="15" t="s">
        <v>2894</v>
      </c>
      <c r="G1184" s="15"/>
      <c r="H1184" s="21" t="s">
        <v>2026</v>
      </c>
      <c r="I1184" s="17" t="s">
        <v>2295</v>
      </c>
      <c r="J1184" s="17" t="s">
        <v>644</v>
      </c>
      <c r="K1184" s="17" t="s">
        <v>267</v>
      </c>
      <c r="L1184" s="17" t="s">
        <v>4145</v>
      </c>
      <c r="M1184" s="17" t="s">
        <v>4146</v>
      </c>
      <c r="N1184" s="17" t="s">
        <v>4147</v>
      </c>
      <c r="O1184" s="17" t="s">
        <v>375</v>
      </c>
      <c r="P1184" s="43" t="s">
        <v>390</v>
      </c>
      <c r="Q1184" s="17" t="str" cm="1">
        <f t="array" ref="Q1184">_xlfn.XLOOKUP(Table4[[#This Row],[Full Name / Nama Penuh]],Table1[[#All],[Employee Name]],Table1[[#All],[Status]],"",0,1)</f>
        <v/>
      </c>
      <c r="R1184" s="37"/>
    </row>
    <row r="1185" spans="1:18" ht="409.6">
      <c r="A1185" s="47"/>
      <c r="B1185" s="21"/>
      <c r="C1185" s="21"/>
      <c r="D1185" s="21"/>
      <c r="E1185" s="33">
        <v>46112</v>
      </c>
      <c r="F1185" s="17" t="s">
        <v>38</v>
      </c>
      <c r="G1185" s="15" t="e">
        <f>VLOOKUP(Table4[[#This Row],[Full Name / Nama Penuh]],#REF!,1,FALSE)</f>
        <v>#REF!</v>
      </c>
      <c r="H1185" s="17" t="s">
        <v>239</v>
      </c>
      <c r="I1185" s="18" t="s">
        <v>603</v>
      </c>
      <c r="J1185" s="18" t="s">
        <v>475</v>
      </c>
      <c r="K1185" s="19" t="s">
        <v>305</v>
      </c>
      <c r="L1185" s="19" t="s">
        <v>4148</v>
      </c>
      <c r="M1185" s="20" t="s">
        <v>4149</v>
      </c>
      <c r="N1185" s="20" t="s">
        <v>4150</v>
      </c>
      <c r="O1185" s="18" t="s">
        <v>295</v>
      </c>
      <c r="P1185" s="43" t="s">
        <v>4047</v>
      </c>
      <c r="Q1185" s="17" t="str" cm="1">
        <f t="array" ref="Q1185">_xlfn.XLOOKUP(Table4[[#This Row],[Full Name / Nama Penuh]],Table1[[#All],[Employee Name]],Table1[[#All],[Status]],"",0,1)</f>
        <v>Active</v>
      </c>
      <c r="R1185" s="37"/>
    </row>
    <row r="1186" spans="1:18" ht="87">
      <c r="A1186" s="17"/>
      <c r="B1186" s="15"/>
      <c r="C1186" s="15"/>
      <c r="D1186" s="15"/>
      <c r="E1186" s="32">
        <v>46112</v>
      </c>
      <c r="F1186" s="18" t="s">
        <v>4151</v>
      </c>
      <c r="G1186" s="15" t="e">
        <f>VLOOKUP(Table4[[#This Row],[Full Name / Nama Penuh]],#REF!,1,FALSE)</f>
        <v>#REF!</v>
      </c>
      <c r="H1186" s="17" t="s">
        <v>239</v>
      </c>
      <c r="I1186" s="22" t="s">
        <v>520</v>
      </c>
      <c r="J1186" s="22" t="s">
        <v>279</v>
      </c>
      <c r="K1186" s="23" t="s">
        <v>305</v>
      </c>
      <c r="L1186" s="23" t="s">
        <v>4152</v>
      </c>
      <c r="M1186" s="24" t="s">
        <v>2722</v>
      </c>
      <c r="N1186" s="24" t="s">
        <v>4153</v>
      </c>
      <c r="O1186" s="22" t="s">
        <v>340</v>
      </c>
      <c r="P1186" s="43" t="s">
        <v>4047</v>
      </c>
      <c r="Q1186" s="17" t="str" cm="1">
        <f t="array" ref="Q1186">_xlfn.XLOOKUP(Table4[[#This Row],[Full Name / Nama Penuh]],Table1[[#All],[Employee Name]],Table1[[#All],[Status]],"",0,1)</f>
        <v>Active</v>
      </c>
      <c r="R1186" s="37"/>
    </row>
    <row r="1187" spans="1:18" ht="115.5">
      <c r="A1187" s="47"/>
      <c r="B1187" s="21"/>
      <c r="C1187" s="21"/>
      <c r="D1187" s="21"/>
      <c r="E1187" s="33">
        <v>46112</v>
      </c>
      <c r="F1187" s="18" t="s">
        <v>95</v>
      </c>
      <c r="G1187" s="15" t="e">
        <f>VLOOKUP(Table4[[#This Row],[Full Name / Nama Penuh]],#REF!,1,FALSE)</f>
        <v>#REF!</v>
      </c>
      <c r="H1187" s="17" t="s">
        <v>239</v>
      </c>
      <c r="I1187" s="18" t="s">
        <v>520</v>
      </c>
      <c r="J1187" s="18" t="s">
        <v>274</v>
      </c>
      <c r="K1187" s="19" t="s">
        <v>267</v>
      </c>
      <c r="L1187" s="19" t="s">
        <v>4154</v>
      </c>
      <c r="M1187" s="20" t="s">
        <v>4155</v>
      </c>
      <c r="N1187" s="20" t="s">
        <v>4156</v>
      </c>
      <c r="O1187" s="18" t="s">
        <v>295</v>
      </c>
      <c r="P1187" s="43" t="s">
        <v>4047</v>
      </c>
      <c r="Q1187" s="17" t="str" cm="1">
        <f t="array" ref="Q1187">_xlfn.XLOOKUP(Table4[[#This Row],[Full Name / Nama Penuh]],Table1[[#All],[Employee Name]],Table1[[#All],[Status]],"",0,1)</f>
        <v>Active</v>
      </c>
      <c r="R1187" s="37"/>
    </row>
    <row r="1188" spans="1:18" ht="115.5">
      <c r="A1188" s="17"/>
      <c r="B1188" s="15"/>
      <c r="C1188" s="15"/>
      <c r="D1188" s="15"/>
      <c r="E1188" s="32">
        <v>46112</v>
      </c>
      <c r="F1188" s="18" t="s">
        <v>95</v>
      </c>
      <c r="G1188" s="15" t="e">
        <f>VLOOKUP(Table4[[#This Row],[Full Name / Nama Penuh]],#REF!,1,FALSE)</f>
        <v>#REF!</v>
      </c>
      <c r="H1188" s="17" t="s">
        <v>239</v>
      </c>
      <c r="I1188" s="18" t="s">
        <v>520</v>
      </c>
      <c r="J1188" s="18" t="s">
        <v>407</v>
      </c>
      <c r="K1188" s="19" t="s">
        <v>267</v>
      </c>
      <c r="L1188" s="19" t="s">
        <v>4157</v>
      </c>
      <c r="M1188" s="20" t="s">
        <v>4158</v>
      </c>
      <c r="N1188" s="20" t="s">
        <v>4159</v>
      </c>
      <c r="O1188" s="18" t="s">
        <v>295</v>
      </c>
      <c r="P1188" s="43" t="s">
        <v>4047</v>
      </c>
      <c r="Q1188" s="17" t="str" cm="1">
        <f t="array" ref="Q1188">_xlfn.XLOOKUP(Table4[[#This Row],[Full Name / Nama Penuh]],Table1[[#All],[Employee Name]],Table1[[#All],[Status]],"",0,1)</f>
        <v>Active</v>
      </c>
      <c r="R1188" s="37"/>
    </row>
    <row r="1189" spans="1:18" ht="101.25">
      <c r="A1189" s="17"/>
      <c r="B1189" s="15"/>
      <c r="C1189" s="15"/>
      <c r="D1189" s="15"/>
      <c r="E1189" s="32">
        <v>46112</v>
      </c>
      <c r="F1189" s="17" t="s">
        <v>76</v>
      </c>
      <c r="G1189" s="15" t="e">
        <f>VLOOKUP(Table4[[#This Row],[Full Name / Nama Penuh]],#REF!,1,FALSE)</f>
        <v>#REF!</v>
      </c>
      <c r="H1189" s="17" t="s">
        <v>239</v>
      </c>
      <c r="I1189" s="22" t="s">
        <v>309</v>
      </c>
      <c r="J1189" s="22" t="s">
        <v>407</v>
      </c>
      <c r="K1189" s="23" t="s">
        <v>305</v>
      </c>
      <c r="L1189" s="23" t="s">
        <v>4160</v>
      </c>
      <c r="M1189" s="24" t="s">
        <v>4161</v>
      </c>
      <c r="N1189" s="24" t="s">
        <v>4162</v>
      </c>
      <c r="O1189" s="22" t="s">
        <v>295</v>
      </c>
      <c r="P1189" s="43" t="s">
        <v>4047</v>
      </c>
      <c r="Q1189" s="17" t="str" cm="1">
        <f t="array" ref="Q1189">_xlfn.XLOOKUP(Table4[[#This Row],[Full Name / Nama Penuh]],Table1[[#All],[Employee Name]],Table1[[#All],[Status]],"",0,1)</f>
        <v>Active</v>
      </c>
      <c r="R1189" s="37"/>
    </row>
    <row r="1190" spans="1:18" ht="130.5">
      <c r="A1190" s="47"/>
      <c r="B1190" s="21"/>
      <c r="C1190" s="21"/>
      <c r="D1190" s="21"/>
      <c r="E1190" s="33">
        <v>46112</v>
      </c>
      <c r="F1190" s="18" t="s">
        <v>92</v>
      </c>
      <c r="G1190" s="15" t="e">
        <f>VLOOKUP(Table4[[#This Row],[Full Name / Nama Penuh]],#REF!,1,FALSE)</f>
        <v>#REF!</v>
      </c>
      <c r="H1190" s="17" t="s">
        <v>239</v>
      </c>
      <c r="I1190" s="18" t="s">
        <v>1617</v>
      </c>
      <c r="J1190" s="18" t="s">
        <v>88</v>
      </c>
      <c r="K1190" s="19" t="s">
        <v>267</v>
      </c>
      <c r="L1190" s="19" t="s">
        <v>4163</v>
      </c>
      <c r="M1190" s="20" t="s">
        <v>4164</v>
      </c>
      <c r="N1190" s="20" t="s">
        <v>4165</v>
      </c>
      <c r="O1190" s="18" t="s">
        <v>289</v>
      </c>
      <c r="P1190" s="43" t="s">
        <v>4047</v>
      </c>
      <c r="Q1190" s="17" t="str" cm="1">
        <f t="array" ref="Q1190">_xlfn.XLOOKUP(Table4[[#This Row],[Full Name / Nama Penuh]],Table1[[#All],[Employee Name]],Table1[[#All],[Status]],"",0,1)</f>
        <v>Active</v>
      </c>
      <c r="R1190" s="37"/>
    </row>
    <row r="1191" spans="1:18" ht="159">
      <c r="A1191" s="47"/>
      <c r="B1191" s="21"/>
      <c r="C1191" s="21"/>
      <c r="D1191" s="21"/>
      <c r="E1191" s="33">
        <v>46112</v>
      </c>
      <c r="F1191" s="18" t="s">
        <v>95</v>
      </c>
      <c r="G1191" s="15" t="e">
        <f>VLOOKUP(Table4[[#This Row],[Full Name / Nama Penuh]],#REF!,1,FALSE)</f>
        <v>#REF!</v>
      </c>
      <c r="H1191" s="17" t="s">
        <v>239</v>
      </c>
      <c r="I1191" s="18" t="s">
        <v>4166</v>
      </c>
      <c r="J1191" s="18" t="s">
        <v>407</v>
      </c>
      <c r="K1191" s="19" t="s">
        <v>267</v>
      </c>
      <c r="L1191" s="19" t="s">
        <v>4167</v>
      </c>
      <c r="M1191" s="20" t="s">
        <v>4168</v>
      </c>
      <c r="N1191" s="20" t="s">
        <v>4169</v>
      </c>
      <c r="O1191" s="18" t="s">
        <v>346</v>
      </c>
      <c r="P1191" s="43" t="s">
        <v>4047</v>
      </c>
      <c r="Q1191" s="17" t="str" cm="1">
        <f t="array" ref="Q1191">_xlfn.XLOOKUP(Table4[[#This Row],[Full Name / Nama Penuh]],Table1[[#All],[Employee Name]],Table1[[#All],[Status]],"",0,1)</f>
        <v>Active</v>
      </c>
      <c r="R1191" s="37"/>
    </row>
    <row r="1192" spans="1:18" ht="87">
      <c r="A1192" s="17"/>
      <c r="B1192" s="15"/>
      <c r="C1192" s="15"/>
      <c r="D1192" s="15"/>
      <c r="E1192" s="32">
        <v>46112</v>
      </c>
      <c r="F1192" s="17" t="s">
        <v>76</v>
      </c>
      <c r="G1192" s="15" t="e">
        <f>VLOOKUP(Table4[[#This Row],[Full Name / Nama Penuh]],#REF!,1,FALSE)</f>
        <v>#REF!</v>
      </c>
      <c r="H1192" s="17" t="s">
        <v>239</v>
      </c>
      <c r="I1192" s="22" t="s">
        <v>309</v>
      </c>
      <c r="J1192" s="22" t="s">
        <v>683</v>
      </c>
      <c r="K1192" s="23" t="s">
        <v>305</v>
      </c>
      <c r="L1192" s="23" t="s">
        <v>4170</v>
      </c>
      <c r="M1192" s="24" t="s">
        <v>4171</v>
      </c>
      <c r="N1192" s="24" t="s">
        <v>4172</v>
      </c>
      <c r="O1192" s="22" t="s">
        <v>295</v>
      </c>
      <c r="P1192" s="43" t="s">
        <v>4047</v>
      </c>
      <c r="Q1192" s="17" t="str" cm="1">
        <f t="array" ref="Q1192">_xlfn.XLOOKUP(Table4[[#This Row],[Full Name / Nama Penuh]],Table1[[#All],[Employee Name]],Table1[[#All],[Status]],"",0,1)</f>
        <v>Active</v>
      </c>
      <c r="R1192" s="37"/>
    </row>
    <row r="1193" spans="1:18" ht="43.5">
      <c r="A1193" s="47"/>
      <c r="B1193" s="21"/>
      <c r="C1193" s="21"/>
      <c r="D1193" s="21"/>
      <c r="E1193" s="33">
        <v>46112</v>
      </c>
      <c r="F1193" s="17" t="s">
        <v>76</v>
      </c>
      <c r="G1193" s="15" t="e">
        <f>VLOOKUP(Table4[[#This Row],[Full Name / Nama Penuh]],#REF!,1,FALSE)</f>
        <v>#REF!</v>
      </c>
      <c r="H1193" s="17" t="s">
        <v>239</v>
      </c>
      <c r="I1193" s="18" t="s">
        <v>309</v>
      </c>
      <c r="J1193" s="18" t="s">
        <v>88</v>
      </c>
      <c r="K1193" s="19" t="s">
        <v>305</v>
      </c>
      <c r="L1193" s="19" t="s">
        <v>4173</v>
      </c>
      <c r="M1193" s="20" t="s">
        <v>4174</v>
      </c>
      <c r="N1193" s="20" t="s">
        <v>4175</v>
      </c>
      <c r="O1193" s="18" t="s">
        <v>541</v>
      </c>
      <c r="P1193" s="43" t="s">
        <v>4047</v>
      </c>
      <c r="Q1193" s="17" t="str" cm="1">
        <f t="array" ref="Q1193">_xlfn.XLOOKUP(Table4[[#This Row],[Full Name / Nama Penuh]],Table1[[#All],[Employee Name]],Table1[[#All],[Status]],"",0,1)</f>
        <v>Active</v>
      </c>
      <c r="R1193" s="37"/>
    </row>
    <row r="1194" spans="1:18" ht="380.25">
      <c r="A1194" s="17"/>
      <c r="B1194" s="15"/>
      <c r="C1194" s="15"/>
      <c r="D1194" s="15"/>
      <c r="E1194" s="32">
        <v>46112</v>
      </c>
      <c r="F1194" s="17" t="s">
        <v>114</v>
      </c>
      <c r="G1194" s="15" t="e">
        <f>VLOOKUP(Table4[[#This Row],[Full Name / Nama Penuh]],#REF!,1,FALSE)</f>
        <v>#REF!</v>
      </c>
      <c r="H1194" s="17" t="s">
        <v>239</v>
      </c>
      <c r="I1194" s="18" t="s">
        <v>516</v>
      </c>
      <c r="J1194" s="18" t="s">
        <v>88</v>
      </c>
      <c r="K1194" s="19" t="s">
        <v>267</v>
      </c>
      <c r="L1194" s="19" t="s">
        <v>4176</v>
      </c>
      <c r="M1194" s="20" t="s">
        <v>4177</v>
      </c>
      <c r="N1194" s="20" t="s">
        <v>4178</v>
      </c>
      <c r="O1194" s="18" t="s">
        <v>271</v>
      </c>
      <c r="P1194" s="43" t="s">
        <v>4047</v>
      </c>
      <c r="Q1194" s="17" t="str" cm="1">
        <f t="array" ref="Q1194">_xlfn.XLOOKUP(Table4[[#This Row],[Full Name / Nama Penuh]],Table1[[#All],[Employee Name]],Table1[[#All],[Status]],"",0,1)</f>
        <v>Active</v>
      </c>
      <c r="R1194" s="37"/>
    </row>
    <row r="1195" spans="1:18" ht="144.75">
      <c r="A1195" s="47"/>
      <c r="B1195" s="21"/>
      <c r="C1195" s="21"/>
      <c r="D1195" s="21"/>
      <c r="E1195" s="33">
        <v>46112</v>
      </c>
      <c r="F1195" s="18" t="s">
        <v>2200</v>
      </c>
      <c r="G1195" s="15" t="e">
        <f>VLOOKUP(Table4[[#This Row],[Full Name / Nama Penuh]],#REF!,1,FALSE)</f>
        <v>#REF!</v>
      </c>
      <c r="H1195" s="17" t="s">
        <v>239</v>
      </c>
      <c r="I1195" s="18" t="s">
        <v>309</v>
      </c>
      <c r="J1195" s="18" t="s">
        <v>332</v>
      </c>
      <c r="K1195" s="19" t="s">
        <v>267</v>
      </c>
      <c r="L1195" s="19" t="s">
        <v>4179</v>
      </c>
      <c r="M1195" s="20" t="s">
        <v>4180</v>
      </c>
      <c r="N1195" s="20" t="s">
        <v>4181</v>
      </c>
      <c r="O1195" s="18" t="s">
        <v>283</v>
      </c>
      <c r="P1195" s="43" t="s">
        <v>4047</v>
      </c>
      <c r="Q1195" s="17" t="str" cm="1">
        <f t="array" ref="Q1195">_xlfn.XLOOKUP(Table4[[#This Row],[Full Name / Nama Penuh]],Table1[[#All],[Employee Name]],Table1[[#All],[Status]],"",0,1)</f>
        <v>Active</v>
      </c>
      <c r="R1195" s="37"/>
    </row>
    <row r="1196" spans="1:18">
      <c r="A1196" s="17">
        <v>5750</v>
      </c>
      <c r="B1196" s="15">
        <v>46113.489062499997</v>
      </c>
      <c r="C1196" s="15">
        <v>46113.501724537004</v>
      </c>
      <c r="D1196" s="15" t="s">
        <v>264</v>
      </c>
      <c r="E1196" s="32">
        <v>46112</v>
      </c>
      <c r="F1196" s="15" t="s">
        <v>2200</v>
      </c>
      <c r="G1196" s="15"/>
      <c r="H1196" s="21" t="s">
        <v>239</v>
      </c>
      <c r="I1196" s="17" t="s">
        <v>309</v>
      </c>
      <c r="J1196" s="17" t="s">
        <v>332</v>
      </c>
      <c r="K1196" s="17" t="s">
        <v>267</v>
      </c>
      <c r="L1196" s="17" t="s">
        <v>4179</v>
      </c>
      <c r="M1196" s="17" t="s">
        <v>4180</v>
      </c>
      <c r="N1196" s="17" t="s">
        <v>4181</v>
      </c>
      <c r="O1196" s="17" t="s">
        <v>283</v>
      </c>
      <c r="P1196" s="16" t="s">
        <v>272</v>
      </c>
      <c r="Q1196" s="17" t="str" cm="1">
        <f t="array" ref="Q1196">_xlfn.XLOOKUP(Table4[[#This Row],[Full Name / Nama Penuh]],Table1[[#All],[Employee Name]],Table1[[#All],[Status]],"",0,1)</f>
        <v>Active</v>
      </c>
      <c r="R1196" s="37"/>
    </row>
    <row r="1197" spans="1:18">
      <c r="A1197" s="17">
        <v>6060</v>
      </c>
      <c r="B1197" s="15">
        <v>46125.457986111098</v>
      </c>
      <c r="C1197" s="15">
        <v>46125.466990740701</v>
      </c>
      <c r="D1197" s="15" t="s">
        <v>264</v>
      </c>
      <c r="E1197" s="32">
        <v>46112</v>
      </c>
      <c r="F1197" s="17" t="s">
        <v>152</v>
      </c>
      <c r="G1197" s="15" t="s">
        <v>4138</v>
      </c>
      <c r="H1197" s="21" t="s">
        <v>239</v>
      </c>
      <c r="I1197" s="17" t="s">
        <v>359</v>
      </c>
      <c r="J1197" s="17" t="s">
        <v>355</v>
      </c>
      <c r="K1197" s="17" t="s">
        <v>305</v>
      </c>
      <c r="L1197" s="17" t="s">
        <v>4182</v>
      </c>
      <c r="M1197" s="17" t="s">
        <v>4183</v>
      </c>
      <c r="N1197" s="17" t="s">
        <v>4184</v>
      </c>
      <c r="O1197" s="17" t="s">
        <v>295</v>
      </c>
      <c r="P1197" s="43" t="s">
        <v>272</v>
      </c>
      <c r="Q1197" s="17" t="str" cm="1">
        <f t="array" ref="Q1197">_xlfn.XLOOKUP(Table4[[#This Row],[Full Name / Nama Penuh]],Table1[[#All],[Employee Name]],Table1[[#All],[Status]],"",0,1)</f>
        <v>Active</v>
      </c>
      <c r="R1197" s="37"/>
    </row>
    <row r="1198" spans="1:18">
      <c r="A1198" s="17">
        <v>6245</v>
      </c>
      <c r="B1198" s="15">
        <v>46126.560729166697</v>
      </c>
      <c r="C1198" s="15">
        <v>46126.562870370399</v>
      </c>
      <c r="D1198" s="15" t="s">
        <v>264</v>
      </c>
      <c r="E1198" s="32">
        <v>46112</v>
      </c>
      <c r="F1198" s="17" t="s">
        <v>181</v>
      </c>
      <c r="G1198" s="15" t="s">
        <v>2431</v>
      </c>
      <c r="H1198" s="21" t="s">
        <v>239</v>
      </c>
      <c r="I1198" s="17" t="s">
        <v>799</v>
      </c>
      <c r="J1198" s="17" t="s">
        <v>266</v>
      </c>
      <c r="K1198" s="17" t="s">
        <v>267</v>
      </c>
      <c r="L1198" s="17" t="s">
        <v>4185</v>
      </c>
      <c r="M1198" s="17" t="s">
        <v>1177</v>
      </c>
      <c r="N1198" s="17" t="s">
        <v>4186</v>
      </c>
      <c r="O1198" s="17" t="s">
        <v>283</v>
      </c>
      <c r="P1198" s="43" t="s">
        <v>272</v>
      </c>
      <c r="Q1198" s="17" t="str" cm="1">
        <f t="array" ref="Q1198">_xlfn.XLOOKUP(Table4[[#This Row],[Full Name / Nama Penuh]],Table1[[#All],[Employee Name]],Table1[[#All],[Status]],"",0,1)</f>
        <v>Active</v>
      </c>
      <c r="R1198" s="37"/>
    </row>
    <row r="1199" spans="1:18" ht="43.5">
      <c r="A1199" s="17"/>
      <c r="B1199" s="15"/>
      <c r="C1199" s="15"/>
      <c r="D1199" s="15"/>
      <c r="E1199" s="32">
        <v>46112</v>
      </c>
      <c r="F1199" s="18" t="s">
        <v>92</v>
      </c>
      <c r="G1199" s="15" t="e">
        <f>VLOOKUP(Table4[[#This Row],[Full Name / Nama Penuh]],#REF!,1,FALSE)</f>
        <v>#REF!</v>
      </c>
      <c r="H1199" s="17" t="s">
        <v>239</v>
      </c>
      <c r="I1199" s="22" t="s">
        <v>1617</v>
      </c>
      <c r="J1199" s="22" t="s">
        <v>88</v>
      </c>
      <c r="K1199" s="23" t="s">
        <v>285</v>
      </c>
      <c r="L1199" s="23" t="s">
        <v>4187</v>
      </c>
      <c r="M1199" s="24" t="s">
        <v>4188</v>
      </c>
      <c r="N1199" s="24" t="s">
        <v>4189</v>
      </c>
      <c r="O1199" s="22" t="s">
        <v>553</v>
      </c>
      <c r="P1199" s="43" t="s">
        <v>4047</v>
      </c>
      <c r="Q1199" s="17" t="str" cm="1">
        <f t="array" ref="Q1199">_xlfn.XLOOKUP(Table4[[#This Row],[Full Name / Nama Penuh]],Table1[[#All],[Employee Name]],Table1[[#All],[Status]],"",0,1)</f>
        <v>Active</v>
      </c>
      <c r="R1199" s="37"/>
    </row>
    <row r="1200" spans="1:18" ht="101.25">
      <c r="A1200" s="17"/>
      <c r="B1200" s="15"/>
      <c r="C1200" s="15"/>
      <c r="D1200" s="15"/>
      <c r="E1200" s="32">
        <v>46112</v>
      </c>
      <c r="F1200" s="18" t="s">
        <v>92</v>
      </c>
      <c r="G1200" s="15" t="e">
        <f>VLOOKUP(Table4[[#This Row],[Full Name / Nama Penuh]],#REF!,1,FALSE)</f>
        <v>#REF!</v>
      </c>
      <c r="H1200" s="17" t="s">
        <v>239</v>
      </c>
      <c r="I1200" s="22" t="s">
        <v>1617</v>
      </c>
      <c r="J1200" s="22" t="s">
        <v>4190</v>
      </c>
      <c r="K1200" s="23" t="s">
        <v>285</v>
      </c>
      <c r="L1200" s="23" t="s">
        <v>4191</v>
      </c>
      <c r="M1200" s="24" t="s">
        <v>4192</v>
      </c>
      <c r="N1200" s="24" t="s">
        <v>4193</v>
      </c>
      <c r="O1200" s="22" t="s">
        <v>375</v>
      </c>
      <c r="P1200" s="43" t="s">
        <v>4047</v>
      </c>
      <c r="Q1200" s="17" t="str" cm="1">
        <f t="array" ref="Q1200">_xlfn.XLOOKUP(Table4[[#This Row],[Full Name / Nama Penuh]],Table1[[#All],[Employee Name]],Table1[[#All],[Status]],"",0,1)</f>
        <v>Active</v>
      </c>
      <c r="R1200" s="37"/>
    </row>
    <row r="1201" spans="1:18" ht="72.75">
      <c r="A1201" s="17"/>
      <c r="B1201" s="15"/>
      <c r="C1201" s="15"/>
      <c r="D1201" s="15"/>
      <c r="E1201" s="32">
        <v>46112</v>
      </c>
      <c r="F1201" s="18" t="s">
        <v>95</v>
      </c>
      <c r="G1201" s="15" t="e">
        <f>VLOOKUP(Table4[[#This Row],[Full Name / Nama Penuh]],#REF!,1,FALSE)</f>
        <v>#REF!</v>
      </c>
      <c r="H1201" s="17" t="s">
        <v>239</v>
      </c>
      <c r="I1201" s="22" t="s">
        <v>520</v>
      </c>
      <c r="J1201" s="22" t="s">
        <v>320</v>
      </c>
      <c r="K1201" s="23" t="s">
        <v>285</v>
      </c>
      <c r="L1201" s="23" t="s">
        <v>4194</v>
      </c>
      <c r="M1201" s="24" t="s">
        <v>4195</v>
      </c>
      <c r="N1201" s="24" t="s">
        <v>4196</v>
      </c>
      <c r="O1201" s="22" t="s">
        <v>346</v>
      </c>
      <c r="P1201" s="43" t="s">
        <v>4047</v>
      </c>
      <c r="Q1201" s="17" t="str" cm="1">
        <f t="array" ref="Q1201">_xlfn.XLOOKUP(Table4[[#This Row],[Full Name / Nama Penuh]],Table1[[#All],[Employee Name]],Table1[[#All],[Status]],"",0,1)</f>
        <v>Active</v>
      </c>
      <c r="R1201" s="37"/>
    </row>
    <row r="1202" spans="1:18" ht="29.25">
      <c r="A1202" s="47"/>
      <c r="B1202" s="21"/>
      <c r="C1202" s="21"/>
      <c r="D1202" s="21"/>
      <c r="E1202" s="33">
        <v>46112</v>
      </c>
      <c r="F1202" s="17" t="s">
        <v>101</v>
      </c>
      <c r="G1202" s="15" t="e">
        <f>VLOOKUP(Table4[[#This Row],[Full Name / Nama Penuh]],#REF!,1,FALSE)</f>
        <v>#REF!</v>
      </c>
      <c r="H1202" s="17" t="s">
        <v>239</v>
      </c>
      <c r="I1202" s="18" t="s">
        <v>1542</v>
      </c>
      <c r="J1202" s="18" t="s">
        <v>325</v>
      </c>
      <c r="K1202" s="19" t="s">
        <v>296</v>
      </c>
      <c r="L1202" s="19" t="s">
        <v>4197</v>
      </c>
      <c r="M1202" s="20" t="s">
        <v>4198</v>
      </c>
      <c r="N1202" s="20" t="s">
        <v>287</v>
      </c>
      <c r="O1202" s="18" t="s">
        <v>346</v>
      </c>
      <c r="P1202" s="43" t="s">
        <v>4047</v>
      </c>
      <c r="Q1202" s="17" t="str" cm="1">
        <f t="array" ref="Q1202">_xlfn.XLOOKUP(Table4[[#This Row],[Full Name / Nama Penuh]],Table1[[#All],[Employee Name]],Table1[[#All],[Status]],"",0,1)</f>
        <v>Active</v>
      </c>
      <c r="R1202" s="37"/>
    </row>
    <row r="1203" spans="1:18" ht="87">
      <c r="A1203" s="47"/>
      <c r="B1203" s="21"/>
      <c r="C1203" s="21"/>
      <c r="D1203" s="21"/>
      <c r="E1203" s="33">
        <v>46112</v>
      </c>
      <c r="F1203" s="17" t="s">
        <v>76</v>
      </c>
      <c r="G1203" s="15" t="e">
        <f>VLOOKUP(Table4[[#This Row],[Full Name / Nama Penuh]],#REF!,1,FALSE)</f>
        <v>#REF!</v>
      </c>
      <c r="H1203" s="17" t="s">
        <v>239</v>
      </c>
      <c r="I1203" s="18" t="s">
        <v>309</v>
      </c>
      <c r="J1203" s="18" t="s">
        <v>274</v>
      </c>
      <c r="K1203" s="19" t="s">
        <v>285</v>
      </c>
      <c r="L1203" s="19" t="s">
        <v>4199</v>
      </c>
      <c r="M1203" s="20" t="s">
        <v>4200</v>
      </c>
      <c r="N1203" s="20" t="s">
        <v>4201</v>
      </c>
      <c r="O1203" s="18" t="s">
        <v>289</v>
      </c>
      <c r="P1203" s="43" t="s">
        <v>4047</v>
      </c>
      <c r="Q1203" s="17" t="str" cm="1">
        <f t="array" ref="Q1203">_xlfn.XLOOKUP(Table4[[#This Row],[Full Name / Nama Penuh]],Table1[[#All],[Employee Name]],Table1[[#All],[Status]],"",0,1)</f>
        <v>Active</v>
      </c>
      <c r="R1203" s="37"/>
    </row>
    <row r="1204" spans="1:18" ht="159">
      <c r="A1204" s="17"/>
      <c r="B1204" s="15"/>
      <c r="C1204" s="15"/>
      <c r="D1204" s="15"/>
      <c r="E1204" s="32">
        <v>46112</v>
      </c>
      <c r="F1204" s="18" t="s">
        <v>4151</v>
      </c>
      <c r="G1204" s="15" t="e">
        <f>VLOOKUP(Table4[[#This Row],[Full Name / Nama Penuh]],#REF!,1,FALSE)</f>
        <v>#REF!</v>
      </c>
      <c r="H1204" s="17" t="s">
        <v>239</v>
      </c>
      <c r="I1204" s="22" t="s">
        <v>611</v>
      </c>
      <c r="J1204" s="22" t="s">
        <v>320</v>
      </c>
      <c r="K1204" s="23" t="s">
        <v>285</v>
      </c>
      <c r="L1204" s="23" t="s">
        <v>4202</v>
      </c>
      <c r="M1204" s="24" t="s">
        <v>4203</v>
      </c>
      <c r="N1204" s="24" t="s">
        <v>4204</v>
      </c>
      <c r="O1204" s="22" t="s">
        <v>289</v>
      </c>
      <c r="P1204" s="43" t="s">
        <v>4047</v>
      </c>
      <c r="Q1204" s="17" t="str" cm="1">
        <f t="array" ref="Q1204">_xlfn.XLOOKUP(Table4[[#This Row],[Full Name / Nama Penuh]],Table1[[#All],[Employee Name]],Table1[[#All],[Status]],"",0,1)</f>
        <v>Active</v>
      </c>
      <c r="R1204" s="37"/>
    </row>
    <row r="1205" spans="1:18" ht="43.5">
      <c r="A1205" s="47"/>
      <c r="B1205" s="21"/>
      <c r="C1205" s="21"/>
      <c r="D1205" s="21"/>
      <c r="E1205" s="33">
        <v>46112</v>
      </c>
      <c r="F1205" s="17" t="s">
        <v>133</v>
      </c>
      <c r="G1205" s="15" t="e">
        <f>VLOOKUP(Table4[[#This Row],[Full Name / Nama Penuh]],#REF!,1,FALSE)</f>
        <v>#REF!</v>
      </c>
      <c r="H1205" s="17" t="s">
        <v>239</v>
      </c>
      <c r="I1205" s="18" t="s">
        <v>2087</v>
      </c>
      <c r="J1205" s="18" t="s">
        <v>88</v>
      </c>
      <c r="K1205" s="19" t="s">
        <v>285</v>
      </c>
      <c r="L1205" s="19" t="s">
        <v>4205</v>
      </c>
      <c r="M1205" s="20" t="s">
        <v>1223</v>
      </c>
      <c r="N1205" s="20" t="s">
        <v>4206</v>
      </c>
      <c r="O1205" s="18" t="s">
        <v>375</v>
      </c>
      <c r="P1205" s="43" t="s">
        <v>4047</v>
      </c>
      <c r="Q1205" s="17" t="str" cm="1">
        <f t="array" ref="Q1205">_xlfn.XLOOKUP(Table4[[#This Row],[Full Name / Nama Penuh]],Table1[[#All],[Employee Name]],Table1[[#All],[Status]],"",0,1)</f>
        <v>Active</v>
      </c>
      <c r="R1205" s="37"/>
    </row>
    <row r="1206" spans="1:18" ht="29.25">
      <c r="A1206" s="17"/>
      <c r="B1206" s="15"/>
      <c r="C1206" s="15"/>
      <c r="D1206" s="15"/>
      <c r="E1206" s="32">
        <v>46112</v>
      </c>
      <c r="F1206" s="17" t="s">
        <v>119</v>
      </c>
      <c r="G1206" s="15" t="e">
        <f>VLOOKUP(Table4[[#This Row],[Full Name / Nama Penuh]],#REF!,1,FALSE)</f>
        <v>#REF!</v>
      </c>
      <c r="H1206" s="17" t="s">
        <v>239</v>
      </c>
      <c r="I1206" s="22" t="s">
        <v>574</v>
      </c>
      <c r="J1206" s="22" t="s">
        <v>966</v>
      </c>
      <c r="K1206" s="23" t="s">
        <v>296</v>
      </c>
      <c r="L1206" s="23" t="s">
        <v>4207</v>
      </c>
      <c r="M1206" s="24" t="s">
        <v>362</v>
      </c>
      <c r="N1206" s="24" t="s">
        <v>362</v>
      </c>
      <c r="O1206" s="22" t="s">
        <v>346</v>
      </c>
      <c r="P1206" s="43" t="s">
        <v>4047</v>
      </c>
      <c r="Q1206" s="17" t="str" cm="1">
        <f t="array" ref="Q1206">_xlfn.XLOOKUP(Table4[[#This Row],[Full Name / Nama Penuh]],Table1[[#All],[Employee Name]],Table1[[#All],[Status]],"",0,1)</f>
        <v>Active</v>
      </c>
      <c r="R1206" s="37"/>
    </row>
    <row r="1207" spans="1:18" ht="29.25">
      <c r="A1207" s="47"/>
      <c r="B1207" s="21"/>
      <c r="C1207" s="21"/>
      <c r="D1207" s="21"/>
      <c r="E1207" s="33">
        <v>46112</v>
      </c>
      <c r="F1207" s="17" t="s">
        <v>119</v>
      </c>
      <c r="G1207" s="15" t="e">
        <f>VLOOKUP(Table4[[#This Row],[Full Name / Nama Penuh]],#REF!,1,FALSE)</f>
        <v>#REF!</v>
      </c>
      <c r="H1207" s="17" t="s">
        <v>239</v>
      </c>
      <c r="I1207" s="18" t="s">
        <v>574</v>
      </c>
      <c r="J1207" s="18" t="s">
        <v>88</v>
      </c>
      <c r="K1207" s="19" t="s">
        <v>296</v>
      </c>
      <c r="L1207" s="19" t="s">
        <v>4208</v>
      </c>
      <c r="M1207" s="20" t="s">
        <v>4209</v>
      </c>
      <c r="N1207" s="20" t="s">
        <v>362</v>
      </c>
      <c r="O1207" s="18" t="s">
        <v>346</v>
      </c>
      <c r="P1207" s="43" t="s">
        <v>4047</v>
      </c>
      <c r="Q1207" s="17" t="str" cm="1">
        <f t="array" ref="Q1207">_xlfn.XLOOKUP(Table4[[#This Row],[Full Name / Nama Penuh]],Table1[[#All],[Employee Name]],Table1[[#All],[Status]],"",0,1)</f>
        <v>Active</v>
      </c>
      <c r="R1207" s="37"/>
    </row>
    <row r="1208" spans="1:18" ht="57.75">
      <c r="A1208" s="17"/>
      <c r="B1208" s="15"/>
      <c r="C1208" s="15"/>
      <c r="D1208" s="15"/>
      <c r="E1208" s="32">
        <v>46112</v>
      </c>
      <c r="F1208" s="17" t="s">
        <v>70</v>
      </c>
      <c r="G1208" s="15" t="e">
        <f>VLOOKUP(Table4[[#This Row],[Full Name / Nama Penuh]],#REF!,1,FALSE)</f>
        <v>#REF!</v>
      </c>
      <c r="H1208" s="17" t="s">
        <v>239</v>
      </c>
      <c r="I1208" s="22" t="s">
        <v>722</v>
      </c>
      <c r="J1208" s="22" t="s">
        <v>386</v>
      </c>
      <c r="K1208" s="23" t="s">
        <v>296</v>
      </c>
      <c r="L1208" s="23" t="s">
        <v>4210</v>
      </c>
      <c r="M1208" s="24" t="s">
        <v>4211</v>
      </c>
      <c r="N1208" s="24" t="s">
        <v>4212</v>
      </c>
      <c r="O1208" s="22" t="s">
        <v>593</v>
      </c>
      <c r="P1208" s="43" t="s">
        <v>4047</v>
      </c>
      <c r="Q1208" s="17" t="str" cm="1">
        <f t="array" ref="Q1208">_xlfn.XLOOKUP(Table4[[#This Row],[Full Name / Nama Penuh]],Table1[[#All],[Employee Name]],Table1[[#All],[Status]],"",0,1)</f>
        <v>Active</v>
      </c>
      <c r="R1208" s="37"/>
    </row>
    <row r="1209" spans="1:18" ht="231">
      <c r="A1209" s="17"/>
      <c r="B1209" s="15"/>
      <c r="C1209" s="15"/>
      <c r="D1209" s="15"/>
      <c r="E1209" s="32">
        <v>46112</v>
      </c>
      <c r="F1209" s="17" t="s">
        <v>114</v>
      </c>
      <c r="G1209" s="15" t="e">
        <f>VLOOKUP(Table4[[#This Row],[Full Name / Nama Penuh]],#REF!,1,FALSE)</f>
        <v>#REF!</v>
      </c>
      <c r="H1209" s="17" t="s">
        <v>239</v>
      </c>
      <c r="I1209" s="22" t="s">
        <v>516</v>
      </c>
      <c r="J1209" s="22" t="s">
        <v>320</v>
      </c>
      <c r="K1209" s="23" t="s">
        <v>285</v>
      </c>
      <c r="L1209" s="23" t="s">
        <v>4213</v>
      </c>
      <c r="M1209" s="24" t="s">
        <v>4214</v>
      </c>
      <c r="N1209" s="24" t="s">
        <v>4215</v>
      </c>
      <c r="O1209" s="22" t="s">
        <v>428</v>
      </c>
      <c r="P1209" s="43" t="s">
        <v>4047</v>
      </c>
      <c r="Q1209" s="17" t="str" cm="1">
        <f t="array" ref="Q1209">_xlfn.XLOOKUP(Table4[[#This Row],[Full Name / Nama Penuh]],Table1[[#All],[Employee Name]],Table1[[#All],[Status]],"",0,1)</f>
        <v>Active</v>
      </c>
      <c r="R1209" s="37"/>
    </row>
    <row r="1210" spans="1:18" ht="115.5">
      <c r="A1210" s="47"/>
      <c r="B1210" s="21"/>
      <c r="C1210" s="21"/>
      <c r="D1210" s="21"/>
      <c r="E1210" s="33">
        <v>46112</v>
      </c>
      <c r="F1210" s="17" t="s">
        <v>114</v>
      </c>
      <c r="G1210" s="15" t="e">
        <f>VLOOKUP(Table4[[#This Row],[Full Name / Nama Penuh]],#REF!,1,FALSE)</f>
        <v>#REF!</v>
      </c>
      <c r="H1210" s="17" t="s">
        <v>239</v>
      </c>
      <c r="I1210" s="18" t="s">
        <v>516</v>
      </c>
      <c r="J1210" s="18" t="s">
        <v>475</v>
      </c>
      <c r="K1210" s="19" t="s">
        <v>285</v>
      </c>
      <c r="L1210" s="19" t="s">
        <v>4216</v>
      </c>
      <c r="M1210" s="20" t="s">
        <v>4217</v>
      </c>
      <c r="N1210" s="20" t="s">
        <v>4218</v>
      </c>
      <c r="O1210" s="18" t="s">
        <v>289</v>
      </c>
      <c r="P1210" s="43" t="s">
        <v>4047</v>
      </c>
      <c r="Q1210" s="17" t="str" cm="1">
        <f t="array" ref="Q1210">_xlfn.XLOOKUP(Table4[[#This Row],[Full Name / Nama Penuh]],Table1[[#All],[Employee Name]],Table1[[#All],[Status]],"",0,1)</f>
        <v>Active</v>
      </c>
      <c r="R1210" s="37"/>
    </row>
    <row r="1211" spans="1:18" ht="231">
      <c r="A1211" s="17"/>
      <c r="B1211" s="15"/>
      <c r="C1211" s="15"/>
      <c r="D1211" s="15"/>
      <c r="E1211" s="32">
        <v>46112</v>
      </c>
      <c r="F1211" s="17" t="s">
        <v>114</v>
      </c>
      <c r="G1211" s="15" t="e">
        <f>VLOOKUP(Table4[[#This Row],[Full Name / Nama Penuh]],#REF!,1,FALSE)</f>
        <v>#REF!</v>
      </c>
      <c r="H1211" s="17" t="s">
        <v>239</v>
      </c>
      <c r="I1211" s="22" t="s">
        <v>516</v>
      </c>
      <c r="J1211" s="22" t="s">
        <v>1787</v>
      </c>
      <c r="K1211" s="23" t="s">
        <v>296</v>
      </c>
      <c r="L1211" s="23" t="s">
        <v>4219</v>
      </c>
      <c r="M1211" s="24" t="s">
        <v>4220</v>
      </c>
      <c r="N1211" s="24" t="s">
        <v>4221</v>
      </c>
      <c r="O1211" s="22" t="s">
        <v>346</v>
      </c>
      <c r="P1211" s="43" t="s">
        <v>4047</v>
      </c>
      <c r="Q1211" s="17" t="str" cm="1">
        <f t="array" ref="Q1211">_xlfn.XLOOKUP(Table4[[#This Row],[Full Name / Nama Penuh]],Table1[[#All],[Employee Name]],Table1[[#All],[Status]],"",0,1)</f>
        <v>Active</v>
      </c>
      <c r="R1211" s="37"/>
    </row>
    <row r="1212" spans="1:18" ht="174">
      <c r="A1212" s="17"/>
      <c r="B1212" s="15"/>
      <c r="C1212" s="15"/>
      <c r="D1212" s="15"/>
      <c r="E1212" s="32">
        <v>46112</v>
      </c>
      <c r="F1212" s="17" t="s">
        <v>114</v>
      </c>
      <c r="G1212" s="15" t="e">
        <f>VLOOKUP(Table4[[#This Row],[Full Name / Nama Penuh]],#REF!,1,FALSE)</f>
        <v>#REF!</v>
      </c>
      <c r="H1212" s="17" t="s">
        <v>239</v>
      </c>
      <c r="I1212" s="22" t="s">
        <v>516</v>
      </c>
      <c r="J1212" s="22" t="s">
        <v>88</v>
      </c>
      <c r="K1212" s="23" t="s">
        <v>285</v>
      </c>
      <c r="L1212" s="23" t="s">
        <v>4222</v>
      </c>
      <c r="M1212" s="24" t="s">
        <v>4223</v>
      </c>
      <c r="N1212" s="24" t="s">
        <v>4224</v>
      </c>
      <c r="O1212" s="22" t="s">
        <v>375</v>
      </c>
      <c r="P1212" s="43" t="s">
        <v>4047</v>
      </c>
      <c r="Q1212" s="17" t="str" cm="1">
        <f t="array" ref="Q1212">_xlfn.XLOOKUP(Table4[[#This Row],[Full Name / Nama Penuh]],Table1[[#All],[Employee Name]],Table1[[#All],[Status]],"",0,1)</f>
        <v>Active</v>
      </c>
      <c r="R1212" s="37"/>
    </row>
    <row r="1213" spans="1:18" ht="174">
      <c r="A1213" s="47"/>
      <c r="B1213" s="21"/>
      <c r="C1213" s="21"/>
      <c r="D1213" s="21"/>
      <c r="E1213" s="33">
        <v>46112</v>
      </c>
      <c r="F1213" s="17" t="s">
        <v>114</v>
      </c>
      <c r="G1213" s="15" t="e">
        <f>VLOOKUP(Table4[[#This Row],[Full Name / Nama Penuh]],#REF!,1,FALSE)</f>
        <v>#REF!</v>
      </c>
      <c r="H1213" s="17" t="s">
        <v>239</v>
      </c>
      <c r="I1213" s="18" t="s">
        <v>516</v>
      </c>
      <c r="J1213" s="18" t="s">
        <v>88</v>
      </c>
      <c r="K1213" s="19" t="s">
        <v>285</v>
      </c>
      <c r="L1213" s="19" t="s">
        <v>4222</v>
      </c>
      <c r="M1213" s="20" t="s">
        <v>4223</v>
      </c>
      <c r="N1213" s="20" t="s">
        <v>4224</v>
      </c>
      <c r="O1213" s="18" t="s">
        <v>375</v>
      </c>
      <c r="P1213" s="43" t="s">
        <v>4047</v>
      </c>
      <c r="Q1213" s="17" t="str" cm="1">
        <f t="array" ref="Q1213">_xlfn.XLOOKUP(Table4[[#This Row],[Full Name / Nama Penuh]],Table1[[#All],[Employee Name]],Table1[[#All],[Status]],"",0,1)</f>
        <v>Active</v>
      </c>
      <c r="R1213" s="37"/>
    </row>
    <row r="1214" spans="1:18" ht="87">
      <c r="A1214" s="17"/>
      <c r="B1214" s="15"/>
      <c r="C1214" s="15"/>
      <c r="D1214" s="15"/>
      <c r="E1214" s="32">
        <v>46112</v>
      </c>
      <c r="F1214" s="17" t="s">
        <v>200</v>
      </c>
      <c r="G1214" s="15" t="e">
        <f>VLOOKUP(Table4[[#This Row],[Full Name / Nama Penuh]],#REF!,1,FALSE)</f>
        <v>#REF!</v>
      </c>
      <c r="H1214" s="17" t="s">
        <v>239</v>
      </c>
      <c r="I1214" s="22" t="s">
        <v>465</v>
      </c>
      <c r="J1214" s="22" t="s">
        <v>608</v>
      </c>
      <c r="K1214" s="23" t="s">
        <v>296</v>
      </c>
      <c r="L1214" s="23" t="s">
        <v>4225</v>
      </c>
      <c r="M1214" s="24" t="s">
        <v>4226</v>
      </c>
      <c r="N1214" s="24" t="s">
        <v>4227</v>
      </c>
      <c r="O1214" s="22" t="s">
        <v>346</v>
      </c>
      <c r="P1214" s="43" t="s">
        <v>4047</v>
      </c>
      <c r="Q1214" s="17" t="str" cm="1">
        <f t="array" ref="Q1214">_xlfn.XLOOKUP(Table4[[#This Row],[Full Name / Nama Penuh]],Table1[[#All],[Employee Name]],Table1[[#All],[Status]],"",0,1)</f>
        <v>Active</v>
      </c>
      <c r="R1214" s="37"/>
    </row>
    <row r="1215" spans="1:18" ht="43.5">
      <c r="A1215" s="47"/>
      <c r="B1215" s="21"/>
      <c r="C1215" s="21"/>
      <c r="D1215" s="21"/>
      <c r="E1215" s="33">
        <v>46112</v>
      </c>
      <c r="F1215" s="18" t="s">
        <v>227</v>
      </c>
      <c r="G1215" s="15" t="e">
        <f>VLOOKUP(Table4[[#This Row],[Full Name / Nama Penuh]],#REF!,1,FALSE)</f>
        <v>#REF!</v>
      </c>
      <c r="H1215" s="17" t="s">
        <v>239</v>
      </c>
      <c r="I1215" s="18" t="s">
        <v>4228</v>
      </c>
      <c r="J1215" s="18" t="s">
        <v>274</v>
      </c>
      <c r="K1215" s="19" t="s">
        <v>285</v>
      </c>
      <c r="L1215" s="19" t="s">
        <v>4229</v>
      </c>
      <c r="M1215" s="20" t="s">
        <v>4230</v>
      </c>
      <c r="N1215" s="20" t="s">
        <v>4231</v>
      </c>
      <c r="O1215" s="18" t="s">
        <v>428</v>
      </c>
      <c r="P1215" s="43" t="s">
        <v>4047</v>
      </c>
      <c r="Q1215" s="17" t="str" cm="1">
        <f t="array" ref="Q1215">_xlfn.XLOOKUP(Table4[[#This Row],[Full Name / Nama Penuh]],Table1[[#All],[Employee Name]],Table1[[#All],[Status]],"",0,1)</f>
        <v>Active</v>
      </c>
      <c r="R1215" s="37"/>
    </row>
    <row r="1216" spans="1:18">
      <c r="A1216" s="17">
        <v>5754</v>
      </c>
      <c r="B1216" s="15">
        <v>46113.558229166701</v>
      </c>
      <c r="C1216" s="15">
        <v>46113.560509259303</v>
      </c>
      <c r="D1216" s="15" t="s">
        <v>264</v>
      </c>
      <c r="E1216" s="32">
        <v>46112</v>
      </c>
      <c r="F1216" s="15" t="s">
        <v>227</v>
      </c>
      <c r="G1216" s="15"/>
      <c r="H1216" s="21" t="s">
        <v>239</v>
      </c>
      <c r="I1216" s="17" t="s">
        <v>4228</v>
      </c>
      <c r="J1216" s="17" t="s">
        <v>274</v>
      </c>
      <c r="K1216" s="17" t="s">
        <v>285</v>
      </c>
      <c r="L1216" s="17" t="s">
        <v>4229</v>
      </c>
      <c r="M1216" s="17" t="s">
        <v>4230</v>
      </c>
      <c r="N1216" s="17" t="s">
        <v>4231</v>
      </c>
      <c r="O1216" s="17" t="s">
        <v>428</v>
      </c>
      <c r="P1216" s="16" t="s">
        <v>272</v>
      </c>
      <c r="Q1216" s="17" t="str" cm="1">
        <f t="array" ref="Q1216">_xlfn.XLOOKUP(Table4[[#This Row],[Full Name / Nama Penuh]],Table1[[#All],[Employee Name]],Table1[[#All],[Status]],"",0,1)</f>
        <v>Active</v>
      </c>
      <c r="R1216" s="37"/>
    </row>
    <row r="1217" spans="1:18">
      <c r="A1217" s="17">
        <v>5769</v>
      </c>
      <c r="B1217" s="15">
        <v>46113.840648148202</v>
      </c>
      <c r="C1217" s="15">
        <v>46113.843020833301</v>
      </c>
      <c r="D1217" s="15" t="s">
        <v>264</v>
      </c>
      <c r="E1217" s="32">
        <v>46112</v>
      </c>
      <c r="F1217" s="15" t="s">
        <v>4232</v>
      </c>
      <c r="G1217" s="15"/>
      <c r="H1217" s="21" t="s">
        <v>2016</v>
      </c>
      <c r="I1217" s="17" t="s">
        <v>2396</v>
      </c>
      <c r="J1217" s="17" t="s">
        <v>2021</v>
      </c>
      <c r="K1217" s="17" t="s">
        <v>296</v>
      </c>
      <c r="L1217" s="17" t="s">
        <v>4233</v>
      </c>
      <c r="M1217" s="17" t="s">
        <v>4234</v>
      </c>
      <c r="N1217" s="17" t="s">
        <v>4235</v>
      </c>
      <c r="O1217" s="17" t="s">
        <v>289</v>
      </c>
      <c r="P1217" s="43" t="s">
        <v>390</v>
      </c>
      <c r="Q1217" s="17" t="str" cm="1">
        <f t="array" ref="Q1217">_xlfn.XLOOKUP(Table4[[#This Row],[Full Name / Nama Penuh]],Table1[[#All],[Employee Name]],Table1[[#All],[Status]],"",0,1)</f>
        <v/>
      </c>
      <c r="R1217" s="37"/>
    </row>
    <row r="1218" spans="1:18">
      <c r="A1218" s="17">
        <v>5776</v>
      </c>
      <c r="B1218" s="15">
        <v>46114.332476851901</v>
      </c>
      <c r="C1218" s="15">
        <v>46114.3343171296</v>
      </c>
      <c r="D1218" s="15" t="s">
        <v>264</v>
      </c>
      <c r="E1218" s="32">
        <v>46112</v>
      </c>
      <c r="F1218" s="15" t="s">
        <v>4236</v>
      </c>
      <c r="G1218" s="15"/>
      <c r="H1218" s="21" t="s">
        <v>2026</v>
      </c>
      <c r="I1218" s="17" t="s">
        <v>4237</v>
      </c>
      <c r="J1218" s="17" t="s">
        <v>291</v>
      </c>
      <c r="K1218" s="17" t="s">
        <v>296</v>
      </c>
      <c r="L1218" s="17" t="s">
        <v>4238</v>
      </c>
      <c r="M1218" s="17" t="s">
        <v>4239</v>
      </c>
      <c r="N1218" s="17" t="s">
        <v>4240</v>
      </c>
      <c r="O1218" s="17" t="s">
        <v>271</v>
      </c>
      <c r="P1218" s="43" t="s">
        <v>390</v>
      </c>
      <c r="Q1218" s="17" t="str" cm="1">
        <f t="array" ref="Q1218">_xlfn.XLOOKUP(Table4[[#This Row],[Full Name / Nama Penuh]],Table1[[#All],[Employee Name]],Table1[[#All],[Status]],"",0,1)</f>
        <v/>
      </c>
      <c r="R1218" s="37"/>
    </row>
    <row r="1219" spans="1:18">
      <c r="A1219" s="17">
        <v>5796</v>
      </c>
      <c r="B1219" s="15">
        <v>46114.781539351898</v>
      </c>
      <c r="C1219" s="15">
        <v>46114.7817013889</v>
      </c>
      <c r="D1219" s="15" t="s">
        <v>264</v>
      </c>
      <c r="E1219" s="32">
        <v>46112</v>
      </c>
      <c r="F1219" s="17" t="s">
        <v>102</v>
      </c>
      <c r="G1219" s="15"/>
      <c r="H1219" s="21" t="s">
        <v>239</v>
      </c>
      <c r="I1219" s="17" t="s">
        <v>1080</v>
      </c>
      <c r="J1219" s="17" t="s">
        <v>274</v>
      </c>
      <c r="K1219" s="17" t="s">
        <v>285</v>
      </c>
      <c r="L1219" s="17" t="s">
        <v>4241</v>
      </c>
      <c r="M1219" s="17" t="s">
        <v>287</v>
      </c>
      <c r="N1219" s="17" t="s">
        <v>4242</v>
      </c>
      <c r="O1219" s="17" t="s">
        <v>428</v>
      </c>
      <c r="P1219" s="43" t="s">
        <v>272</v>
      </c>
      <c r="Q1219" s="17" t="str" cm="1">
        <f t="array" ref="Q1219">_xlfn.XLOOKUP(Table4[[#This Row],[Full Name / Nama Penuh]],Table1[[#All],[Employee Name]],Table1[[#All],[Status]],"",0,1)</f>
        <v>Active</v>
      </c>
      <c r="R1219" s="37"/>
    </row>
    <row r="1220" spans="1:18">
      <c r="A1220" s="17">
        <v>5961</v>
      </c>
      <c r="B1220" s="15">
        <v>46121.611574074101</v>
      </c>
      <c r="C1220" s="15">
        <v>46121.616145833301</v>
      </c>
      <c r="D1220" s="15" t="s">
        <v>264</v>
      </c>
      <c r="E1220" s="32">
        <v>46112</v>
      </c>
      <c r="F1220" s="17" t="s">
        <v>139</v>
      </c>
      <c r="G1220" s="15"/>
      <c r="H1220" s="21" t="s">
        <v>239</v>
      </c>
      <c r="I1220" s="17" t="s">
        <v>3411</v>
      </c>
      <c r="J1220" s="17" t="s">
        <v>1026</v>
      </c>
      <c r="K1220" s="17" t="s">
        <v>296</v>
      </c>
      <c r="L1220" s="17" t="s">
        <v>4243</v>
      </c>
      <c r="M1220" s="17" t="s">
        <v>4244</v>
      </c>
      <c r="N1220" s="17" t="s">
        <v>4245</v>
      </c>
      <c r="O1220" s="17" t="s">
        <v>271</v>
      </c>
      <c r="P1220" s="43" t="s">
        <v>272</v>
      </c>
      <c r="Q1220" s="17" t="str" cm="1">
        <f t="array" ref="Q1220">_xlfn.XLOOKUP(Table4[[#This Row],[Full Name / Nama Penuh]],Table1[[#All],[Employee Name]],Table1[[#All],[Status]],"",0,1)</f>
        <v>Active</v>
      </c>
      <c r="R1220" s="37"/>
    </row>
    <row r="1221" spans="1:18">
      <c r="A1221" s="17">
        <v>6092</v>
      </c>
      <c r="B1221" s="15">
        <v>46125.854907407404</v>
      </c>
      <c r="C1221" s="15">
        <v>46125.857511574097</v>
      </c>
      <c r="D1221" s="15" t="s">
        <v>264</v>
      </c>
      <c r="E1221" s="32">
        <v>46112</v>
      </c>
      <c r="F1221" s="15" t="s">
        <v>4246</v>
      </c>
      <c r="G1221" s="15" t="s">
        <v>3304</v>
      </c>
      <c r="H1221" s="21" t="s">
        <v>239</v>
      </c>
      <c r="I1221" s="17" t="s">
        <v>1428</v>
      </c>
      <c r="J1221" s="17" t="s">
        <v>325</v>
      </c>
      <c r="K1221" s="17" t="s">
        <v>296</v>
      </c>
      <c r="L1221" s="17" t="s">
        <v>4247</v>
      </c>
      <c r="M1221" s="17" t="s">
        <v>4248</v>
      </c>
      <c r="N1221" s="17" t="s">
        <v>4249</v>
      </c>
      <c r="O1221" s="17" t="s">
        <v>346</v>
      </c>
      <c r="P1221" s="16" t="s">
        <v>272</v>
      </c>
      <c r="Q1221" s="17" t="str" cm="1">
        <f t="array" ref="Q1221">_xlfn.XLOOKUP(Table4[[#This Row],[Full Name / Nama Penuh]],Table1[[#All],[Employee Name]],Table1[[#All],[Status]],"",0,1)</f>
        <v>Active</v>
      </c>
      <c r="R1221" s="37"/>
    </row>
    <row r="1222" spans="1:18">
      <c r="A1222" s="17">
        <v>6143</v>
      </c>
      <c r="B1222" s="15">
        <v>46126.340335648099</v>
      </c>
      <c r="C1222" s="15">
        <v>46126.344930555599</v>
      </c>
      <c r="D1222" s="15" t="s">
        <v>264</v>
      </c>
      <c r="E1222" s="32">
        <v>46112</v>
      </c>
      <c r="F1222" s="17" t="s">
        <v>29</v>
      </c>
      <c r="G1222" s="15" t="s">
        <v>2037</v>
      </c>
      <c r="H1222" s="21" t="s">
        <v>239</v>
      </c>
      <c r="I1222" s="17" t="s">
        <v>2994</v>
      </c>
      <c r="J1222" s="17" t="s">
        <v>320</v>
      </c>
      <c r="K1222" s="17" t="s">
        <v>285</v>
      </c>
      <c r="L1222" s="17" t="s">
        <v>4250</v>
      </c>
      <c r="M1222" s="17" t="s">
        <v>4251</v>
      </c>
      <c r="N1222" s="17" t="s">
        <v>4252</v>
      </c>
      <c r="O1222" s="17" t="s">
        <v>428</v>
      </c>
      <c r="P1222" s="43" t="s">
        <v>272</v>
      </c>
      <c r="Q1222" s="17" t="str" cm="1">
        <f t="array" ref="Q1222">_xlfn.XLOOKUP(Table4[[#This Row],[Full Name / Nama Penuh]],Table1[[#All],[Employee Name]],Table1[[#All],[Status]],"",0,1)</f>
        <v>Active</v>
      </c>
      <c r="R1222" s="37"/>
    </row>
    <row r="1223" spans="1:18">
      <c r="A1223" s="17">
        <v>5825</v>
      </c>
      <c r="B1223" s="15">
        <v>46118.435162037</v>
      </c>
      <c r="C1223" s="15">
        <v>46118.437754629602</v>
      </c>
      <c r="D1223" s="15" t="s">
        <v>264</v>
      </c>
      <c r="E1223" s="32">
        <v>46112</v>
      </c>
      <c r="F1223" s="15" t="s">
        <v>4253</v>
      </c>
      <c r="G1223" s="15"/>
      <c r="H1223" s="21" t="s">
        <v>2501</v>
      </c>
      <c r="I1223" s="17" t="s">
        <v>4254</v>
      </c>
      <c r="J1223" s="17" t="s">
        <v>266</v>
      </c>
      <c r="K1223" s="17" t="s">
        <v>305</v>
      </c>
      <c r="L1223" s="17" t="s">
        <v>4255</v>
      </c>
      <c r="M1223" s="17" t="s">
        <v>4256</v>
      </c>
      <c r="N1223" s="17" t="s">
        <v>4257</v>
      </c>
      <c r="O1223" s="17" t="s">
        <v>428</v>
      </c>
      <c r="P1223" s="43" t="s">
        <v>390</v>
      </c>
      <c r="Q1223" s="17" t="str" cm="1">
        <f t="array" ref="Q1223">_xlfn.XLOOKUP(Table4[[#This Row],[Full Name / Nama Penuh]],Table1[[#All],[Employee Name]],Table1[[#All],[Status]],"",0,1)</f>
        <v/>
      </c>
      <c r="R1223" s="37"/>
    </row>
    <row r="1224" spans="1:18" ht="115.5">
      <c r="A1224" s="47"/>
      <c r="B1224" s="21"/>
      <c r="C1224" s="21"/>
      <c r="D1224" s="21"/>
      <c r="E1224" s="33">
        <v>46111</v>
      </c>
      <c r="F1224" s="17" t="s">
        <v>108</v>
      </c>
      <c r="G1224" s="15" t="e">
        <f>VLOOKUP(Table4[[#This Row],[Full Name / Nama Penuh]],#REF!,1,FALSE)</f>
        <v>#REF!</v>
      </c>
      <c r="H1224" s="17" t="s">
        <v>239</v>
      </c>
      <c r="I1224" s="22" t="s">
        <v>546</v>
      </c>
      <c r="J1224" s="22" t="s">
        <v>291</v>
      </c>
      <c r="K1224" s="22" t="s">
        <v>305</v>
      </c>
      <c r="L1224" s="23" t="s">
        <v>4258</v>
      </c>
      <c r="M1224" s="23" t="s">
        <v>4259</v>
      </c>
      <c r="N1224" s="24" t="s">
        <v>4260</v>
      </c>
      <c r="O1224" s="24" t="s">
        <v>295</v>
      </c>
      <c r="P1224" s="43" t="s">
        <v>4047</v>
      </c>
      <c r="Q1224" s="17" t="str" cm="1">
        <f t="array" ref="Q1224">_xlfn.XLOOKUP(Table4[[#This Row],[Full Name / Nama Penuh]],Table1[[#All],[Employee Name]],Table1[[#All],[Status]],"",0,1)</f>
        <v>Active</v>
      </c>
      <c r="R1224" s="37"/>
    </row>
    <row r="1225" spans="1:18" ht="101.25">
      <c r="A1225" s="17"/>
      <c r="B1225" s="15"/>
      <c r="C1225" s="15"/>
      <c r="D1225" s="15"/>
      <c r="E1225" s="32">
        <v>46111</v>
      </c>
      <c r="F1225" s="18" t="s">
        <v>92</v>
      </c>
      <c r="G1225" s="15" t="e">
        <f>VLOOKUP(Table4[[#This Row],[Full Name / Nama Penuh]],#REF!,1,FALSE)</f>
        <v>#REF!</v>
      </c>
      <c r="H1225" s="17" t="s">
        <v>239</v>
      </c>
      <c r="I1225" s="18" t="s">
        <v>1617</v>
      </c>
      <c r="J1225" s="18" t="s">
        <v>320</v>
      </c>
      <c r="K1225" s="18" t="s">
        <v>267</v>
      </c>
      <c r="L1225" s="19" t="s">
        <v>4261</v>
      </c>
      <c r="M1225" s="19" t="s">
        <v>4262</v>
      </c>
      <c r="N1225" s="20" t="s">
        <v>4263</v>
      </c>
      <c r="O1225" s="20" t="s">
        <v>375</v>
      </c>
      <c r="P1225" s="43" t="s">
        <v>4047</v>
      </c>
      <c r="Q1225" s="17" t="str" cm="1">
        <f t="array" ref="Q1225">_xlfn.XLOOKUP(Table4[[#This Row],[Full Name / Nama Penuh]],Table1[[#All],[Employee Name]],Table1[[#All],[Status]],"",0,1)</f>
        <v>Active</v>
      </c>
      <c r="R1225" s="37"/>
    </row>
    <row r="1226" spans="1:18" ht="101.25">
      <c r="A1226" s="47"/>
      <c r="B1226" s="21"/>
      <c r="C1226" s="21"/>
      <c r="D1226" s="21"/>
      <c r="E1226" s="33">
        <v>46111</v>
      </c>
      <c r="F1226" s="18" t="s">
        <v>92</v>
      </c>
      <c r="G1226" s="15" t="e">
        <f>VLOOKUP(Table4[[#This Row],[Full Name / Nama Penuh]],#REF!,1,FALSE)</f>
        <v>#REF!</v>
      </c>
      <c r="H1226" s="17" t="s">
        <v>239</v>
      </c>
      <c r="I1226" s="22" t="s">
        <v>1617</v>
      </c>
      <c r="J1226" s="22" t="s">
        <v>320</v>
      </c>
      <c r="K1226" s="22" t="s">
        <v>267</v>
      </c>
      <c r="L1226" s="23" t="s">
        <v>4264</v>
      </c>
      <c r="M1226" s="23" t="s">
        <v>4265</v>
      </c>
      <c r="N1226" s="24" t="s">
        <v>4266</v>
      </c>
      <c r="O1226" s="24" t="s">
        <v>375</v>
      </c>
      <c r="P1226" s="43" t="s">
        <v>4047</v>
      </c>
      <c r="Q1226" s="17" t="str" cm="1">
        <f t="array" ref="Q1226">_xlfn.XLOOKUP(Table4[[#This Row],[Full Name / Nama Penuh]],Table1[[#All],[Employee Name]],Table1[[#All],[Status]],"",0,1)</f>
        <v>Active</v>
      </c>
      <c r="R1226" s="37"/>
    </row>
    <row r="1227" spans="1:18" ht="130.5">
      <c r="A1227" s="17"/>
      <c r="B1227" s="15"/>
      <c r="C1227" s="15"/>
      <c r="D1227" s="15"/>
      <c r="E1227" s="32">
        <v>46111</v>
      </c>
      <c r="F1227" s="17" t="s">
        <v>174</v>
      </c>
      <c r="G1227" s="15" t="e">
        <f>VLOOKUP(Table4[[#This Row],[Full Name / Nama Penuh]],#REF!,1,FALSE)</f>
        <v>#REF!</v>
      </c>
      <c r="H1227" s="17" t="s">
        <v>239</v>
      </c>
      <c r="I1227" s="18" t="s">
        <v>359</v>
      </c>
      <c r="J1227" s="18" t="s">
        <v>266</v>
      </c>
      <c r="K1227" s="18" t="s">
        <v>267</v>
      </c>
      <c r="L1227" s="19" t="s">
        <v>4267</v>
      </c>
      <c r="M1227" s="19" t="s">
        <v>4268</v>
      </c>
      <c r="N1227" s="20" t="s">
        <v>4269</v>
      </c>
      <c r="O1227" s="19" t="s">
        <v>593</v>
      </c>
      <c r="P1227" s="43" t="s">
        <v>4047</v>
      </c>
      <c r="Q1227" s="17" t="str" cm="1">
        <f t="array" ref="Q1227">_xlfn.XLOOKUP(Table4[[#This Row],[Full Name / Nama Penuh]],Table1[[#All],[Employee Name]],Table1[[#All],[Status]],"",0,1)</f>
        <v>Active</v>
      </c>
      <c r="R1227" s="37"/>
    </row>
    <row r="1228" spans="1:18" ht="87">
      <c r="A1228" s="47"/>
      <c r="B1228" s="21"/>
      <c r="C1228" s="21"/>
      <c r="D1228" s="21"/>
      <c r="E1228" s="33">
        <v>46111</v>
      </c>
      <c r="F1228" s="17" t="s">
        <v>53</v>
      </c>
      <c r="G1228" s="15" t="e">
        <f>VLOOKUP(Table4[[#This Row],[Full Name / Nama Penuh]],#REF!,1,FALSE)</f>
        <v>#REF!</v>
      </c>
      <c r="H1228" s="17" t="s">
        <v>239</v>
      </c>
      <c r="I1228" s="22" t="s">
        <v>3969</v>
      </c>
      <c r="J1228" s="22" t="s">
        <v>279</v>
      </c>
      <c r="K1228" s="22" t="s">
        <v>267</v>
      </c>
      <c r="L1228" s="23" t="s">
        <v>4270</v>
      </c>
      <c r="M1228" s="23" t="s">
        <v>4271</v>
      </c>
      <c r="N1228" s="24" t="s">
        <v>4272</v>
      </c>
      <c r="O1228" s="23" t="s">
        <v>283</v>
      </c>
      <c r="P1228" s="43" t="s">
        <v>4047</v>
      </c>
      <c r="Q1228" s="17" t="str" cm="1">
        <f t="array" ref="Q1228">_xlfn.XLOOKUP(Table4[[#This Row],[Full Name / Nama Penuh]],Table1[[#All],[Employee Name]],Table1[[#All],[Status]],"",0,1)</f>
        <v>Active</v>
      </c>
      <c r="R1228" s="37"/>
    </row>
    <row r="1229" spans="1:18" ht="72.75">
      <c r="A1229" s="17"/>
      <c r="B1229" s="15"/>
      <c r="C1229" s="15"/>
      <c r="D1229" s="15"/>
      <c r="E1229" s="32">
        <v>46111</v>
      </c>
      <c r="F1229" s="17" t="s">
        <v>174</v>
      </c>
      <c r="G1229" s="15" t="e">
        <f>VLOOKUP(Table4[[#This Row],[Full Name / Nama Penuh]],#REF!,1,FALSE)</f>
        <v>#REF!</v>
      </c>
      <c r="H1229" s="17" t="s">
        <v>239</v>
      </c>
      <c r="I1229" s="18" t="s">
        <v>359</v>
      </c>
      <c r="J1229" s="18" t="s">
        <v>266</v>
      </c>
      <c r="K1229" s="18" t="s">
        <v>267</v>
      </c>
      <c r="L1229" s="19" t="s">
        <v>4273</v>
      </c>
      <c r="M1229" s="19" t="s">
        <v>4274</v>
      </c>
      <c r="N1229" s="20" t="s">
        <v>4275</v>
      </c>
      <c r="O1229" s="19" t="s">
        <v>340</v>
      </c>
      <c r="P1229" s="43" t="s">
        <v>4047</v>
      </c>
      <c r="Q1229" s="17" t="str" cm="1">
        <f t="array" ref="Q1229">_xlfn.XLOOKUP(Table4[[#This Row],[Full Name / Nama Penuh]],Table1[[#All],[Employee Name]],Table1[[#All],[Status]],"",0,1)</f>
        <v>Active</v>
      </c>
      <c r="R1229" s="37"/>
    </row>
    <row r="1230" spans="1:18" ht="130.5">
      <c r="A1230" s="17"/>
      <c r="B1230" s="15"/>
      <c r="C1230" s="15"/>
      <c r="D1230" s="15"/>
      <c r="E1230" s="32">
        <v>46111</v>
      </c>
      <c r="F1230" s="17" t="s">
        <v>174</v>
      </c>
      <c r="G1230" s="15" t="e">
        <f>VLOOKUP(Table4[[#This Row],[Full Name / Nama Penuh]],#REF!,1,FALSE)</f>
        <v>#REF!</v>
      </c>
      <c r="H1230" s="17" t="s">
        <v>239</v>
      </c>
      <c r="I1230" s="18" t="s">
        <v>359</v>
      </c>
      <c r="J1230" s="18" t="s">
        <v>266</v>
      </c>
      <c r="K1230" s="18" t="s">
        <v>267</v>
      </c>
      <c r="L1230" s="19" t="s">
        <v>4276</v>
      </c>
      <c r="M1230" s="19" t="s">
        <v>4277</v>
      </c>
      <c r="N1230" s="20" t="s">
        <v>4278</v>
      </c>
      <c r="O1230" s="19" t="s">
        <v>340</v>
      </c>
      <c r="P1230" s="43" t="s">
        <v>4047</v>
      </c>
      <c r="Q1230" s="17" t="str" cm="1">
        <f t="array" ref="Q1230">_xlfn.XLOOKUP(Table4[[#This Row],[Full Name / Nama Penuh]],Table1[[#All],[Employee Name]],Table1[[#All],[Status]],"",0,1)</f>
        <v>Active</v>
      </c>
      <c r="R1230" s="37"/>
    </row>
    <row r="1231" spans="1:18" ht="101.25">
      <c r="A1231" s="47"/>
      <c r="B1231" s="21"/>
      <c r="C1231" s="21"/>
      <c r="D1231" s="21"/>
      <c r="E1231" s="33">
        <v>46111</v>
      </c>
      <c r="F1231" s="17" t="s">
        <v>174</v>
      </c>
      <c r="G1231" s="15" t="e">
        <f>VLOOKUP(Table4[[#This Row],[Full Name / Nama Penuh]],#REF!,1,FALSE)</f>
        <v>#REF!</v>
      </c>
      <c r="H1231" s="17" t="s">
        <v>239</v>
      </c>
      <c r="I1231" s="22" t="s">
        <v>359</v>
      </c>
      <c r="J1231" s="22" t="s">
        <v>266</v>
      </c>
      <c r="K1231" s="22" t="s">
        <v>305</v>
      </c>
      <c r="L1231" s="23" t="s">
        <v>4279</v>
      </c>
      <c r="M1231" s="23" t="s">
        <v>4280</v>
      </c>
      <c r="N1231" s="24" t="s">
        <v>4281</v>
      </c>
      <c r="O1231" s="23" t="s">
        <v>428</v>
      </c>
      <c r="P1231" s="43" t="s">
        <v>4047</v>
      </c>
      <c r="Q1231" s="17" t="str" cm="1">
        <f t="array" ref="Q1231">_xlfn.XLOOKUP(Table4[[#This Row],[Full Name / Nama Penuh]],Table1[[#All],[Employee Name]],Table1[[#All],[Status]],"",0,1)</f>
        <v>Active</v>
      </c>
      <c r="R1231" s="37"/>
    </row>
    <row r="1232" spans="1:18" ht="87">
      <c r="A1232" s="17"/>
      <c r="B1232" s="15"/>
      <c r="C1232" s="15"/>
      <c r="D1232" s="15"/>
      <c r="E1232" s="32">
        <v>46111</v>
      </c>
      <c r="F1232" s="17" t="s">
        <v>174</v>
      </c>
      <c r="G1232" s="15" t="e">
        <f>VLOOKUP(Table4[[#This Row],[Full Name / Nama Penuh]],#REF!,1,FALSE)</f>
        <v>#REF!</v>
      </c>
      <c r="H1232" s="17" t="s">
        <v>239</v>
      </c>
      <c r="I1232" s="18" t="s">
        <v>359</v>
      </c>
      <c r="J1232" s="18" t="s">
        <v>266</v>
      </c>
      <c r="K1232" s="18" t="s">
        <v>267</v>
      </c>
      <c r="L1232" s="19" t="s">
        <v>4282</v>
      </c>
      <c r="M1232" s="19" t="s">
        <v>4283</v>
      </c>
      <c r="N1232" s="20" t="s">
        <v>4284</v>
      </c>
      <c r="O1232" s="20" t="s">
        <v>375</v>
      </c>
      <c r="P1232" s="43" t="s">
        <v>4047</v>
      </c>
      <c r="Q1232" s="17" t="str" cm="1">
        <f t="array" ref="Q1232">_xlfn.XLOOKUP(Table4[[#This Row],[Full Name / Nama Penuh]],Table1[[#All],[Employee Name]],Table1[[#All],[Status]],"",0,1)</f>
        <v>Active</v>
      </c>
      <c r="R1232" s="37"/>
    </row>
    <row r="1233" spans="1:18" ht="144.75">
      <c r="A1233" s="47"/>
      <c r="B1233" s="21"/>
      <c r="C1233" s="21"/>
      <c r="D1233" s="21"/>
      <c r="E1233" s="33">
        <v>46111</v>
      </c>
      <c r="F1233" s="17" t="s">
        <v>38</v>
      </c>
      <c r="G1233" s="15" t="e">
        <f>VLOOKUP(Table4[[#This Row],[Full Name / Nama Penuh]],#REF!,1,FALSE)</f>
        <v>#REF!</v>
      </c>
      <c r="H1233" s="17" t="s">
        <v>239</v>
      </c>
      <c r="I1233" s="22" t="s">
        <v>4285</v>
      </c>
      <c r="J1233" s="22" t="s">
        <v>604</v>
      </c>
      <c r="K1233" s="22" t="s">
        <v>267</v>
      </c>
      <c r="L1233" s="23" t="s">
        <v>4286</v>
      </c>
      <c r="M1233" s="23" t="s">
        <v>4287</v>
      </c>
      <c r="N1233" s="24" t="s">
        <v>4288</v>
      </c>
      <c r="O1233" s="24" t="s">
        <v>375</v>
      </c>
      <c r="P1233" s="43" t="s">
        <v>4047</v>
      </c>
      <c r="Q1233" s="17" t="str" cm="1">
        <f t="array" ref="Q1233">_xlfn.XLOOKUP(Table4[[#This Row],[Full Name / Nama Penuh]],Table1[[#All],[Employee Name]],Table1[[#All],[Status]],"",0,1)</f>
        <v>Active</v>
      </c>
      <c r="R1233" s="37"/>
    </row>
    <row r="1234" spans="1:18" ht="144.75">
      <c r="A1234" s="17"/>
      <c r="B1234" s="15"/>
      <c r="C1234" s="15"/>
      <c r="D1234" s="15"/>
      <c r="E1234" s="32">
        <v>46111</v>
      </c>
      <c r="F1234" s="17" t="s">
        <v>35</v>
      </c>
      <c r="G1234" s="15" t="e">
        <f>VLOOKUP(Table4[[#This Row],[Full Name / Nama Penuh]],#REF!,1,FALSE)</f>
        <v>#REF!</v>
      </c>
      <c r="H1234" s="17" t="s">
        <v>239</v>
      </c>
      <c r="I1234" s="18" t="s">
        <v>341</v>
      </c>
      <c r="J1234" s="18" t="s">
        <v>266</v>
      </c>
      <c r="K1234" s="18" t="s">
        <v>267</v>
      </c>
      <c r="L1234" s="19" t="s">
        <v>4289</v>
      </c>
      <c r="M1234" s="19" t="s">
        <v>4290</v>
      </c>
      <c r="N1234" s="20" t="s">
        <v>4291</v>
      </c>
      <c r="O1234" s="20" t="s">
        <v>318</v>
      </c>
      <c r="P1234" s="43" t="s">
        <v>4047</v>
      </c>
      <c r="Q1234" s="17" t="str" cm="1">
        <f t="array" ref="Q1234">_xlfn.XLOOKUP(Table4[[#This Row],[Full Name / Nama Penuh]],Table1[[#All],[Employee Name]],Table1[[#All],[Status]],"",0,1)</f>
        <v>Inactive</v>
      </c>
      <c r="R1234" s="37"/>
    </row>
    <row r="1235" spans="1:18" ht="87">
      <c r="A1235" s="17"/>
      <c r="B1235" s="15"/>
      <c r="C1235" s="15"/>
      <c r="D1235" s="15"/>
      <c r="E1235" s="32">
        <v>46111</v>
      </c>
      <c r="F1235" s="17" t="s">
        <v>35</v>
      </c>
      <c r="G1235" s="15" t="e">
        <f>VLOOKUP(Table4[[#This Row],[Full Name / Nama Penuh]],#REF!,1,FALSE)</f>
        <v>#REF!</v>
      </c>
      <c r="H1235" s="17" t="s">
        <v>239</v>
      </c>
      <c r="I1235" s="18" t="s">
        <v>341</v>
      </c>
      <c r="J1235" s="18" t="s">
        <v>266</v>
      </c>
      <c r="K1235" s="18" t="s">
        <v>267</v>
      </c>
      <c r="L1235" s="19" t="s">
        <v>4292</v>
      </c>
      <c r="M1235" s="19" t="s">
        <v>4293</v>
      </c>
      <c r="N1235" s="20" t="s">
        <v>4294</v>
      </c>
      <c r="O1235" s="19" t="s">
        <v>318</v>
      </c>
      <c r="P1235" s="43" t="s">
        <v>4047</v>
      </c>
      <c r="Q1235" s="17" t="str" cm="1">
        <f t="array" ref="Q1235">_xlfn.XLOOKUP(Table4[[#This Row],[Full Name / Nama Penuh]],Table1[[#All],[Employee Name]],Table1[[#All],[Status]],"",0,1)</f>
        <v>Inactive</v>
      </c>
      <c r="R1235" s="37"/>
    </row>
    <row r="1236" spans="1:18" ht="159">
      <c r="A1236" s="47"/>
      <c r="B1236" s="21"/>
      <c r="C1236" s="21"/>
      <c r="D1236" s="21"/>
      <c r="E1236" s="33">
        <v>46111</v>
      </c>
      <c r="F1236" s="17" t="s">
        <v>38</v>
      </c>
      <c r="G1236" s="15" t="e">
        <f>VLOOKUP(Table4[[#This Row],[Full Name / Nama Penuh]],#REF!,1,FALSE)</f>
        <v>#REF!</v>
      </c>
      <c r="H1236" s="17" t="s">
        <v>239</v>
      </c>
      <c r="I1236" s="22" t="s">
        <v>4295</v>
      </c>
      <c r="J1236" s="22" t="s">
        <v>88</v>
      </c>
      <c r="K1236" s="22" t="s">
        <v>267</v>
      </c>
      <c r="L1236" s="23" t="s">
        <v>4296</v>
      </c>
      <c r="M1236" s="23" t="s">
        <v>4297</v>
      </c>
      <c r="N1236" s="24" t="s">
        <v>4298</v>
      </c>
      <c r="O1236" s="23" t="s">
        <v>346</v>
      </c>
      <c r="P1236" s="43" t="s">
        <v>4047</v>
      </c>
      <c r="Q1236" s="17" t="str" cm="1">
        <f t="array" ref="Q1236">_xlfn.XLOOKUP(Table4[[#This Row],[Full Name / Nama Penuh]],Table1[[#All],[Employee Name]],Table1[[#All],[Status]],"",0,1)</f>
        <v>Active</v>
      </c>
      <c r="R1236" s="37"/>
    </row>
    <row r="1237" spans="1:18" ht="130.5">
      <c r="A1237" s="47"/>
      <c r="B1237" s="21"/>
      <c r="C1237" s="21"/>
      <c r="D1237" s="21"/>
      <c r="E1237" s="33">
        <v>46111</v>
      </c>
      <c r="F1237" s="17" t="s">
        <v>90</v>
      </c>
      <c r="G1237" s="15" t="e">
        <f>VLOOKUP(Table4[[#This Row],[Full Name / Nama Penuh]],#REF!,1,FALSE)</f>
        <v>#REF!</v>
      </c>
      <c r="H1237" s="17" t="s">
        <v>239</v>
      </c>
      <c r="I1237" s="22" t="s">
        <v>445</v>
      </c>
      <c r="J1237" s="22" t="s">
        <v>446</v>
      </c>
      <c r="K1237" s="22" t="s">
        <v>267</v>
      </c>
      <c r="L1237" s="23" t="s">
        <v>4299</v>
      </c>
      <c r="M1237" s="23" t="s">
        <v>4300</v>
      </c>
      <c r="N1237" s="24" t="s">
        <v>4301</v>
      </c>
      <c r="O1237" s="24" t="s">
        <v>340</v>
      </c>
      <c r="P1237" s="43" t="s">
        <v>4047</v>
      </c>
      <c r="Q1237" s="17" t="str" cm="1">
        <f t="array" ref="Q1237">_xlfn.XLOOKUP(Table4[[#This Row],[Full Name / Nama Penuh]],Table1[[#All],[Employee Name]],Table1[[#All],[Status]],"",0,1)</f>
        <v>Active</v>
      </c>
      <c r="R1237" s="37"/>
    </row>
    <row r="1238" spans="1:18" ht="72.75">
      <c r="A1238" s="17"/>
      <c r="B1238" s="15"/>
      <c r="C1238" s="15"/>
      <c r="D1238" s="15"/>
      <c r="E1238" s="32">
        <v>46111</v>
      </c>
      <c r="F1238" s="17" t="s">
        <v>82</v>
      </c>
      <c r="G1238" s="15" t="e">
        <f>VLOOKUP(Table4[[#This Row],[Full Name / Nama Penuh]],#REF!,1,FALSE)</f>
        <v>#REF!</v>
      </c>
      <c r="H1238" s="17" t="s">
        <v>239</v>
      </c>
      <c r="I1238" s="18" t="s">
        <v>424</v>
      </c>
      <c r="J1238" s="18" t="s">
        <v>266</v>
      </c>
      <c r="K1238" s="18" t="s">
        <v>305</v>
      </c>
      <c r="L1238" s="19" t="s">
        <v>4302</v>
      </c>
      <c r="M1238" s="19" t="s">
        <v>4303</v>
      </c>
      <c r="N1238" s="20" t="s">
        <v>4304</v>
      </c>
      <c r="O1238" s="20" t="s">
        <v>295</v>
      </c>
      <c r="P1238" s="43" t="s">
        <v>4047</v>
      </c>
      <c r="Q1238" s="17" t="str" cm="1">
        <f t="array" ref="Q1238">_xlfn.XLOOKUP(Table4[[#This Row],[Full Name / Nama Penuh]],Table1[[#All],[Employee Name]],Table1[[#All],[Status]],"",0,1)</f>
        <v>Active</v>
      </c>
      <c r="R1238" s="37"/>
    </row>
    <row r="1239" spans="1:18" ht="29.25">
      <c r="A1239" s="47"/>
      <c r="B1239" s="21"/>
      <c r="C1239" s="21"/>
      <c r="D1239" s="21"/>
      <c r="E1239" s="33">
        <v>46111</v>
      </c>
      <c r="F1239" s="17" t="s">
        <v>118</v>
      </c>
      <c r="G1239" s="15" t="e">
        <f>VLOOKUP(Table4[[#This Row],[Full Name / Nama Penuh]],#REF!,1,FALSE)</f>
        <v>#REF!</v>
      </c>
      <c r="H1239" s="17" t="s">
        <v>239</v>
      </c>
      <c r="I1239" s="22" t="s">
        <v>643</v>
      </c>
      <c r="J1239" s="22" t="s">
        <v>644</v>
      </c>
      <c r="K1239" s="22" t="s">
        <v>267</v>
      </c>
      <c r="L1239" s="23" t="s">
        <v>4305</v>
      </c>
      <c r="M1239" s="23" t="s">
        <v>4306</v>
      </c>
      <c r="N1239" s="24" t="s">
        <v>4307</v>
      </c>
      <c r="O1239" s="24" t="s">
        <v>450</v>
      </c>
      <c r="P1239" s="43" t="s">
        <v>4047</v>
      </c>
      <c r="Q1239" s="17" t="str" cm="1">
        <f t="array" ref="Q1239">_xlfn.XLOOKUP(Table4[[#This Row],[Full Name / Nama Penuh]],Table1[[#All],[Employee Name]],Table1[[#All],[Status]],"",0,1)</f>
        <v>Active</v>
      </c>
      <c r="R1239" s="37"/>
    </row>
    <row r="1240" spans="1:18" ht="87">
      <c r="A1240" s="17"/>
      <c r="B1240" s="15"/>
      <c r="C1240" s="15"/>
      <c r="D1240" s="15"/>
      <c r="E1240" s="32">
        <v>46111</v>
      </c>
      <c r="F1240" s="18" t="s">
        <v>80</v>
      </c>
      <c r="G1240" s="15" t="e">
        <f>VLOOKUP(Table4[[#This Row],[Full Name / Nama Penuh]],#REF!,1,FALSE)</f>
        <v>#REF!</v>
      </c>
      <c r="H1240" s="17" t="s">
        <v>239</v>
      </c>
      <c r="I1240" s="18" t="s">
        <v>309</v>
      </c>
      <c r="J1240" s="18" t="s">
        <v>266</v>
      </c>
      <c r="K1240" s="18" t="s">
        <v>305</v>
      </c>
      <c r="L1240" s="19" t="s">
        <v>4308</v>
      </c>
      <c r="M1240" s="19" t="s">
        <v>4309</v>
      </c>
      <c r="N1240" s="20" t="s">
        <v>4310</v>
      </c>
      <c r="O1240" s="19" t="s">
        <v>428</v>
      </c>
      <c r="P1240" s="43" t="s">
        <v>4047</v>
      </c>
      <c r="Q1240" s="17" t="str" cm="1">
        <f t="array" ref="Q1240">_xlfn.XLOOKUP(Table4[[#This Row],[Full Name / Nama Penuh]],Table1[[#All],[Employee Name]],Table1[[#All],[Status]],"",0,1)</f>
        <v>Active</v>
      </c>
      <c r="R1240" s="37"/>
    </row>
    <row r="1241" spans="1:18" ht="101.25">
      <c r="A1241" s="17"/>
      <c r="B1241" s="15"/>
      <c r="C1241" s="15"/>
      <c r="D1241" s="15"/>
      <c r="E1241" s="32">
        <v>46111</v>
      </c>
      <c r="F1241" s="17" t="s">
        <v>156</v>
      </c>
      <c r="G1241" s="15" t="e">
        <f>VLOOKUP(Table4[[#This Row],[Full Name / Nama Penuh]],#REF!,1,FALSE)</f>
        <v>#REF!</v>
      </c>
      <c r="H1241" s="17" t="s">
        <v>239</v>
      </c>
      <c r="I1241" s="18" t="s">
        <v>697</v>
      </c>
      <c r="J1241" s="18" t="s">
        <v>919</v>
      </c>
      <c r="K1241" s="18" t="s">
        <v>267</v>
      </c>
      <c r="L1241" s="19" t="s">
        <v>4311</v>
      </c>
      <c r="M1241" s="19" t="s">
        <v>4312</v>
      </c>
      <c r="N1241" s="20" t="s">
        <v>4313</v>
      </c>
      <c r="O1241" s="20" t="s">
        <v>553</v>
      </c>
      <c r="P1241" s="43" t="s">
        <v>4047</v>
      </c>
      <c r="Q1241" s="17" t="str" cm="1">
        <f t="array" ref="Q1241">_xlfn.XLOOKUP(Table4[[#This Row],[Full Name / Nama Penuh]],Table1[[#All],[Employee Name]],Table1[[#All],[Status]],"",0,1)</f>
        <v>Active</v>
      </c>
      <c r="R1241" s="37"/>
    </row>
    <row r="1242" spans="1:18" ht="43.5">
      <c r="A1242" s="47"/>
      <c r="B1242" s="21"/>
      <c r="C1242" s="21"/>
      <c r="D1242" s="21"/>
      <c r="E1242" s="33">
        <v>46111</v>
      </c>
      <c r="F1242" s="17" t="s">
        <v>76</v>
      </c>
      <c r="G1242" s="15" t="e">
        <f>VLOOKUP(Table4[[#This Row],[Full Name / Nama Penuh]],#REF!,1,FALSE)</f>
        <v>#REF!</v>
      </c>
      <c r="H1242" s="17" t="s">
        <v>239</v>
      </c>
      <c r="I1242" s="35" t="s">
        <v>309</v>
      </c>
      <c r="J1242" s="35" t="s">
        <v>274</v>
      </c>
      <c r="K1242" s="35" t="s">
        <v>305</v>
      </c>
      <c r="L1242" s="38" t="s">
        <v>4314</v>
      </c>
      <c r="M1242" s="38" t="s">
        <v>4315</v>
      </c>
      <c r="N1242" s="39" t="s">
        <v>4316</v>
      </c>
      <c r="O1242" s="38" t="s">
        <v>428</v>
      </c>
      <c r="P1242" s="43" t="s">
        <v>4047</v>
      </c>
      <c r="Q1242" s="37" t="str" cm="1">
        <f t="array" ref="Q1242">_xlfn.XLOOKUP(Table4[[#This Row],[Full Name / Nama Penuh]],Table1[[#All],[Employee Name]],Table1[[#All],[Status]],"",0,1)</f>
        <v>Active</v>
      </c>
      <c r="R1242" s="37"/>
    </row>
    <row r="1243" spans="1:18" ht="72.75">
      <c r="A1243" s="17"/>
      <c r="B1243" s="15"/>
      <c r="C1243" s="15"/>
      <c r="D1243" s="15"/>
      <c r="E1243" s="32">
        <v>46111</v>
      </c>
      <c r="F1243" s="17" t="s">
        <v>76</v>
      </c>
      <c r="G1243" s="15" t="e">
        <f>VLOOKUP(Table4[[#This Row],[Full Name / Nama Penuh]],#REF!,1,FALSE)</f>
        <v>#REF!</v>
      </c>
      <c r="H1243" s="17" t="s">
        <v>239</v>
      </c>
      <c r="I1243" s="36" t="s">
        <v>309</v>
      </c>
      <c r="J1243" s="36" t="s">
        <v>274</v>
      </c>
      <c r="K1243" s="36" t="s">
        <v>267</v>
      </c>
      <c r="L1243" s="40" t="s">
        <v>4317</v>
      </c>
      <c r="M1243" s="40" t="s">
        <v>4318</v>
      </c>
      <c r="N1243" s="41" t="s">
        <v>4319</v>
      </c>
      <c r="O1243" s="40" t="s">
        <v>527</v>
      </c>
      <c r="P1243" s="43" t="s">
        <v>4047</v>
      </c>
      <c r="Q1243" s="37" t="str" cm="1">
        <f t="array" ref="Q1243">_xlfn.XLOOKUP(Table4[[#This Row],[Full Name / Nama Penuh]],Table1[[#All],[Employee Name]],Table1[[#All],[Status]],"",0,1)</f>
        <v>Active</v>
      </c>
      <c r="R1243" s="37"/>
    </row>
    <row r="1244" spans="1:18" ht="72.75">
      <c r="A1244" s="47"/>
      <c r="B1244" s="21"/>
      <c r="C1244" s="21"/>
      <c r="D1244" s="21"/>
      <c r="E1244" s="33">
        <v>46111</v>
      </c>
      <c r="F1244" s="17" t="s">
        <v>76</v>
      </c>
      <c r="G1244" s="15" t="e">
        <f>VLOOKUP(Table4[[#This Row],[Full Name / Nama Penuh]],#REF!,1,FALSE)</f>
        <v>#REF!</v>
      </c>
      <c r="H1244" s="17" t="s">
        <v>239</v>
      </c>
      <c r="I1244" s="35" t="s">
        <v>309</v>
      </c>
      <c r="J1244" s="35" t="s">
        <v>683</v>
      </c>
      <c r="K1244" s="35" t="s">
        <v>267</v>
      </c>
      <c r="L1244" s="38" t="s">
        <v>4320</v>
      </c>
      <c r="M1244" s="38" t="s">
        <v>4321</v>
      </c>
      <c r="N1244" s="39" t="s">
        <v>4322</v>
      </c>
      <c r="O1244" s="38" t="s">
        <v>346</v>
      </c>
      <c r="P1244" s="43" t="s">
        <v>4047</v>
      </c>
      <c r="Q1244" s="37" t="str" cm="1">
        <f t="array" ref="Q1244">_xlfn.XLOOKUP(Table4[[#This Row],[Full Name / Nama Penuh]],Table1[[#All],[Employee Name]],Table1[[#All],[Status]],"",0,1)</f>
        <v>Active</v>
      </c>
      <c r="R1244" s="37"/>
    </row>
    <row r="1245" spans="1:18" ht="144.75">
      <c r="A1245" s="17"/>
      <c r="B1245" s="15"/>
      <c r="C1245" s="15"/>
      <c r="D1245" s="15"/>
      <c r="E1245" s="32">
        <v>46111</v>
      </c>
      <c r="F1245" s="17" t="s">
        <v>173</v>
      </c>
      <c r="G1245" s="15" t="e">
        <f>VLOOKUP(Table4[[#This Row],[Full Name / Nama Penuh]],#REF!,1,FALSE)</f>
        <v>#REF!</v>
      </c>
      <c r="H1245" s="17" t="s">
        <v>239</v>
      </c>
      <c r="I1245" s="22" t="s">
        <v>465</v>
      </c>
      <c r="J1245" s="22" t="s">
        <v>348</v>
      </c>
      <c r="K1245" s="23" t="s">
        <v>267</v>
      </c>
      <c r="L1245" s="23" t="s">
        <v>4323</v>
      </c>
      <c r="M1245" s="24" t="s">
        <v>4324</v>
      </c>
      <c r="N1245" s="24" t="s">
        <v>4325</v>
      </c>
      <c r="O1245" s="22" t="s">
        <v>346</v>
      </c>
      <c r="P1245" s="43" t="s">
        <v>4047</v>
      </c>
      <c r="Q1245" s="17" t="str" cm="1">
        <f t="array" ref="Q1245">_xlfn.XLOOKUP(Table4[[#This Row],[Full Name / Nama Penuh]],Table1[[#All],[Employee Name]],Table1[[#All],[Status]],"",0,1)</f>
        <v>Active</v>
      </c>
      <c r="R1245" s="37"/>
    </row>
    <row r="1246" spans="1:18" ht="87">
      <c r="A1246" s="47"/>
      <c r="B1246" s="21"/>
      <c r="C1246" s="21"/>
      <c r="D1246" s="21"/>
      <c r="E1246" s="33">
        <v>46111</v>
      </c>
      <c r="F1246" s="18" t="s">
        <v>92</v>
      </c>
      <c r="G1246" s="15" t="e">
        <f>VLOOKUP(Table4[[#This Row],[Full Name / Nama Penuh]],#REF!,1,FALSE)</f>
        <v>#REF!</v>
      </c>
      <c r="H1246" s="17" t="s">
        <v>239</v>
      </c>
      <c r="I1246" s="18" t="s">
        <v>1617</v>
      </c>
      <c r="J1246" s="18" t="s">
        <v>320</v>
      </c>
      <c r="K1246" s="19" t="s">
        <v>267</v>
      </c>
      <c r="L1246" s="19" t="s">
        <v>4326</v>
      </c>
      <c r="M1246" s="20" t="s">
        <v>4327</v>
      </c>
      <c r="N1246" s="20" t="s">
        <v>4328</v>
      </c>
      <c r="O1246" s="18" t="s">
        <v>346</v>
      </c>
      <c r="P1246" s="43" t="s">
        <v>4047</v>
      </c>
      <c r="Q1246" s="17" t="str" cm="1">
        <f t="array" ref="Q1246">_xlfn.XLOOKUP(Table4[[#This Row],[Full Name / Nama Penuh]],Table1[[#All],[Employee Name]],Table1[[#All],[Status]],"",0,1)</f>
        <v>Active</v>
      </c>
      <c r="R1246" s="37"/>
    </row>
    <row r="1247" spans="1:18">
      <c r="A1247" s="17">
        <v>5788</v>
      </c>
      <c r="B1247" s="15">
        <v>46114.393912036998</v>
      </c>
      <c r="C1247" s="15">
        <v>46114.397094907399</v>
      </c>
      <c r="D1247" s="15" t="s">
        <v>264</v>
      </c>
      <c r="E1247" s="32">
        <v>46111</v>
      </c>
      <c r="F1247" s="17" t="s">
        <v>115</v>
      </c>
      <c r="G1247" s="15"/>
      <c r="H1247" s="21" t="s">
        <v>239</v>
      </c>
      <c r="I1247" s="17" t="s">
        <v>574</v>
      </c>
      <c r="J1247" s="17" t="s">
        <v>320</v>
      </c>
      <c r="K1247" s="17" t="s">
        <v>305</v>
      </c>
      <c r="L1247" s="17" t="s">
        <v>4329</v>
      </c>
      <c r="M1247" s="17" t="s">
        <v>4330</v>
      </c>
      <c r="N1247" s="17" t="s">
        <v>4331</v>
      </c>
      <c r="O1247" s="17" t="s">
        <v>295</v>
      </c>
      <c r="P1247" s="43" t="s">
        <v>272</v>
      </c>
      <c r="Q1247" s="17" t="str" cm="1">
        <f t="array" ref="Q1247">_xlfn.XLOOKUP(Table4[[#This Row],[Full Name / Nama Penuh]],Table1[[#All],[Employee Name]],Table1[[#All],[Status]],"",0,1)</f>
        <v>Active</v>
      </c>
      <c r="R1247" s="37"/>
    </row>
    <row r="1248" spans="1:18">
      <c r="A1248" s="17">
        <v>5807</v>
      </c>
      <c r="B1248" s="15">
        <v>46115.313275462999</v>
      </c>
      <c r="C1248" s="15">
        <v>46115.321192129602</v>
      </c>
      <c r="D1248" s="15" t="s">
        <v>264</v>
      </c>
      <c r="E1248" s="32">
        <v>46111</v>
      </c>
      <c r="F1248" s="17" t="s">
        <v>193</v>
      </c>
      <c r="G1248" s="15"/>
      <c r="H1248" s="21" t="s">
        <v>239</v>
      </c>
      <c r="I1248" s="17" t="s">
        <v>1191</v>
      </c>
      <c r="J1248" s="17" t="s">
        <v>266</v>
      </c>
      <c r="K1248" s="17" t="s">
        <v>267</v>
      </c>
      <c r="L1248" s="17" t="s">
        <v>4332</v>
      </c>
      <c r="M1248" s="17" t="s">
        <v>4333</v>
      </c>
      <c r="N1248" s="17" t="s">
        <v>4334</v>
      </c>
      <c r="O1248" s="17" t="s">
        <v>283</v>
      </c>
      <c r="P1248" s="43" t="s">
        <v>272</v>
      </c>
      <c r="Q1248" s="17" t="str" cm="1">
        <f t="array" ref="Q1248">_xlfn.XLOOKUP(Table4[[#This Row],[Full Name / Nama Penuh]],Table1[[#All],[Employee Name]],Table1[[#All],[Status]],"",0,1)</f>
        <v>Active</v>
      </c>
      <c r="R1248" s="37"/>
    </row>
    <row r="1249" spans="1:18">
      <c r="A1249" s="17">
        <v>6087</v>
      </c>
      <c r="B1249" s="15">
        <v>46125.841574074097</v>
      </c>
      <c r="C1249" s="15">
        <v>46125.848472222198</v>
      </c>
      <c r="D1249" s="15" t="s">
        <v>264</v>
      </c>
      <c r="E1249" s="32">
        <v>46111</v>
      </c>
      <c r="F1249" s="15" t="s">
        <v>3523</v>
      </c>
      <c r="G1249" s="15" t="s">
        <v>3304</v>
      </c>
      <c r="H1249" s="21" t="s">
        <v>239</v>
      </c>
      <c r="I1249" s="17" t="s">
        <v>1428</v>
      </c>
      <c r="J1249" s="17" t="s">
        <v>266</v>
      </c>
      <c r="K1249" s="17" t="s">
        <v>267</v>
      </c>
      <c r="L1249" s="17" t="s">
        <v>4335</v>
      </c>
      <c r="M1249" s="17" t="s">
        <v>1438</v>
      </c>
      <c r="N1249" s="17" t="s">
        <v>4336</v>
      </c>
      <c r="O1249" s="17" t="s">
        <v>271</v>
      </c>
      <c r="P1249" s="16" t="s">
        <v>272</v>
      </c>
      <c r="Q1249" s="17" t="str" cm="1">
        <f t="array" ref="Q1249">_xlfn.XLOOKUP(Table4[[#This Row],[Full Name / Nama Penuh]],Table1[[#All],[Employee Name]],Table1[[#All],[Status]],"",0,1)</f>
        <v>Active</v>
      </c>
      <c r="R1249" s="37"/>
    </row>
    <row r="1250" spans="1:18">
      <c r="A1250" s="17">
        <v>6241</v>
      </c>
      <c r="B1250" s="15">
        <v>46126.556701388901</v>
      </c>
      <c r="C1250" s="15">
        <v>46126.560671296298</v>
      </c>
      <c r="D1250" s="15" t="s">
        <v>264</v>
      </c>
      <c r="E1250" s="32">
        <v>46111</v>
      </c>
      <c r="F1250" s="17" t="s">
        <v>181</v>
      </c>
      <c r="G1250" s="15" t="s">
        <v>2431</v>
      </c>
      <c r="H1250" s="21" t="s">
        <v>239</v>
      </c>
      <c r="I1250" s="17" t="s">
        <v>799</v>
      </c>
      <c r="J1250" s="17" t="s">
        <v>407</v>
      </c>
      <c r="K1250" s="17" t="s">
        <v>305</v>
      </c>
      <c r="L1250" s="17" t="s">
        <v>4337</v>
      </c>
      <c r="M1250" s="17" t="s">
        <v>4338</v>
      </c>
      <c r="N1250" s="17" t="s">
        <v>4339</v>
      </c>
      <c r="O1250" s="17" t="s">
        <v>428</v>
      </c>
      <c r="P1250" s="43" t="s">
        <v>272</v>
      </c>
      <c r="Q1250" s="17" t="str" cm="1">
        <f t="array" ref="Q1250">_xlfn.XLOOKUP(Table4[[#This Row],[Full Name / Nama Penuh]],Table1[[#All],[Employee Name]],Table1[[#All],[Status]],"",0,1)</f>
        <v>Active</v>
      </c>
      <c r="R1250" s="37"/>
    </row>
    <row r="1251" spans="1:18" ht="87">
      <c r="A1251" s="47"/>
      <c r="B1251" s="21"/>
      <c r="C1251" s="21"/>
      <c r="D1251" s="21"/>
      <c r="E1251" s="33">
        <v>46111</v>
      </c>
      <c r="F1251" s="17" t="s">
        <v>174</v>
      </c>
      <c r="G1251" s="15" t="e">
        <f>VLOOKUP(Table4[[#This Row],[Full Name / Nama Penuh]],#REF!,1,FALSE)</f>
        <v>#REF!</v>
      </c>
      <c r="H1251" s="17" t="s">
        <v>239</v>
      </c>
      <c r="I1251" s="22" t="s">
        <v>359</v>
      </c>
      <c r="J1251" s="22" t="s">
        <v>266</v>
      </c>
      <c r="K1251" s="22" t="s">
        <v>296</v>
      </c>
      <c r="L1251" s="23" t="s">
        <v>4340</v>
      </c>
      <c r="M1251" s="23" t="s">
        <v>4341</v>
      </c>
      <c r="N1251" s="24" t="s">
        <v>4342</v>
      </c>
      <c r="O1251" s="23" t="s">
        <v>375</v>
      </c>
      <c r="P1251" s="43" t="s">
        <v>4047</v>
      </c>
      <c r="Q1251" s="17" t="str" cm="1">
        <f t="array" ref="Q1251">_xlfn.XLOOKUP(Table4[[#This Row],[Full Name / Nama Penuh]],Table1[[#All],[Employee Name]],Table1[[#All],[Status]],"",0,1)</f>
        <v>Active</v>
      </c>
      <c r="R1251" s="37"/>
    </row>
    <row r="1252" spans="1:18" ht="43.5">
      <c r="A1252" s="47"/>
      <c r="B1252" s="21"/>
      <c r="C1252" s="21"/>
      <c r="D1252" s="21"/>
      <c r="E1252" s="33">
        <v>46111</v>
      </c>
      <c r="F1252" s="17" t="s">
        <v>101</v>
      </c>
      <c r="G1252" s="15" t="e">
        <f>VLOOKUP(Table4[[#This Row],[Full Name / Nama Penuh]],#REF!,1,FALSE)</f>
        <v>#REF!</v>
      </c>
      <c r="H1252" s="17" t="s">
        <v>239</v>
      </c>
      <c r="I1252" s="22" t="s">
        <v>1542</v>
      </c>
      <c r="J1252" s="22" t="s">
        <v>4190</v>
      </c>
      <c r="K1252" s="22" t="s">
        <v>285</v>
      </c>
      <c r="L1252" s="23" t="s">
        <v>4343</v>
      </c>
      <c r="M1252" s="23" t="s">
        <v>4344</v>
      </c>
      <c r="N1252" s="24" t="s">
        <v>287</v>
      </c>
      <c r="O1252" s="24" t="s">
        <v>375</v>
      </c>
      <c r="P1252" s="43" t="s">
        <v>4047</v>
      </c>
      <c r="Q1252" s="17" t="str" cm="1">
        <f t="array" ref="Q1252">_xlfn.XLOOKUP(Table4[[#This Row],[Full Name / Nama Penuh]],Table1[[#All],[Employee Name]],Table1[[#All],[Status]],"",0,1)</f>
        <v>Active</v>
      </c>
      <c r="R1252" s="37"/>
    </row>
    <row r="1253" spans="1:18" ht="29.25">
      <c r="A1253" s="17"/>
      <c r="B1253" s="15"/>
      <c r="C1253" s="15"/>
      <c r="D1253" s="15"/>
      <c r="E1253" s="32">
        <v>46111</v>
      </c>
      <c r="F1253" s="17" t="s">
        <v>101</v>
      </c>
      <c r="G1253" s="15" t="e">
        <f>VLOOKUP(Table4[[#This Row],[Full Name / Nama Penuh]],#REF!,1,FALSE)</f>
        <v>#REF!</v>
      </c>
      <c r="H1253" s="17" t="s">
        <v>239</v>
      </c>
      <c r="I1253" s="18" t="s">
        <v>1542</v>
      </c>
      <c r="J1253" s="18" t="s">
        <v>325</v>
      </c>
      <c r="K1253" s="18" t="s">
        <v>296</v>
      </c>
      <c r="L1253" s="19" t="s">
        <v>4345</v>
      </c>
      <c r="M1253" s="19" t="s">
        <v>4346</v>
      </c>
      <c r="N1253" s="20" t="s">
        <v>287</v>
      </c>
      <c r="O1253" s="20" t="s">
        <v>450</v>
      </c>
      <c r="P1253" s="43" t="s">
        <v>4047</v>
      </c>
      <c r="Q1253" s="17" t="str" cm="1">
        <f t="array" ref="Q1253">_xlfn.XLOOKUP(Table4[[#This Row],[Full Name / Nama Penuh]],Table1[[#All],[Employee Name]],Table1[[#All],[Status]],"",0,1)</f>
        <v>Active</v>
      </c>
      <c r="R1253" s="37"/>
    </row>
    <row r="1254" spans="1:18" ht="115.5">
      <c r="A1254" s="47"/>
      <c r="B1254" s="21"/>
      <c r="C1254" s="21"/>
      <c r="D1254" s="21"/>
      <c r="E1254" s="33">
        <v>46111</v>
      </c>
      <c r="F1254" s="18" t="s">
        <v>2200</v>
      </c>
      <c r="G1254" s="15" t="e">
        <f>VLOOKUP(Table4[[#This Row],[Full Name / Nama Penuh]],#REF!,1,FALSE)</f>
        <v>#REF!</v>
      </c>
      <c r="H1254" s="17" t="s">
        <v>239</v>
      </c>
      <c r="I1254" s="15" t="s">
        <v>309</v>
      </c>
      <c r="J1254" s="18" t="s">
        <v>475</v>
      </c>
      <c r="K1254" s="18" t="s">
        <v>285</v>
      </c>
      <c r="L1254" s="19" t="s">
        <v>4347</v>
      </c>
      <c r="M1254" s="19" t="s">
        <v>4348</v>
      </c>
      <c r="N1254" s="20" t="s">
        <v>4349</v>
      </c>
      <c r="O1254" s="20" t="s">
        <v>289</v>
      </c>
      <c r="P1254" s="43" t="s">
        <v>4047</v>
      </c>
      <c r="Q1254" s="17" t="str" cm="1">
        <f t="array" ref="Q1254">_xlfn.XLOOKUP(Table4[[#This Row],[Full Name / Nama Penuh]],Table1[[#All],[Employee Name]],Table1[[#All],[Status]],"",0,1)</f>
        <v>Active</v>
      </c>
      <c r="R1254" s="37"/>
    </row>
    <row r="1255" spans="1:18" ht="144.75">
      <c r="A1255" s="17"/>
      <c r="B1255" s="15"/>
      <c r="C1255" s="15"/>
      <c r="D1255" s="15"/>
      <c r="E1255" s="32">
        <v>46111</v>
      </c>
      <c r="F1255" s="18" t="s">
        <v>2200</v>
      </c>
      <c r="G1255" s="15" t="e">
        <f>VLOOKUP(Table4[[#This Row],[Full Name / Nama Penuh]],#REF!,1,FALSE)</f>
        <v>#REF!</v>
      </c>
      <c r="H1255" s="17" t="s">
        <v>239</v>
      </c>
      <c r="I1255" s="22" t="s">
        <v>309</v>
      </c>
      <c r="J1255" s="22" t="s">
        <v>475</v>
      </c>
      <c r="K1255" s="22" t="s">
        <v>285</v>
      </c>
      <c r="L1255" s="23" t="s">
        <v>4350</v>
      </c>
      <c r="M1255" s="23" t="s">
        <v>4351</v>
      </c>
      <c r="N1255" s="24" t="s">
        <v>4352</v>
      </c>
      <c r="O1255" s="23" t="s">
        <v>289</v>
      </c>
      <c r="P1255" s="43" t="s">
        <v>4047</v>
      </c>
      <c r="Q1255" s="17" t="str" cm="1">
        <f t="array" ref="Q1255">_xlfn.XLOOKUP(Table4[[#This Row],[Full Name / Nama Penuh]],Table1[[#All],[Employee Name]],Table1[[#All],[Status]],"",0,1)</f>
        <v>Active</v>
      </c>
      <c r="R1255" s="37"/>
    </row>
    <row r="1256" spans="1:18" ht="115.5">
      <c r="A1256" s="17"/>
      <c r="B1256" s="15"/>
      <c r="C1256" s="15"/>
      <c r="D1256" s="15"/>
      <c r="E1256" s="32">
        <v>46111</v>
      </c>
      <c r="F1256" s="17" t="s">
        <v>93</v>
      </c>
      <c r="G1256" s="15" t="e">
        <f>VLOOKUP(Table4[[#This Row],[Full Name / Nama Penuh]],#REF!,1,FALSE)</f>
        <v>#REF!</v>
      </c>
      <c r="H1256" s="17" t="s">
        <v>239</v>
      </c>
      <c r="I1256" s="18" t="s">
        <v>4353</v>
      </c>
      <c r="J1256" s="18" t="s">
        <v>386</v>
      </c>
      <c r="K1256" s="18" t="s">
        <v>296</v>
      </c>
      <c r="L1256" s="19" t="s">
        <v>4354</v>
      </c>
      <c r="M1256" s="19" t="s">
        <v>4355</v>
      </c>
      <c r="N1256" s="20" t="s">
        <v>4356</v>
      </c>
      <c r="O1256" s="19" t="s">
        <v>383</v>
      </c>
      <c r="P1256" s="43" t="s">
        <v>4047</v>
      </c>
      <c r="Q1256" s="17" t="str" cm="1">
        <f t="array" ref="Q1256">_xlfn.XLOOKUP(Table4[[#This Row],[Full Name / Nama Penuh]],Table1[[#All],[Employee Name]],Table1[[#All],[Status]],"",0,1)</f>
        <v>Active</v>
      </c>
      <c r="R1256" s="37"/>
    </row>
    <row r="1257" spans="1:18" ht="87">
      <c r="A1257" s="17"/>
      <c r="B1257" s="15"/>
      <c r="C1257" s="15"/>
      <c r="D1257" s="15"/>
      <c r="E1257" s="32">
        <v>46111</v>
      </c>
      <c r="F1257" s="17" t="s">
        <v>93</v>
      </c>
      <c r="G1257" s="15" t="e">
        <f>VLOOKUP(Table4[[#This Row],[Full Name / Nama Penuh]],#REF!,1,FALSE)</f>
        <v>#REF!</v>
      </c>
      <c r="H1257" s="17" t="s">
        <v>239</v>
      </c>
      <c r="I1257" s="18" t="s">
        <v>4357</v>
      </c>
      <c r="J1257" s="18" t="s">
        <v>386</v>
      </c>
      <c r="K1257" s="18" t="s">
        <v>296</v>
      </c>
      <c r="L1257" s="19" t="s">
        <v>4358</v>
      </c>
      <c r="M1257" s="19" t="s">
        <v>4359</v>
      </c>
      <c r="N1257" s="20" t="s">
        <v>4360</v>
      </c>
      <c r="O1257" s="20" t="s">
        <v>346</v>
      </c>
      <c r="P1257" s="43" t="s">
        <v>4047</v>
      </c>
      <c r="Q1257" s="17" t="str" cm="1">
        <f t="array" ref="Q1257">_xlfn.XLOOKUP(Table4[[#This Row],[Full Name / Nama Penuh]],Table1[[#All],[Employee Name]],Table1[[#All],[Status]],"",0,1)</f>
        <v>Active</v>
      </c>
      <c r="R1257" s="37"/>
    </row>
    <row r="1258" spans="1:18" ht="43.5">
      <c r="A1258" s="47"/>
      <c r="B1258" s="21"/>
      <c r="C1258" s="21"/>
      <c r="D1258" s="21"/>
      <c r="E1258" s="33">
        <v>46111</v>
      </c>
      <c r="F1258" s="17" t="s">
        <v>118</v>
      </c>
      <c r="G1258" s="15" t="e">
        <f>VLOOKUP(Table4[[#This Row],[Full Name / Nama Penuh]],#REF!,1,FALSE)</f>
        <v>#REF!</v>
      </c>
      <c r="H1258" s="17" t="s">
        <v>239</v>
      </c>
      <c r="I1258" s="22" t="s">
        <v>4361</v>
      </c>
      <c r="J1258" s="22" t="s">
        <v>279</v>
      </c>
      <c r="K1258" s="22" t="s">
        <v>296</v>
      </c>
      <c r="L1258" s="23" t="s">
        <v>4362</v>
      </c>
      <c r="M1258" s="23" t="s">
        <v>4363</v>
      </c>
      <c r="N1258" s="24" t="s">
        <v>4364</v>
      </c>
      <c r="O1258" s="24" t="s">
        <v>346</v>
      </c>
      <c r="P1258" s="43" t="s">
        <v>4047</v>
      </c>
      <c r="Q1258" s="17" t="str" cm="1">
        <f t="array" ref="Q1258">_xlfn.XLOOKUP(Table4[[#This Row],[Full Name / Nama Penuh]],Table1[[#All],[Employee Name]],Table1[[#All],[Status]],"",0,1)</f>
        <v>Active</v>
      </c>
      <c r="R1258" s="37"/>
    </row>
    <row r="1259" spans="1:18" ht="29.25">
      <c r="A1259" s="17"/>
      <c r="B1259" s="15"/>
      <c r="C1259" s="15"/>
      <c r="D1259" s="15"/>
      <c r="E1259" s="32">
        <v>46111</v>
      </c>
      <c r="F1259" s="17" t="s">
        <v>70</v>
      </c>
      <c r="G1259" s="15" t="e">
        <f>VLOOKUP(Table4[[#This Row],[Full Name / Nama Penuh]],#REF!,1,FALSE)</f>
        <v>#REF!</v>
      </c>
      <c r="H1259" s="17" t="s">
        <v>239</v>
      </c>
      <c r="I1259" s="18" t="s">
        <v>722</v>
      </c>
      <c r="J1259" s="18" t="s">
        <v>266</v>
      </c>
      <c r="K1259" s="18" t="s">
        <v>285</v>
      </c>
      <c r="L1259" s="19" t="s">
        <v>4365</v>
      </c>
      <c r="M1259" s="19" t="s">
        <v>4110</v>
      </c>
      <c r="N1259" s="20" t="s">
        <v>3791</v>
      </c>
      <c r="O1259" s="20" t="s">
        <v>593</v>
      </c>
      <c r="P1259" s="43" t="s">
        <v>4047</v>
      </c>
      <c r="Q1259" s="17" t="str" cm="1">
        <f t="array" ref="Q1259">_xlfn.XLOOKUP(Table4[[#This Row],[Full Name / Nama Penuh]],Table1[[#All],[Employee Name]],Table1[[#All],[Status]],"",0,1)</f>
        <v>Active</v>
      </c>
      <c r="R1259" s="37"/>
    </row>
    <row r="1260" spans="1:18" ht="87">
      <c r="A1260" s="17"/>
      <c r="B1260" s="15"/>
      <c r="C1260" s="15"/>
      <c r="D1260" s="15"/>
      <c r="E1260" s="32">
        <v>46111</v>
      </c>
      <c r="F1260" s="18" t="s">
        <v>80</v>
      </c>
      <c r="G1260" s="15" t="e">
        <f>VLOOKUP(Table4[[#This Row],[Full Name / Nama Penuh]],#REF!,1,FALSE)</f>
        <v>#REF!</v>
      </c>
      <c r="H1260" s="17" t="s">
        <v>239</v>
      </c>
      <c r="I1260" s="18" t="s">
        <v>56</v>
      </c>
      <c r="J1260" s="18" t="s">
        <v>300</v>
      </c>
      <c r="K1260" s="18" t="s">
        <v>285</v>
      </c>
      <c r="L1260" s="19" t="s">
        <v>4366</v>
      </c>
      <c r="M1260" s="19" t="s">
        <v>4367</v>
      </c>
      <c r="N1260" s="20" t="s">
        <v>4368</v>
      </c>
      <c r="O1260" s="19" t="s">
        <v>289</v>
      </c>
      <c r="P1260" s="43" t="s">
        <v>4047</v>
      </c>
      <c r="Q1260" s="17" t="str" cm="1">
        <f t="array" ref="Q1260">_xlfn.XLOOKUP(Table4[[#This Row],[Full Name / Nama Penuh]],Table1[[#All],[Employee Name]],Table1[[#All],[Status]],"",0,1)</f>
        <v>Active</v>
      </c>
      <c r="R1260" s="37"/>
    </row>
    <row r="1261" spans="1:18" ht="87">
      <c r="A1261" s="47"/>
      <c r="B1261" s="21"/>
      <c r="C1261" s="21"/>
      <c r="D1261" s="21"/>
      <c r="E1261" s="33">
        <v>46111</v>
      </c>
      <c r="F1261" s="18" t="s">
        <v>80</v>
      </c>
      <c r="G1261" s="15" t="e">
        <f>VLOOKUP(Table4[[#This Row],[Full Name / Nama Penuh]],#REF!,1,FALSE)</f>
        <v>#REF!</v>
      </c>
      <c r="H1261" s="17" t="s">
        <v>239</v>
      </c>
      <c r="I1261" s="22" t="s">
        <v>56</v>
      </c>
      <c r="J1261" s="22" t="s">
        <v>300</v>
      </c>
      <c r="K1261" s="22" t="s">
        <v>285</v>
      </c>
      <c r="L1261" s="23" t="s">
        <v>4369</v>
      </c>
      <c r="M1261" s="23" t="s">
        <v>4367</v>
      </c>
      <c r="N1261" s="24" t="s">
        <v>4368</v>
      </c>
      <c r="O1261" s="23" t="s">
        <v>289</v>
      </c>
      <c r="P1261" s="43" t="s">
        <v>4047</v>
      </c>
      <c r="Q1261" s="17" t="str" cm="1">
        <f t="array" ref="Q1261">_xlfn.XLOOKUP(Table4[[#This Row],[Full Name / Nama Penuh]],Table1[[#All],[Employee Name]],Table1[[#All],[Status]],"",0,1)</f>
        <v>Active</v>
      </c>
      <c r="R1261" s="37"/>
    </row>
    <row r="1262" spans="1:18" ht="174">
      <c r="A1262" s="17"/>
      <c r="B1262" s="15"/>
      <c r="C1262" s="15"/>
      <c r="D1262" s="15"/>
      <c r="E1262" s="32">
        <v>46111</v>
      </c>
      <c r="F1262" s="18" t="s">
        <v>80</v>
      </c>
      <c r="G1262" s="15" t="e">
        <f>VLOOKUP(Table4[[#This Row],[Full Name / Nama Penuh]],#REF!,1,FALSE)</f>
        <v>#REF!</v>
      </c>
      <c r="H1262" s="17" t="s">
        <v>239</v>
      </c>
      <c r="I1262" s="18" t="s">
        <v>56</v>
      </c>
      <c r="J1262" s="18" t="s">
        <v>300</v>
      </c>
      <c r="K1262" s="18" t="s">
        <v>285</v>
      </c>
      <c r="L1262" s="19" t="s">
        <v>4370</v>
      </c>
      <c r="M1262" s="19" t="s">
        <v>4367</v>
      </c>
      <c r="N1262" s="20" t="s">
        <v>4371</v>
      </c>
      <c r="O1262" s="19" t="s">
        <v>289</v>
      </c>
      <c r="P1262" s="43" t="s">
        <v>4047</v>
      </c>
      <c r="Q1262" s="17" t="str" cm="1">
        <f t="array" ref="Q1262">_xlfn.XLOOKUP(Table4[[#This Row],[Full Name / Nama Penuh]],Table1[[#All],[Employee Name]],Table1[[#All],[Status]],"",0,1)</f>
        <v>Active</v>
      </c>
      <c r="R1262" s="37"/>
    </row>
    <row r="1263" spans="1:18" ht="101.25">
      <c r="A1263" s="47"/>
      <c r="B1263" s="21"/>
      <c r="C1263" s="21"/>
      <c r="D1263" s="21"/>
      <c r="E1263" s="33">
        <v>46111</v>
      </c>
      <c r="F1263" s="18" t="s">
        <v>80</v>
      </c>
      <c r="G1263" s="15" t="e">
        <f>VLOOKUP(Table4[[#This Row],[Full Name / Nama Penuh]],#REF!,1,FALSE)</f>
        <v>#REF!</v>
      </c>
      <c r="H1263" s="17" t="s">
        <v>239</v>
      </c>
      <c r="I1263" s="22" t="s">
        <v>309</v>
      </c>
      <c r="J1263" s="22" t="s">
        <v>683</v>
      </c>
      <c r="K1263" s="22" t="s">
        <v>285</v>
      </c>
      <c r="L1263" s="23" t="s">
        <v>4372</v>
      </c>
      <c r="M1263" s="23" t="s">
        <v>2057</v>
      </c>
      <c r="N1263" s="24" t="s">
        <v>4373</v>
      </c>
      <c r="O1263" s="23" t="s">
        <v>289</v>
      </c>
      <c r="P1263" s="43" t="s">
        <v>4047</v>
      </c>
      <c r="Q1263" s="17" t="str" cm="1">
        <f t="array" ref="Q1263">_xlfn.XLOOKUP(Table4[[#This Row],[Full Name / Nama Penuh]],Table1[[#All],[Employee Name]],Table1[[#All],[Status]],"",0,1)</f>
        <v>Active</v>
      </c>
      <c r="R1263" s="37"/>
    </row>
    <row r="1264" spans="1:18" ht="57.75">
      <c r="A1264" s="47"/>
      <c r="B1264" s="21"/>
      <c r="C1264" s="21"/>
      <c r="D1264" s="21"/>
      <c r="E1264" s="33">
        <v>46111</v>
      </c>
      <c r="F1264" s="18" t="s">
        <v>80</v>
      </c>
      <c r="G1264" s="15" t="e">
        <f>VLOOKUP(Table4[[#This Row],[Full Name / Nama Penuh]],#REF!,1,FALSE)</f>
        <v>#REF!</v>
      </c>
      <c r="H1264" s="17" t="s">
        <v>239</v>
      </c>
      <c r="I1264" s="22" t="s">
        <v>80</v>
      </c>
      <c r="J1264" s="22" t="s">
        <v>483</v>
      </c>
      <c r="K1264" s="22" t="s">
        <v>296</v>
      </c>
      <c r="L1264" s="23" t="s">
        <v>4374</v>
      </c>
      <c r="M1264" s="23" t="s">
        <v>4375</v>
      </c>
      <c r="N1264" s="24" t="s">
        <v>4376</v>
      </c>
      <c r="O1264" s="23" t="s">
        <v>271</v>
      </c>
      <c r="P1264" s="43" t="s">
        <v>4047</v>
      </c>
      <c r="Q1264" s="17" t="str" cm="1">
        <f t="array" ref="Q1264">_xlfn.XLOOKUP(Table4[[#This Row],[Full Name / Nama Penuh]],Table1[[#All],[Employee Name]],Table1[[#All],[Status]],"",0,1)</f>
        <v>Active</v>
      </c>
      <c r="R1264" s="37"/>
    </row>
    <row r="1265" spans="1:18" ht="43.5">
      <c r="A1265" s="17"/>
      <c r="B1265" s="15"/>
      <c r="C1265" s="15"/>
      <c r="D1265" s="15"/>
      <c r="E1265" s="32">
        <v>46111</v>
      </c>
      <c r="F1265" s="18" t="s">
        <v>2243</v>
      </c>
      <c r="G1265" s="15" t="e">
        <f>VLOOKUP(Table4[[#This Row],[Full Name / Nama Penuh]],#REF!,1,FALSE)</f>
        <v>#REF!</v>
      </c>
      <c r="H1265" s="17" t="s">
        <v>239</v>
      </c>
      <c r="I1265" s="18" t="s">
        <v>56</v>
      </c>
      <c r="J1265" s="18" t="s">
        <v>291</v>
      </c>
      <c r="K1265" s="18" t="s">
        <v>285</v>
      </c>
      <c r="L1265" s="19" t="s">
        <v>4377</v>
      </c>
      <c r="M1265" s="19" t="s">
        <v>4378</v>
      </c>
      <c r="N1265" s="20" t="s">
        <v>287</v>
      </c>
      <c r="O1265" s="20" t="s">
        <v>283</v>
      </c>
      <c r="P1265" s="43" t="s">
        <v>4047</v>
      </c>
      <c r="Q1265" s="17" t="str" cm="1">
        <f t="array" ref="Q1265">_xlfn.XLOOKUP(Table4[[#This Row],[Full Name / Nama Penuh]],Table1[[#All],[Employee Name]],Table1[[#All],[Status]],"",0,1)</f>
        <v>Active</v>
      </c>
      <c r="R1265" s="37"/>
    </row>
    <row r="1266" spans="1:18" ht="174">
      <c r="A1266" s="47"/>
      <c r="B1266" s="21"/>
      <c r="C1266" s="21"/>
      <c r="D1266" s="21"/>
      <c r="E1266" s="33">
        <v>46111</v>
      </c>
      <c r="F1266" s="18" t="s">
        <v>2200</v>
      </c>
      <c r="G1266" s="15" t="e">
        <f>VLOOKUP(Table4[[#This Row],[Full Name / Nama Penuh]],#REF!,1,FALSE)</f>
        <v>#REF!</v>
      </c>
      <c r="H1266" s="17" t="s">
        <v>239</v>
      </c>
      <c r="I1266" s="22" t="s">
        <v>309</v>
      </c>
      <c r="J1266" s="22" t="s">
        <v>848</v>
      </c>
      <c r="K1266" s="22" t="s">
        <v>285</v>
      </c>
      <c r="L1266" s="23" t="s">
        <v>4379</v>
      </c>
      <c r="M1266" s="23" t="s">
        <v>4380</v>
      </c>
      <c r="N1266" s="24" t="s">
        <v>4381</v>
      </c>
      <c r="O1266" s="24" t="s">
        <v>289</v>
      </c>
      <c r="P1266" s="43" t="s">
        <v>4047</v>
      </c>
      <c r="Q1266" s="17" t="str" cm="1">
        <f t="array" ref="Q1266">_xlfn.XLOOKUP(Table4[[#This Row],[Full Name / Nama Penuh]],Table1[[#All],[Employee Name]],Table1[[#All],[Status]],"",0,1)</f>
        <v>Active</v>
      </c>
      <c r="R1266" s="37"/>
    </row>
    <row r="1267" spans="1:18" ht="29.25">
      <c r="A1267" s="47"/>
      <c r="B1267" s="21"/>
      <c r="C1267" s="21"/>
      <c r="D1267" s="21"/>
      <c r="E1267" s="33">
        <v>46111</v>
      </c>
      <c r="F1267" s="18" t="s">
        <v>66</v>
      </c>
      <c r="G1267" s="15" t="e">
        <f>VLOOKUP(Table4[[#This Row],[Full Name / Nama Penuh]],#REF!,1,FALSE)</f>
        <v>#REF!</v>
      </c>
      <c r="H1267" s="17" t="s">
        <v>239</v>
      </c>
      <c r="I1267" s="35" t="s">
        <v>56</v>
      </c>
      <c r="J1267" s="35" t="s">
        <v>291</v>
      </c>
      <c r="K1267" s="35" t="s">
        <v>296</v>
      </c>
      <c r="L1267" s="38" t="s">
        <v>4382</v>
      </c>
      <c r="M1267" s="38" t="s">
        <v>4383</v>
      </c>
      <c r="N1267" s="39" t="s">
        <v>4384</v>
      </c>
      <c r="O1267" s="39" t="s">
        <v>289</v>
      </c>
      <c r="P1267" s="43" t="s">
        <v>4047</v>
      </c>
      <c r="Q1267" s="17" t="str" cm="1">
        <f t="array" ref="Q1267">_xlfn.XLOOKUP(Table4[[#This Row],[Full Name / Nama Penuh]],Table1[[#All],[Employee Name]],Table1[[#All],[Status]],"",0,1)</f>
        <v>Active</v>
      </c>
      <c r="R1267" s="37"/>
    </row>
    <row r="1268" spans="1:18" ht="201.75">
      <c r="A1268" s="17"/>
      <c r="B1268" s="15"/>
      <c r="C1268" s="15"/>
      <c r="D1268" s="15"/>
      <c r="E1268" s="32">
        <v>46111</v>
      </c>
      <c r="F1268" s="17" t="s">
        <v>195</v>
      </c>
      <c r="G1268" s="15" t="e">
        <f>VLOOKUP(Table4[[#This Row],[Full Name / Nama Penuh]],#REF!,1,FALSE)</f>
        <v>#REF!</v>
      </c>
      <c r="H1268" s="17" t="s">
        <v>239</v>
      </c>
      <c r="I1268" s="22" t="s">
        <v>854</v>
      </c>
      <c r="J1268" s="22" t="s">
        <v>608</v>
      </c>
      <c r="K1268" s="23" t="s">
        <v>296</v>
      </c>
      <c r="L1268" s="23" t="s">
        <v>4385</v>
      </c>
      <c r="M1268" s="24" t="s">
        <v>4386</v>
      </c>
      <c r="N1268" s="24" t="s">
        <v>4387</v>
      </c>
      <c r="O1268" s="22" t="s">
        <v>383</v>
      </c>
      <c r="P1268" s="43" t="s">
        <v>4047</v>
      </c>
      <c r="Q1268" s="17" t="str" cm="1">
        <f t="array" ref="Q1268">_xlfn.XLOOKUP(Table4[[#This Row],[Full Name / Nama Penuh]],Table1[[#All],[Employee Name]],Table1[[#All],[Status]],"",0,1)</f>
        <v>Active</v>
      </c>
      <c r="R1268" s="37"/>
    </row>
    <row r="1269" spans="1:18" ht="189.75">
      <c r="A1269" s="47"/>
      <c r="B1269" s="21"/>
      <c r="C1269" s="21"/>
      <c r="D1269" s="21"/>
      <c r="E1269" s="33">
        <v>46111</v>
      </c>
      <c r="F1269" s="17" t="s">
        <v>195</v>
      </c>
      <c r="G1269" s="15" t="e">
        <f>VLOOKUP(Table4[[#This Row],[Full Name / Nama Penuh]],#REF!,1,FALSE)</f>
        <v>#REF!</v>
      </c>
      <c r="H1269" s="17" t="s">
        <v>239</v>
      </c>
      <c r="I1269" s="18" t="s">
        <v>854</v>
      </c>
      <c r="J1269" s="18" t="s">
        <v>644</v>
      </c>
      <c r="K1269" s="19" t="s">
        <v>296</v>
      </c>
      <c r="L1269" s="19" t="s">
        <v>4388</v>
      </c>
      <c r="M1269" s="20" t="s">
        <v>4389</v>
      </c>
      <c r="N1269" s="20" t="s">
        <v>4390</v>
      </c>
      <c r="O1269" s="18" t="s">
        <v>383</v>
      </c>
      <c r="P1269" s="43" t="s">
        <v>4047</v>
      </c>
      <c r="Q1269" s="17" t="str" cm="1">
        <f t="array" ref="Q1269">_xlfn.XLOOKUP(Table4[[#This Row],[Full Name / Nama Penuh]],Table1[[#All],[Employee Name]],Table1[[#All],[Status]],"",0,1)</f>
        <v>Active</v>
      </c>
      <c r="R1269" s="37"/>
    </row>
    <row r="1270" spans="1:18" ht="216.75">
      <c r="A1270" s="47"/>
      <c r="B1270" s="21"/>
      <c r="C1270" s="21"/>
      <c r="D1270" s="21"/>
      <c r="E1270" s="33">
        <v>46111</v>
      </c>
      <c r="F1270" s="17" t="s">
        <v>173</v>
      </c>
      <c r="G1270" s="15" t="e">
        <f>VLOOKUP(Table4[[#This Row],[Full Name / Nama Penuh]],#REF!,1,FALSE)</f>
        <v>#REF!</v>
      </c>
      <c r="H1270" s="17" t="s">
        <v>239</v>
      </c>
      <c r="I1270" s="18" t="s">
        <v>465</v>
      </c>
      <c r="J1270" s="18" t="s">
        <v>644</v>
      </c>
      <c r="K1270" s="19" t="s">
        <v>296</v>
      </c>
      <c r="L1270" s="19" t="s">
        <v>4391</v>
      </c>
      <c r="M1270" s="20" t="s">
        <v>4392</v>
      </c>
      <c r="N1270" s="20" t="s">
        <v>4393</v>
      </c>
      <c r="O1270" s="18" t="s">
        <v>383</v>
      </c>
      <c r="P1270" s="43" t="s">
        <v>4047</v>
      </c>
      <c r="Q1270" s="17" t="str" cm="1">
        <f t="array" ref="Q1270">_xlfn.XLOOKUP(Table4[[#This Row],[Full Name / Nama Penuh]],Table1[[#All],[Employee Name]],Table1[[#All],[Status]],"",0,1)</f>
        <v>Active</v>
      </c>
      <c r="R1270" s="37"/>
    </row>
    <row r="1271" spans="1:18" ht="144.75">
      <c r="A1271" s="17"/>
      <c r="B1271" s="15"/>
      <c r="C1271" s="15"/>
      <c r="D1271" s="15"/>
      <c r="E1271" s="32">
        <v>46111</v>
      </c>
      <c r="F1271" s="17" t="s">
        <v>100</v>
      </c>
      <c r="G1271" s="15" t="e">
        <f>VLOOKUP(Table4[[#This Row],[Full Name / Nama Penuh]],#REF!,1,FALSE)</f>
        <v>#REF!</v>
      </c>
      <c r="H1271" s="17" t="s">
        <v>239</v>
      </c>
      <c r="I1271" s="22" t="s">
        <v>4394</v>
      </c>
      <c r="J1271" s="22" t="s">
        <v>291</v>
      </c>
      <c r="K1271" s="23" t="s">
        <v>296</v>
      </c>
      <c r="L1271" s="23" t="s">
        <v>4395</v>
      </c>
      <c r="M1271" s="24" t="s">
        <v>4396</v>
      </c>
      <c r="N1271" s="24" t="s">
        <v>4397</v>
      </c>
      <c r="O1271" s="22" t="s">
        <v>271</v>
      </c>
      <c r="P1271" s="43" t="s">
        <v>4047</v>
      </c>
      <c r="Q1271" s="17" t="str" cm="1">
        <f t="array" ref="Q1271">_xlfn.XLOOKUP(Table4[[#This Row],[Full Name / Nama Penuh]],Table1[[#All],[Employee Name]],Table1[[#All],[Status]],"",0,1)</f>
        <v>Active</v>
      </c>
      <c r="R1271" s="37"/>
    </row>
    <row r="1272" spans="1:18" ht="72.75">
      <c r="A1272" s="17"/>
      <c r="B1272" s="15"/>
      <c r="C1272" s="15"/>
      <c r="D1272" s="15"/>
      <c r="E1272" s="32">
        <v>46111</v>
      </c>
      <c r="F1272" s="17" t="s">
        <v>200</v>
      </c>
      <c r="G1272" s="15" t="e">
        <f>VLOOKUP(Table4[[#This Row],[Full Name / Nama Penuh]],#REF!,1,FALSE)</f>
        <v>#REF!</v>
      </c>
      <c r="H1272" s="17" t="s">
        <v>239</v>
      </c>
      <c r="I1272" s="22" t="s">
        <v>465</v>
      </c>
      <c r="J1272" s="22" t="s">
        <v>348</v>
      </c>
      <c r="K1272" s="23" t="s">
        <v>296</v>
      </c>
      <c r="L1272" s="23" t="s">
        <v>4398</v>
      </c>
      <c r="M1272" s="24" t="s">
        <v>4399</v>
      </c>
      <c r="N1272" s="24" t="s">
        <v>4400</v>
      </c>
      <c r="O1272" s="22" t="s">
        <v>346</v>
      </c>
      <c r="P1272" s="43" t="s">
        <v>4047</v>
      </c>
      <c r="Q1272" s="17" t="str" cm="1">
        <f t="array" ref="Q1272">_xlfn.XLOOKUP(Table4[[#This Row],[Full Name / Nama Penuh]],Table1[[#All],[Employee Name]],Table1[[#All],[Status]],"",0,1)</f>
        <v>Active</v>
      </c>
      <c r="R1272" s="37"/>
    </row>
    <row r="1273" spans="1:18" ht="43.5">
      <c r="A1273" s="17"/>
      <c r="B1273" s="15"/>
      <c r="C1273" s="15"/>
      <c r="D1273" s="15"/>
      <c r="E1273" s="32">
        <v>46111</v>
      </c>
      <c r="F1273" s="18" t="s">
        <v>227</v>
      </c>
      <c r="G1273" s="15" t="e">
        <f>VLOOKUP(Table4[[#This Row],[Full Name / Nama Penuh]],#REF!,1,FALSE)</f>
        <v>#REF!</v>
      </c>
      <c r="H1273" s="17" t="s">
        <v>239</v>
      </c>
      <c r="I1273" s="22" t="s">
        <v>4228</v>
      </c>
      <c r="J1273" s="22" t="s">
        <v>274</v>
      </c>
      <c r="K1273" s="23" t="s">
        <v>285</v>
      </c>
      <c r="L1273" s="23" t="s">
        <v>4401</v>
      </c>
      <c r="M1273" s="24" t="s">
        <v>4402</v>
      </c>
      <c r="N1273" s="24" t="s">
        <v>4403</v>
      </c>
      <c r="O1273" s="22" t="s">
        <v>428</v>
      </c>
      <c r="P1273" s="43" t="s">
        <v>4047</v>
      </c>
      <c r="Q1273" s="17" t="str" cm="1">
        <f t="array" ref="Q1273">_xlfn.XLOOKUP(Table4[[#This Row],[Full Name / Nama Penuh]],Table1[[#All],[Employee Name]],Table1[[#All],[Status]],"",0,1)</f>
        <v>Active</v>
      </c>
      <c r="R1273" s="37"/>
    </row>
    <row r="1274" spans="1:18">
      <c r="A1274" s="17">
        <v>5753</v>
      </c>
      <c r="B1274" s="15">
        <v>46113.555729166699</v>
      </c>
      <c r="C1274" s="15">
        <v>46113.558194444398</v>
      </c>
      <c r="D1274" s="15" t="s">
        <v>264</v>
      </c>
      <c r="E1274" s="32">
        <v>46111</v>
      </c>
      <c r="F1274" s="15" t="s">
        <v>227</v>
      </c>
      <c r="G1274" s="15"/>
      <c r="H1274" s="21" t="s">
        <v>239</v>
      </c>
      <c r="I1274" s="17" t="s">
        <v>4228</v>
      </c>
      <c r="J1274" s="17" t="s">
        <v>274</v>
      </c>
      <c r="K1274" s="17" t="s">
        <v>285</v>
      </c>
      <c r="L1274" s="17" t="s">
        <v>4401</v>
      </c>
      <c r="M1274" s="17" t="s">
        <v>4402</v>
      </c>
      <c r="N1274" s="17" t="s">
        <v>4403</v>
      </c>
      <c r="O1274" s="17" t="s">
        <v>428</v>
      </c>
      <c r="P1274" s="16" t="s">
        <v>272</v>
      </c>
      <c r="Q1274" s="17" t="str" cm="1">
        <f t="array" ref="Q1274">_xlfn.XLOOKUP(Table4[[#This Row],[Full Name / Nama Penuh]],Table1[[#All],[Employee Name]],Table1[[#All],[Status]],"",0,1)</f>
        <v>Active</v>
      </c>
      <c r="R1274" s="37"/>
    </row>
    <row r="1275" spans="1:18">
      <c r="A1275" s="17">
        <v>5798</v>
      </c>
      <c r="B1275" s="15">
        <v>46114.784976851799</v>
      </c>
      <c r="C1275" s="15">
        <v>46114.786527777796</v>
      </c>
      <c r="D1275" s="15" t="s">
        <v>264</v>
      </c>
      <c r="E1275" s="32">
        <v>46111</v>
      </c>
      <c r="F1275" s="17" t="s">
        <v>102</v>
      </c>
      <c r="G1275" s="15"/>
      <c r="H1275" s="21" t="s">
        <v>239</v>
      </c>
      <c r="I1275" s="17" t="s">
        <v>1080</v>
      </c>
      <c r="J1275" s="17" t="s">
        <v>320</v>
      </c>
      <c r="K1275" s="17" t="s">
        <v>296</v>
      </c>
      <c r="L1275" s="17" t="s">
        <v>4404</v>
      </c>
      <c r="M1275" s="17" t="s">
        <v>287</v>
      </c>
      <c r="N1275" s="17" t="s">
        <v>4405</v>
      </c>
      <c r="O1275" s="17" t="s">
        <v>346</v>
      </c>
      <c r="P1275" s="43" t="s">
        <v>272</v>
      </c>
      <c r="Q1275" s="17" t="str" cm="1">
        <f t="array" ref="Q1275">_xlfn.XLOOKUP(Table4[[#This Row],[Full Name / Nama Penuh]],Table1[[#All],[Employee Name]],Table1[[#All],[Status]],"",0,1)</f>
        <v>Active</v>
      </c>
      <c r="R1275" s="37"/>
    </row>
    <row r="1276" spans="1:18">
      <c r="A1276" s="17">
        <v>5836</v>
      </c>
      <c r="B1276" s="15">
        <v>46118.6179050926</v>
      </c>
      <c r="C1276" s="15">
        <v>46118.620856481502</v>
      </c>
      <c r="D1276" s="15" t="s">
        <v>264</v>
      </c>
      <c r="E1276" s="32">
        <v>46111</v>
      </c>
      <c r="F1276" s="15" t="s">
        <v>62</v>
      </c>
      <c r="G1276" s="15"/>
      <c r="H1276" s="21" t="s">
        <v>239</v>
      </c>
      <c r="I1276" s="17" t="s">
        <v>632</v>
      </c>
      <c r="J1276" s="17" t="s">
        <v>274</v>
      </c>
      <c r="K1276" s="17" t="s">
        <v>296</v>
      </c>
      <c r="L1276" s="17" t="s">
        <v>4406</v>
      </c>
      <c r="M1276" s="17" t="s">
        <v>4407</v>
      </c>
      <c r="N1276" s="17" t="s">
        <v>4408</v>
      </c>
      <c r="O1276" s="17" t="s">
        <v>271</v>
      </c>
      <c r="P1276" s="16" t="s">
        <v>272</v>
      </c>
      <c r="Q1276" s="17" t="str" cm="1">
        <f t="array" ref="Q1276">_xlfn.XLOOKUP(Table4[[#This Row],[Full Name / Nama Penuh]],Table1[[#All],[Employee Name]],Table1[[#All],[Status]],"",0,1)</f>
        <v>Active</v>
      </c>
      <c r="R1276" s="37"/>
    </row>
    <row r="1277" spans="1:18">
      <c r="A1277" s="17">
        <v>5844</v>
      </c>
      <c r="B1277" s="15">
        <v>46118.878877314797</v>
      </c>
      <c r="C1277" s="15">
        <v>46118.8827199074</v>
      </c>
      <c r="D1277" s="15" t="s">
        <v>264</v>
      </c>
      <c r="E1277" s="32">
        <v>46111</v>
      </c>
      <c r="F1277" s="15" t="s">
        <v>2481</v>
      </c>
      <c r="G1277" s="15"/>
      <c r="H1277" s="21" t="s">
        <v>2026</v>
      </c>
      <c r="I1277" s="17" t="s">
        <v>2474</v>
      </c>
      <c r="J1277" s="17" t="s">
        <v>266</v>
      </c>
      <c r="K1277" s="17" t="s">
        <v>285</v>
      </c>
      <c r="L1277" s="17" t="s">
        <v>4409</v>
      </c>
      <c r="M1277" s="17" t="s">
        <v>4410</v>
      </c>
      <c r="N1277" s="17" t="s">
        <v>4411</v>
      </c>
      <c r="O1277" s="17" t="s">
        <v>289</v>
      </c>
      <c r="P1277" s="43" t="s">
        <v>390</v>
      </c>
      <c r="Q1277" s="17" t="str" cm="1">
        <f t="array" ref="Q1277">_xlfn.XLOOKUP(Table4[[#This Row],[Full Name / Nama Penuh]],Table1[[#All],[Employee Name]],Table1[[#All],[Status]],"",0,1)</f>
        <v/>
      </c>
      <c r="R1277" s="37"/>
    </row>
    <row r="1278" spans="1:18">
      <c r="A1278" s="17">
        <v>6095</v>
      </c>
      <c r="B1278" s="15">
        <v>46125.857557870397</v>
      </c>
      <c r="C1278" s="15">
        <v>46125.860706018502</v>
      </c>
      <c r="D1278" s="15" t="s">
        <v>264</v>
      </c>
      <c r="E1278" s="32">
        <v>46111</v>
      </c>
      <c r="F1278" s="15" t="s">
        <v>4246</v>
      </c>
      <c r="G1278" s="15" t="s">
        <v>3304</v>
      </c>
      <c r="H1278" s="21" t="s">
        <v>239</v>
      </c>
      <c r="I1278" s="17" t="s">
        <v>1428</v>
      </c>
      <c r="J1278" s="17" t="s">
        <v>325</v>
      </c>
      <c r="K1278" s="17" t="s">
        <v>296</v>
      </c>
      <c r="L1278" s="17" t="s">
        <v>4412</v>
      </c>
      <c r="M1278" s="17" t="s">
        <v>4413</v>
      </c>
      <c r="N1278" s="17" t="s">
        <v>4414</v>
      </c>
      <c r="O1278" s="17" t="s">
        <v>346</v>
      </c>
      <c r="P1278" s="16" t="s">
        <v>272</v>
      </c>
      <c r="Q1278" s="17" t="str" cm="1">
        <f t="array" ref="Q1278">_xlfn.XLOOKUP(Table4[[#This Row],[Full Name / Nama Penuh]],Table1[[#All],[Employee Name]],Table1[[#All],[Status]],"",0,1)</f>
        <v>Active</v>
      </c>
      <c r="R1278" s="37"/>
    </row>
    <row r="1279" spans="1:18">
      <c r="A1279" s="17">
        <v>6111</v>
      </c>
      <c r="B1279" s="15">
        <v>46125.897905092599</v>
      </c>
      <c r="C1279" s="15">
        <v>46125.901516203703</v>
      </c>
      <c r="D1279" s="15" t="s">
        <v>264</v>
      </c>
      <c r="E1279" s="32">
        <v>46111</v>
      </c>
      <c r="F1279" s="17" t="s">
        <v>233</v>
      </c>
      <c r="G1279" s="15" t="s">
        <v>1948</v>
      </c>
      <c r="H1279" s="21" t="s">
        <v>239</v>
      </c>
      <c r="I1279" s="17" t="s">
        <v>4415</v>
      </c>
      <c r="J1279" s="17" t="s">
        <v>320</v>
      </c>
      <c r="K1279" s="17" t="s">
        <v>296</v>
      </c>
      <c r="L1279" s="17" t="s">
        <v>4416</v>
      </c>
      <c r="M1279" s="17" t="s">
        <v>4417</v>
      </c>
      <c r="N1279" s="17" t="s">
        <v>4418</v>
      </c>
      <c r="O1279" s="17" t="s">
        <v>295</v>
      </c>
      <c r="P1279" s="43" t="s">
        <v>272</v>
      </c>
      <c r="Q1279" s="17" t="str" cm="1">
        <f t="array" ref="Q1279">_xlfn.XLOOKUP(Table4[[#This Row],[Full Name / Nama Penuh]],Table1[[#All],[Employee Name]],Table1[[#All],[Status]],"",0,1)</f>
        <v>Active</v>
      </c>
      <c r="R1279" s="37"/>
    </row>
    <row r="1280" spans="1:18">
      <c r="A1280" s="17">
        <v>5778</v>
      </c>
      <c r="B1280" s="15">
        <v>46114.334398148101</v>
      </c>
      <c r="C1280" s="15">
        <v>46114.335868055598</v>
      </c>
      <c r="D1280" s="15" t="s">
        <v>264</v>
      </c>
      <c r="E1280" s="32">
        <v>46111</v>
      </c>
      <c r="F1280" s="15" t="s">
        <v>4419</v>
      </c>
      <c r="G1280" s="15"/>
      <c r="H1280" s="21" t="s">
        <v>2026</v>
      </c>
      <c r="I1280" s="17" t="s">
        <v>4237</v>
      </c>
      <c r="J1280" s="17" t="s">
        <v>355</v>
      </c>
      <c r="K1280" s="17" t="s">
        <v>267</v>
      </c>
      <c r="L1280" s="17" t="s">
        <v>4420</v>
      </c>
      <c r="M1280" s="17" t="s">
        <v>4421</v>
      </c>
      <c r="N1280" s="17" t="s">
        <v>4422</v>
      </c>
      <c r="O1280" s="17" t="s">
        <v>271</v>
      </c>
      <c r="P1280" s="43" t="s">
        <v>390</v>
      </c>
      <c r="Q1280" s="17" t="str" cm="1">
        <f t="array" ref="Q1280">_xlfn.XLOOKUP(Table4[[#This Row],[Full Name / Nama Penuh]],Table1[[#All],[Employee Name]],Table1[[#All],[Status]],"",0,1)</f>
        <v/>
      </c>
      <c r="R1280" s="37"/>
    </row>
    <row r="1281" spans="1:18">
      <c r="A1281" s="17">
        <v>5842</v>
      </c>
      <c r="B1281" s="15">
        <v>46118.8762615741</v>
      </c>
      <c r="C1281" s="15">
        <v>46118.878842592603</v>
      </c>
      <c r="D1281" s="15" t="s">
        <v>264</v>
      </c>
      <c r="E1281" s="32">
        <v>46111</v>
      </c>
      <c r="F1281" s="15" t="s">
        <v>2481</v>
      </c>
      <c r="G1281" s="15"/>
      <c r="H1281" s="21" t="s">
        <v>2026</v>
      </c>
      <c r="I1281" s="17" t="s">
        <v>2474</v>
      </c>
      <c r="J1281" s="17" t="s">
        <v>1624</v>
      </c>
      <c r="K1281" s="17" t="s">
        <v>305</v>
      </c>
      <c r="L1281" s="17" t="s">
        <v>4423</v>
      </c>
      <c r="M1281" s="17" t="s">
        <v>4424</v>
      </c>
      <c r="N1281" s="17" t="s">
        <v>4425</v>
      </c>
      <c r="O1281" s="17" t="s">
        <v>340</v>
      </c>
      <c r="P1281" s="43" t="s">
        <v>390</v>
      </c>
      <c r="Q1281" s="17" t="str" cm="1">
        <f t="array" ref="Q1281">_xlfn.XLOOKUP(Table4[[#This Row],[Full Name / Nama Penuh]],Table1[[#All],[Employee Name]],Table1[[#All],[Status]],"",0,1)</f>
        <v/>
      </c>
      <c r="R1281" s="37"/>
    </row>
    <row r="1282" spans="1:18" ht="144.75">
      <c r="A1282" s="17"/>
      <c r="B1282" s="15"/>
      <c r="C1282" s="15"/>
      <c r="D1282" s="15"/>
      <c r="E1282" s="32">
        <v>46111</v>
      </c>
      <c r="F1282" s="18" t="s">
        <v>619</v>
      </c>
      <c r="G1282" s="15" t="e">
        <f>VLOOKUP(Table4[[#This Row],[Full Name / Nama Penuh]],#REF!,1,FALSE)</f>
        <v>#REF!</v>
      </c>
      <c r="H1282" s="17" t="s">
        <v>4426</v>
      </c>
      <c r="I1282" s="36" t="s">
        <v>546</v>
      </c>
      <c r="J1282" s="36" t="s">
        <v>266</v>
      </c>
      <c r="K1282" s="36" t="s">
        <v>267</v>
      </c>
      <c r="L1282" s="40" t="s">
        <v>4427</v>
      </c>
      <c r="M1282" s="40" t="s">
        <v>4428</v>
      </c>
      <c r="N1282" s="41" t="s">
        <v>4429</v>
      </c>
      <c r="O1282" s="41" t="s">
        <v>527</v>
      </c>
      <c r="P1282" s="43" t="s">
        <v>390</v>
      </c>
      <c r="Q1282" s="17" t="str" cm="1">
        <f t="array" ref="Q1282">_xlfn.XLOOKUP(Table4[[#This Row],[Full Name / Nama Penuh]],Table1[[#All],[Employee Name]],Table1[[#All],[Status]],"",0,1)</f>
        <v/>
      </c>
      <c r="R1282" s="37"/>
    </row>
    <row r="1283" spans="1:18" ht="174">
      <c r="A1283" s="17"/>
      <c r="B1283" s="15"/>
      <c r="C1283" s="15"/>
      <c r="D1283" s="15"/>
      <c r="E1283" s="32">
        <v>46110</v>
      </c>
      <c r="F1283" s="17" t="s">
        <v>156</v>
      </c>
      <c r="G1283" s="15" t="e">
        <f>VLOOKUP(Table4[[#This Row],[Full Name / Nama Penuh]],#REF!,1,FALSE)</f>
        <v>#REF!</v>
      </c>
      <c r="H1283" s="17" t="s">
        <v>239</v>
      </c>
      <c r="I1283" s="18" t="s">
        <v>697</v>
      </c>
      <c r="J1283" s="18" t="s">
        <v>2021</v>
      </c>
      <c r="K1283" s="18" t="s">
        <v>305</v>
      </c>
      <c r="L1283" s="19" t="s">
        <v>4430</v>
      </c>
      <c r="M1283" s="19" t="s">
        <v>4431</v>
      </c>
      <c r="N1283" s="20" t="s">
        <v>4432</v>
      </c>
      <c r="O1283" s="19" t="s">
        <v>295</v>
      </c>
      <c r="P1283" s="43" t="s">
        <v>4047</v>
      </c>
      <c r="Q1283" s="17" t="str" cm="1">
        <f t="array" ref="Q1283">_xlfn.XLOOKUP(Table4[[#This Row],[Full Name / Nama Penuh]],Table1[[#All],[Employee Name]],Table1[[#All],[Status]],"",0,1)</f>
        <v>Active</v>
      </c>
      <c r="R1283" s="37"/>
    </row>
    <row r="1284" spans="1:18" ht="216.75">
      <c r="A1284" s="47"/>
      <c r="B1284" s="21"/>
      <c r="C1284" s="21"/>
      <c r="D1284" s="21"/>
      <c r="E1284" s="33">
        <v>46110</v>
      </c>
      <c r="F1284" s="17" t="s">
        <v>195</v>
      </c>
      <c r="G1284" s="15" t="e">
        <f>VLOOKUP(Table4[[#This Row],[Full Name / Nama Penuh]],#REF!,1,FALSE)</f>
        <v>#REF!</v>
      </c>
      <c r="H1284" s="17" t="s">
        <v>239</v>
      </c>
      <c r="I1284" s="22" t="s">
        <v>854</v>
      </c>
      <c r="J1284" s="22" t="s">
        <v>300</v>
      </c>
      <c r="K1284" s="22" t="s">
        <v>267</v>
      </c>
      <c r="L1284" s="23" t="s">
        <v>4433</v>
      </c>
      <c r="M1284" s="23" t="s">
        <v>4434</v>
      </c>
      <c r="N1284" s="24" t="s">
        <v>4435</v>
      </c>
      <c r="O1284" s="23" t="s">
        <v>295</v>
      </c>
      <c r="P1284" s="43" t="s">
        <v>4047</v>
      </c>
      <c r="Q1284" s="17" t="str" cm="1">
        <f t="array" ref="Q1284">_xlfn.XLOOKUP(Table4[[#This Row],[Full Name / Nama Penuh]],Table1[[#All],[Employee Name]],Table1[[#All],[Status]],"",0,1)</f>
        <v>Active</v>
      </c>
      <c r="R1284" s="37"/>
    </row>
    <row r="1285" spans="1:18" ht="87">
      <c r="A1285" s="17"/>
      <c r="B1285" s="15"/>
      <c r="C1285" s="15"/>
      <c r="D1285" s="15"/>
      <c r="E1285" s="32">
        <v>46110</v>
      </c>
      <c r="F1285" s="17" t="s">
        <v>173</v>
      </c>
      <c r="G1285" s="15" t="e">
        <f>VLOOKUP(Table4[[#This Row],[Full Name / Nama Penuh]],#REF!,1,FALSE)</f>
        <v>#REF!</v>
      </c>
      <c r="H1285" s="17" t="s">
        <v>239</v>
      </c>
      <c r="I1285" s="18" t="s">
        <v>465</v>
      </c>
      <c r="J1285" s="18" t="s">
        <v>4132</v>
      </c>
      <c r="K1285" s="18" t="s">
        <v>296</v>
      </c>
      <c r="L1285" s="19" t="s">
        <v>4436</v>
      </c>
      <c r="M1285" s="19" t="s">
        <v>4437</v>
      </c>
      <c r="N1285" s="20" t="s">
        <v>4438</v>
      </c>
      <c r="O1285" s="20" t="s">
        <v>346</v>
      </c>
      <c r="P1285" s="43" t="s">
        <v>4047</v>
      </c>
      <c r="Q1285" s="17" t="str" cm="1">
        <f t="array" ref="Q1285">_xlfn.XLOOKUP(Table4[[#This Row],[Full Name / Nama Penuh]],Table1[[#All],[Employee Name]],Table1[[#All],[Status]],"",0,1)</f>
        <v>Active</v>
      </c>
      <c r="R1285" s="37"/>
    </row>
    <row r="1286" spans="1:18" ht="216.75">
      <c r="A1286" s="47"/>
      <c r="B1286" s="21"/>
      <c r="C1286" s="21"/>
      <c r="D1286" s="21"/>
      <c r="E1286" s="33">
        <v>46110</v>
      </c>
      <c r="F1286" s="17" t="s">
        <v>195</v>
      </c>
      <c r="G1286" s="15" t="e">
        <f>VLOOKUP(Table4[[#This Row],[Full Name / Nama Penuh]],#REF!,1,FALSE)</f>
        <v>#REF!</v>
      </c>
      <c r="H1286" s="17" t="s">
        <v>239</v>
      </c>
      <c r="I1286" s="22" t="s">
        <v>854</v>
      </c>
      <c r="J1286" s="22" t="s">
        <v>300</v>
      </c>
      <c r="K1286" s="22" t="s">
        <v>296</v>
      </c>
      <c r="L1286" s="23" t="s">
        <v>4439</v>
      </c>
      <c r="M1286" s="23" t="s">
        <v>4440</v>
      </c>
      <c r="N1286" s="24" t="s">
        <v>4441</v>
      </c>
      <c r="O1286" s="24" t="s">
        <v>346</v>
      </c>
      <c r="P1286" s="43" t="s">
        <v>4047</v>
      </c>
      <c r="Q1286" s="17" t="str" cm="1">
        <f t="array" ref="Q1286">_xlfn.XLOOKUP(Table4[[#This Row],[Full Name / Nama Penuh]],Table1[[#All],[Employee Name]],Table1[[#All],[Status]],"",0,1)</f>
        <v>Active</v>
      </c>
      <c r="R1286" s="37"/>
    </row>
    <row r="1287" spans="1:18" ht="101.25">
      <c r="A1287" s="17"/>
      <c r="B1287" s="15"/>
      <c r="C1287" s="15"/>
      <c r="D1287" s="15"/>
      <c r="E1287" s="32">
        <v>46110</v>
      </c>
      <c r="F1287" s="17" t="s">
        <v>173</v>
      </c>
      <c r="G1287" s="15" t="e">
        <f>VLOOKUP(Table4[[#This Row],[Full Name / Nama Penuh]],#REF!,1,FALSE)</f>
        <v>#REF!</v>
      </c>
      <c r="H1287" s="17" t="s">
        <v>239</v>
      </c>
      <c r="I1287" s="18" t="s">
        <v>465</v>
      </c>
      <c r="J1287" s="18" t="s">
        <v>608</v>
      </c>
      <c r="K1287" s="18" t="s">
        <v>296</v>
      </c>
      <c r="L1287" s="19" t="s">
        <v>4442</v>
      </c>
      <c r="M1287" s="19" t="s">
        <v>4443</v>
      </c>
      <c r="N1287" s="20" t="s">
        <v>4444</v>
      </c>
      <c r="O1287" s="20" t="s">
        <v>346</v>
      </c>
      <c r="P1287" s="43" t="s">
        <v>4047</v>
      </c>
      <c r="Q1287" s="17" t="str" cm="1">
        <f t="array" ref="Q1287">_xlfn.XLOOKUP(Table4[[#This Row],[Full Name / Nama Penuh]],Table1[[#All],[Employee Name]],Table1[[#All],[Status]],"",0,1)</f>
        <v>Active</v>
      </c>
      <c r="R1287" s="37"/>
    </row>
    <row r="1288" spans="1:18" ht="144.75">
      <c r="A1288" s="47"/>
      <c r="B1288" s="21"/>
      <c r="C1288" s="21"/>
      <c r="D1288" s="21"/>
      <c r="E1288" s="33">
        <v>46109</v>
      </c>
      <c r="F1288" s="17" t="s">
        <v>195</v>
      </c>
      <c r="G1288" s="15" t="e">
        <f>VLOOKUP(Table4[[#This Row],[Full Name / Nama Penuh]],#REF!,1,FALSE)</f>
        <v>#REF!</v>
      </c>
      <c r="H1288" s="17" t="s">
        <v>239</v>
      </c>
      <c r="I1288" s="15" t="s">
        <v>854</v>
      </c>
      <c r="J1288" s="18" t="s">
        <v>683</v>
      </c>
      <c r="K1288" s="18" t="s">
        <v>267</v>
      </c>
      <c r="L1288" s="19" t="s">
        <v>4445</v>
      </c>
      <c r="M1288" s="19" t="s">
        <v>4446</v>
      </c>
      <c r="N1288" s="20" t="s">
        <v>4447</v>
      </c>
      <c r="O1288" s="20" t="s">
        <v>295</v>
      </c>
      <c r="P1288" s="43" t="s">
        <v>4047</v>
      </c>
      <c r="Q1288" s="17" t="str" cm="1">
        <f t="array" ref="Q1288">_xlfn.XLOOKUP(Table4[[#This Row],[Full Name / Nama Penuh]],Table1[[#All],[Employee Name]],Table1[[#All],[Status]],"",0,1)</f>
        <v>Active</v>
      </c>
      <c r="R1288" s="37"/>
    </row>
    <row r="1289" spans="1:18" ht="72.75">
      <c r="A1289" s="47"/>
      <c r="B1289" s="21"/>
      <c r="C1289" s="21"/>
      <c r="D1289" s="21"/>
      <c r="E1289" s="33">
        <v>46109</v>
      </c>
      <c r="F1289" s="17" t="s">
        <v>221</v>
      </c>
      <c r="G1289" s="15" t="e">
        <f>VLOOKUP(Table4[[#This Row],[Full Name / Nama Penuh]],#REF!,1,FALSE)</f>
        <v>#REF!</v>
      </c>
      <c r="H1289" s="17" t="s">
        <v>239</v>
      </c>
      <c r="I1289" s="22" t="s">
        <v>319</v>
      </c>
      <c r="J1289" s="22" t="s">
        <v>604</v>
      </c>
      <c r="K1289" s="22" t="s">
        <v>296</v>
      </c>
      <c r="L1289" s="23" t="s">
        <v>4448</v>
      </c>
      <c r="M1289" s="23" t="s">
        <v>4449</v>
      </c>
      <c r="N1289" s="24" t="s">
        <v>4450</v>
      </c>
      <c r="O1289" s="24" t="s">
        <v>271</v>
      </c>
      <c r="P1289" s="43" t="s">
        <v>4047</v>
      </c>
      <c r="Q1289" s="17" t="str" cm="1">
        <f t="array" ref="Q1289">_xlfn.XLOOKUP(Table4[[#This Row],[Full Name / Nama Penuh]],Table1[[#All],[Employee Name]],Table1[[#All],[Status]],"",0,1)</f>
        <v>Active</v>
      </c>
      <c r="R1289" s="37"/>
    </row>
    <row r="1290" spans="1:18" ht="288.75">
      <c r="A1290" s="17"/>
      <c r="B1290" s="15"/>
      <c r="C1290" s="15"/>
      <c r="D1290" s="15"/>
      <c r="E1290" s="32">
        <v>46109</v>
      </c>
      <c r="F1290" s="17" t="s">
        <v>195</v>
      </c>
      <c r="G1290" s="15" t="e">
        <f>VLOOKUP(Table4[[#This Row],[Full Name / Nama Penuh]],#REF!,1,FALSE)</f>
        <v>#REF!</v>
      </c>
      <c r="H1290" s="17" t="s">
        <v>239</v>
      </c>
      <c r="I1290" s="18" t="s">
        <v>989</v>
      </c>
      <c r="J1290" s="18" t="s">
        <v>300</v>
      </c>
      <c r="K1290" s="18" t="s">
        <v>285</v>
      </c>
      <c r="L1290" s="19" t="s">
        <v>4451</v>
      </c>
      <c r="M1290" s="19" t="s">
        <v>3161</v>
      </c>
      <c r="N1290" s="20" t="s">
        <v>3162</v>
      </c>
      <c r="O1290" s="20" t="s">
        <v>289</v>
      </c>
      <c r="P1290" s="43" t="s">
        <v>4047</v>
      </c>
      <c r="Q1290" s="17" t="str" cm="1">
        <f t="array" ref="Q1290">_xlfn.XLOOKUP(Table4[[#This Row],[Full Name / Nama Penuh]],Table1[[#All],[Employee Name]],Table1[[#All],[Status]],"",0,1)</f>
        <v>Active</v>
      </c>
      <c r="R1290" s="37"/>
    </row>
    <row r="1291" spans="1:18" ht="57.75">
      <c r="A1291" s="17"/>
      <c r="B1291" s="15"/>
      <c r="C1291" s="15"/>
      <c r="D1291" s="15"/>
      <c r="E1291" s="32">
        <v>46109</v>
      </c>
      <c r="F1291" s="17" t="s">
        <v>173</v>
      </c>
      <c r="G1291" s="15" t="e">
        <f>VLOOKUP(Table4[[#This Row],[Full Name / Nama Penuh]],#REF!,1,FALSE)</f>
        <v>#REF!</v>
      </c>
      <c r="H1291" s="17" t="s">
        <v>239</v>
      </c>
      <c r="I1291" s="18" t="s">
        <v>465</v>
      </c>
      <c r="J1291" s="18" t="s">
        <v>348</v>
      </c>
      <c r="K1291" s="18" t="s">
        <v>296</v>
      </c>
      <c r="L1291" s="19" t="s">
        <v>4452</v>
      </c>
      <c r="M1291" s="19" t="s">
        <v>4453</v>
      </c>
      <c r="N1291" s="20" t="s">
        <v>4454</v>
      </c>
      <c r="O1291" s="19" t="s">
        <v>346</v>
      </c>
      <c r="P1291" s="43" t="s">
        <v>4047</v>
      </c>
      <c r="Q1291" s="17" t="str" cm="1">
        <f t="array" ref="Q1291">_xlfn.XLOOKUP(Table4[[#This Row],[Full Name / Nama Penuh]],Table1[[#All],[Employee Name]],Table1[[#All],[Status]],"",0,1)</f>
        <v>Active</v>
      </c>
      <c r="R1291" s="37"/>
    </row>
    <row r="1292" spans="1:18" ht="159">
      <c r="A1292" s="47"/>
      <c r="B1292" s="21"/>
      <c r="C1292" s="21"/>
      <c r="D1292" s="21"/>
      <c r="E1292" s="33">
        <v>46109</v>
      </c>
      <c r="F1292" s="17" t="s">
        <v>173</v>
      </c>
      <c r="G1292" s="15" t="e">
        <f>VLOOKUP(Table4[[#This Row],[Full Name / Nama Penuh]],#REF!,1,FALSE)</f>
        <v>#REF!</v>
      </c>
      <c r="H1292" s="17" t="s">
        <v>239</v>
      </c>
      <c r="I1292" s="22" t="s">
        <v>465</v>
      </c>
      <c r="J1292" s="22" t="s">
        <v>683</v>
      </c>
      <c r="K1292" s="22" t="s">
        <v>296</v>
      </c>
      <c r="L1292" s="23" t="s">
        <v>4455</v>
      </c>
      <c r="M1292" s="23" t="s">
        <v>4456</v>
      </c>
      <c r="N1292" s="24" t="s">
        <v>4457</v>
      </c>
      <c r="O1292" s="23" t="s">
        <v>383</v>
      </c>
      <c r="P1292" s="43" t="s">
        <v>4047</v>
      </c>
      <c r="Q1292" s="17" t="str" cm="1">
        <f t="array" ref="Q1292">_xlfn.XLOOKUP(Table4[[#This Row],[Full Name / Nama Penuh]],Table1[[#All],[Employee Name]],Table1[[#All],[Status]],"",0,1)</f>
        <v>Active</v>
      </c>
      <c r="R1292" s="37"/>
    </row>
    <row r="1293" spans="1:18" ht="130.5">
      <c r="A1293" s="17"/>
      <c r="B1293" s="15"/>
      <c r="C1293" s="15"/>
      <c r="D1293" s="15"/>
      <c r="E1293" s="32">
        <v>46108</v>
      </c>
      <c r="F1293" s="17" t="s">
        <v>87</v>
      </c>
      <c r="G1293" s="15" t="e">
        <f>VLOOKUP(Table4[[#This Row],[Full Name / Nama Penuh]],#REF!,1,FALSE)</f>
        <v>#REF!</v>
      </c>
      <c r="H1293" s="17" t="s">
        <v>239</v>
      </c>
      <c r="I1293" s="18" t="s">
        <v>949</v>
      </c>
      <c r="J1293" s="18" t="s">
        <v>291</v>
      </c>
      <c r="K1293" s="18" t="s">
        <v>305</v>
      </c>
      <c r="L1293" s="19" t="s">
        <v>4458</v>
      </c>
      <c r="M1293" s="19" t="s">
        <v>4459</v>
      </c>
      <c r="N1293" s="20" t="s">
        <v>4460</v>
      </c>
      <c r="O1293" s="20" t="s">
        <v>295</v>
      </c>
      <c r="P1293" s="43" t="s">
        <v>4047</v>
      </c>
      <c r="Q1293" s="17" t="str" cm="1">
        <f t="array" ref="Q1293">_xlfn.XLOOKUP(Table4[[#This Row],[Full Name / Nama Penuh]],Table1[[#All],[Employee Name]],Table1[[#All],[Status]],"",0,1)</f>
        <v>Active</v>
      </c>
      <c r="R1293" s="37"/>
    </row>
    <row r="1294" spans="1:18" ht="72.75">
      <c r="A1294" s="17"/>
      <c r="B1294" s="15"/>
      <c r="C1294" s="15"/>
      <c r="D1294" s="15"/>
      <c r="E1294" s="32">
        <v>46108</v>
      </c>
      <c r="F1294" s="17" t="s">
        <v>87</v>
      </c>
      <c r="G1294" s="15" t="e">
        <f>VLOOKUP(Table4[[#This Row],[Full Name / Nama Penuh]],#REF!,1,FALSE)</f>
        <v>#REF!</v>
      </c>
      <c r="H1294" s="17" t="s">
        <v>239</v>
      </c>
      <c r="I1294" s="18" t="s">
        <v>949</v>
      </c>
      <c r="J1294" s="18" t="s">
        <v>325</v>
      </c>
      <c r="K1294" s="18" t="s">
        <v>267</v>
      </c>
      <c r="L1294" s="19" t="s">
        <v>4461</v>
      </c>
      <c r="M1294" s="19" t="s">
        <v>4462</v>
      </c>
      <c r="N1294" s="20" t="s">
        <v>4463</v>
      </c>
      <c r="O1294" s="20" t="s">
        <v>346</v>
      </c>
      <c r="P1294" s="43" t="s">
        <v>4047</v>
      </c>
      <c r="Q1294" s="17" t="str" cm="1">
        <f t="array" ref="Q1294">_xlfn.XLOOKUP(Table4[[#This Row],[Full Name / Nama Penuh]],Table1[[#All],[Employee Name]],Table1[[#All],[Status]],"",0,1)</f>
        <v>Active</v>
      </c>
      <c r="R1294" s="37"/>
    </row>
    <row r="1295" spans="1:18" ht="29.25">
      <c r="A1295" s="47"/>
      <c r="B1295" s="21"/>
      <c r="C1295" s="21"/>
      <c r="D1295" s="21"/>
      <c r="E1295" s="33">
        <v>46108</v>
      </c>
      <c r="F1295" s="17" t="s">
        <v>230</v>
      </c>
      <c r="G1295" s="15" t="e">
        <f>VLOOKUP(Table4[[#This Row],[Full Name / Nama Penuh]],#REF!,1,FALSE)</f>
        <v>#REF!</v>
      </c>
      <c r="H1295" s="17" t="s">
        <v>239</v>
      </c>
      <c r="I1295" s="15" t="s">
        <v>4464</v>
      </c>
      <c r="J1295" s="18" t="s">
        <v>88</v>
      </c>
      <c r="K1295" s="18" t="s">
        <v>305</v>
      </c>
      <c r="L1295" s="19" t="s">
        <v>4465</v>
      </c>
      <c r="M1295" s="19" t="s">
        <v>4466</v>
      </c>
      <c r="N1295" s="20" t="s">
        <v>4467</v>
      </c>
      <c r="O1295" s="20" t="s">
        <v>295</v>
      </c>
      <c r="P1295" s="43" t="s">
        <v>4047</v>
      </c>
      <c r="Q1295" s="17" t="str" cm="1">
        <f t="array" ref="Q1295">_xlfn.XLOOKUP(Table4[[#This Row],[Full Name / Nama Penuh]],Table1[[#All],[Employee Name]],Table1[[#All],[Status]],"",0,1)</f>
        <v>Active</v>
      </c>
      <c r="R1295" s="37"/>
    </row>
    <row r="1296" spans="1:18" ht="43.5">
      <c r="A1296" s="17"/>
      <c r="B1296" s="15"/>
      <c r="C1296" s="15"/>
      <c r="D1296" s="15"/>
      <c r="E1296" s="32">
        <v>46108</v>
      </c>
      <c r="F1296" s="17" t="s">
        <v>221</v>
      </c>
      <c r="G1296" s="15" t="e">
        <f>VLOOKUP(Table4[[#This Row],[Full Name / Nama Penuh]],#REF!,1,FALSE)</f>
        <v>#REF!</v>
      </c>
      <c r="H1296" s="17" t="s">
        <v>239</v>
      </c>
      <c r="I1296" s="18" t="s">
        <v>319</v>
      </c>
      <c r="J1296" s="18" t="s">
        <v>291</v>
      </c>
      <c r="K1296" s="18" t="s">
        <v>267</v>
      </c>
      <c r="L1296" s="19" t="s">
        <v>4468</v>
      </c>
      <c r="M1296" s="19" t="s">
        <v>4469</v>
      </c>
      <c r="N1296" s="20" t="s">
        <v>4470</v>
      </c>
      <c r="O1296" s="19" t="s">
        <v>271</v>
      </c>
      <c r="P1296" s="43" t="s">
        <v>4047</v>
      </c>
      <c r="Q1296" s="17" t="str" cm="1">
        <f t="array" ref="Q1296">_xlfn.XLOOKUP(Table4[[#This Row],[Full Name / Nama Penuh]],Table1[[#All],[Employee Name]],Table1[[#All],[Status]],"",0,1)</f>
        <v>Active</v>
      </c>
      <c r="R1296" s="37"/>
    </row>
    <row r="1297" spans="1:18" ht="72.75">
      <c r="A1297" s="17"/>
      <c r="B1297" s="15"/>
      <c r="C1297" s="15"/>
      <c r="D1297" s="15"/>
      <c r="E1297" s="32">
        <v>46108</v>
      </c>
      <c r="F1297" s="17" t="s">
        <v>115</v>
      </c>
      <c r="G1297" s="15" t="e">
        <f>VLOOKUP(Table4[[#This Row],[Full Name / Nama Penuh]],#REF!,1,FALSE)</f>
        <v>#REF!</v>
      </c>
      <c r="H1297" s="17" t="s">
        <v>239</v>
      </c>
      <c r="I1297" s="22" t="s">
        <v>687</v>
      </c>
      <c r="J1297" s="22" t="s">
        <v>88</v>
      </c>
      <c r="K1297" s="22" t="s">
        <v>267</v>
      </c>
      <c r="L1297" s="23" t="s">
        <v>4471</v>
      </c>
      <c r="M1297" s="23" t="s">
        <v>4472</v>
      </c>
      <c r="N1297" s="24" t="s">
        <v>4473</v>
      </c>
      <c r="O1297" s="24" t="s">
        <v>283</v>
      </c>
      <c r="P1297" s="43" t="s">
        <v>4047</v>
      </c>
      <c r="Q1297" s="17" t="str" cm="1">
        <f t="array" ref="Q1297">_xlfn.XLOOKUP(Table4[[#This Row],[Full Name / Nama Penuh]],Table1[[#All],[Employee Name]],Table1[[#All],[Status]],"",0,1)</f>
        <v>Active</v>
      </c>
      <c r="R1297" s="37"/>
    </row>
    <row r="1298" spans="1:18">
      <c r="A1298" s="17">
        <v>6078</v>
      </c>
      <c r="B1298" s="15">
        <v>46125.778148148202</v>
      </c>
      <c r="C1298" s="15">
        <v>46125.779513888898</v>
      </c>
      <c r="D1298" s="15" t="s">
        <v>264</v>
      </c>
      <c r="E1298" s="32">
        <v>46108</v>
      </c>
      <c r="F1298" s="15" t="s">
        <v>4474</v>
      </c>
      <c r="G1298" s="15" t="s">
        <v>4475</v>
      </c>
      <c r="H1298" s="21" t="s">
        <v>239</v>
      </c>
      <c r="I1298" s="17" t="s">
        <v>885</v>
      </c>
      <c r="J1298" s="17" t="s">
        <v>274</v>
      </c>
      <c r="K1298" s="17" t="s">
        <v>267</v>
      </c>
      <c r="L1298" s="17" t="s">
        <v>4476</v>
      </c>
      <c r="M1298" s="17" t="s">
        <v>4477</v>
      </c>
      <c r="N1298" s="17" t="s">
        <v>4478</v>
      </c>
      <c r="O1298" s="17" t="s">
        <v>283</v>
      </c>
      <c r="P1298" s="16" t="s">
        <v>272</v>
      </c>
      <c r="Q1298" s="17" t="str" cm="1">
        <f t="array" ref="Q1298">_xlfn.XLOOKUP(Table4[[#This Row],[Full Name / Nama Penuh]],Table1[[#All],[Employee Name]],Table1[[#All],[Status]],"",0,1)</f>
        <v>Active</v>
      </c>
      <c r="R1298" s="37"/>
    </row>
    <row r="1299" spans="1:18">
      <c r="A1299" s="17">
        <v>6209</v>
      </c>
      <c r="B1299" s="15">
        <v>46126.490532407399</v>
      </c>
      <c r="C1299" s="15">
        <v>46126.497997685197</v>
      </c>
      <c r="D1299" s="15" t="s">
        <v>264</v>
      </c>
      <c r="E1299" s="32">
        <v>46108</v>
      </c>
      <c r="F1299" s="15" t="s">
        <v>214</v>
      </c>
      <c r="G1299" s="15" t="s">
        <v>3304</v>
      </c>
      <c r="H1299" s="21" t="s">
        <v>239</v>
      </c>
      <c r="I1299" s="17" t="s">
        <v>371</v>
      </c>
      <c r="J1299" s="17" t="s">
        <v>325</v>
      </c>
      <c r="K1299" s="17" t="s">
        <v>267</v>
      </c>
      <c r="L1299" s="17" t="s">
        <v>4479</v>
      </c>
      <c r="M1299" s="17" t="s">
        <v>4480</v>
      </c>
      <c r="N1299" s="17" t="s">
        <v>4481</v>
      </c>
      <c r="O1299" s="17" t="s">
        <v>346</v>
      </c>
      <c r="P1299" s="16" t="s">
        <v>272</v>
      </c>
      <c r="Q1299" s="17" t="str" cm="1">
        <f t="array" ref="Q1299">_xlfn.XLOOKUP(Table4[[#This Row],[Full Name / Nama Penuh]],Table1[[#All],[Employee Name]],Table1[[#All],[Status]],"",0,1)</f>
        <v>Active</v>
      </c>
      <c r="R1299" s="37"/>
    </row>
    <row r="1300" spans="1:18">
      <c r="A1300" s="17">
        <v>6280</v>
      </c>
      <c r="B1300" s="15">
        <v>46126.991608796299</v>
      </c>
      <c r="C1300" s="15">
        <v>46127.011111111096</v>
      </c>
      <c r="D1300" s="15" t="s">
        <v>264</v>
      </c>
      <c r="E1300" s="32">
        <v>46108</v>
      </c>
      <c r="F1300" s="15" t="s">
        <v>236</v>
      </c>
      <c r="G1300" s="15" t="s">
        <v>1988</v>
      </c>
      <c r="H1300" s="21" t="s">
        <v>239</v>
      </c>
      <c r="I1300" s="17" t="s">
        <v>1989</v>
      </c>
      <c r="J1300" s="17" t="s">
        <v>291</v>
      </c>
      <c r="K1300" s="17" t="s">
        <v>267</v>
      </c>
      <c r="L1300" s="17" t="s">
        <v>4482</v>
      </c>
      <c r="M1300" s="17" t="s">
        <v>4483</v>
      </c>
      <c r="N1300" s="17" t="s">
        <v>4484</v>
      </c>
      <c r="O1300" s="17" t="s">
        <v>346</v>
      </c>
      <c r="P1300" s="43" t="s">
        <v>272</v>
      </c>
      <c r="Q1300" s="17" t="str" cm="1">
        <f t="array" ref="Q1300">_xlfn.XLOOKUP(Table4[[#This Row],[Full Name / Nama Penuh]],Table1[[#All],[Employee Name]],Table1[[#All],[Status]],"",0,1)</f>
        <v>Active</v>
      </c>
      <c r="R1300" s="37"/>
    </row>
    <row r="1301" spans="1:18" ht="29.25">
      <c r="A1301" s="47"/>
      <c r="B1301" s="21"/>
      <c r="C1301" s="21"/>
      <c r="D1301" s="21"/>
      <c r="E1301" s="33">
        <v>46108</v>
      </c>
      <c r="F1301" s="18" t="s">
        <v>4485</v>
      </c>
      <c r="G1301" s="15" t="e">
        <f>VLOOKUP(Table4[[#This Row],[Full Name / Nama Penuh]],#REF!,1,FALSE)</f>
        <v>#REF!</v>
      </c>
      <c r="H1301" s="17" t="s">
        <v>239</v>
      </c>
      <c r="I1301" s="22" t="s">
        <v>677</v>
      </c>
      <c r="J1301" s="22" t="s">
        <v>325</v>
      </c>
      <c r="K1301" s="22" t="s">
        <v>296</v>
      </c>
      <c r="L1301" s="23" t="s">
        <v>4486</v>
      </c>
      <c r="M1301" s="23" t="s">
        <v>4487</v>
      </c>
      <c r="N1301" s="24" t="s">
        <v>362</v>
      </c>
      <c r="O1301" s="24" t="s">
        <v>346</v>
      </c>
      <c r="P1301" s="43" t="s">
        <v>4047</v>
      </c>
      <c r="Q1301" s="17" t="str" cm="1">
        <f t="array" ref="Q1301">_xlfn.XLOOKUP(Table4[[#This Row],[Full Name / Nama Penuh]],Table1[[#All],[Employee Name]],Table1[[#All],[Status]],"",0,1)</f>
        <v>Active</v>
      </c>
      <c r="R1301" s="37"/>
    </row>
    <row r="1302" spans="1:18" ht="29.25">
      <c r="A1302" s="17"/>
      <c r="B1302" s="15"/>
      <c r="C1302" s="15"/>
      <c r="D1302" s="15"/>
      <c r="E1302" s="32">
        <v>46108</v>
      </c>
      <c r="F1302" s="18" t="s">
        <v>4488</v>
      </c>
      <c r="G1302" s="15" t="e">
        <f>VLOOKUP(Table4[[#This Row],[Full Name / Nama Penuh]],#REF!,1,FALSE)</f>
        <v>#REF!</v>
      </c>
      <c r="H1302" s="17" t="s">
        <v>239</v>
      </c>
      <c r="I1302" s="18" t="s">
        <v>677</v>
      </c>
      <c r="J1302" s="18" t="s">
        <v>325</v>
      </c>
      <c r="K1302" s="18" t="s">
        <v>296</v>
      </c>
      <c r="L1302" s="19" t="s">
        <v>4489</v>
      </c>
      <c r="M1302" s="19" t="s">
        <v>4490</v>
      </c>
      <c r="N1302" s="20" t="s">
        <v>362</v>
      </c>
      <c r="O1302" s="19" t="s">
        <v>346</v>
      </c>
      <c r="P1302" s="43" t="s">
        <v>4047</v>
      </c>
      <c r="Q1302" s="17" t="str" cm="1">
        <f t="array" ref="Q1302">_xlfn.XLOOKUP(Table4[[#This Row],[Full Name / Nama Penuh]],Table1[[#All],[Employee Name]],Table1[[#All],[Status]],"",0,1)</f>
        <v>Active</v>
      </c>
      <c r="R1302" s="37"/>
    </row>
    <row r="1303" spans="1:18" ht="57.75">
      <c r="A1303" s="47"/>
      <c r="B1303" s="21"/>
      <c r="C1303" s="21"/>
      <c r="D1303" s="21"/>
      <c r="E1303" s="33">
        <v>46108</v>
      </c>
      <c r="F1303" s="18" t="s">
        <v>227</v>
      </c>
      <c r="G1303" s="15" t="e">
        <f>VLOOKUP(Table4[[#This Row],[Full Name / Nama Penuh]],#REF!,1,FALSE)</f>
        <v>#REF!</v>
      </c>
      <c r="H1303" s="17" t="s">
        <v>239</v>
      </c>
      <c r="I1303" s="22" t="s">
        <v>4228</v>
      </c>
      <c r="J1303" s="22" t="s">
        <v>274</v>
      </c>
      <c r="K1303" s="22" t="s">
        <v>285</v>
      </c>
      <c r="L1303" s="23" t="s">
        <v>4491</v>
      </c>
      <c r="M1303" s="23" t="s">
        <v>4492</v>
      </c>
      <c r="N1303" s="24" t="s">
        <v>4493</v>
      </c>
      <c r="O1303" s="23" t="s">
        <v>428</v>
      </c>
      <c r="P1303" s="43" t="s">
        <v>4047</v>
      </c>
      <c r="Q1303" s="17" t="str" cm="1">
        <f t="array" ref="Q1303">_xlfn.XLOOKUP(Table4[[#This Row],[Full Name / Nama Penuh]],Table1[[#All],[Employee Name]],Table1[[#All],[Status]],"",0,1)</f>
        <v>Active</v>
      </c>
      <c r="R1303" s="37"/>
    </row>
    <row r="1304" spans="1:18" ht="29.25">
      <c r="A1304" s="47"/>
      <c r="B1304" s="21"/>
      <c r="C1304" s="21"/>
      <c r="D1304" s="21"/>
      <c r="E1304" s="33">
        <v>46108</v>
      </c>
      <c r="F1304" s="17" t="s">
        <v>119</v>
      </c>
      <c r="G1304" s="15" t="e">
        <f>VLOOKUP(Table4[[#This Row],[Full Name / Nama Penuh]],#REF!,1,FALSE)</f>
        <v>#REF!</v>
      </c>
      <c r="H1304" s="17" t="s">
        <v>239</v>
      </c>
      <c r="I1304" s="22" t="s">
        <v>687</v>
      </c>
      <c r="J1304" s="22" t="s">
        <v>325</v>
      </c>
      <c r="K1304" s="22" t="s">
        <v>296</v>
      </c>
      <c r="L1304" s="23" t="s">
        <v>4207</v>
      </c>
      <c r="M1304" s="23" t="s">
        <v>4494</v>
      </c>
      <c r="N1304" s="24" t="s">
        <v>4495</v>
      </c>
      <c r="O1304" s="23" t="s">
        <v>450</v>
      </c>
      <c r="P1304" s="43" t="s">
        <v>4047</v>
      </c>
      <c r="Q1304" s="17" t="str" cm="1">
        <f t="array" ref="Q1304">_xlfn.XLOOKUP(Table4[[#This Row],[Full Name / Nama Penuh]],Table1[[#All],[Employee Name]],Table1[[#All],[Status]],"",0,1)</f>
        <v>Active</v>
      </c>
      <c r="R1304" s="37"/>
    </row>
    <row r="1305" spans="1:18" ht="29.25">
      <c r="A1305" s="17"/>
      <c r="B1305" s="15"/>
      <c r="C1305" s="15"/>
      <c r="D1305" s="15"/>
      <c r="E1305" s="32">
        <v>46108</v>
      </c>
      <c r="F1305" s="17" t="s">
        <v>119</v>
      </c>
      <c r="G1305" s="15" t="e">
        <f>VLOOKUP(Table4[[#This Row],[Full Name / Nama Penuh]],#REF!,1,FALSE)</f>
        <v>#REF!</v>
      </c>
      <c r="H1305" s="17" t="s">
        <v>239</v>
      </c>
      <c r="I1305" s="18" t="s">
        <v>687</v>
      </c>
      <c r="J1305" s="18" t="s">
        <v>88</v>
      </c>
      <c r="K1305" s="18" t="s">
        <v>296</v>
      </c>
      <c r="L1305" s="19" t="s">
        <v>4496</v>
      </c>
      <c r="M1305" s="19" t="s">
        <v>4497</v>
      </c>
      <c r="N1305" s="20" t="s">
        <v>362</v>
      </c>
      <c r="O1305" s="20" t="s">
        <v>346</v>
      </c>
      <c r="P1305" s="43" t="s">
        <v>4047</v>
      </c>
      <c r="Q1305" s="17" t="str" cm="1">
        <f t="array" ref="Q1305">_xlfn.XLOOKUP(Table4[[#This Row],[Full Name / Nama Penuh]],Table1[[#All],[Employee Name]],Table1[[#All],[Status]],"",0,1)</f>
        <v>Active</v>
      </c>
      <c r="R1305" s="37"/>
    </row>
    <row r="1306" spans="1:18" ht="43.5">
      <c r="A1306" s="17"/>
      <c r="B1306" s="15"/>
      <c r="C1306" s="15"/>
      <c r="D1306" s="15"/>
      <c r="E1306" s="32">
        <v>46108</v>
      </c>
      <c r="F1306" s="17" t="s">
        <v>119</v>
      </c>
      <c r="G1306" s="15" t="e">
        <f>VLOOKUP(Table4[[#This Row],[Full Name / Nama Penuh]],#REF!,1,FALSE)</f>
        <v>#REF!</v>
      </c>
      <c r="H1306" s="17" t="s">
        <v>239</v>
      </c>
      <c r="I1306" s="18" t="s">
        <v>687</v>
      </c>
      <c r="J1306" s="18" t="s">
        <v>88</v>
      </c>
      <c r="K1306" s="18" t="s">
        <v>296</v>
      </c>
      <c r="L1306" s="19" t="s">
        <v>4498</v>
      </c>
      <c r="M1306" s="19" t="s">
        <v>4499</v>
      </c>
      <c r="N1306" s="20" t="s">
        <v>4500</v>
      </c>
      <c r="O1306" s="19" t="s">
        <v>346</v>
      </c>
      <c r="P1306" s="43" t="s">
        <v>4047</v>
      </c>
      <c r="Q1306" s="17" t="str" cm="1">
        <f t="array" ref="Q1306">_xlfn.XLOOKUP(Table4[[#This Row],[Full Name / Nama Penuh]],Table1[[#All],[Employee Name]],Table1[[#All],[Status]],"",0,1)</f>
        <v>Active</v>
      </c>
      <c r="R1306" s="37"/>
    </row>
    <row r="1307" spans="1:18" ht="43.5">
      <c r="A1307" s="17"/>
      <c r="B1307" s="15"/>
      <c r="C1307" s="15"/>
      <c r="D1307" s="15"/>
      <c r="E1307" s="32">
        <v>46108</v>
      </c>
      <c r="F1307" s="18" t="s">
        <v>4501</v>
      </c>
      <c r="G1307" s="15" t="e">
        <f>VLOOKUP(Table4[[#This Row],[Full Name / Nama Penuh]],#REF!,1,FALSE)</f>
        <v>#REF!</v>
      </c>
      <c r="H1307" s="17" t="s">
        <v>239</v>
      </c>
      <c r="I1307" s="22" t="s">
        <v>885</v>
      </c>
      <c r="J1307" s="22" t="s">
        <v>683</v>
      </c>
      <c r="K1307" s="22" t="s">
        <v>296</v>
      </c>
      <c r="L1307" s="23" t="s">
        <v>4502</v>
      </c>
      <c r="M1307" s="23" t="s">
        <v>4503</v>
      </c>
      <c r="N1307" s="24" t="s">
        <v>4504</v>
      </c>
      <c r="O1307" s="23" t="s">
        <v>289</v>
      </c>
      <c r="P1307" s="43" t="s">
        <v>4047</v>
      </c>
      <c r="Q1307" s="17" t="str" cm="1">
        <f t="array" ref="Q1307">_xlfn.XLOOKUP(Table4[[#This Row],[Full Name / Nama Penuh]],Table1[[#All],[Employee Name]],Table1[[#All],[Status]],"",0,1)</f>
        <v>Active</v>
      </c>
      <c r="R1307" s="37"/>
    </row>
    <row r="1308" spans="1:18" ht="87">
      <c r="A1308" s="17"/>
      <c r="B1308" s="15"/>
      <c r="C1308" s="15"/>
      <c r="D1308" s="15"/>
      <c r="E1308" s="32">
        <v>46108</v>
      </c>
      <c r="F1308" s="18" t="s">
        <v>4501</v>
      </c>
      <c r="G1308" s="15" t="e">
        <f>VLOOKUP(Table4[[#This Row],[Full Name / Nama Penuh]],#REF!,1,FALSE)</f>
        <v>#REF!</v>
      </c>
      <c r="H1308" s="17" t="s">
        <v>239</v>
      </c>
      <c r="I1308" s="18" t="s">
        <v>885</v>
      </c>
      <c r="J1308" s="18" t="s">
        <v>300</v>
      </c>
      <c r="K1308" s="18" t="s">
        <v>285</v>
      </c>
      <c r="L1308" s="19" t="s">
        <v>4505</v>
      </c>
      <c r="M1308" s="19" t="s">
        <v>4506</v>
      </c>
      <c r="N1308" s="20" t="s">
        <v>4507</v>
      </c>
      <c r="O1308" s="20" t="s">
        <v>289</v>
      </c>
      <c r="P1308" s="43" t="s">
        <v>4047</v>
      </c>
      <c r="Q1308" s="17" t="str" cm="1">
        <f t="array" ref="Q1308">_xlfn.XLOOKUP(Table4[[#This Row],[Full Name / Nama Penuh]],Table1[[#All],[Employee Name]],Table1[[#All],[Status]],"",0,1)</f>
        <v>Active</v>
      </c>
      <c r="R1308" s="37"/>
    </row>
    <row r="1309" spans="1:18" ht="43.5">
      <c r="A1309" s="47"/>
      <c r="B1309" s="21"/>
      <c r="C1309" s="21"/>
      <c r="D1309" s="21"/>
      <c r="E1309" s="33">
        <v>46108</v>
      </c>
      <c r="F1309" s="17" t="s">
        <v>108</v>
      </c>
      <c r="G1309" s="15" t="e">
        <f>VLOOKUP(Table4[[#This Row],[Full Name / Nama Penuh]],#REF!,1,FALSE)</f>
        <v>#REF!</v>
      </c>
      <c r="H1309" s="17" t="s">
        <v>239</v>
      </c>
      <c r="I1309" s="22" t="s">
        <v>546</v>
      </c>
      <c r="J1309" s="22" t="s">
        <v>88</v>
      </c>
      <c r="K1309" s="22" t="s">
        <v>285</v>
      </c>
      <c r="L1309" s="23" t="s">
        <v>4508</v>
      </c>
      <c r="M1309" s="23" t="s">
        <v>4509</v>
      </c>
      <c r="N1309" s="24" t="s">
        <v>4510</v>
      </c>
      <c r="O1309" s="24" t="s">
        <v>367</v>
      </c>
      <c r="P1309" s="43" t="s">
        <v>4047</v>
      </c>
      <c r="Q1309" s="17" t="str" cm="1">
        <f t="array" ref="Q1309">_xlfn.XLOOKUP(Table4[[#This Row],[Full Name / Nama Penuh]],Table1[[#All],[Employee Name]],Table1[[#All],[Status]],"",0,1)</f>
        <v>Active</v>
      </c>
      <c r="R1309" s="37"/>
    </row>
    <row r="1310" spans="1:18" ht="87">
      <c r="A1310" s="17"/>
      <c r="B1310" s="15"/>
      <c r="C1310" s="15"/>
      <c r="D1310" s="15"/>
      <c r="E1310" s="32">
        <v>46108</v>
      </c>
      <c r="F1310" s="17" t="s">
        <v>131</v>
      </c>
      <c r="G1310" s="15" t="e">
        <f>VLOOKUP(Table4[[#This Row],[Full Name / Nama Penuh]],#REF!,1,FALSE)</f>
        <v>#REF!</v>
      </c>
      <c r="H1310" s="17" t="s">
        <v>239</v>
      </c>
      <c r="I1310" s="18" t="s">
        <v>403</v>
      </c>
      <c r="J1310" s="18" t="s">
        <v>325</v>
      </c>
      <c r="K1310" s="18" t="s">
        <v>296</v>
      </c>
      <c r="L1310" s="19" t="s">
        <v>4511</v>
      </c>
      <c r="M1310" s="19" t="s">
        <v>4512</v>
      </c>
      <c r="N1310" s="20" t="s">
        <v>4513</v>
      </c>
      <c r="O1310" s="20" t="s">
        <v>375</v>
      </c>
      <c r="P1310" s="43" t="s">
        <v>4047</v>
      </c>
      <c r="Q1310" s="17" t="str" cm="1">
        <f t="array" ref="Q1310">_xlfn.XLOOKUP(Table4[[#This Row],[Full Name / Nama Penuh]],Table1[[#All],[Employee Name]],Table1[[#All],[Status]],"",0,1)</f>
        <v>Active</v>
      </c>
      <c r="R1310" s="37"/>
    </row>
    <row r="1311" spans="1:18">
      <c r="A1311" s="17">
        <v>5799</v>
      </c>
      <c r="B1311" s="15">
        <v>46114.786574074104</v>
      </c>
      <c r="C1311" s="15">
        <v>46114.788472222201</v>
      </c>
      <c r="D1311" s="15" t="s">
        <v>264</v>
      </c>
      <c r="E1311" s="32">
        <v>46108</v>
      </c>
      <c r="F1311" s="17" t="s">
        <v>102</v>
      </c>
      <c r="G1311" s="15"/>
      <c r="H1311" s="21" t="s">
        <v>239</v>
      </c>
      <c r="I1311" s="17" t="s">
        <v>1080</v>
      </c>
      <c r="J1311" s="17" t="s">
        <v>848</v>
      </c>
      <c r="K1311" s="17" t="s">
        <v>285</v>
      </c>
      <c r="L1311" s="17" t="s">
        <v>4514</v>
      </c>
      <c r="M1311" s="17" t="s">
        <v>287</v>
      </c>
      <c r="N1311" s="17" t="s">
        <v>4515</v>
      </c>
      <c r="O1311" s="17" t="s">
        <v>346</v>
      </c>
      <c r="P1311" s="43" t="s">
        <v>272</v>
      </c>
      <c r="Q1311" s="17" t="str" cm="1">
        <f t="array" ref="Q1311">_xlfn.XLOOKUP(Table4[[#This Row],[Full Name / Nama Penuh]],Table1[[#All],[Employee Name]],Table1[[#All],[Status]],"",0,1)</f>
        <v>Active</v>
      </c>
      <c r="R1311" s="37"/>
    </row>
    <row r="1312" spans="1:18">
      <c r="A1312" s="17">
        <v>5847</v>
      </c>
      <c r="B1312" s="15">
        <v>46119.282303240703</v>
      </c>
      <c r="C1312" s="15">
        <v>46119.284537036998</v>
      </c>
      <c r="D1312" s="15" t="s">
        <v>264</v>
      </c>
      <c r="E1312" s="32">
        <v>46108</v>
      </c>
      <c r="F1312" s="15" t="s">
        <v>2148</v>
      </c>
      <c r="G1312" s="15"/>
      <c r="H1312" s="21" t="s">
        <v>239</v>
      </c>
      <c r="I1312" s="17" t="s">
        <v>56</v>
      </c>
      <c r="J1312" s="17" t="s">
        <v>291</v>
      </c>
      <c r="K1312" s="17" t="s">
        <v>285</v>
      </c>
      <c r="L1312" s="17" t="s">
        <v>4516</v>
      </c>
      <c r="M1312" s="17" t="s">
        <v>4517</v>
      </c>
      <c r="N1312" s="17" t="s">
        <v>2875</v>
      </c>
      <c r="O1312" s="17" t="s">
        <v>340</v>
      </c>
      <c r="P1312" s="16" t="s">
        <v>272</v>
      </c>
      <c r="Q1312" s="17" t="str" cm="1">
        <f t="array" ref="Q1312">_xlfn.XLOOKUP(Table4[[#This Row],[Full Name / Nama Penuh]],Table1[[#All],[Employee Name]],Table1[[#All],[Status]],"",0,1)</f>
        <v>Active</v>
      </c>
      <c r="R1312" s="37"/>
    </row>
    <row r="1313" spans="1:18">
      <c r="A1313" s="17">
        <v>6080</v>
      </c>
      <c r="B1313" s="15">
        <v>46125.779548611099</v>
      </c>
      <c r="C1313" s="15">
        <v>46125.7809837963</v>
      </c>
      <c r="D1313" s="15" t="s">
        <v>264</v>
      </c>
      <c r="E1313" s="32">
        <v>46108</v>
      </c>
      <c r="F1313" s="15" t="s">
        <v>4474</v>
      </c>
      <c r="G1313" s="15" t="s">
        <v>4475</v>
      </c>
      <c r="H1313" s="21" t="s">
        <v>239</v>
      </c>
      <c r="I1313" s="17" t="s">
        <v>885</v>
      </c>
      <c r="J1313" s="17" t="s">
        <v>279</v>
      </c>
      <c r="K1313" s="17" t="s">
        <v>285</v>
      </c>
      <c r="L1313" s="17" t="s">
        <v>4518</v>
      </c>
      <c r="M1313" s="17" t="s">
        <v>957</v>
      </c>
      <c r="N1313" s="17" t="s">
        <v>4519</v>
      </c>
      <c r="O1313" s="17" t="s">
        <v>289</v>
      </c>
      <c r="P1313" s="16" t="s">
        <v>272</v>
      </c>
      <c r="Q1313" s="17" t="str" cm="1">
        <f t="array" ref="Q1313">_xlfn.XLOOKUP(Table4[[#This Row],[Full Name / Nama Penuh]],Table1[[#All],[Employee Name]],Table1[[#All],[Status]],"",0,1)</f>
        <v>Active</v>
      </c>
      <c r="R1313" s="37"/>
    </row>
    <row r="1314" spans="1:18">
      <c r="A1314" s="17">
        <v>6090</v>
      </c>
      <c r="B1314" s="15">
        <v>46125.851030092599</v>
      </c>
      <c r="C1314" s="15">
        <v>46125.854849536998</v>
      </c>
      <c r="D1314" s="15" t="s">
        <v>264</v>
      </c>
      <c r="E1314" s="32">
        <v>46108</v>
      </c>
      <c r="F1314" s="15" t="s">
        <v>3523</v>
      </c>
      <c r="G1314" s="15" t="s">
        <v>3304</v>
      </c>
      <c r="H1314" s="21" t="s">
        <v>239</v>
      </c>
      <c r="I1314" s="17" t="s">
        <v>1428</v>
      </c>
      <c r="J1314" s="17" t="s">
        <v>291</v>
      </c>
      <c r="K1314" s="17" t="s">
        <v>296</v>
      </c>
      <c r="L1314" s="17" t="s">
        <v>4520</v>
      </c>
      <c r="M1314" s="17" t="s">
        <v>4521</v>
      </c>
      <c r="N1314" s="17" t="s">
        <v>4522</v>
      </c>
      <c r="O1314" s="17" t="s">
        <v>346</v>
      </c>
      <c r="P1314" s="16" t="s">
        <v>272</v>
      </c>
      <c r="Q1314" s="17" t="str" cm="1">
        <f t="array" ref="Q1314">_xlfn.XLOOKUP(Table4[[#This Row],[Full Name / Nama Penuh]],Table1[[#All],[Employee Name]],Table1[[#All],[Status]],"",0,1)</f>
        <v>Active</v>
      </c>
      <c r="R1314" s="37"/>
    </row>
    <row r="1315" spans="1:18">
      <c r="A1315" s="17">
        <v>6094</v>
      </c>
      <c r="B1315" s="15">
        <v>46125.856724537</v>
      </c>
      <c r="C1315" s="15">
        <v>46125.8601851852</v>
      </c>
      <c r="D1315" s="15" t="s">
        <v>264</v>
      </c>
      <c r="E1315" s="32">
        <v>46108</v>
      </c>
      <c r="F1315" s="15" t="s">
        <v>4474</v>
      </c>
      <c r="G1315" s="15" t="s">
        <v>4475</v>
      </c>
      <c r="H1315" s="21" t="s">
        <v>239</v>
      </c>
      <c r="I1315" s="17" t="s">
        <v>885</v>
      </c>
      <c r="J1315" s="17" t="s">
        <v>274</v>
      </c>
      <c r="K1315" s="17" t="s">
        <v>285</v>
      </c>
      <c r="L1315" s="17" t="s">
        <v>4523</v>
      </c>
      <c r="M1315" s="17" t="s">
        <v>4519</v>
      </c>
      <c r="N1315" s="17" t="s">
        <v>4524</v>
      </c>
      <c r="O1315" s="17" t="s">
        <v>289</v>
      </c>
      <c r="P1315" s="16" t="s">
        <v>272</v>
      </c>
      <c r="Q1315" s="17" t="str" cm="1">
        <f t="array" ref="Q1315">_xlfn.XLOOKUP(Table4[[#This Row],[Full Name / Nama Penuh]],Table1[[#All],[Employee Name]],Table1[[#All],[Status]],"",0,1)</f>
        <v>Active</v>
      </c>
      <c r="R1315" s="37"/>
    </row>
    <row r="1316" spans="1:18">
      <c r="A1316" s="17">
        <v>6295</v>
      </c>
      <c r="B1316" s="15">
        <v>46127.489016203697</v>
      </c>
      <c r="C1316" s="15">
        <v>46127.4986921296</v>
      </c>
      <c r="D1316" s="15" t="s">
        <v>264</v>
      </c>
      <c r="E1316" s="32">
        <v>46108</v>
      </c>
      <c r="F1316" s="17" t="s">
        <v>51</v>
      </c>
      <c r="G1316" s="15" t="s">
        <v>3442</v>
      </c>
      <c r="H1316" s="21" t="s">
        <v>239</v>
      </c>
      <c r="I1316" s="17" t="s">
        <v>304</v>
      </c>
      <c r="J1316" s="17" t="s">
        <v>88</v>
      </c>
      <c r="K1316" s="17" t="s">
        <v>285</v>
      </c>
      <c r="L1316" s="17" t="s">
        <v>4525</v>
      </c>
      <c r="M1316" s="17" t="s">
        <v>4526</v>
      </c>
      <c r="N1316" s="17" t="s">
        <v>4527</v>
      </c>
      <c r="O1316" s="17" t="s">
        <v>541</v>
      </c>
      <c r="P1316" s="43" t="s">
        <v>272</v>
      </c>
      <c r="Q1316" s="17" t="str" cm="1">
        <f t="array" ref="Q1316">_xlfn.XLOOKUP(Table4[[#This Row],[Full Name / Nama Penuh]],Table1[[#All],[Employee Name]],Table1[[#All],[Status]],"",0,1)</f>
        <v>Active</v>
      </c>
      <c r="R1316" s="37"/>
    </row>
    <row r="1317" spans="1:18">
      <c r="A1317" s="17">
        <v>5841</v>
      </c>
      <c r="B1317" s="15">
        <v>46118.8644907407</v>
      </c>
      <c r="C1317" s="15">
        <v>46118.876226851797</v>
      </c>
      <c r="D1317" s="15" t="s">
        <v>264</v>
      </c>
      <c r="E1317" s="32">
        <v>46108</v>
      </c>
      <c r="F1317" s="15" t="s">
        <v>2481</v>
      </c>
      <c r="G1317" s="15"/>
      <c r="H1317" s="21" t="s">
        <v>2026</v>
      </c>
      <c r="I1317" s="17" t="s">
        <v>4528</v>
      </c>
      <c r="J1317" s="17" t="s">
        <v>1026</v>
      </c>
      <c r="K1317" s="17" t="s">
        <v>305</v>
      </c>
      <c r="L1317" s="17" t="s">
        <v>4529</v>
      </c>
      <c r="M1317" s="17" t="s">
        <v>4530</v>
      </c>
      <c r="N1317" s="17" t="s">
        <v>4531</v>
      </c>
      <c r="O1317" s="17" t="s">
        <v>295</v>
      </c>
      <c r="P1317" s="43" t="s">
        <v>390</v>
      </c>
      <c r="Q1317" s="17" t="str" cm="1">
        <f t="array" ref="Q1317">_xlfn.XLOOKUP(Table4[[#This Row],[Full Name / Nama Penuh]],Table1[[#All],[Employee Name]],Table1[[#All],[Status]],"",0,1)</f>
        <v/>
      </c>
      <c r="R1317" s="37"/>
    </row>
    <row r="1318" spans="1:18" ht="43.5">
      <c r="A1318" s="17"/>
      <c r="B1318" s="15"/>
      <c r="C1318" s="15"/>
      <c r="D1318" s="15"/>
      <c r="E1318" s="32">
        <v>46107</v>
      </c>
      <c r="F1318" s="18" t="s">
        <v>3179</v>
      </c>
      <c r="G1318" s="15" t="e">
        <f>VLOOKUP(Table4[[#This Row],[Full Name / Nama Penuh]],#REF!,1,FALSE)</f>
        <v>#REF!</v>
      </c>
      <c r="H1318" s="17" t="s">
        <v>239</v>
      </c>
      <c r="I1318" s="18" t="s">
        <v>3180</v>
      </c>
      <c r="J1318" s="18" t="s">
        <v>266</v>
      </c>
      <c r="K1318" s="18" t="s">
        <v>305</v>
      </c>
      <c r="L1318" s="19" t="s">
        <v>4532</v>
      </c>
      <c r="M1318" s="19" t="s">
        <v>4533</v>
      </c>
      <c r="N1318" s="20" t="s">
        <v>4534</v>
      </c>
      <c r="O1318" s="20" t="s">
        <v>428</v>
      </c>
      <c r="P1318" s="43" t="s">
        <v>4047</v>
      </c>
      <c r="Q1318" s="17" t="str" cm="1">
        <f t="array" ref="Q1318">_xlfn.XLOOKUP(Table4[[#This Row],[Full Name / Nama Penuh]],Table1[[#All],[Employee Name]],Table1[[#All],[Status]],"",0,1)</f>
        <v>Active</v>
      </c>
      <c r="R1318" s="37"/>
    </row>
    <row r="1319" spans="1:18" ht="87">
      <c r="A1319" s="17"/>
      <c r="B1319" s="15"/>
      <c r="C1319" s="15"/>
      <c r="D1319" s="15"/>
      <c r="E1319" s="32">
        <v>46107</v>
      </c>
      <c r="F1319" s="17" t="s">
        <v>94</v>
      </c>
      <c r="G1319" s="15" t="e">
        <f>VLOOKUP(Table4[[#This Row],[Full Name / Nama Penuh]],#REF!,1,FALSE)</f>
        <v>#REF!</v>
      </c>
      <c r="H1319" s="17" t="s">
        <v>239</v>
      </c>
      <c r="I1319" s="18" t="s">
        <v>908</v>
      </c>
      <c r="J1319" s="18" t="s">
        <v>274</v>
      </c>
      <c r="K1319" s="18" t="s">
        <v>267</v>
      </c>
      <c r="L1319" s="19" t="s">
        <v>4535</v>
      </c>
      <c r="M1319" s="19" t="s">
        <v>4536</v>
      </c>
      <c r="N1319" s="20" t="s">
        <v>4537</v>
      </c>
      <c r="O1319" s="20" t="s">
        <v>289</v>
      </c>
      <c r="P1319" s="43" t="s">
        <v>4047</v>
      </c>
      <c r="Q1319" s="17" t="str" cm="1">
        <f t="array" ref="Q1319">_xlfn.XLOOKUP(Table4[[#This Row],[Full Name / Nama Penuh]],Table1[[#All],[Employee Name]],Table1[[#All],[Status]],"",0,1)</f>
        <v>Active</v>
      </c>
      <c r="R1319" s="37"/>
    </row>
    <row r="1320" spans="1:18" ht="245.25">
      <c r="A1320" s="47"/>
      <c r="B1320" s="21"/>
      <c r="C1320" s="21"/>
      <c r="D1320" s="21"/>
      <c r="E1320" s="33">
        <v>46107</v>
      </c>
      <c r="F1320" s="17" t="s">
        <v>205</v>
      </c>
      <c r="G1320" s="15" t="e">
        <f>VLOOKUP(Table4[[#This Row],[Full Name / Nama Penuh]],#REF!,1,FALSE)</f>
        <v>#REF!</v>
      </c>
      <c r="H1320" s="17" t="s">
        <v>239</v>
      </c>
      <c r="I1320" s="22" t="s">
        <v>417</v>
      </c>
      <c r="J1320" s="22" t="s">
        <v>608</v>
      </c>
      <c r="K1320" s="22" t="s">
        <v>305</v>
      </c>
      <c r="L1320" s="23" t="s">
        <v>4538</v>
      </c>
      <c r="M1320" s="23" t="s">
        <v>4539</v>
      </c>
      <c r="N1320" s="24" t="s">
        <v>4540</v>
      </c>
      <c r="O1320" s="24" t="s">
        <v>340</v>
      </c>
      <c r="P1320" s="43" t="s">
        <v>4047</v>
      </c>
      <c r="Q1320" s="17" t="str" cm="1">
        <f t="array" ref="Q1320">_xlfn.XLOOKUP(Table4[[#This Row],[Full Name / Nama Penuh]],Table1[[#All],[Employee Name]],Table1[[#All],[Status]],"",0,1)</f>
        <v>Active</v>
      </c>
      <c r="R1320" s="37"/>
    </row>
    <row r="1321" spans="1:18" ht="130.5">
      <c r="A1321" s="17"/>
      <c r="B1321" s="15"/>
      <c r="C1321" s="15"/>
      <c r="D1321" s="15"/>
      <c r="E1321" s="32">
        <v>46107</v>
      </c>
      <c r="F1321" s="17" t="s">
        <v>205</v>
      </c>
      <c r="G1321" s="15" t="e">
        <f>VLOOKUP(Table4[[#This Row],[Full Name / Nama Penuh]],#REF!,1,FALSE)</f>
        <v>#REF!</v>
      </c>
      <c r="H1321" s="17" t="s">
        <v>239</v>
      </c>
      <c r="I1321" s="18" t="s">
        <v>417</v>
      </c>
      <c r="J1321" s="18" t="s">
        <v>325</v>
      </c>
      <c r="K1321" s="18" t="s">
        <v>305</v>
      </c>
      <c r="L1321" s="19" t="s">
        <v>4541</v>
      </c>
      <c r="M1321" s="19" t="s">
        <v>4542</v>
      </c>
      <c r="N1321" s="20" t="s">
        <v>4543</v>
      </c>
      <c r="O1321" s="19" t="s">
        <v>295</v>
      </c>
      <c r="P1321" s="43" t="s">
        <v>4047</v>
      </c>
      <c r="Q1321" s="17" t="str" cm="1">
        <f t="array" ref="Q1321">_xlfn.XLOOKUP(Table4[[#This Row],[Full Name / Nama Penuh]],Table1[[#All],[Employee Name]],Table1[[#All],[Status]],"",0,1)</f>
        <v>Active</v>
      </c>
      <c r="R1321" s="37"/>
    </row>
    <row r="1322" spans="1:18" ht="245.25">
      <c r="A1322" s="47"/>
      <c r="B1322" s="21"/>
      <c r="C1322" s="21"/>
      <c r="D1322" s="21"/>
      <c r="E1322" s="33">
        <v>46107</v>
      </c>
      <c r="F1322" s="17" t="s">
        <v>205</v>
      </c>
      <c r="G1322" s="15" t="e">
        <f>VLOOKUP(Table4[[#This Row],[Full Name / Nama Penuh]],#REF!,1,FALSE)</f>
        <v>#REF!</v>
      </c>
      <c r="H1322" s="17" t="s">
        <v>239</v>
      </c>
      <c r="I1322" s="22" t="s">
        <v>417</v>
      </c>
      <c r="J1322" s="22" t="s">
        <v>683</v>
      </c>
      <c r="K1322" s="22" t="s">
        <v>305</v>
      </c>
      <c r="L1322" s="23" t="s">
        <v>4544</v>
      </c>
      <c r="M1322" s="23" t="s">
        <v>4545</v>
      </c>
      <c r="N1322" s="24" t="s">
        <v>4546</v>
      </c>
      <c r="O1322" s="23" t="s">
        <v>283</v>
      </c>
      <c r="P1322" s="43" t="s">
        <v>4047</v>
      </c>
      <c r="Q1322" s="17" t="str" cm="1">
        <f t="array" ref="Q1322">_xlfn.XLOOKUP(Table4[[#This Row],[Full Name / Nama Penuh]],Table1[[#All],[Employee Name]],Table1[[#All],[Status]],"",0,1)</f>
        <v>Active</v>
      </c>
      <c r="R1322" s="37"/>
    </row>
    <row r="1323" spans="1:18" ht="101.25">
      <c r="A1323" s="17"/>
      <c r="B1323" s="15"/>
      <c r="C1323" s="15"/>
      <c r="D1323" s="15"/>
      <c r="E1323" s="32">
        <v>46107</v>
      </c>
      <c r="F1323" s="17" t="s">
        <v>87</v>
      </c>
      <c r="G1323" s="15" t="e">
        <f>VLOOKUP(Table4[[#This Row],[Full Name / Nama Penuh]],#REF!,1,FALSE)</f>
        <v>#REF!</v>
      </c>
      <c r="H1323" s="17" t="s">
        <v>239</v>
      </c>
      <c r="I1323" s="18" t="s">
        <v>949</v>
      </c>
      <c r="J1323" s="18" t="s">
        <v>300</v>
      </c>
      <c r="K1323" s="18" t="s">
        <v>267</v>
      </c>
      <c r="L1323" s="19" t="s">
        <v>4547</v>
      </c>
      <c r="M1323" s="19" t="s">
        <v>4548</v>
      </c>
      <c r="N1323" s="20" t="s">
        <v>4549</v>
      </c>
      <c r="O1323" s="19" t="s">
        <v>318</v>
      </c>
      <c r="P1323" s="43" t="s">
        <v>4047</v>
      </c>
      <c r="Q1323" s="17" t="str" cm="1">
        <f t="array" ref="Q1323">_xlfn.XLOOKUP(Table4[[#This Row],[Full Name / Nama Penuh]],Table1[[#All],[Employee Name]],Table1[[#All],[Status]],"",0,1)</f>
        <v>Active</v>
      </c>
      <c r="R1323" s="37"/>
    </row>
    <row r="1324" spans="1:18" ht="57.75">
      <c r="A1324" s="47"/>
      <c r="B1324" s="21"/>
      <c r="C1324" s="21"/>
      <c r="D1324" s="21"/>
      <c r="E1324" s="33">
        <v>46107</v>
      </c>
      <c r="F1324" s="18" t="s">
        <v>227</v>
      </c>
      <c r="G1324" s="15" t="e">
        <f>VLOOKUP(Table4[[#This Row],[Full Name / Nama Penuh]],#REF!,1,FALSE)</f>
        <v>#REF!</v>
      </c>
      <c r="H1324" s="17" t="s">
        <v>239</v>
      </c>
      <c r="I1324" s="22" t="s">
        <v>4228</v>
      </c>
      <c r="J1324" s="22" t="s">
        <v>4550</v>
      </c>
      <c r="K1324" s="22" t="s">
        <v>267</v>
      </c>
      <c r="L1324" s="23" t="s">
        <v>4551</v>
      </c>
      <c r="M1324" s="23" t="s">
        <v>4552</v>
      </c>
      <c r="N1324" s="24" t="s">
        <v>4553</v>
      </c>
      <c r="O1324" s="23" t="s">
        <v>283</v>
      </c>
      <c r="P1324" s="43" t="s">
        <v>4047</v>
      </c>
      <c r="Q1324" s="17" t="str" cm="1">
        <f t="array" ref="Q1324">_xlfn.XLOOKUP(Table4[[#This Row],[Full Name / Nama Penuh]],Table1[[#All],[Employee Name]],Table1[[#All],[Status]],"",0,1)</f>
        <v>Active</v>
      </c>
      <c r="R1324" s="37"/>
    </row>
    <row r="1325" spans="1:18" ht="57.75">
      <c r="A1325" s="17"/>
      <c r="B1325" s="15"/>
      <c r="C1325" s="15"/>
      <c r="D1325" s="15"/>
      <c r="E1325" s="32">
        <v>46107</v>
      </c>
      <c r="F1325" s="17" t="s">
        <v>115</v>
      </c>
      <c r="G1325" s="15" t="e">
        <f>VLOOKUP(Table4[[#This Row],[Full Name / Nama Penuh]],#REF!,1,FALSE)</f>
        <v>#REF!</v>
      </c>
      <c r="H1325" s="17" t="s">
        <v>239</v>
      </c>
      <c r="I1325" s="18" t="s">
        <v>4554</v>
      </c>
      <c r="J1325" s="18" t="s">
        <v>320</v>
      </c>
      <c r="K1325" s="18" t="s">
        <v>267</v>
      </c>
      <c r="L1325" s="19" t="s">
        <v>4555</v>
      </c>
      <c r="M1325" s="19" t="s">
        <v>806</v>
      </c>
      <c r="N1325" s="20" t="s">
        <v>4556</v>
      </c>
      <c r="O1325" s="20" t="s">
        <v>283</v>
      </c>
      <c r="P1325" s="43" t="s">
        <v>4047</v>
      </c>
      <c r="Q1325" s="17" t="str" cm="1">
        <f t="array" ref="Q1325">_xlfn.XLOOKUP(Table4[[#This Row],[Full Name / Nama Penuh]],Table1[[#All],[Employee Name]],Table1[[#All],[Status]],"",0,1)</f>
        <v>Active</v>
      </c>
      <c r="R1325" s="37"/>
    </row>
    <row r="1326" spans="1:18" ht="144.75">
      <c r="A1326" s="47"/>
      <c r="B1326" s="21"/>
      <c r="C1326" s="21"/>
      <c r="D1326" s="21"/>
      <c r="E1326" s="33">
        <v>46107</v>
      </c>
      <c r="F1326" s="17" t="s">
        <v>53</v>
      </c>
      <c r="G1326" s="15" t="e">
        <f>VLOOKUP(Table4[[#This Row],[Full Name / Nama Penuh]],#REF!,1,FALSE)</f>
        <v>#REF!</v>
      </c>
      <c r="H1326" s="17" t="s">
        <v>239</v>
      </c>
      <c r="I1326" s="22" t="s">
        <v>3969</v>
      </c>
      <c r="J1326" s="22" t="s">
        <v>2021</v>
      </c>
      <c r="K1326" s="22" t="s">
        <v>305</v>
      </c>
      <c r="L1326" s="23" t="s">
        <v>4557</v>
      </c>
      <c r="M1326" s="23" t="s">
        <v>4558</v>
      </c>
      <c r="N1326" s="24" t="s">
        <v>4559</v>
      </c>
      <c r="O1326" s="24" t="s">
        <v>450</v>
      </c>
      <c r="P1326" s="43" t="s">
        <v>4047</v>
      </c>
      <c r="Q1326" s="17" t="str" cm="1">
        <f t="array" ref="Q1326">_xlfn.XLOOKUP(Table4[[#This Row],[Full Name / Nama Penuh]],Table1[[#All],[Employee Name]],Table1[[#All],[Status]],"",0,1)</f>
        <v>Active</v>
      </c>
      <c r="R1326" s="37"/>
    </row>
    <row r="1327" spans="1:18">
      <c r="A1327" s="17">
        <v>5797</v>
      </c>
      <c r="B1327" s="15">
        <v>46114.781828703701</v>
      </c>
      <c r="C1327" s="15">
        <v>46114.784942129598</v>
      </c>
      <c r="D1327" s="15" t="s">
        <v>264</v>
      </c>
      <c r="E1327" s="32">
        <v>46107</v>
      </c>
      <c r="F1327" s="17" t="s">
        <v>102</v>
      </c>
      <c r="G1327" s="15"/>
      <c r="H1327" s="21" t="s">
        <v>239</v>
      </c>
      <c r="I1327" s="17" t="s">
        <v>1080</v>
      </c>
      <c r="J1327" s="17" t="s">
        <v>291</v>
      </c>
      <c r="K1327" s="17" t="s">
        <v>305</v>
      </c>
      <c r="L1327" s="17" t="s">
        <v>4560</v>
      </c>
      <c r="M1327" s="17" t="s">
        <v>4561</v>
      </c>
      <c r="N1327" s="17" t="s">
        <v>4562</v>
      </c>
      <c r="O1327" s="17" t="s">
        <v>589</v>
      </c>
      <c r="P1327" s="43" t="s">
        <v>272</v>
      </c>
      <c r="Q1327" s="17" t="str" cm="1">
        <f t="array" ref="Q1327">_xlfn.XLOOKUP(Table4[[#This Row],[Full Name / Nama Penuh]],Table1[[#All],[Employee Name]],Table1[[#All],[Status]],"",0,1)</f>
        <v>Active</v>
      </c>
      <c r="R1327" s="37"/>
    </row>
    <row r="1328" spans="1:18">
      <c r="A1328" s="17">
        <v>5928</v>
      </c>
      <c r="B1328" s="15">
        <v>46121.436435185198</v>
      </c>
      <c r="C1328" s="15">
        <v>46121.436863425901</v>
      </c>
      <c r="D1328" s="15" t="s">
        <v>264</v>
      </c>
      <c r="E1328" s="32">
        <v>46107</v>
      </c>
      <c r="F1328" s="17" t="s">
        <v>107</v>
      </c>
      <c r="G1328" s="15"/>
      <c r="H1328" s="21" t="s">
        <v>239</v>
      </c>
      <c r="I1328" s="17" t="s">
        <v>1641</v>
      </c>
      <c r="J1328" s="17" t="s">
        <v>320</v>
      </c>
      <c r="K1328" s="17" t="s">
        <v>267</v>
      </c>
      <c r="L1328" s="17" t="s">
        <v>4563</v>
      </c>
      <c r="M1328" s="17" t="s">
        <v>4517</v>
      </c>
      <c r="N1328" s="17" t="s">
        <v>4564</v>
      </c>
      <c r="O1328" s="17" t="s">
        <v>454</v>
      </c>
      <c r="P1328" s="43" t="s">
        <v>272</v>
      </c>
      <c r="Q1328" s="17" t="str" cm="1">
        <f t="array" ref="Q1328">_xlfn.XLOOKUP(Table4[[#This Row],[Full Name / Nama Penuh]],Table1[[#All],[Employee Name]],Table1[[#All],[Status]],"",0,1)</f>
        <v>Active</v>
      </c>
      <c r="R1328" s="37"/>
    </row>
    <row r="1329" spans="1:18">
      <c r="A1329" s="17">
        <v>6088</v>
      </c>
      <c r="B1329" s="15">
        <v>46125.848495370403</v>
      </c>
      <c r="C1329" s="15">
        <v>46125.850833333301</v>
      </c>
      <c r="D1329" s="15" t="s">
        <v>264</v>
      </c>
      <c r="E1329" s="32">
        <v>46107</v>
      </c>
      <c r="F1329" s="15" t="s">
        <v>4246</v>
      </c>
      <c r="G1329" s="15" t="s">
        <v>3304</v>
      </c>
      <c r="H1329" s="21" t="s">
        <v>239</v>
      </c>
      <c r="I1329" s="17" t="s">
        <v>1428</v>
      </c>
      <c r="J1329" s="17" t="s">
        <v>4550</v>
      </c>
      <c r="K1329" s="17" t="s">
        <v>267</v>
      </c>
      <c r="L1329" s="17" t="s">
        <v>4565</v>
      </c>
      <c r="M1329" s="17" t="s">
        <v>4566</v>
      </c>
      <c r="N1329" s="17" t="s">
        <v>4567</v>
      </c>
      <c r="O1329" s="17" t="s">
        <v>271</v>
      </c>
      <c r="P1329" s="16" t="s">
        <v>272</v>
      </c>
      <c r="Q1329" s="17" t="str" cm="1">
        <f t="array" ref="Q1329">_xlfn.XLOOKUP(Table4[[#This Row],[Full Name / Nama Penuh]],Table1[[#All],[Employee Name]],Table1[[#All],[Status]],"",0,1)</f>
        <v>Active</v>
      </c>
      <c r="R1329" s="37"/>
    </row>
    <row r="1330" spans="1:18">
      <c r="A1330" s="17">
        <v>6274</v>
      </c>
      <c r="B1330" s="15">
        <v>46126.904189814799</v>
      </c>
      <c r="C1330" s="15">
        <v>46126.9074189815</v>
      </c>
      <c r="D1330" s="15" t="s">
        <v>264</v>
      </c>
      <c r="E1330" s="32">
        <v>46107</v>
      </c>
      <c r="F1330" s="17" t="s">
        <v>179</v>
      </c>
      <c r="G1330" s="15" t="s">
        <v>4568</v>
      </c>
      <c r="H1330" s="21" t="s">
        <v>239</v>
      </c>
      <c r="I1330" s="17" t="s">
        <v>465</v>
      </c>
      <c r="J1330" s="17" t="s">
        <v>628</v>
      </c>
      <c r="K1330" s="17" t="s">
        <v>305</v>
      </c>
      <c r="L1330" s="17" t="s">
        <v>4569</v>
      </c>
      <c r="M1330" s="17" t="s">
        <v>4570</v>
      </c>
      <c r="N1330" s="17" t="s">
        <v>4571</v>
      </c>
      <c r="O1330" s="17" t="s">
        <v>428</v>
      </c>
      <c r="P1330" s="43" t="s">
        <v>272</v>
      </c>
      <c r="Q1330" s="17" t="str" cm="1">
        <f t="array" ref="Q1330">_xlfn.XLOOKUP(Table4[[#This Row],[Full Name / Nama Penuh]],Table1[[#All],[Employee Name]],Table1[[#All],[Status]],"",0,1)</f>
        <v>Active</v>
      </c>
      <c r="R1330" s="37"/>
    </row>
    <row r="1331" spans="1:18" ht="144.75">
      <c r="A1331" s="47"/>
      <c r="B1331" s="21"/>
      <c r="C1331" s="21"/>
      <c r="D1331" s="21"/>
      <c r="E1331" s="33">
        <v>46107</v>
      </c>
      <c r="F1331" s="15" t="s">
        <v>1983</v>
      </c>
      <c r="G1331" s="15" t="e">
        <f>VLOOKUP(Table4[[#This Row],[Full Name / Nama Penuh]],#REF!,1,FALSE)</f>
        <v>#REF!</v>
      </c>
      <c r="H1331" s="17" t="s">
        <v>239</v>
      </c>
      <c r="I1331" s="22" t="s">
        <v>4572</v>
      </c>
      <c r="J1331" s="22" t="s">
        <v>266</v>
      </c>
      <c r="K1331" s="22" t="s">
        <v>285</v>
      </c>
      <c r="L1331" s="23" t="s">
        <v>4573</v>
      </c>
      <c r="M1331" s="23" t="s">
        <v>287</v>
      </c>
      <c r="N1331" s="24" t="s">
        <v>4574</v>
      </c>
      <c r="O1331" s="24" t="s">
        <v>289</v>
      </c>
      <c r="P1331" s="43" t="s">
        <v>4047</v>
      </c>
      <c r="Q1331" s="17" t="str" cm="1">
        <f t="array" ref="Q1331">_xlfn.XLOOKUP(Table4[[#This Row],[Full Name / Nama Penuh]],Table1[[#All],[Employee Name]],Table1[[#All],[Status]],"",0,1)</f>
        <v>Active</v>
      </c>
      <c r="R1331" s="37"/>
    </row>
    <row r="1332" spans="1:18" ht="201.75">
      <c r="A1332" s="17"/>
      <c r="B1332" s="15"/>
      <c r="C1332" s="15"/>
      <c r="D1332" s="15"/>
      <c r="E1332" s="32">
        <v>46107</v>
      </c>
      <c r="F1332" s="17" t="s">
        <v>102</v>
      </c>
      <c r="G1332" s="15" t="e">
        <f>VLOOKUP(Table4[[#This Row],[Full Name / Nama Penuh]],#REF!,1,FALSE)</f>
        <v>#REF!</v>
      </c>
      <c r="H1332" s="17" t="s">
        <v>239</v>
      </c>
      <c r="I1332" s="18" t="s">
        <v>1080</v>
      </c>
      <c r="J1332" s="18" t="s">
        <v>291</v>
      </c>
      <c r="K1332" s="18" t="s">
        <v>285</v>
      </c>
      <c r="L1332" s="19" t="s">
        <v>4575</v>
      </c>
      <c r="M1332" s="19" t="s">
        <v>287</v>
      </c>
      <c r="N1332" s="20" t="s">
        <v>4576</v>
      </c>
      <c r="O1332" s="19" t="s">
        <v>428</v>
      </c>
      <c r="P1332" s="43" t="s">
        <v>4047</v>
      </c>
      <c r="Q1332" s="17" t="str" cm="1">
        <f t="array" ref="Q1332">_xlfn.XLOOKUP(Table4[[#This Row],[Full Name / Nama Penuh]],Table1[[#All],[Employee Name]],Table1[[#All],[Status]],"",0,1)</f>
        <v>Active</v>
      </c>
      <c r="R1332" s="37"/>
    </row>
    <row r="1333" spans="1:18" ht="57.75">
      <c r="A1333" s="47"/>
      <c r="B1333" s="21"/>
      <c r="C1333" s="21"/>
      <c r="D1333" s="21"/>
      <c r="E1333" s="33">
        <v>46107</v>
      </c>
      <c r="F1333" s="17" t="s">
        <v>102</v>
      </c>
      <c r="G1333" s="15" t="e">
        <f>VLOOKUP(Table4[[#This Row],[Full Name / Nama Penuh]],#REF!,1,FALSE)</f>
        <v>#REF!</v>
      </c>
      <c r="H1333" s="17" t="s">
        <v>239</v>
      </c>
      <c r="I1333" s="22" t="s">
        <v>4577</v>
      </c>
      <c r="J1333" s="22" t="s">
        <v>1026</v>
      </c>
      <c r="K1333" s="22" t="s">
        <v>285</v>
      </c>
      <c r="L1333" s="23" t="s">
        <v>4578</v>
      </c>
      <c r="M1333" s="23" t="s">
        <v>287</v>
      </c>
      <c r="N1333" s="24" t="s">
        <v>4579</v>
      </c>
      <c r="O1333" s="23" t="s">
        <v>289</v>
      </c>
      <c r="P1333" s="43" t="s">
        <v>4047</v>
      </c>
      <c r="Q1333" s="17" t="str" cm="1">
        <f t="array" ref="Q1333">_xlfn.XLOOKUP(Table4[[#This Row],[Full Name / Nama Penuh]],Table1[[#All],[Employee Name]],Table1[[#All],[Status]],"",0,1)</f>
        <v>Active</v>
      </c>
      <c r="R1333" s="37"/>
    </row>
    <row r="1334" spans="1:18">
      <c r="A1334" s="17">
        <v>5773</v>
      </c>
      <c r="B1334" s="15">
        <v>46114.284050925897</v>
      </c>
      <c r="C1334" s="15">
        <v>46114.291319444397</v>
      </c>
      <c r="D1334" s="15" t="s">
        <v>264</v>
      </c>
      <c r="E1334" s="32">
        <v>46107</v>
      </c>
      <c r="F1334" s="15" t="s">
        <v>4580</v>
      </c>
      <c r="G1334" s="15"/>
      <c r="H1334" s="21" t="s">
        <v>2026</v>
      </c>
      <c r="I1334" s="17" t="s">
        <v>4581</v>
      </c>
      <c r="J1334" s="17" t="s">
        <v>644</v>
      </c>
      <c r="K1334" s="17" t="s">
        <v>285</v>
      </c>
      <c r="L1334" s="17" t="s">
        <v>4582</v>
      </c>
      <c r="M1334" s="17" t="s">
        <v>4583</v>
      </c>
      <c r="N1334" s="17" t="s">
        <v>4584</v>
      </c>
      <c r="O1334" s="17" t="s">
        <v>289</v>
      </c>
      <c r="P1334" s="43" t="s">
        <v>390</v>
      </c>
      <c r="Q1334" s="17" t="str" cm="1">
        <f t="array" ref="Q1334">_xlfn.XLOOKUP(Table4[[#This Row],[Full Name / Nama Penuh]],Table1[[#All],[Employee Name]],Table1[[#All],[Status]],"",0,1)</f>
        <v/>
      </c>
      <c r="R1334" s="37"/>
    </row>
    <row r="1335" spans="1:18">
      <c r="A1335" s="17">
        <v>5845</v>
      </c>
      <c r="B1335" s="15">
        <v>46119.275995370401</v>
      </c>
      <c r="C1335" s="15">
        <v>46119.279027777797</v>
      </c>
      <c r="D1335" s="15" t="s">
        <v>264</v>
      </c>
      <c r="E1335" s="32">
        <v>46107</v>
      </c>
      <c r="F1335" s="15" t="s">
        <v>58</v>
      </c>
      <c r="G1335" s="15"/>
      <c r="H1335" s="21" t="s">
        <v>239</v>
      </c>
      <c r="I1335" s="17" t="s">
        <v>56</v>
      </c>
      <c r="J1335" s="17" t="s">
        <v>1026</v>
      </c>
      <c r="K1335" s="17" t="s">
        <v>285</v>
      </c>
      <c r="L1335" s="17" t="s">
        <v>4585</v>
      </c>
      <c r="M1335" s="17" t="s">
        <v>4586</v>
      </c>
      <c r="N1335" s="17" t="s">
        <v>2875</v>
      </c>
      <c r="O1335" s="17" t="s">
        <v>289</v>
      </c>
      <c r="P1335" s="16" t="s">
        <v>272</v>
      </c>
      <c r="Q1335" s="17" t="str" cm="1">
        <f t="array" ref="Q1335">_xlfn.XLOOKUP(Table4[[#This Row],[Full Name / Nama Penuh]],Table1[[#All],[Employee Name]],Table1[[#All],[Status]],"",0,1)</f>
        <v>Active</v>
      </c>
      <c r="R1335" s="37"/>
    </row>
    <row r="1336" spans="1:18">
      <c r="A1336" s="17">
        <v>5846</v>
      </c>
      <c r="B1336" s="15">
        <v>46119.279108796298</v>
      </c>
      <c r="C1336" s="15">
        <v>46119.282245370399</v>
      </c>
      <c r="D1336" s="15" t="s">
        <v>264</v>
      </c>
      <c r="E1336" s="32">
        <v>46107</v>
      </c>
      <c r="F1336" s="15" t="s">
        <v>2148</v>
      </c>
      <c r="G1336" s="15"/>
      <c r="H1336" s="21" t="s">
        <v>239</v>
      </c>
      <c r="I1336" s="17" t="s">
        <v>56</v>
      </c>
      <c r="J1336" s="17" t="s">
        <v>604</v>
      </c>
      <c r="K1336" s="17" t="s">
        <v>285</v>
      </c>
      <c r="L1336" s="17" t="s">
        <v>4587</v>
      </c>
      <c r="M1336" s="17" t="s">
        <v>4588</v>
      </c>
      <c r="N1336" s="17" t="s">
        <v>2875</v>
      </c>
      <c r="O1336" s="17" t="s">
        <v>289</v>
      </c>
      <c r="P1336" s="16" t="s">
        <v>272</v>
      </c>
      <c r="Q1336" s="17" t="str" cm="1">
        <f t="array" ref="Q1336">_xlfn.XLOOKUP(Table4[[#This Row],[Full Name / Nama Penuh]],Table1[[#All],[Employee Name]],Table1[[#All],[Status]],"",0,1)</f>
        <v>Active</v>
      </c>
      <c r="R1336" s="37"/>
    </row>
    <row r="1337" spans="1:18">
      <c r="A1337" s="17">
        <v>6293</v>
      </c>
      <c r="B1337" s="15">
        <v>46127.484791666699</v>
      </c>
      <c r="C1337" s="15">
        <v>46127.488958333299</v>
      </c>
      <c r="D1337" s="15" t="s">
        <v>264</v>
      </c>
      <c r="E1337" s="32">
        <v>46107</v>
      </c>
      <c r="F1337" s="17" t="s">
        <v>51</v>
      </c>
      <c r="G1337" s="15" t="s">
        <v>3442</v>
      </c>
      <c r="H1337" s="21" t="s">
        <v>239</v>
      </c>
      <c r="I1337" s="17" t="s">
        <v>304</v>
      </c>
      <c r="J1337" s="17" t="s">
        <v>325</v>
      </c>
      <c r="K1337" s="17" t="s">
        <v>285</v>
      </c>
      <c r="L1337" s="17" t="s">
        <v>4589</v>
      </c>
      <c r="M1337" s="17" t="s">
        <v>4590</v>
      </c>
      <c r="N1337" s="17" t="s">
        <v>4591</v>
      </c>
      <c r="O1337" s="17" t="s">
        <v>383</v>
      </c>
      <c r="P1337" s="43" t="s">
        <v>272</v>
      </c>
      <c r="Q1337" s="17" t="str" cm="1">
        <f t="array" ref="Q1337">_xlfn.XLOOKUP(Table4[[#This Row],[Full Name / Nama Penuh]],Table1[[#All],[Employee Name]],Table1[[#All],[Status]],"",0,1)</f>
        <v>Active</v>
      </c>
      <c r="R1337" s="37"/>
    </row>
    <row r="1338" spans="1:18" ht="101.25">
      <c r="A1338" s="17"/>
      <c r="B1338" s="15"/>
      <c r="C1338" s="15"/>
      <c r="D1338" s="15"/>
      <c r="E1338" s="32">
        <v>46106</v>
      </c>
      <c r="F1338" s="17" t="s">
        <v>217</v>
      </c>
      <c r="G1338" s="15" t="e">
        <f>VLOOKUP(Table4[[#This Row],[Full Name / Nama Penuh]],#REF!,1,FALSE)</f>
        <v>#REF!</v>
      </c>
      <c r="H1338" s="17" t="s">
        <v>239</v>
      </c>
      <c r="I1338" s="18" t="s">
        <v>2887</v>
      </c>
      <c r="J1338" s="18" t="s">
        <v>332</v>
      </c>
      <c r="K1338" s="18" t="s">
        <v>267</v>
      </c>
      <c r="L1338" s="19" t="s">
        <v>4592</v>
      </c>
      <c r="M1338" s="19" t="s">
        <v>4593</v>
      </c>
      <c r="N1338" s="20" t="s">
        <v>4594</v>
      </c>
      <c r="O1338" s="20" t="s">
        <v>375</v>
      </c>
      <c r="P1338" s="43" t="s">
        <v>4047</v>
      </c>
      <c r="Q1338" s="17" t="str" cm="1">
        <f t="array" ref="Q1338">_xlfn.XLOOKUP(Table4[[#This Row],[Full Name / Nama Penuh]],Table1[[#All],[Employee Name]],Table1[[#All],[Status]],"",0,1)</f>
        <v>Inactive</v>
      </c>
      <c r="R1338" s="37"/>
    </row>
    <row r="1339" spans="1:18" ht="87">
      <c r="A1339" s="47"/>
      <c r="B1339" s="21"/>
      <c r="C1339" s="21"/>
      <c r="D1339" s="21"/>
      <c r="E1339" s="33">
        <v>46106</v>
      </c>
      <c r="F1339" s="17" t="s">
        <v>97</v>
      </c>
      <c r="G1339" s="15" t="e">
        <f>VLOOKUP(Table4[[#This Row],[Full Name / Nama Penuh]],#REF!,1,FALSE)</f>
        <v>#REF!</v>
      </c>
      <c r="H1339" s="17" t="s">
        <v>239</v>
      </c>
      <c r="I1339" s="22" t="s">
        <v>56</v>
      </c>
      <c r="J1339" s="22" t="s">
        <v>274</v>
      </c>
      <c r="K1339" s="22" t="s">
        <v>305</v>
      </c>
      <c r="L1339" s="23" t="s">
        <v>4595</v>
      </c>
      <c r="M1339" s="23" t="s">
        <v>4596</v>
      </c>
      <c r="N1339" s="24" t="s">
        <v>4597</v>
      </c>
      <c r="O1339" s="24" t="s">
        <v>295</v>
      </c>
      <c r="P1339" s="43" t="s">
        <v>4047</v>
      </c>
      <c r="Q1339" s="17" t="str" cm="1">
        <f t="array" ref="Q1339">_xlfn.XLOOKUP(Table4[[#This Row],[Full Name / Nama Penuh]],Table1[[#All],[Employee Name]],Table1[[#All],[Status]],"",0,1)</f>
        <v>Active</v>
      </c>
      <c r="R1339" s="37"/>
    </row>
    <row r="1340" spans="1:18" ht="87">
      <c r="A1340" s="47"/>
      <c r="B1340" s="21"/>
      <c r="C1340" s="21"/>
      <c r="D1340" s="21"/>
      <c r="E1340" s="33">
        <v>46105</v>
      </c>
      <c r="F1340" s="17" t="s">
        <v>74</v>
      </c>
      <c r="G1340" s="15" t="e">
        <f>VLOOKUP(Table4[[#This Row],[Full Name / Nama Penuh]],#REF!,1,FALSE)</f>
        <v>#REF!</v>
      </c>
      <c r="H1340" s="17" t="s">
        <v>239</v>
      </c>
      <c r="I1340" s="22" t="s">
        <v>363</v>
      </c>
      <c r="J1340" s="22" t="s">
        <v>274</v>
      </c>
      <c r="K1340" s="22" t="s">
        <v>267</v>
      </c>
      <c r="L1340" s="23" t="s">
        <v>4598</v>
      </c>
      <c r="M1340" s="23" t="s">
        <v>4599</v>
      </c>
      <c r="N1340" s="24" t="s">
        <v>4600</v>
      </c>
      <c r="O1340" s="23" t="s">
        <v>283</v>
      </c>
      <c r="P1340" s="43" t="s">
        <v>4047</v>
      </c>
      <c r="Q1340" s="17" t="str" cm="1">
        <f t="array" ref="Q1340">_xlfn.XLOOKUP(Table4[[#This Row],[Full Name / Nama Penuh]],Table1[[#All],[Employee Name]],Table1[[#All],[Status]],"",0,1)</f>
        <v>Active</v>
      </c>
      <c r="R1340" s="37"/>
    </row>
    <row r="1341" spans="1:18">
      <c r="A1341" s="17">
        <v>6041</v>
      </c>
      <c r="B1341" s="15">
        <v>46124.8613078704</v>
      </c>
      <c r="C1341" s="15">
        <v>46124.864976851903</v>
      </c>
      <c r="D1341" s="15" t="s">
        <v>264</v>
      </c>
      <c r="E1341" s="32">
        <v>46105</v>
      </c>
      <c r="F1341" s="17" t="s">
        <v>132</v>
      </c>
      <c r="G1341" s="15" t="s">
        <v>3673</v>
      </c>
      <c r="H1341" s="21" t="s">
        <v>239</v>
      </c>
      <c r="I1341" s="17" t="s">
        <v>3674</v>
      </c>
      <c r="J1341" s="17" t="s">
        <v>325</v>
      </c>
      <c r="K1341" s="17" t="s">
        <v>267</v>
      </c>
      <c r="L1341" s="17" t="s">
        <v>4601</v>
      </c>
      <c r="M1341" s="17" t="s">
        <v>4602</v>
      </c>
      <c r="N1341" s="17" t="s">
        <v>4603</v>
      </c>
      <c r="O1341" s="17" t="s">
        <v>346</v>
      </c>
      <c r="P1341" s="43" t="s">
        <v>272</v>
      </c>
      <c r="Q1341" s="17" t="str" cm="1">
        <f t="array" ref="Q1341">_xlfn.XLOOKUP(Table4[[#This Row],[Full Name / Nama Penuh]],Table1[[#All],[Employee Name]],Table1[[#All],[Status]],"",0,1)</f>
        <v>Active</v>
      </c>
      <c r="R1341" s="37"/>
    </row>
    <row r="1342" spans="1:18">
      <c r="A1342" s="17">
        <v>6069</v>
      </c>
      <c r="B1342" s="15">
        <v>46125.751759259299</v>
      </c>
      <c r="C1342" s="15">
        <v>46125.753946759301</v>
      </c>
      <c r="D1342" s="15" t="s">
        <v>264</v>
      </c>
      <c r="E1342" s="32">
        <v>46105</v>
      </c>
      <c r="F1342" s="17" t="s">
        <v>181</v>
      </c>
      <c r="G1342" s="15" t="s">
        <v>2431</v>
      </c>
      <c r="H1342" s="21" t="s">
        <v>239</v>
      </c>
      <c r="I1342" s="17" t="s">
        <v>799</v>
      </c>
      <c r="J1342" s="17" t="s">
        <v>300</v>
      </c>
      <c r="K1342" s="17" t="s">
        <v>267</v>
      </c>
      <c r="L1342" s="17" t="s">
        <v>4604</v>
      </c>
      <c r="M1342" s="17" t="s">
        <v>4605</v>
      </c>
      <c r="N1342" s="17" t="s">
        <v>4606</v>
      </c>
      <c r="O1342" s="17" t="s">
        <v>283</v>
      </c>
      <c r="P1342" s="43" t="s">
        <v>272</v>
      </c>
      <c r="Q1342" s="17" t="str" cm="1">
        <f t="array" ref="Q1342">_xlfn.XLOOKUP(Table4[[#This Row],[Full Name / Nama Penuh]],Table1[[#All],[Employee Name]],Table1[[#All],[Status]],"",0,1)</f>
        <v>Active</v>
      </c>
      <c r="R1342" s="37"/>
    </row>
    <row r="1343" spans="1:18" ht="57.75">
      <c r="A1343" s="17"/>
      <c r="B1343" s="15"/>
      <c r="C1343" s="15"/>
      <c r="D1343" s="15"/>
      <c r="E1343" s="32">
        <v>46105</v>
      </c>
      <c r="F1343" s="17" t="s">
        <v>74</v>
      </c>
      <c r="G1343" s="15" t="e">
        <f>VLOOKUP(Table4[[#This Row],[Full Name / Nama Penuh]],#REF!,1,FALSE)</f>
        <v>#REF!</v>
      </c>
      <c r="H1343" s="17" t="s">
        <v>239</v>
      </c>
      <c r="I1343" s="18" t="s">
        <v>363</v>
      </c>
      <c r="J1343" s="18" t="s">
        <v>291</v>
      </c>
      <c r="K1343" s="18" t="s">
        <v>285</v>
      </c>
      <c r="L1343" s="19" t="s">
        <v>4607</v>
      </c>
      <c r="M1343" s="19" t="s">
        <v>4608</v>
      </c>
      <c r="N1343" s="20" t="s">
        <v>4609</v>
      </c>
      <c r="O1343" s="19" t="s">
        <v>541</v>
      </c>
      <c r="P1343" s="43" t="s">
        <v>4047</v>
      </c>
      <c r="Q1343" s="17" t="str" cm="1">
        <f t="array" ref="Q1343">_xlfn.XLOOKUP(Table4[[#This Row],[Full Name / Nama Penuh]],Table1[[#All],[Employee Name]],Table1[[#All],[Status]],"",0,1)</f>
        <v>Active</v>
      </c>
      <c r="R1343" s="37"/>
    </row>
    <row r="1344" spans="1:18">
      <c r="A1344" s="17">
        <v>6248</v>
      </c>
      <c r="B1344" s="15">
        <v>46126.561226851903</v>
      </c>
      <c r="C1344" s="15">
        <v>46126.565740740698</v>
      </c>
      <c r="D1344" s="15" t="s">
        <v>264</v>
      </c>
      <c r="E1344" s="32">
        <v>46105</v>
      </c>
      <c r="F1344" s="17" t="s">
        <v>163</v>
      </c>
      <c r="G1344" s="15" t="s">
        <v>3131</v>
      </c>
      <c r="H1344" s="21" t="s">
        <v>239</v>
      </c>
      <c r="I1344" s="17" t="s">
        <v>752</v>
      </c>
      <c r="J1344" s="17" t="s">
        <v>266</v>
      </c>
      <c r="K1344" s="17" t="s">
        <v>285</v>
      </c>
      <c r="L1344" s="17" t="s">
        <v>4610</v>
      </c>
      <c r="M1344" s="17" t="s">
        <v>4611</v>
      </c>
      <c r="N1344" s="17" t="s">
        <v>4612</v>
      </c>
      <c r="O1344" s="17" t="s">
        <v>289</v>
      </c>
      <c r="P1344" s="43" t="s">
        <v>272</v>
      </c>
      <c r="Q1344" s="17" t="str" cm="1">
        <f t="array" ref="Q1344">_xlfn.XLOOKUP(Table4[[#This Row],[Full Name / Nama Penuh]],Table1[[#All],[Employee Name]],Table1[[#All],[Status]],"",0,1)</f>
        <v>Active</v>
      </c>
      <c r="R1344" s="37"/>
    </row>
    <row r="1345" spans="1:18">
      <c r="A1345" s="17">
        <v>5962</v>
      </c>
      <c r="B1345" s="15">
        <v>46121.616203703699</v>
      </c>
      <c r="C1345" s="15">
        <v>46121.6170949074</v>
      </c>
      <c r="D1345" s="15" t="s">
        <v>264</v>
      </c>
      <c r="E1345" s="32">
        <v>46104</v>
      </c>
      <c r="F1345" s="17" t="s">
        <v>139</v>
      </c>
      <c r="G1345" s="15"/>
      <c r="H1345" s="21" t="s">
        <v>239</v>
      </c>
      <c r="I1345" s="17" t="s">
        <v>3411</v>
      </c>
      <c r="J1345" s="17" t="s">
        <v>291</v>
      </c>
      <c r="K1345" s="17" t="s">
        <v>267</v>
      </c>
      <c r="L1345" s="17" t="s">
        <v>4613</v>
      </c>
      <c r="M1345" s="17" t="s">
        <v>4614</v>
      </c>
      <c r="N1345" s="17" t="s">
        <v>4615</v>
      </c>
      <c r="O1345" s="17" t="s">
        <v>271</v>
      </c>
      <c r="P1345" s="43" t="s">
        <v>272</v>
      </c>
      <c r="Q1345" s="17" t="str" cm="1">
        <f t="array" ref="Q1345">_xlfn.XLOOKUP(Table4[[#This Row],[Full Name / Nama Penuh]],Table1[[#All],[Employee Name]],Table1[[#All],[Status]],"",0,1)</f>
        <v>Active</v>
      </c>
      <c r="R1345" s="37"/>
    </row>
    <row r="1346" spans="1:18">
      <c r="A1346" s="17">
        <v>6136</v>
      </c>
      <c r="B1346" s="15">
        <v>46126.339618055601</v>
      </c>
      <c r="C1346" s="15">
        <v>46126.340335648099</v>
      </c>
      <c r="D1346" s="15" t="s">
        <v>264</v>
      </c>
      <c r="E1346" s="32">
        <v>46104</v>
      </c>
      <c r="F1346" s="17" t="s">
        <v>139</v>
      </c>
      <c r="G1346" s="15" t="s">
        <v>4616</v>
      </c>
      <c r="H1346" s="21" t="s">
        <v>239</v>
      </c>
      <c r="I1346" s="17" t="s">
        <v>769</v>
      </c>
      <c r="J1346" s="17" t="s">
        <v>1787</v>
      </c>
      <c r="K1346" s="17" t="s">
        <v>267</v>
      </c>
      <c r="L1346" s="17" t="s">
        <v>770</v>
      </c>
      <c r="M1346" s="17" t="s">
        <v>3412</v>
      </c>
      <c r="N1346" s="17" t="s">
        <v>4617</v>
      </c>
      <c r="O1346" s="17" t="s">
        <v>346</v>
      </c>
      <c r="P1346" s="43" t="s">
        <v>272</v>
      </c>
      <c r="Q1346" s="17" t="str" cm="1">
        <f t="array" ref="Q1346">_xlfn.XLOOKUP(Table4[[#This Row],[Full Name / Nama Penuh]],Table1[[#All],[Employee Name]],Table1[[#All],[Status]],"",0,1)</f>
        <v>Active</v>
      </c>
      <c r="R1346" s="37"/>
    </row>
    <row r="1347" spans="1:18" ht="43.5">
      <c r="A1347" s="47"/>
      <c r="B1347" s="21"/>
      <c r="C1347" s="21"/>
      <c r="D1347" s="21"/>
      <c r="E1347" s="33">
        <v>46104</v>
      </c>
      <c r="F1347" s="17" t="s">
        <v>181</v>
      </c>
      <c r="G1347" s="15" t="e">
        <f>VLOOKUP(Table4[[#This Row],[Full Name / Nama Penuh]],#REF!,1,FALSE)</f>
        <v>#REF!</v>
      </c>
      <c r="H1347" s="17" t="s">
        <v>239</v>
      </c>
      <c r="I1347" s="22" t="s">
        <v>1603</v>
      </c>
      <c r="J1347" s="22" t="s">
        <v>266</v>
      </c>
      <c r="K1347" s="22" t="s">
        <v>285</v>
      </c>
      <c r="L1347" s="23" t="s">
        <v>4618</v>
      </c>
      <c r="M1347" s="23" t="s">
        <v>4619</v>
      </c>
      <c r="N1347" s="24" t="s">
        <v>4620</v>
      </c>
      <c r="O1347" s="23" t="s">
        <v>295</v>
      </c>
      <c r="P1347" s="43" t="s">
        <v>4047</v>
      </c>
      <c r="Q1347" s="17" t="str" cm="1">
        <f t="array" ref="Q1347">_xlfn.XLOOKUP(Table4[[#This Row],[Full Name / Nama Penuh]],Table1[[#All],[Employee Name]],Table1[[#All],[Status]],"",0,1)</f>
        <v>Active</v>
      </c>
      <c r="R1347" s="37"/>
    </row>
    <row r="1348" spans="1:18">
      <c r="A1348" s="17">
        <v>6067</v>
      </c>
      <c r="B1348" s="15">
        <v>46125.745717592603</v>
      </c>
      <c r="C1348" s="15">
        <v>46125.749131944402</v>
      </c>
      <c r="D1348" s="15" t="s">
        <v>264</v>
      </c>
      <c r="E1348" s="32">
        <v>46103</v>
      </c>
      <c r="F1348" s="17" t="s">
        <v>181</v>
      </c>
      <c r="G1348" s="15" t="s">
        <v>2431</v>
      </c>
      <c r="H1348" s="21" t="s">
        <v>239</v>
      </c>
      <c r="I1348" s="17" t="s">
        <v>799</v>
      </c>
      <c r="J1348" s="17" t="s">
        <v>407</v>
      </c>
      <c r="K1348" s="17" t="s">
        <v>305</v>
      </c>
      <c r="L1348" s="17" t="s">
        <v>4621</v>
      </c>
      <c r="M1348" s="17" t="s">
        <v>4338</v>
      </c>
      <c r="N1348" s="17" t="s">
        <v>4622</v>
      </c>
      <c r="O1348" s="17" t="s">
        <v>428</v>
      </c>
      <c r="P1348" s="43" t="s">
        <v>272</v>
      </c>
      <c r="Q1348" s="17" t="str" cm="1">
        <f t="array" ref="Q1348">_xlfn.XLOOKUP(Table4[[#This Row],[Full Name / Nama Penuh]],Table1[[#All],[Employee Name]],Table1[[#All],[Status]],"",0,1)</f>
        <v>Active</v>
      </c>
      <c r="R1348" s="37"/>
    </row>
    <row r="1349" spans="1:18">
      <c r="A1349" s="17">
        <v>6100</v>
      </c>
      <c r="B1349" s="15">
        <v>46125.866909722201</v>
      </c>
      <c r="C1349" s="15">
        <v>46125.869502314803</v>
      </c>
      <c r="D1349" s="15" t="s">
        <v>264</v>
      </c>
      <c r="E1349" s="32">
        <v>46102</v>
      </c>
      <c r="F1349" s="17" t="s">
        <v>156</v>
      </c>
      <c r="G1349" s="15" t="s">
        <v>3249</v>
      </c>
      <c r="H1349" s="21" t="s">
        <v>239</v>
      </c>
      <c r="I1349" s="17" t="s">
        <v>697</v>
      </c>
      <c r="J1349" s="17" t="s">
        <v>266</v>
      </c>
      <c r="K1349" s="17" t="s">
        <v>305</v>
      </c>
      <c r="L1349" s="17" t="s">
        <v>4623</v>
      </c>
      <c r="M1349" s="17" t="s">
        <v>4624</v>
      </c>
      <c r="N1349" s="17" t="s">
        <v>4625</v>
      </c>
      <c r="O1349" s="17" t="s">
        <v>295</v>
      </c>
      <c r="P1349" s="43" t="s">
        <v>272</v>
      </c>
      <c r="Q1349" s="17" t="str" cm="1">
        <f t="array" ref="Q1349">_xlfn.XLOOKUP(Table4[[#This Row],[Full Name / Nama Penuh]],Table1[[#All],[Employee Name]],Table1[[#All],[Status]],"",0,1)</f>
        <v>Active</v>
      </c>
      <c r="R1349" s="37"/>
    </row>
    <row r="1350" spans="1:18" ht="43.5">
      <c r="A1350" s="17"/>
      <c r="B1350" s="15"/>
      <c r="C1350" s="15"/>
      <c r="D1350" s="15"/>
      <c r="E1350" s="32">
        <v>46102</v>
      </c>
      <c r="F1350" s="17" t="s">
        <v>181</v>
      </c>
      <c r="G1350" s="15" t="e">
        <f>VLOOKUP(Table4[[#This Row],[Full Name / Nama Penuh]],#REF!,1,FALSE)</f>
        <v>#REF!</v>
      </c>
      <c r="H1350" s="17" t="s">
        <v>239</v>
      </c>
      <c r="I1350" s="18" t="s">
        <v>1603</v>
      </c>
      <c r="J1350" s="18" t="s">
        <v>291</v>
      </c>
      <c r="K1350" s="18" t="s">
        <v>285</v>
      </c>
      <c r="L1350" s="19" t="s">
        <v>4626</v>
      </c>
      <c r="M1350" s="19" t="s">
        <v>1336</v>
      </c>
      <c r="N1350" s="20" t="s">
        <v>4627</v>
      </c>
      <c r="O1350" s="19" t="s">
        <v>295</v>
      </c>
      <c r="P1350" s="43" t="s">
        <v>4047</v>
      </c>
      <c r="Q1350" s="17" t="str" cm="1">
        <f t="array" ref="Q1350">_xlfn.XLOOKUP(Table4[[#This Row],[Full Name / Nama Penuh]],Table1[[#All],[Employee Name]],Table1[[#All],[Status]],"",0,1)</f>
        <v>Active</v>
      </c>
      <c r="R1350" s="37"/>
    </row>
    <row r="1351" spans="1:18" ht="274.5">
      <c r="A1351" s="17"/>
      <c r="B1351" s="15"/>
      <c r="C1351" s="15"/>
      <c r="D1351" s="15"/>
      <c r="E1351" s="32">
        <v>46101</v>
      </c>
      <c r="F1351" s="17" t="s">
        <v>213</v>
      </c>
      <c r="G1351" s="15" t="e">
        <f>VLOOKUP(Table4[[#This Row],[Full Name / Nama Penuh]],#REF!,1,FALSE)</f>
        <v>#REF!</v>
      </c>
      <c r="H1351" s="17" t="s">
        <v>239</v>
      </c>
      <c r="I1351" s="18" t="s">
        <v>599</v>
      </c>
      <c r="J1351" s="18" t="s">
        <v>274</v>
      </c>
      <c r="K1351" s="18" t="s">
        <v>267</v>
      </c>
      <c r="L1351" s="19" t="s">
        <v>4628</v>
      </c>
      <c r="M1351" s="19" t="s">
        <v>4629</v>
      </c>
      <c r="N1351" s="20" t="s">
        <v>4630</v>
      </c>
      <c r="O1351" s="19" t="s">
        <v>375</v>
      </c>
      <c r="P1351" s="43" t="s">
        <v>4047</v>
      </c>
      <c r="Q1351" s="17" t="str" cm="1">
        <f t="array" ref="Q1351">_xlfn.XLOOKUP(Table4[[#This Row],[Full Name / Nama Penuh]],Table1[[#All],[Employee Name]],Table1[[#All],[Status]],"",0,1)</f>
        <v>Active</v>
      </c>
      <c r="R1351" s="37"/>
    </row>
    <row r="1352" spans="1:18" ht="43.5">
      <c r="A1352" s="47"/>
      <c r="B1352" s="21"/>
      <c r="C1352" s="21"/>
      <c r="D1352" s="21"/>
      <c r="E1352" s="33">
        <v>46101</v>
      </c>
      <c r="F1352" s="17" t="s">
        <v>233</v>
      </c>
      <c r="G1352" s="15" t="e">
        <f>VLOOKUP(Table4[[#This Row],[Full Name / Nama Penuh]],#REF!,1,FALSE)</f>
        <v>#REF!</v>
      </c>
      <c r="H1352" s="17" t="s">
        <v>239</v>
      </c>
      <c r="I1352" s="22" t="s">
        <v>4631</v>
      </c>
      <c r="J1352" s="22" t="s">
        <v>274</v>
      </c>
      <c r="K1352" s="22" t="s">
        <v>305</v>
      </c>
      <c r="L1352" s="23" t="s">
        <v>4632</v>
      </c>
      <c r="M1352" s="23" t="s">
        <v>4633</v>
      </c>
      <c r="N1352" s="24" t="s">
        <v>4634</v>
      </c>
      <c r="O1352" s="23" t="s">
        <v>295</v>
      </c>
      <c r="P1352" s="43" t="s">
        <v>4047</v>
      </c>
      <c r="Q1352" s="17" t="str" cm="1">
        <f t="array" ref="Q1352">_xlfn.XLOOKUP(Table4[[#This Row],[Full Name / Nama Penuh]],Table1[[#All],[Employee Name]],Table1[[#All],[Status]],"",0,1)</f>
        <v>Active</v>
      </c>
      <c r="R1352" s="37"/>
    </row>
    <row r="1353" spans="1:18" ht="29.25">
      <c r="A1353" s="17"/>
      <c r="B1353" s="15"/>
      <c r="C1353" s="15"/>
      <c r="D1353" s="15"/>
      <c r="E1353" s="32">
        <v>46101</v>
      </c>
      <c r="F1353" s="17" t="s">
        <v>119</v>
      </c>
      <c r="G1353" s="15" t="e">
        <f>VLOOKUP(Table4[[#This Row],[Full Name / Nama Penuh]],#REF!,1,FALSE)</f>
        <v>#REF!</v>
      </c>
      <c r="H1353" s="17" t="s">
        <v>239</v>
      </c>
      <c r="I1353" s="18" t="s">
        <v>574</v>
      </c>
      <c r="J1353" s="18" t="s">
        <v>88</v>
      </c>
      <c r="K1353" s="18" t="s">
        <v>267</v>
      </c>
      <c r="L1353" s="19" t="s">
        <v>1513</v>
      </c>
      <c r="M1353" s="19" t="s">
        <v>4635</v>
      </c>
      <c r="N1353" s="20" t="s">
        <v>362</v>
      </c>
      <c r="O1353" s="20" t="s">
        <v>346</v>
      </c>
      <c r="P1353" s="43" t="s">
        <v>4047</v>
      </c>
      <c r="Q1353" s="17" t="str" cm="1">
        <f t="array" ref="Q1353">_xlfn.XLOOKUP(Table4[[#This Row],[Full Name / Nama Penuh]],Table1[[#All],[Employee Name]],Table1[[#All],[Status]],"",0,1)</f>
        <v>Active</v>
      </c>
      <c r="R1353" s="37"/>
    </row>
    <row r="1354" spans="1:18" ht="57.75">
      <c r="A1354" s="47"/>
      <c r="B1354" s="21"/>
      <c r="C1354" s="21"/>
      <c r="D1354" s="21"/>
      <c r="E1354" s="33">
        <v>46101</v>
      </c>
      <c r="F1354" s="17" t="s">
        <v>160</v>
      </c>
      <c r="G1354" s="15" t="e">
        <f>VLOOKUP(Table4[[#This Row],[Full Name / Nama Penuh]],#REF!,1,FALSE)</f>
        <v>#REF!</v>
      </c>
      <c r="H1354" s="17" t="s">
        <v>239</v>
      </c>
      <c r="I1354" s="22" t="s">
        <v>359</v>
      </c>
      <c r="J1354" s="22" t="s">
        <v>753</v>
      </c>
      <c r="K1354" s="22" t="s">
        <v>267</v>
      </c>
      <c r="L1354" s="23" t="s">
        <v>4636</v>
      </c>
      <c r="M1354" s="23" t="s">
        <v>4637</v>
      </c>
      <c r="N1354" s="24" t="s">
        <v>4638</v>
      </c>
      <c r="O1354" s="24" t="s">
        <v>346</v>
      </c>
      <c r="P1354" s="43" t="s">
        <v>4047</v>
      </c>
      <c r="Q1354" s="17" t="str" cm="1">
        <f t="array" ref="Q1354">_xlfn.XLOOKUP(Table4[[#This Row],[Full Name / Nama Penuh]],Table1[[#All],[Employee Name]],Table1[[#All],[Status]],"",0,1)</f>
        <v>Active</v>
      </c>
      <c r="R1354" s="37"/>
    </row>
    <row r="1355" spans="1:18" ht="101.25">
      <c r="A1355" s="47"/>
      <c r="B1355" s="21"/>
      <c r="C1355" s="21"/>
      <c r="D1355" s="21"/>
      <c r="E1355" s="33">
        <v>46101</v>
      </c>
      <c r="F1355" s="18" t="s">
        <v>2247</v>
      </c>
      <c r="G1355" s="15" t="e">
        <f>VLOOKUP(Table4[[#This Row],[Full Name / Nama Penuh]],#REF!,1,FALSE)</f>
        <v>#REF!</v>
      </c>
      <c r="H1355" s="17" t="s">
        <v>239</v>
      </c>
      <c r="I1355" s="22" t="s">
        <v>531</v>
      </c>
      <c r="J1355" s="22" t="s">
        <v>604</v>
      </c>
      <c r="K1355" s="22" t="s">
        <v>267</v>
      </c>
      <c r="L1355" s="23" t="s">
        <v>4639</v>
      </c>
      <c r="M1355" s="23" t="s">
        <v>4640</v>
      </c>
      <c r="N1355" s="24" t="s">
        <v>4641</v>
      </c>
      <c r="O1355" s="23" t="s">
        <v>283</v>
      </c>
      <c r="P1355" s="43" t="s">
        <v>4047</v>
      </c>
      <c r="Q1355" s="17" t="str" cm="1">
        <f t="array" ref="Q1355">_xlfn.XLOOKUP(Table4[[#This Row],[Full Name / Nama Penuh]],Table1[[#All],[Employee Name]],Table1[[#All],[Status]],"",0,1)</f>
        <v>Active</v>
      </c>
      <c r="R1355" s="37"/>
    </row>
    <row r="1356" spans="1:18" ht="144.75">
      <c r="A1356" s="17"/>
      <c r="B1356" s="15"/>
      <c r="C1356" s="15"/>
      <c r="D1356" s="15"/>
      <c r="E1356" s="32">
        <v>46101</v>
      </c>
      <c r="F1356" s="18" t="s">
        <v>2247</v>
      </c>
      <c r="G1356" s="15" t="e">
        <f>VLOOKUP(Table4[[#This Row],[Full Name / Nama Penuh]],#REF!,1,FALSE)</f>
        <v>#REF!</v>
      </c>
      <c r="H1356" s="17" t="s">
        <v>239</v>
      </c>
      <c r="I1356" s="18" t="s">
        <v>531</v>
      </c>
      <c r="J1356" s="18" t="s">
        <v>3760</v>
      </c>
      <c r="K1356" s="18" t="s">
        <v>267</v>
      </c>
      <c r="L1356" s="19" t="s">
        <v>4642</v>
      </c>
      <c r="M1356" s="19" t="s">
        <v>4643</v>
      </c>
      <c r="N1356" s="20" t="s">
        <v>4644</v>
      </c>
      <c r="O1356" s="19" t="s">
        <v>283</v>
      </c>
      <c r="P1356" s="43" t="s">
        <v>4047</v>
      </c>
      <c r="Q1356" s="17" t="str" cm="1">
        <f t="array" ref="Q1356">_xlfn.XLOOKUP(Table4[[#This Row],[Full Name / Nama Penuh]],Table1[[#All],[Employee Name]],Table1[[#All],[Status]],"",0,1)</f>
        <v>Active</v>
      </c>
      <c r="R1356" s="37"/>
    </row>
    <row r="1357" spans="1:18" ht="29.25">
      <c r="A1357" s="17"/>
      <c r="B1357" s="15"/>
      <c r="C1357" s="15"/>
      <c r="D1357" s="15"/>
      <c r="E1357" s="32">
        <v>46101</v>
      </c>
      <c r="F1357" s="17" t="s">
        <v>18</v>
      </c>
      <c r="G1357" s="15" t="e">
        <f>VLOOKUP(Table4[[#This Row],[Full Name / Nama Penuh]],#REF!,1,FALSE)</f>
        <v>#REF!</v>
      </c>
      <c r="H1357" s="17" t="s">
        <v>239</v>
      </c>
      <c r="I1357" s="18" t="s">
        <v>1086</v>
      </c>
      <c r="J1357" s="18" t="s">
        <v>274</v>
      </c>
      <c r="K1357" s="18" t="s">
        <v>267</v>
      </c>
      <c r="L1357" s="19" t="s">
        <v>4645</v>
      </c>
      <c r="M1357" s="19" t="s">
        <v>1928</v>
      </c>
      <c r="N1357" s="20" t="s">
        <v>4646</v>
      </c>
      <c r="O1357" s="19" t="s">
        <v>271</v>
      </c>
      <c r="P1357" s="43" t="s">
        <v>4047</v>
      </c>
      <c r="Q1357" s="17" t="str" cm="1">
        <f t="array" ref="Q1357">_xlfn.XLOOKUP(Table4[[#This Row],[Full Name / Nama Penuh]],Table1[[#All],[Employee Name]],Table1[[#All],[Status]],"",0,1)</f>
        <v>Active</v>
      </c>
      <c r="R1357" s="37"/>
    </row>
    <row r="1358" spans="1:18" ht="409.6">
      <c r="A1358" s="47"/>
      <c r="B1358" s="21"/>
      <c r="C1358" s="21"/>
      <c r="D1358" s="21"/>
      <c r="E1358" s="33">
        <v>46101</v>
      </c>
      <c r="F1358" s="17" t="s">
        <v>22</v>
      </c>
      <c r="G1358" s="15" t="e">
        <f>VLOOKUP(Table4[[#This Row],[Full Name / Nama Penuh]],#REF!,1,FALSE)</f>
        <v>#REF!</v>
      </c>
      <c r="H1358" s="17" t="s">
        <v>239</v>
      </c>
      <c r="I1358" s="22" t="s">
        <v>1301</v>
      </c>
      <c r="J1358" s="22" t="s">
        <v>604</v>
      </c>
      <c r="K1358" s="22" t="s">
        <v>267</v>
      </c>
      <c r="L1358" s="23" t="s">
        <v>4647</v>
      </c>
      <c r="M1358" s="23" t="s">
        <v>4648</v>
      </c>
      <c r="N1358" s="24" t="s">
        <v>4649</v>
      </c>
      <c r="O1358" s="23" t="s">
        <v>375</v>
      </c>
      <c r="P1358" s="43" t="s">
        <v>4047</v>
      </c>
      <c r="Q1358" s="17" t="str" cm="1">
        <f t="array" ref="Q1358">_xlfn.XLOOKUP(Table4[[#This Row],[Full Name / Nama Penuh]],Table1[[#All],[Employee Name]],Table1[[#All],[Status]],"",0,1)</f>
        <v>Inactive</v>
      </c>
      <c r="R1358" s="37"/>
    </row>
    <row r="1359" spans="1:18" ht="409.6">
      <c r="A1359" s="17"/>
      <c r="B1359" s="15"/>
      <c r="C1359" s="15"/>
      <c r="D1359" s="15"/>
      <c r="E1359" s="32">
        <v>46101</v>
      </c>
      <c r="F1359" s="17" t="s">
        <v>22</v>
      </c>
      <c r="G1359" s="15" t="e">
        <f>VLOOKUP(Table4[[#This Row],[Full Name / Nama Penuh]],#REF!,1,FALSE)</f>
        <v>#REF!</v>
      </c>
      <c r="H1359" s="17" t="s">
        <v>239</v>
      </c>
      <c r="I1359" s="18" t="s">
        <v>1301</v>
      </c>
      <c r="J1359" s="18" t="s">
        <v>274</v>
      </c>
      <c r="K1359" s="18" t="s">
        <v>267</v>
      </c>
      <c r="L1359" s="19" t="s">
        <v>4650</v>
      </c>
      <c r="M1359" s="19" t="s">
        <v>4651</v>
      </c>
      <c r="N1359" s="20" t="s">
        <v>4652</v>
      </c>
      <c r="O1359" s="20" t="s">
        <v>318</v>
      </c>
      <c r="P1359" s="43" t="s">
        <v>4047</v>
      </c>
      <c r="Q1359" s="17" t="str" cm="1">
        <f t="array" ref="Q1359">_xlfn.XLOOKUP(Table4[[#This Row],[Full Name / Nama Penuh]],Table1[[#All],[Employee Name]],Table1[[#All],[Status]],"",0,1)</f>
        <v>Inactive</v>
      </c>
      <c r="R1359" s="37"/>
    </row>
    <row r="1360" spans="1:18" ht="87">
      <c r="A1360" s="47"/>
      <c r="B1360" s="21"/>
      <c r="C1360" s="21"/>
      <c r="D1360" s="21"/>
      <c r="E1360" s="33">
        <v>46101</v>
      </c>
      <c r="F1360" s="17" t="s">
        <v>132</v>
      </c>
      <c r="G1360" s="15" t="e">
        <f>VLOOKUP(Table4[[#This Row],[Full Name / Nama Penuh]],#REF!,1,FALSE)</f>
        <v>#REF!</v>
      </c>
      <c r="H1360" s="17" t="s">
        <v>239</v>
      </c>
      <c r="I1360" s="22" t="s">
        <v>56</v>
      </c>
      <c r="J1360" s="22" t="s">
        <v>320</v>
      </c>
      <c r="K1360" s="22" t="s">
        <v>267</v>
      </c>
      <c r="L1360" s="23" t="s">
        <v>4653</v>
      </c>
      <c r="M1360" s="23" t="s">
        <v>4654</v>
      </c>
      <c r="N1360" s="24" t="s">
        <v>4655</v>
      </c>
      <c r="O1360" s="24" t="s">
        <v>346</v>
      </c>
      <c r="P1360" s="43" t="s">
        <v>4047</v>
      </c>
      <c r="Q1360" s="17" t="str" cm="1">
        <f t="array" ref="Q1360">_xlfn.XLOOKUP(Table4[[#This Row],[Full Name / Nama Penuh]],Table1[[#All],[Employee Name]],Table1[[#All],[Status]],"",0,1)</f>
        <v>Active</v>
      </c>
      <c r="R1360" s="37"/>
    </row>
    <row r="1361" spans="1:18" ht="115.5">
      <c r="A1361" s="17"/>
      <c r="B1361" s="15"/>
      <c r="C1361" s="15"/>
      <c r="D1361" s="15"/>
      <c r="E1361" s="32">
        <v>46101</v>
      </c>
      <c r="F1361" s="17" t="s">
        <v>38</v>
      </c>
      <c r="G1361" s="15" t="e">
        <f>VLOOKUP(Table4[[#This Row],[Full Name / Nama Penuh]],#REF!,1,FALSE)</f>
        <v>#REF!</v>
      </c>
      <c r="H1361" s="17" t="s">
        <v>239</v>
      </c>
      <c r="I1361" s="18" t="s">
        <v>603</v>
      </c>
      <c r="J1361" s="18" t="s">
        <v>604</v>
      </c>
      <c r="K1361" s="18" t="s">
        <v>305</v>
      </c>
      <c r="L1361" s="19" t="s">
        <v>4656</v>
      </c>
      <c r="M1361" s="19" t="s">
        <v>4657</v>
      </c>
      <c r="N1361" s="20" t="s">
        <v>4658</v>
      </c>
      <c r="O1361" s="20" t="s">
        <v>375</v>
      </c>
      <c r="P1361" s="43" t="s">
        <v>4047</v>
      </c>
      <c r="Q1361" s="17" t="str" cm="1">
        <f t="array" ref="Q1361">_xlfn.XLOOKUP(Table4[[#This Row],[Full Name / Nama Penuh]],Table1[[#All],[Employee Name]],Table1[[#All],[Status]],"",0,1)</f>
        <v>Active</v>
      </c>
      <c r="R1361" s="37"/>
    </row>
    <row r="1362" spans="1:18" ht="43.5">
      <c r="A1362" s="47"/>
      <c r="B1362" s="21"/>
      <c r="C1362" s="21"/>
      <c r="D1362" s="21"/>
      <c r="E1362" s="33">
        <v>46101</v>
      </c>
      <c r="F1362" s="17" t="s">
        <v>233</v>
      </c>
      <c r="G1362" s="15" t="e">
        <f>VLOOKUP(Table4[[#This Row],[Full Name / Nama Penuh]],#REF!,1,FALSE)</f>
        <v>#REF!</v>
      </c>
      <c r="H1362" s="17" t="s">
        <v>239</v>
      </c>
      <c r="I1362" s="22" t="s">
        <v>4631</v>
      </c>
      <c r="J1362" s="22" t="s">
        <v>320</v>
      </c>
      <c r="K1362" s="22" t="s">
        <v>285</v>
      </c>
      <c r="L1362" s="23" t="s">
        <v>4659</v>
      </c>
      <c r="M1362" s="23" t="s">
        <v>3528</v>
      </c>
      <c r="N1362" s="24" t="s">
        <v>4660</v>
      </c>
      <c r="O1362" s="24" t="s">
        <v>428</v>
      </c>
      <c r="P1362" s="43" t="s">
        <v>4047</v>
      </c>
      <c r="Q1362" s="17" t="str" cm="1">
        <f t="array" ref="Q1362">_xlfn.XLOOKUP(Table4[[#This Row],[Full Name / Nama Penuh]],Table1[[#All],[Employee Name]],Table1[[#All],[Status]],"",0,1)</f>
        <v>Active</v>
      </c>
      <c r="R1362" s="37"/>
    </row>
    <row r="1363" spans="1:18" ht="43.5">
      <c r="A1363" s="17"/>
      <c r="B1363" s="15"/>
      <c r="C1363" s="15"/>
      <c r="D1363" s="15"/>
      <c r="E1363" s="32">
        <v>46101</v>
      </c>
      <c r="F1363" s="17" t="s">
        <v>230</v>
      </c>
      <c r="G1363" s="15" t="e">
        <f>VLOOKUP(Table4[[#This Row],[Full Name / Nama Penuh]],#REF!,1,FALSE)</f>
        <v>#REF!</v>
      </c>
      <c r="H1363" s="17" t="s">
        <v>239</v>
      </c>
      <c r="I1363" s="18" t="s">
        <v>2973</v>
      </c>
      <c r="J1363" s="18" t="s">
        <v>2021</v>
      </c>
      <c r="K1363" s="18" t="s">
        <v>296</v>
      </c>
      <c r="L1363" s="19" t="s">
        <v>4661</v>
      </c>
      <c r="M1363" s="19" t="s">
        <v>4662</v>
      </c>
      <c r="N1363" s="20" t="s">
        <v>4663</v>
      </c>
      <c r="O1363" s="20" t="s">
        <v>283</v>
      </c>
      <c r="P1363" s="43" t="s">
        <v>4047</v>
      </c>
      <c r="Q1363" s="17" t="str" cm="1">
        <f t="array" ref="Q1363">_xlfn.XLOOKUP(Table4[[#This Row],[Full Name / Nama Penuh]],Table1[[#All],[Employee Name]],Table1[[#All],[Status]],"",0,1)</f>
        <v>Active</v>
      </c>
      <c r="R1363" s="37"/>
    </row>
    <row r="1364" spans="1:18" ht="231">
      <c r="A1364" s="17"/>
      <c r="B1364" s="15"/>
      <c r="C1364" s="15"/>
      <c r="D1364" s="15"/>
      <c r="E1364" s="32">
        <v>46101</v>
      </c>
      <c r="F1364" s="18" t="s">
        <v>78</v>
      </c>
      <c r="G1364" s="15" t="e">
        <f>VLOOKUP(Table4[[#This Row],[Full Name / Nama Penuh]],#REF!,1,FALSE)</f>
        <v>#REF!</v>
      </c>
      <c r="H1364" s="17" t="s">
        <v>239</v>
      </c>
      <c r="I1364" s="18" t="s">
        <v>56</v>
      </c>
      <c r="J1364" s="18" t="s">
        <v>291</v>
      </c>
      <c r="K1364" s="18" t="s">
        <v>285</v>
      </c>
      <c r="L1364" s="19" t="s">
        <v>4664</v>
      </c>
      <c r="M1364" s="19" t="s">
        <v>4665</v>
      </c>
      <c r="N1364" s="20" t="s">
        <v>4666</v>
      </c>
      <c r="O1364" s="20" t="s">
        <v>289</v>
      </c>
      <c r="P1364" s="43" t="s">
        <v>4047</v>
      </c>
      <c r="Q1364" s="17" t="str" cm="1">
        <f t="array" ref="Q1364">_xlfn.XLOOKUP(Table4[[#This Row],[Full Name / Nama Penuh]],Table1[[#All],[Employee Name]],Table1[[#All],[Status]],"",0,1)</f>
        <v>Active</v>
      </c>
      <c r="R1364" s="37"/>
    </row>
    <row r="1365" spans="1:18" ht="159">
      <c r="A1365" s="47"/>
      <c r="B1365" s="21"/>
      <c r="C1365" s="21"/>
      <c r="D1365" s="21"/>
      <c r="E1365" s="33">
        <v>46101</v>
      </c>
      <c r="F1365" s="18" t="s">
        <v>2247</v>
      </c>
      <c r="G1365" s="15" t="e">
        <f>VLOOKUP(Table4[[#This Row],[Full Name / Nama Penuh]],#REF!,1,FALSE)</f>
        <v>#REF!</v>
      </c>
      <c r="H1365" s="17" t="s">
        <v>239</v>
      </c>
      <c r="I1365" s="22" t="s">
        <v>531</v>
      </c>
      <c r="J1365" s="22" t="s">
        <v>291</v>
      </c>
      <c r="K1365" s="22" t="s">
        <v>285</v>
      </c>
      <c r="L1365" s="23" t="s">
        <v>4667</v>
      </c>
      <c r="M1365" s="23" t="s">
        <v>4668</v>
      </c>
      <c r="N1365" s="24" t="s">
        <v>4669</v>
      </c>
      <c r="O1365" s="24" t="s">
        <v>289</v>
      </c>
      <c r="P1365" s="43" t="s">
        <v>4047</v>
      </c>
      <c r="Q1365" s="17" t="str" cm="1">
        <f t="array" ref="Q1365">_xlfn.XLOOKUP(Table4[[#This Row],[Full Name / Nama Penuh]],Table1[[#All],[Employee Name]],Table1[[#All],[Status]],"",0,1)</f>
        <v>Active</v>
      </c>
      <c r="R1365" s="37"/>
    </row>
    <row r="1366" spans="1:18" ht="159">
      <c r="A1366" s="17"/>
      <c r="B1366" s="15"/>
      <c r="C1366" s="15"/>
      <c r="D1366" s="15"/>
      <c r="E1366" s="32">
        <v>46101</v>
      </c>
      <c r="F1366" s="18" t="s">
        <v>2247</v>
      </c>
      <c r="G1366" s="15" t="e">
        <f>VLOOKUP(Table4[[#This Row],[Full Name / Nama Penuh]],#REF!,1,FALSE)</f>
        <v>#REF!</v>
      </c>
      <c r="H1366" s="17" t="s">
        <v>239</v>
      </c>
      <c r="I1366" s="18" t="s">
        <v>531</v>
      </c>
      <c r="J1366" s="18" t="s">
        <v>604</v>
      </c>
      <c r="K1366" s="18" t="s">
        <v>296</v>
      </c>
      <c r="L1366" s="19" t="s">
        <v>4670</v>
      </c>
      <c r="M1366" s="19" t="s">
        <v>4671</v>
      </c>
      <c r="N1366" s="20" t="s">
        <v>4672</v>
      </c>
      <c r="O1366" s="19" t="s">
        <v>375</v>
      </c>
      <c r="P1366" s="43" t="s">
        <v>4047</v>
      </c>
      <c r="Q1366" s="17" t="str" cm="1">
        <f t="array" ref="Q1366">_xlfn.XLOOKUP(Table4[[#This Row],[Full Name / Nama Penuh]],Table1[[#All],[Employee Name]],Table1[[#All],[Status]],"",0,1)</f>
        <v>Active</v>
      </c>
      <c r="R1366" s="37"/>
    </row>
    <row r="1367" spans="1:18" ht="57.75">
      <c r="A1367" s="47"/>
      <c r="B1367" s="21"/>
      <c r="C1367" s="21"/>
      <c r="D1367" s="21"/>
      <c r="E1367" s="33">
        <v>46101</v>
      </c>
      <c r="F1367" s="17" t="s">
        <v>160</v>
      </c>
      <c r="G1367" s="15" t="e">
        <f>VLOOKUP(Table4[[#This Row],[Full Name / Nama Penuh]],#REF!,1,FALSE)</f>
        <v>#REF!</v>
      </c>
      <c r="H1367" s="17" t="s">
        <v>239</v>
      </c>
      <c r="I1367" s="22" t="s">
        <v>359</v>
      </c>
      <c r="J1367" s="22" t="s">
        <v>279</v>
      </c>
      <c r="K1367" s="22" t="s">
        <v>285</v>
      </c>
      <c r="L1367" s="23" t="s">
        <v>4673</v>
      </c>
      <c r="M1367" s="23" t="s">
        <v>4674</v>
      </c>
      <c r="N1367" s="24" t="s">
        <v>4675</v>
      </c>
      <c r="O1367" s="23" t="s">
        <v>289</v>
      </c>
      <c r="P1367" s="43" t="s">
        <v>4047</v>
      </c>
      <c r="Q1367" s="17" t="str" cm="1">
        <f t="array" ref="Q1367">_xlfn.XLOOKUP(Table4[[#This Row],[Full Name / Nama Penuh]],Table1[[#All],[Employee Name]],Table1[[#All],[Status]],"",0,1)</f>
        <v>Active</v>
      </c>
      <c r="R1367" s="37"/>
    </row>
    <row r="1368" spans="1:18" ht="29.25">
      <c r="A1368" s="47"/>
      <c r="B1368" s="21"/>
      <c r="C1368" s="21"/>
      <c r="D1368" s="21"/>
      <c r="E1368" s="33">
        <v>46101</v>
      </c>
      <c r="F1368" s="17" t="s">
        <v>231</v>
      </c>
      <c r="G1368" s="15" t="e">
        <f>VLOOKUP(Table4[[#This Row],[Full Name / Nama Penuh]],#REF!,1,FALSE)</f>
        <v>#REF!</v>
      </c>
      <c r="H1368" s="17" t="s">
        <v>239</v>
      </c>
      <c r="I1368" s="22" t="s">
        <v>814</v>
      </c>
      <c r="J1368" s="22" t="s">
        <v>579</v>
      </c>
      <c r="K1368" s="22" t="s">
        <v>296</v>
      </c>
      <c r="L1368" s="23" t="s">
        <v>4676</v>
      </c>
      <c r="M1368" s="23" t="s">
        <v>4677</v>
      </c>
      <c r="N1368" s="24" t="s">
        <v>4678</v>
      </c>
      <c r="O1368" s="24" t="s">
        <v>271</v>
      </c>
      <c r="P1368" s="43" t="s">
        <v>4047</v>
      </c>
      <c r="Q1368" s="17" t="str" cm="1">
        <f t="array" ref="Q1368">_xlfn.XLOOKUP(Table4[[#This Row],[Full Name / Nama Penuh]],Table1[[#All],[Employee Name]],Table1[[#All],[Status]],"",0,1)</f>
        <v>Inactive</v>
      </c>
      <c r="R1368" s="37"/>
    </row>
    <row r="1369" spans="1:18" ht="43.5">
      <c r="A1369" s="17"/>
      <c r="B1369" s="15"/>
      <c r="C1369" s="15"/>
      <c r="D1369" s="15"/>
      <c r="E1369" s="32">
        <v>46101</v>
      </c>
      <c r="F1369" s="18" t="s">
        <v>66</v>
      </c>
      <c r="G1369" s="15" t="e">
        <f>VLOOKUP(Table4[[#This Row],[Full Name / Nama Penuh]],#REF!,1,FALSE)</f>
        <v>#REF!</v>
      </c>
      <c r="H1369" s="17" t="s">
        <v>239</v>
      </c>
      <c r="I1369" s="18" t="s">
        <v>56</v>
      </c>
      <c r="J1369" s="18" t="s">
        <v>848</v>
      </c>
      <c r="K1369" s="18" t="s">
        <v>296</v>
      </c>
      <c r="L1369" s="19" t="s">
        <v>4679</v>
      </c>
      <c r="M1369" s="19" t="s">
        <v>4680</v>
      </c>
      <c r="N1369" s="20" t="s">
        <v>4681</v>
      </c>
      <c r="O1369" s="20" t="s">
        <v>283</v>
      </c>
      <c r="P1369" s="43" t="s">
        <v>4047</v>
      </c>
      <c r="Q1369" s="17" t="str" cm="1">
        <f t="array" ref="Q1369">_xlfn.XLOOKUP(Table4[[#This Row],[Full Name / Nama Penuh]],Table1[[#All],[Employee Name]],Table1[[#All],[Status]],"",0,1)</f>
        <v>Active</v>
      </c>
      <c r="R1369" s="37"/>
    </row>
    <row r="1370" spans="1:18" ht="174">
      <c r="A1370" s="47"/>
      <c r="B1370" s="21"/>
      <c r="C1370" s="21"/>
      <c r="D1370" s="21"/>
      <c r="E1370" s="33">
        <v>46101</v>
      </c>
      <c r="F1370" s="17" t="s">
        <v>110</v>
      </c>
      <c r="G1370" s="15" t="e">
        <f>VLOOKUP(Table4[[#This Row],[Full Name / Nama Penuh]],#REF!,1,FALSE)</f>
        <v>#REF!</v>
      </c>
      <c r="H1370" s="17" t="s">
        <v>239</v>
      </c>
      <c r="I1370" s="15" t="s">
        <v>537</v>
      </c>
      <c r="J1370" s="18" t="s">
        <v>88</v>
      </c>
      <c r="K1370" s="18" t="s">
        <v>285</v>
      </c>
      <c r="L1370" s="19" t="s">
        <v>4222</v>
      </c>
      <c r="M1370" s="19" t="s">
        <v>4223</v>
      </c>
      <c r="N1370" s="20" t="s">
        <v>4224</v>
      </c>
      <c r="O1370" s="20" t="s">
        <v>948</v>
      </c>
      <c r="P1370" s="43" t="s">
        <v>4047</v>
      </c>
      <c r="Q1370" s="17" t="str" cm="1">
        <f t="array" ref="Q1370">_xlfn.XLOOKUP(Table4[[#This Row],[Full Name / Nama Penuh]],Table1[[#All],[Employee Name]],Table1[[#All],[Status]],"",0,1)</f>
        <v>Active</v>
      </c>
      <c r="R1370" s="37"/>
    </row>
    <row r="1371" spans="1:18">
      <c r="A1371" s="17">
        <v>6097</v>
      </c>
      <c r="B1371" s="15">
        <v>46125.861273148097</v>
      </c>
      <c r="C1371" s="15">
        <v>46125.863425925898</v>
      </c>
      <c r="D1371" s="15" t="s">
        <v>264</v>
      </c>
      <c r="E1371" s="32">
        <v>46101</v>
      </c>
      <c r="F1371" s="17" t="s">
        <v>156</v>
      </c>
      <c r="G1371" s="15" t="s">
        <v>3249</v>
      </c>
      <c r="H1371" s="21" t="s">
        <v>239</v>
      </c>
      <c r="I1371" s="17" t="s">
        <v>697</v>
      </c>
      <c r="J1371" s="17" t="s">
        <v>4682</v>
      </c>
      <c r="K1371" s="17" t="s">
        <v>296</v>
      </c>
      <c r="L1371" s="17" t="s">
        <v>4683</v>
      </c>
      <c r="M1371" s="17" t="s">
        <v>4684</v>
      </c>
      <c r="N1371" s="17" t="s">
        <v>4685</v>
      </c>
      <c r="O1371" s="17" t="s">
        <v>454</v>
      </c>
      <c r="P1371" s="43" t="s">
        <v>272</v>
      </c>
      <c r="Q1371" s="17" t="str" cm="1">
        <f t="array" ref="Q1371">_xlfn.XLOOKUP(Table4[[#This Row],[Full Name / Nama Penuh]],Table1[[#All],[Employee Name]],Table1[[#All],[Status]],"",0,1)</f>
        <v>Active</v>
      </c>
      <c r="R1371" s="37"/>
    </row>
    <row r="1372" spans="1:18">
      <c r="A1372" s="17">
        <v>6239</v>
      </c>
      <c r="B1372" s="15">
        <v>46126.553634259297</v>
      </c>
      <c r="C1372" s="15">
        <v>46126.558877314797</v>
      </c>
      <c r="D1372" s="15" t="s">
        <v>264</v>
      </c>
      <c r="E1372" s="32">
        <v>46101</v>
      </c>
      <c r="F1372" s="17" t="s">
        <v>163</v>
      </c>
      <c r="G1372" s="15" t="s">
        <v>3131</v>
      </c>
      <c r="H1372" s="21" t="s">
        <v>239</v>
      </c>
      <c r="I1372" s="17" t="s">
        <v>752</v>
      </c>
      <c r="J1372" s="17" t="s">
        <v>266</v>
      </c>
      <c r="K1372" s="17" t="s">
        <v>285</v>
      </c>
      <c r="L1372" s="17" t="s">
        <v>4686</v>
      </c>
      <c r="M1372" s="17" t="s">
        <v>4687</v>
      </c>
      <c r="N1372" s="17" t="s">
        <v>4688</v>
      </c>
      <c r="O1372" s="17" t="s">
        <v>541</v>
      </c>
      <c r="P1372" s="43" t="s">
        <v>272</v>
      </c>
      <c r="Q1372" s="17" t="str" cm="1">
        <f t="array" ref="Q1372">_xlfn.XLOOKUP(Table4[[#This Row],[Full Name / Nama Penuh]],Table1[[#All],[Employee Name]],Table1[[#All],[Status]],"",0,1)</f>
        <v>Active</v>
      </c>
      <c r="R1372" s="37"/>
    </row>
    <row r="1373" spans="1:18" ht="57.75">
      <c r="A1373" s="17"/>
      <c r="B1373" s="15"/>
      <c r="C1373" s="15"/>
      <c r="D1373" s="15"/>
      <c r="E1373" s="32">
        <v>46100</v>
      </c>
      <c r="F1373" s="17" t="s">
        <v>119</v>
      </c>
      <c r="G1373" s="15" t="e">
        <f>VLOOKUP(Table4[[#This Row],[Full Name / Nama Penuh]],#REF!,1,FALSE)</f>
        <v>#REF!</v>
      </c>
      <c r="H1373" s="17" t="s">
        <v>239</v>
      </c>
      <c r="I1373" s="18" t="s">
        <v>687</v>
      </c>
      <c r="J1373" s="18" t="s">
        <v>966</v>
      </c>
      <c r="K1373" s="18" t="s">
        <v>267</v>
      </c>
      <c r="L1373" s="19" t="s">
        <v>4689</v>
      </c>
      <c r="M1373" s="19" t="s">
        <v>4690</v>
      </c>
      <c r="N1373" s="20" t="s">
        <v>4691</v>
      </c>
      <c r="O1373" s="20" t="s">
        <v>346</v>
      </c>
      <c r="P1373" s="43" t="s">
        <v>4047</v>
      </c>
      <c r="Q1373" s="17" t="str" cm="1">
        <f t="array" ref="Q1373">_xlfn.XLOOKUP(Table4[[#This Row],[Full Name / Nama Penuh]],Table1[[#All],[Employee Name]],Table1[[#All],[Status]],"",0,1)</f>
        <v>Active</v>
      </c>
      <c r="R1373" s="37"/>
    </row>
    <row r="1374" spans="1:18" ht="332.25">
      <c r="A1374" s="47"/>
      <c r="B1374" s="21"/>
      <c r="C1374" s="21"/>
      <c r="D1374" s="21"/>
      <c r="E1374" s="33">
        <v>46100</v>
      </c>
      <c r="F1374" s="18" t="s">
        <v>1973</v>
      </c>
      <c r="G1374" s="15" t="e">
        <f>VLOOKUP(Table4[[#This Row],[Full Name / Nama Penuh]],#REF!,1,FALSE)</f>
        <v>#REF!</v>
      </c>
      <c r="H1374" s="17" t="s">
        <v>239</v>
      </c>
      <c r="I1374" s="22" t="s">
        <v>499</v>
      </c>
      <c r="J1374" s="22" t="s">
        <v>274</v>
      </c>
      <c r="K1374" s="22" t="s">
        <v>267</v>
      </c>
      <c r="L1374" s="23" t="s">
        <v>4692</v>
      </c>
      <c r="M1374" s="23" t="s">
        <v>4693</v>
      </c>
      <c r="N1374" s="24" t="s">
        <v>4694</v>
      </c>
      <c r="O1374" s="24" t="s">
        <v>295</v>
      </c>
      <c r="P1374" s="43" t="s">
        <v>4047</v>
      </c>
      <c r="Q1374" s="17" t="str" cm="1">
        <f t="array" ref="Q1374">_xlfn.XLOOKUP(Table4[[#This Row],[Full Name / Nama Penuh]],Table1[[#All],[Employee Name]],Table1[[#All],[Status]],"",0,1)</f>
        <v>Active</v>
      </c>
      <c r="R1374" s="37"/>
    </row>
    <row r="1375" spans="1:18" ht="45">
      <c r="A1375" s="17"/>
      <c r="B1375" s="15"/>
      <c r="C1375" s="15"/>
      <c r="D1375" s="15"/>
      <c r="E1375" s="32">
        <v>46100</v>
      </c>
      <c r="F1375" s="18" t="s">
        <v>227</v>
      </c>
      <c r="G1375" s="15" t="e">
        <f>VLOOKUP(Table4[[#This Row],[Full Name / Nama Penuh]],#REF!,1,FALSE)</f>
        <v>#REF!</v>
      </c>
      <c r="H1375" s="17" t="s">
        <v>239</v>
      </c>
      <c r="I1375" s="18" t="s">
        <v>4695</v>
      </c>
      <c r="J1375" s="18" t="s">
        <v>504</v>
      </c>
      <c r="K1375" s="18" t="s">
        <v>267</v>
      </c>
      <c r="L1375" s="19" t="s">
        <v>4696</v>
      </c>
      <c r="M1375" s="19" t="s">
        <v>4697</v>
      </c>
      <c r="N1375" s="20" t="s">
        <v>4698</v>
      </c>
      <c r="O1375" s="20" t="s">
        <v>295</v>
      </c>
      <c r="P1375" s="43" t="s">
        <v>4047</v>
      </c>
      <c r="Q1375" s="17" t="str" cm="1">
        <f t="array" ref="Q1375">_xlfn.XLOOKUP(Table4[[#This Row],[Full Name / Nama Penuh]],Table1[[#All],[Employee Name]],Table1[[#All],[Status]],"",0,1)</f>
        <v>Active</v>
      </c>
      <c r="R1375" s="37"/>
    </row>
    <row r="1376" spans="1:18" ht="159">
      <c r="A1376" s="47"/>
      <c r="B1376" s="21"/>
      <c r="C1376" s="21"/>
      <c r="D1376" s="21"/>
      <c r="E1376" s="33">
        <v>46100</v>
      </c>
      <c r="F1376" s="17" t="s">
        <v>234</v>
      </c>
      <c r="G1376" s="15" t="e">
        <f>VLOOKUP(Table4[[#This Row],[Full Name / Nama Penuh]],#REF!,1,FALSE)</f>
        <v>#REF!</v>
      </c>
      <c r="H1376" s="17" t="s">
        <v>239</v>
      </c>
      <c r="I1376" s="22" t="s">
        <v>814</v>
      </c>
      <c r="J1376" s="22" t="s">
        <v>274</v>
      </c>
      <c r="K1376" s="22" t="s">
        <v>267</v>
      </c>
      <c r="L1376" s="23" t="s">
        <v>4699</v>
      </c>
      <c r="M1376" s="23" t="s">
        <v>4700</v>
      </c>
      <c r="N1376" s="24" t="s">
        <v>4701</v>
      </c>
      <c r="O1376" s="24" t="s">
        <v>283</v>
      </c>
      <c r="P1376" s="43" t="s">
        <v>4047</v>
      </c>
      <c r="Q1376" s="17" t="str" cm="1">
        <f t="array" ref="Q1376">_xlfn.XLOOKUP(Table4[[#This Row],[Full Name / Nama Penuh]],Table1[[#All],[Employee Name]],Table1[[#All],[Status]],"",0,1)</f>
        <v>Active</v>
      </c>
      <c r="R1376" s="37"/>
    </row>
    <row r="1377" spans="1:18" ht="101.25">
      <c r="A1377" s="17"/>
      <c r="B1377" s="15"/>
      <c r="C1377" s="15"/>
      <c r="D1377" s="15"/>
      <c r="E1377" s="32">
        <v>46100</v>
      </c>
      <c r="F1377" s="17" t="s">
        <v>234</v>
      </c>
      <c r="G1377" s="15" t="e">
        <f>VLOOKUP(Table4[[#This Row],[Full Name / Nama Penuh]],#REF!,1,FALSE)</f>
        <v>#REF!</v>
      </c>
      <c r="H1377" s="17" t="s">
        <v>239</v>
      </c>
      <c r="I1377" s="18" t="s">
        <v>814</v>
      </c>
      <c r="J1377" s="18" t="s">
        <v>88</v>
      </c>
      <c r="K1377" s="18" t="s">
        <v>305</v>
      </c>
      <c r="L1377" s="19" t="s">
        <v>4702</v>
      </c>
      <c r="M1377" s="19" t="s">
        <v>4703</v>
      </c>
      <c r="N1377" s="20" t="s">
        <v>4704</v>
      </c>
      <c r="O1377" s="19" t="s">
        <v>295</v>
      </c>
      <c r="P1377" s="43" t="s">
        <v>4047</v>
      </c>
      <c r="Q1377" s="17" t="str" cm="1">
        <f t="array" ref="Q1377">_xlfn.XLOOKUP(Table4[[#This Row],[Full Name / Nama Penuh]],Table1[[#All],[Employee Name]],Table1[[#All],[Status]],"",0,1)</f>
        <v>Active</v>
      </c>
      <c r="R1377" s="37"/>
    </row>
    <row r="1378" spans="1:18" ht="87">
      <c r="A1378" s="17"/>
      <c r="B1378" s="15"/>
      <c r="C1378" s="15"/>
      <c r="D1378" s="15"/>
      <c r="E1378" s="32">
        <v>46100</v>
      </c>
      <c r="F1378" s="17" t="s">
        <v>213</v>
      </c>
      <c r="G1378" s="15" t="e">
        <f>VLOOKUP(Table4[[#This Row],[Full Name / Nama Penuh]],#REF!,1,FALSE)</f>
        <v>#REF!</v>
      </c>
      <c r="H1378" s="17" t="s">
        <v>239</v>
      </c>
      <c r="I1378" s="22" t="s">
        <v>599</v>
      </c>
      <c r="J1378" s="22" t="s">
        <v>274</v>
      </c>
      <c r="K1378" s="22" t="s">
        <v>267</v>
      </c>
      <c r="L1378" s="23" t="s">
        <v>4705</v>
      </c>
      <c r="M1378" s="23" t="s">
        <v>4706</v>
      </c>
      <c r="N1378" s="24" t="s">
        <v>4707</v>
      </c>
      <c r="O1378" s="23" t="s">
        <v>593</v>
      </c>
      <c r="P1378" s="43" t="s">
        <v>4047</v>
      </c>
      <c r="Q1378" s="17" t="str" cm="1">
        <f t="array" ref="Q1378">_xlfn.XLOOKUP(Table4[[#This Row],[Full Name / Nama Penuh]],Table1[[#All],[Employee Name]],Table1[[#All],[Status]],"",0,1)</f>
        <v>Active</v>
      </c>
      <c r="R1378" s="37"/>
    </row>
    <row r="1379" spans="1:18" ht="188.25">
      <c r="A1379" s="17"/>
      <c r="B1379" s="15"/>
      <c r="C1379" s="15"/>
      <c r="D1379" s="15"/>
      <c r="E1379" s="32">
        <v>46100</v>
      </c>
      <c r="F1379" s="17" t="s">
        <v>234</v>
      </c>
      <c r="G1379" s="15" t="e">
        <f>VLOOKUP(Table4[[#This Row],[Full Name / Nama Penuh]],#REF!,1,FALSE)</f>
        <v>#REF!</v>
      </c>
      <c r="H1379" s="17" t="s">
        <v>239</v>
      </c>
      <c r="I1379" s="18" t="s">
        <v>814</v>
      </c>
      <c r="J1379" s="18" t="s">
        <v>320</v>
      </c>
      <c r="K1379" s="18" t="s">
        <v>305</v>
      </c>
      <c r="L1379" s="19" t="s">
        <v>4708</v>
      </c>
      <c r="M1379" s="19" t="s">
        <v>4709</v>
      </c>
      <c r="N1379" s="20" t="s">
        <v>4710</v>
      </c>
      <c r="O1379" s="19" t="s">
        <v>295</v>
      </c>
      <c r="P1379" s="43" t="s">
        <v>4047</v>
      </c>
      <c r="Q1379" s="17" t="str" cm="1">
        <f t="array" ref="Q1379">_xlfn.XLOOKUP(Table4[[#This Row],[Full Name / Nama Penuh]],Table1[[#All],[Employee Name]],Table1[[#All],[Status]],"",0,1)</f>
        <v>Active</v>
      </c>
      <c r="R1379" s="37"/>
    </row>
    <row r="1380" spans="1:18" ht="115.5">
      <c r="A1380" s="47"/>
      <c r="B1380" s="21"/>
      <c r="C1380" s="21"/>
      <c r="D1380" s="21"/>
      <c r="E1380" s="33">
        <v>46100</v>
      </c>
      <c r="F1380" s="17" t="s">
        <v>213</v>
      </c>
      <c r="G1380" s="15" t="e">
        <f>VLOOKUP(Table4[[#This Row],[Full Name / Nama Penuh]],#REF!,1,FALSE)</f>
        <v>#REF!</v>
      </c>
      <c r="H1380" s="17" t="s">
        <v>239</v>
      </c>
      <c r="I1380" s="22" t="s">
        <v>599</v>
      </c>
      <c r="J1380" s="22" t="s">
        <v>274</v>
      </c>
      <c r="K1380" s="22" t="s">
        <v>267</v>
      </c>
      <c r="L1380" s="23" t="s">
        <v>4711</v>
      </c>
      <c r="M1380" s="23" t="s">
        <v>4712</v>
      </c>
      <c r="N1380" s="24" t="s">
        <v>4713</v>
      </c>
      <c r="O1380" s="23" t="s">
        <v>375</v>
      </c>
      <c r="P1380" s="43" t="s">
        <v>4047</v>
      </c>
      <c r="Q1380" s="17" t="str" cm="1">
        <f t="array" ref="Q1380">_xlfn.XLOOKUP(Table4[[#This Row],[Full Name / Nama Penuh]],Table1[[#All],[Employee Name]],Table1[[#All],[Status]],"",0,1)</f>
        <v>Active</v>
      </c>
      <c r="R1380" s="37"/>
    </row>
    <row r="1381" spans="1:18" ht="43.5">
      <c r="A1381" s="17"/>
      <c r="B1381" s="15"/>
      <c r="C1381" s="15"/>
      <c r="D1381" s="15"/>
      <c r="E1381" s="32">
        <v>46100</v>
      </c>
      <c r="F1381" s="17" t="s">
        <v>213</v>
      </c>
      <c r="G1381" s="15" t="e">
        <f>VLOOKUP(Table4[[#This Row],[Full Name / Nama Penuh]],#REF!,1,FALSE)</f>
        <v>#REF!</v>
      </c>
      <c r="H1381" s="17" t="s">
        <v>239</v>
      </c>
      <c r="I1381" s="18" t="s">
        <v>599</v>
      </c>
      <c r="J1381" s="18" t="s">
        <v>274</v>
      </c>
      <c r="K1381" s="18" t="s">
        <v>267</v>
      </c>
      <c r="L1381" s="19" t="s">
        <v>4714</v>
      </c>
      <c r="M1381" s="19" t="s">
        <v>4715</v>
      </c>
      <c r="N1381" s="20" t="s">
        <v>4716</v>
      </c>
      <c r="O1381" s="19" t="s">
        <v>375</v>
      </c>
      <c r="P1381" s="43" t="s">
        <v>4047</v>
      </c>
      <c r="Q1381" s="17" t="str" cm="1">
        <f t="array" ref="Q1381">_xlfn.XLOOKUP(Table4[[#This Row],[Full Name / Nama Penuh]],Table1[[#All],[Employee Name]],Table1[[#All],[Status]],"",0,1)</f>
        <v>Active</v>
      </c>
      <c r="R1381" s="37"/>
    </row>
    <row r="1382" spans="1:18" ht="57.75">
      <c r="A1382" s="47"/>
      <c r="B1382" s="21"/>
      <c r="C1382" s="21"/>
      <c r="D1382" s="21"/>
      <c r="E1382" s="33">
        <v>46100</v>
      </c>
      <c r="F1382" s="17" t="s">
        <v>213</v>
      </c>
      <c r="G1382" s="15" t="e">
        <f>VLOOKUP(Table4[[#This Row],[Full Name / Nama Penuh]],#REF!,1,FALSE)</f>
        <v>#REF!</v>
      </c>
      <c r="H1382" s="17" t="s">
        <v>239</v>
      </c>
      <c r="I1382" s="22" t="s">
        <v>599</v>
      </c>
      <c r="J1382" s="22" t="s">
        <v>274</v>
      </c>
      <c r="K1382" s="22" t="s">
        <v>267</v>
      </c>
      <c r="L1382" s="23" t="s">
        <v>4717</v>
      </c>
      <c r="M1382" s="23" t="s">
        <v>4718</v>
      </c>
      <c r="N1382" s="24" t="s">
        <v>4719</v>
      </c>
      <c r="O1382" s="23" t="s">
        <v>375</v>
      </c>
      <c r="P1382" s="43" t="s">
        <v>4047</v>
      </c>
      <c r="Q1382" s="17" t="str" cm="1">
        <f t="array" ref="Q1382">_xlfn.XLOOKUP(Table4[[#This Row],[Full Name / Nama Penuh]],Table1[[#All],[Employee Name]],Table1[[#All],[Status]],"",0,1)</f>
        <v>Active</v>
      </c>
      <c r="R1382" s="37"/>
    </row>
    <row r="1383" spans="1:18" ht="101.25">
      <c r="A1383" s="47"/>
      <c r="B1383" s="21"/>
      <c r="C1383" s="21"/>
      <c r="D1383" s="21"/>
      <c r="E1383" s="33">
        <v>46100</v>
      </c>
      <c r="F1383" s="17" t="s">
        <v>213</v>
      </c>
      <c r="G1383" s="15" t="e">
        <f>VLOOKUP(Table4[[#This Row],[Full Name / Nama Penuh]],#REF!,1,FALSE)</f>
        <v>#REF!</v>
      </c>
      <c r="H1383" s="17" t="s">
        <v>239</v>
      </c>
      <c r="I1383" s="22" t="s">
        <v>599</v>
      </c>
      <c r="J1383" s="22" t="s">
        <v>274</v>
      </c>
      <c r="K1383" s="22" t="s">
        <v>267</v>
      </c>
      <c r="L1383" s="23" t="s">
        <v>4720</v>
      </c>
      <c r="M1383" s="23" t="s">
        <v>4721</v>
      </c>
      <c r="N1383" s="24" t="s">
        <v>4722</v>
      </c>
      <c r="O1383" s="24" t="s">
        <v>375</v>
      </c>
      <c r="P1383" s="43" t="s">
        <v>4047</v>
      </c>
      <c r="Q1383" s="17" t="str" cm="1">
        <f t="array" ref="Q1383">_xlfn.XLOOKUP(Table4[[#This Row],[Full Name / Nama Penuh]],Table1[[#All],[Employee Name]],Table1[[#All],[Status]],"",0,1)</f>
        <v>Active</v>
      </c>
      <c r="R1383" s="37"/>
    </row>
    <row r="1384" spans="1:18" ht="130.5">
      <c r="A1384" s="17"/>
      <c r="B1384" s="15"/>
      <c r="C1384" s="15"/>
      <c r="D1384" s="15"/>
      <c r="E1384" s="32">
        <v>46100</v>
      </c>
      <c r="F1384" s="17" t="s">
        <v>213</v>
      </c>
      <c r="G1384" s="15" t="e">
        <f>VLOOKUP(Table4[[#This Row],[Full Name / Nama Penuh]],#REF!,1,FALSE)</f>
        <v>#REF!</v>
      </c>
      <c r="H1384" s="17" t="s">
        <v>239</v>
      </c>
      <c r="I1384" s="18" t="s">
        <v>599</v>
      </c>
      <c r="J1384" s="18" t="s">
        <v>274</v>
      </c>
      <c r="K1384" s="18" t="s">
        <v>305</v>
      </c>
      <c r="L1384" s="19" t="s">
        <v>4723</v>
      </c>
      <c r="M1384" s="19" t="s">
        <v>4724</v>
      </c>
      <c r="N1384" s="20" t="s">
        <v>4725</v>
      </c>
      <c r="O1384" s="19" t="s">
        <v>428</v>
      </c>
      <c r="P1384" s="43" t="s">
        <v>4047</v>
      </c>
      <c r="Q1384" s="17" t="str" cm="1">
        <f t="array" ref="Q1384">_xlfn.XLOOKUP(Table4[[#This Row],[Full Name / Nama Penuh]],Table1[[#All],[Employee Name]],Table1[[#All],[Status]],"",0,1)</f>
        <v>Active</v>
      </c>
      <c r="R1384" s="37"/>
    </row>
    <row r="1385" spans="1:18" ht="101.25">
      <c r="A1385" s="47"/>
      <c r="B1385" s="21"/>
      <c r="C1385" s="21"/>
      <c r="D1385" s="21"/>
      <c r="E1385" s="33">
        <v>46100</v>
      </c>
      <c r="F1385" s="17" t="s">
        <v>213</v>
      </c>
      <c r="G1385" s="15" t="e">
        <f>VLOOKUP(Table4[[#This Row],[Full Name / Nama Penuh]],#REF!,1,FALSE)</f>
        <v>#REF!</v>
      </c>
      <c r="H1385" s="17" t="s">
        <v>239</v>
      </c>
      <c r="I1385" s="22" t="s">
        <v>599</v>
      </c>
      <c r="J1385" s="22" t="s">
        <v>274</v>
      </c>
      <c r="K1385" s="22" t="s">
        <v>267</v>
      </c>
      <c r="L1385" s="23" t="s">
        <v>4726</v>
      </c>
      <c r="M1385" s="23" t="s">
        <v>4727</v>
      </c>
      <c r="N1385" s="24" t="s">
        <v>4728</v>
      </c>
      <c r="O1385" s="23" t="s">
        <v>283</v>
      </c>
      <c r="P1385" s="43" t="s">
        <v>4047</v>
      </c>
      <c r="Q1385" s="17" t="str" cm="1">
        <f t="array" ref="Q1385">_xlfn.XLOOKUP(Table4[[#This Row],[Full Name / Nama Penuh]],Table1[[#All],[Employee Name]],Table1[[#All],[Status]],"",0,1)</f>
        <v>Active</v>
      </c>
      <c r="R1385" s="37"/>
    </row>
    <row r="1386" spans="1:18" ht="72.75">
      <c r="A1386" s="17"/>
      <c r="B1386" s="15"/>
      <c r="C1386" s="15"/>
      <c r="D1386" s="15"/>
      <c r="E1386" s="32">
        <v>46100</v>
      </c>
      <c r="F1386" s="17" t="s">
        <v>213</v>
      </c>
      <c r="G1386" s="15" t="e">
        <f>VLOOKUP(Table4[[#This Row],[Full Name / Nama Penuh]],#REF!,1,FALSE)</f>
        <v>#REF!</v>
      </c>
      <c r="H1386" s="17" t="s">
        <v>239</v>
      </c>
      <c r="I1386" s="18" t="s">
        <v>599</v>
      </c>
      <c r="J1386" s="18" t="s">
        <v>266</v>
      </c>
      <c r="K1386" s="18" t="s">
        <v>267</v>
      </c>
      <c r="L1386" s="19" t="s">
        <v>4729</v>
      </c>
      <c r="M1386" s="19" t="s">
        <v>4730</v>
      </c>
      <c r="N1386" s="20" t="s">
        <v>4731</v>
      </c>
      <c r="O1386" s="19" t="s">
        <v>375</v>
      </c>
      <c r="P1386" s="43" t="s">
        <v>4047</v>
      </c>
      <c r="Q1386" s="17" t="str" cm="1">
        <f t="array" ref="Q1386">_xlfn.XLOOKUP(Table4[[#This Row],[Full Name / Nama Penuh]],Table1[[#All],[Employee Name]],Table1[[#All],[Status]],"",0,1)</f>
        <v>Active</v>
      </c>
      <c r="R1386" s="37"/>
    </row>
    <row r="1387" spans="1:18" ht="159">
      <c r="A1387" s="47"/>
      <c r="B1387" s="21"/>
      <c r="C1387" s="21"/>
      <c r="D1387" s="21"/>
      <c r="E1387" s="33">
        <v>46100</v>
      </c>
      <c r="F1387" s="17" t="s">
        <v>213</v>
      </c>
      <c r="G1387" s="15" t="e">
        <f>VLOOKUP(Table4[[#This Row],[Full Name / Nama Penuh]],#REF!,1,FALSE)</f>
        <v>#REF!</v>
      </c>
      <c r="H1387" s="17" t="s">
        <v>239</v>
      </c>
      <c r="I1387" s="22" t="s">
        <v>599</v>
      </c>
      <c r="J1387" s="22" t="s">
        <v>266</v>
      </c>
      <c r="K1387" s="22" t="s">
        <v>267</v>
      </c>
      <c r="L1387" s="23" t="s">
        <v>4732</v>
      </c>
      <c r="M1387" s="23" t="s">
        <v>4733</v>
      </c>
      <c r="N1387" s="24" t="s">
        <v>4734</v>
      </c>
      <c r="O1387" s="23" t="s">
        <v>283</v>
      </c>
      <c r="P1387" s="43" t="s">
        <v>4047</v>
      </c>
      <c r="Q1387" s="17" t="str" cm="1">
        <f t="array" ref="Q1387">_xlfn.XLOOKUP(Table4[[#This Row],[Full Name / Nama Penuh]],Table1[[#All],[Employee Name]],Table1[[#All],[Status]],"",0,1)</f>
        <v>Active</v>
      </c>
      <c r="R1387" s="37"/>
    </row>
    <row r="1388" spans="1:18" ht="57.75">
      <c r="A1388" s="17"/>
      <c r="B1388" s="15"/>
      <c r="C1388" s="15"/>
      <c r="D1388" s="15"/>
      <c r="E1388" s="32">
        <v>46100</v>
      </c>
      <c r="F1388" s="17" t="s">
        <v>213</v>
      </c>
      <c r="G1388" s="15" t="e">
        <f>VLOOKUP(Table4[[#This Row],[Full Name / Nama Penuh]],#REF!,1,FALSE)</f>
        <v>#REF!</v>
      </c>
      <c r="H1388" s="17" t="s">
        <v>239</v>
      </c>
      <c r="I1388" s="18" t="s">
        <v>599</v>
      </c>
      <c r="J1388" s="18" t="s">
        <v>266</v>
      </c>
      <c r="K1388" s="18" t="s">
        <v>267</v>
      </c>
      <c r="L1388" s="19" t="s">
        <v>4735</v>
      </c>
      <c r="M1388" s="19" t="s">
        <v>4736</v>
      </c>
      <c r="N1388" s="20" t="s">
        <v>4737</v>
      </c>
      <c r="O1388" s="19" t="s">
        <v>283</v>
      </c>
      <c r="P1388" s="43" t="s">
        <v>4047</v>
      </c>
      <c r="Q1388" s="17" t="str" cm="1">
        <f t="array" ref="Q1388">_xlfn.XLOOKUP(Table4[[#This Row],[Full Name / Nama Penuh]],Table1[[#All],[Employee Name]],Table1[[#All],[Status]],"",0,1)</f>
        <v>Active</v>
      </c>
      <c r="R1388" s="37"/>
    </row>
    <row r="1389" spans="1:18" ht="72.75">
      <c r="A1389" s="17"/>
      <c r="B1389" s="15"/>
      <c r="C1389" s="15"/>
      <c r="D1389" s="15"/>
      <c r="E1389" s="32">
        <v>46100</v>
      </c>
      <c r="F1389" s="18" t="s">
        <v>2200</v>
      </c>
      <c r="G1389" s="15" t="e">
        <f>VLOOKUP(Table4[[#This Row],[Full Name / Nama Penuh]],#REF!,1,FALSE)</f>
        <v>#REF!</v>
      </c>
      <c r="H1389" s="17" t="s">
        <v>239</v>
      </c>
      <c r="I1389" s="18" t="s">
        <v>309</v>
      </c>
      <c r="J1389" s="18" t="s">
        <v>715</v>
      </c>
      <c r="K1389" s="18" t="s">
        <v>267</v>
      </c>
      <c r="L1389" s="19" t="s">
        <v>4738</v>
      </c>
      <c r="M1389" s="19" t="s">
        <v>4739</v>
      </c>
      <c r="N1389" s="20" t="s">
        <v>4740</v>
      </c>
      <c r="O1389" s="20" t="s">
        <v>283</v>
      </c>
      <c r="P1389" s="43" t="s">
        <v>4047</v>
      </c>
      <c r="Q1389" s="17" t="str" cm="1">
        <f t="array" ref="Q1389">_xlfn.XLOOKUP(Table4[[#This Row],[Full Name / Nama Penuh]],Table1[[#All],[Employee Name]],Table1[[#All],[Status]],"",0,1)</f>
        <v>Active</v>
      </c>
      <c r="R1389" s="37"/>
    </row>
    <row r="1390" spans="1:18" ht="43.5">
      <c r="A1390" s="17"/>
      <c r="B1390" s="15"/>
      <c r="C1390" s="15"/>
      <c r="D1390" s="15"/>
      <c r="E1390" s="32">
        <v>46100</v>
      </c>
      <c r="F1390" s="17" t="s">
        <v>208</v>
      </c>
      <c r="G1390" s="15" t="e">
        <f>VLOOKUP(Table4[[#This Row],[Full Name / Nama Penuh]],#REF!,1,FALSE)</f>
        <v>#REF!</v>
      </c>
      <c r="H1390" s="17" t="s">
        <v>239</v>
      </c>
      <c r="I1390" s="18" t="s">
        <v>554</v>
      </c>
      <c r="J1390" s="18" t="s">
        <v>274</v>
      </c>
      <c r="K1390" s="18" t="s">
        <v>267</v>
      </c>
      <c r="L1390" s="19" t="s">
        <v>4741</v>
      </c>
      <c r="M1390" s="19" t="s">
        <v>4742</v>
      </c>
      <c r="N1390" s="20" t="s">
        <v>4743</v>
      </c>
      <c r="O1390" s="20" t="s">
        <v>283</v>
      </c>
      <c r="P1390" s="43" t="s">
        <v>4047</v>
      </c>
      <c r="Q1390" s="17" t="str" cm="1">
        <f t="array" ref="Q1390">_xlfn.XLOOKUP(Table4[[#This Row],[Full Name / Nama Penuh]],Table1[[#All],[Employee Name]],Table1[[#All],[Status]],"",0,1)</f>
        <v>Active</v>
      </c>
      <c r="R1390" s="37"/>
    </row>
    <row r="1391" spans="1:18" ht="87">
      <c r="A1391" s="17"/>
      <c r="B1391" s="15"/>
      <c r="C1391" s="15"/>
      <c r="D1391" s="15"/>
      <c r="E1391" s="32">
        <v>46100</v>
      </c>
      <c r="F1391" s="17" t="s">
        <v>98</v>
      </c>
      <c r="G1391" s="15" t="e">
        <f>VLOOKUP(Table4[[#This Row],[Full Name / Nama Penuh]],#REF!,1,FALSE)</f>
        <v>#REF!</v>
      </c>
      <c r="H1391" s="17" t="s">
        <v>239</v>
      </c>
      <c r="I1391" s="18" t="s">
        <v>3189</v>
      </c>
      <c r="J1391" s="18" t="s">
        <v>274</v>
      </c>
      <c r="K1391" s="18" t="s">
        <v>305</v>
      </c>
      <c r="L1391" s="19" t="s">
        <v>4744</v>
      </c>
      <c r="M1391" s="19" t="s">
        <v>4745</v>
      </c>
      <c r="N1391" s="20" t="s">
        <v>4746</v>
      </c>
      <c r="O1391" s="20" t="s">
        <v>295</v>
      </c>
      <c r="P1391" s="43" t="s">
        <v>4047</v>
      </c>
      <c r="Q1391" s="17" t="str" cm="1">
        <f t="array" ref="Q1391">_xlfn.XLOOKUP(Table4[[#This Row],[Full Name / Nama Penuh]],Table1[[#All],[Employee Name]],Table1[[#All],[Status]],"",0,1)</f>
        <v>Active</v>
      </c>
      <c r="R1391" s="37"/>
    </row>
    <row r="1392" spans="1:18" ht="115.5">
      <c r="A1392" s="47"/>
      <c r="B1392" s="21"/>
      <c r="C1392" s="21"/>
      <c r="D1392" s="21"/>
      <c r="E1392" s="33">
        <v>46100</v>
      </c>
      <c r="F1392" s="18" t="s">
        <v>157</v>
      </c>
      <c r="G1392" s="15" t="e">
        <f>VLOOKUP(Table4[[#This Row],[Full Name / Nama Penuh]],#REF!,1,FALSE)</f>
        <v>#REF!</v>
      </c>
      <c r="H1392" s="17" t="s">
        <v>239</v>
      </c>
      <c r="I1392" s="22" t="s">
        <v>278</v>
      </c>
      <c r="J1392" s="22" t="s">
        <v>291</v>
      </c>
      <c r="K1392" s="22" t="s">
        <v>267</v>
      </c>
      <c r="L1392" s="23" t="s">
        <v>4747</v>
      </c>
      <c r="M1392" s="23" t="s">
        <v>4748</v>
      </c>
      <c r="N1392" s="24" t="s">
        <v>4749</v>
      </c>
      <c r="O1392" s="24" t="s">
        <v>295</v>
      </c>
      <c r="P1392" s="43" t="s">
        <v>4047</v>
      </c>
      <c r="Q1392" s="17" t="str" cm="1">
        <f t="array" ref="Q1392">_xlfn.XLOOKUP(Table4[[#This Row],[Full Name / Nama Penuh]],Table1[[#All],[Employee Name]],Table1[[#All],[Status]],"",0,1)</f>
        <v>Active</v>
      </c>
      <c r="R1392" s="37"/>
    </row>
    <row r="1393" spans="1:18" ht="159">
      <c r="A1393" s="17"/>
      <c r="B1393" s="15"/>
      <c r="C1393" s="15"/>
      <c r="D1393" s="15"/>
      <c r="E1393" s="32">
        <v>46100</v>
      </c>
      <c r="F1393" s="18" t="s">
        <v>157</v>
      </c>
      <c r="G1393" s="15" t="e">
        <f>VLOOKUP(Table4[[#This Row],[Full Name / Nama Penuh]],#REF!,1,FALSE)</f>
        <v>#REF!</v>
      </c>
      <c r="H1393" s="17" t="s">
        <v>239</v>
      </c>
      <c r="I1393" s="18" t="s">
        <v>278</v>
      </c>
      <c r="J1393" s="18" t="s">
        <v>266</v>
      </c>
      <c r="K1393" s="18" t="s">
        <v>267</v>
      </c>
      <c r="L1393" s="19" t="s">
        <v>4750</v>
      </c>
      <c r="M1393" s="19" t="s">
        <v>4751</v>
      </c>
      <c r="N1393" s="20" t="s">
        <v>4752</v>
      </c>
      <c r="O1393" s="19" t="s">
        <v>346</v>
      </c>
      <c r="P1393" s="43" t="s">
        <v>4047</v>
      </c>
      <c r="Q1393" s="17" t="str" cm="1">
        <f t="array" ref="Q1393">_xlfn.XLOOKUP(Table4[[#This Row],[Full Name / Nama Penuh]],Table1[[#All],[Employee Name]],Table1[[#All],[Status]],"",0,1)</f>
        <v>Active</v>
      </c>
      <c r="R1393" s="37"/>
    </row>
    <row r="1394" spans="1:18" ht="43.5">
      <c r="A1394" s="17"/>
      <c r="B1394" s="15"/>
      <c r="C1394" s="15"/>
      <c r="D1394" s="15"/>
      <c r="E1394" s="32">
        <v>46100</v>
      </c>
      <c r="F1394" s="18" t="s">
        <v>202</v>
      </c>
      <c r="G1394" s="15" t="e">
        <f>VLOOKUP(Table4[[#This Row],[Full Name / Nama Penuh]],#REF!,1,FALSE)</f>
        <v>#REF!</v>
      </c>
      <c r="H1394" s="17" t="s">
        <v>239</v>
      </c>
      <c r="I1394" s="18" t="s">
        <v>359</v>
      </c>
      <c r="J1394" s="18" t="s">
        <v>325</v>
      </c>
      <c r="K1394" s="18" t="s">
        <v>267</v>
      </c>
      <c r="L1394" s="19" t="s">
        <v>4753</v>
      </c>
      <c r="M1394" s="19" t="s">
        <v>4754</v>
      </c>
      <c r="N1394" s="20" t="s">
        <v>4755</v>
      </c>
      <c r="O1394" s="19" t="s">
        <v>283</v>
      </c>
      <c r="P1394" s="43" t="s">
        <v>4047</v>
      </c>
      <c r="Q1394" s="17" t="str" cm="1">
        <f t="array" ref="Q1394">_xlfn.XLOOKUP(Table4[[#This Row],[Full Name / Nama Penuh]],Table1[[#All],[Employee Name]],Table1[[#All],[Status]],"",0,1)</f>
        <v>Active</v>
      </c>
      <c r="R1394" s="37"/>
    </row>
    <row r="1395" spans="1:18" ht="87">
      <c r="A1395" s="17"/>
      <c r="B1395" s="15"/>
      <c r="C1395" s="15"/>
      <c r="D1395" s="15"/>
      <c r="E1395" s="32">
        <v>46100</v>
      </c>
      <c r="F1395" s="18" t="s">
        <v>219</v>
      </c>
      <c r="G1395" s="37">
        <v>12000048</v>
      </c>
      <c r="H1395" s="17" t="s">
        <v>239</v>
      </c>
      <c r="I1395" s="18" t="s">
        <v>627</v>
      </c>
      <c r="J1395" s="18" t="s">
        <v>355</v>
      </c>
      <c r="K1395" s="18" t="s">
        <v>267</v>
      </c>
      <c r="L1395" s="19" t="s">
        <v>4756</v>
      </c>
      <c r="M1395" s="19" t="s">
        <v>4757</v>
      </c>
      <c r="N1395" s="20" t="s">
        <v>4758</v>
      </c>
      <c r="O1395" s="20" t="s">
        <v>346</v>
      </c>
      <c r="P1395" s="43" t="s">
        <v>4047</v>
      </c>
      <c r="Q1395" s="17" t="str" cm="1">
        <f t="array" ref="Q1395">_xlfn.XLOOKUP(Table4[[#This Row],[Full Name / Nama Penuh]],Table1[[#All],[Employee Name]],Table1[[#All],[Status]],"",0,1)</f>
        <v>Active</v>
      </c>
      <c r="R1395" s="37"/>
    </row>
    <row r="1396" spans="1:18" ht="101.25">
      <c r="A1396" s="47"/>
      <c r="B1396" s="21"/>
      <c r="C1396" s="21"/>
      <c r="D1396" s="21"/>
      <c r="E1396" s="33">
        <v>46100</v>
      </c>
      <c r="F1396" s="18" t="s">
        <v>219</v>
      </c>
      <c r="G1396" s="37">
        <v>12000048</v>
      </c>
      <c r="H1396" s="17" t="s">
        <v>239</v>
      </c>
      <c r="I1396" s="22" t="s">
        <v>627</v>
      </c>
      <c r="J1396" s="22" t="s">
        <v>325</v>
      </c>
      <c r="K1396" s="22" t="s">
        <v>267</v>
      </c>
      <c r="L1396" s="23" t="s">
        <v>4759</v>
      </c>
      <c r="M1396" s="23" t="s">
        <v>4760</v>
      </c>
      <c r="N1396" s="24" t="s">
        <v>4761</v>
      </c>
      <c r="O1396" s="24" t="s">
        <v>295</v>
      </c>
      <c r="P1396" s="43" t="s">
        <v>4047</v>
      </c>
      <c r="Q1396" s="17" t="str" cm="1">
        <f t="array" ref="Q1396">_xlfn.XLOOKUP(Table4[[#This Row],[Full Name / Nama Penuh]],Table1[[#All],[Employee Name]],Table1[[#All],[Status]],"",0,1)</f>
        <v>Active</v>
      </c>
      <c r="R1396" s="37"/>
    </row>
    <row r="1397" spans="1:18" ht="72.75">
      <c r="A1397" s="17"/>
      <c r="B1397" s="15"/>
      <c r="C1397" s="15"/>
      <c r="D1397" s="15"/>
      <c r="E1397" s="32">
        <v>46100</v>
      </c>
      <c r="F1397" s="18" t="s">
        <v>219</v>
      </c>
      <c r="G1397" s="37">
        <v>12000048</v>
      </c>
      <c r="H1397" s="17" t="s">
        <v>239</v>
      </c>
      <c r="I1397" s="18" t="s">
        <v>627</v>
      </c>
      <c r="J1397" s="18" t="s">
        <v>848</v>
      </c>
      <c r="K1397" s="18" t="s">
        <v>305</v>
      </c>
      <c r="L1397" s="19" t="s">
        <v>4762</v>
      </c>
      <c r="M1397" s="19" t="s">
        <v>4760</v>
      </c>
      <c r="N1397" s="20" t="s">
        <v>4763</v>
      </c>
      <c r="O1397" s="20" t="s">
        <v>295</v>
      </c>
      <c r="P1397" s="43" t="s">
        <v>4047</v>
      </c>
      <c r="Q1397" s="17" t="str" cm="1">
        <f t="array" ref="Q1397">_xlfn.XLOOKUP(Table4[[#This Row],[Full Name / Nama Penuh]],Table1[[#All],[Employee Name]],Table1[[#All],[Status]],"",0,1)</f>
        <v>Active</v>
      </c>
      <c r="R1397" s="37"/>
    </row>
    <row r="1398" spans="1:18" ht="72.75">
      <c r="A1398" s="47"/>
      <c r="B1398" s="21"/>
      <c r="C1398" s="21"/>
      <c r="D1398" s="21"/>
      <c r="E1398" s="33">
        <v>46100</v>
      </c>
      <c r="F1398" s="17" t="s">
        <v>97</v>
      </c>
      <c r="G1398" s="15" t="e">
        <f>VLOOKUP(Table4[[#This Row],[Full Name / Nama Penuh]],#REF!,1,FALSE)</f>
        <v>#REF!</v>
      </c>
      <c r="H1398" s="17" t="s">
        <v>239</v>
      </c>
      <c r="I1398" s="22" t="s">
        <v>56</v>
      </c>
      <c r="J1398" s="22" t="s">
        <v>1026</v>
      </c>
      <c r="K1398" s="22" t="s">
        <v>305</v>
      </c>
      <c r="L1398" s="23" t="s">
        <v>4764</v>
      </c>
      <c r="M1398" s="23" t="s">
        <v>4765</v>
      </c>
      <c r="N1398" s="24" t="s">
        <v>4766</v>
      </c>
      <c r="O1398" s="24" t="s">
        <v>295</v>
      </c>
      <c r="P1398" s="43" t="s">
        <v>4047</v>
      </c>
      <c r="Q1398" s="17" t="str" cm="1">
        <f t="array" ref="Q1398">_xlfn.XLOOKUP(Table4[[#This Row],[Full Name / Nama Penuh]],Table1[[#All],[Employee Name]],Table1[[#All],[Status]],"",0,1)</f>
        <v>Active</v>
      </c>
      <c r="R1398" s="37"/>
    </row>
    <row r="1399" spans="1:18" ht="57.75">
      <c r="A1399" s="47"/>
      <c r="B1399" s="21"/>
      <c r="C1399" s="21"/>
      <c r="D1399" s="21"/>
      <c r="E1399" s="33">
        <v>46100</v>
      </c>
      <c r="F1399" s="17" t="s">
        <v>166</v>
      </c>
      <c r="G1399" s="15" t="e">
        <f>VLOOKUP(Table4[[#This Row],[Full Name / Nama Penuh]],#REF!,1,FALSE)</f>
        <v>#REF!</v>
      </c>
      <c r="H1399" s="17" t="s">
        <v>239</v>
      </c>
      <c r="I1399" s="15" t="s">
        <v>359</v>
      </c>
      <c r="J1399" s="18" t="s">
        <v>279</v>
      </c>
      <c r="K1399" s="18" t="s">
        <v>267</v>
      </c>
      <c r="L1399" s="19" t="s">
        <v>4767</v>
      </c>
      <c r="M1399" s="19" t="s">
        <v>4768</v>
      </c>
      <c r="N1399" s="20" t="s">
        <v>2922</v>
      </c>
      <c r="O1399" s="20" t="s">
        <v>283</v>
      </c>
      <c r="P1399" s="43" t="s">
        <v>4047</v>
      </c>
      <c r="Q1399" s="17" t="str" cm="1">
        <f t="array" ref="Q1399">_xlfn.XLOOKUP(Table4[[#This Row],[Full Name / Nama Penuh]],Table1[[#All],[Employee Name]],Table1[[#All],[Status]],"",0,1)</f>
        <v>Active</v>
      </c>
      <c r="R1399" s="37"/>
    </row>
    <row r="1400" spans="1:18">
      <c r="A1400" s="17">
        <v>5946</v>
      </c>
      <c r="B1400" s="15">
        <v>46121.5377546296</v>
      </c>
      <c r="C1400" s="15">
        <v>46121.5389236111</v>
      </c>
      <c r="D1400" s="15" t="s">
        <v>264</v>
      </c>
      <c r="E1400" s="32">
        <v>46100</v>
      </c>
      <c r="F1400" s="17" t="s">
        <v>99</v>
      </c>
      <c r="G1400" s="15"/>
      <c r="H1400" s="21" t="s">
        <v>239</v>
      </c>
      <c r="I1400" s="17" t="s">
        <v>3494</v>
      </c>
      <c r="J1400" s="17" t="s">
        <v>291</v>
      </c>
      <c r="K1400" s="17" t="s">
        <v>267</v>
      </c>
      <c r="L1400" s="17" t="s">
        <v>4769</v>
      </c>
      <c r="M1400" s="17" t="s">
        <v>581</v>
      </c>
      <c r="N1400" s="17" t="s">
        <v>4770</v>
      </c>
      <c r="O1400" s="17" t="s">
        <v>340</v>
      </c>
      <c r="P1400" s="43" t="s">
        <v>272</v>
      </c>
      <c r="Q1400" s="17" t="str" cm="1">
        <f t="array" ref="Q1400">_xlfn.XLOOKUP(Table4[[#This Row],[Full Name / Nama Penuh]],Table1[[#All],[Employee Name]],Table1[[#All],[Status]],"",0,1)</f>
        <v>Active</v>
      </c>
      <c r="R1400" s="37"/>
    </row>
    <row r="1401" spans="1:18">
      <c r="A1401" s="17">
        <v>6123</v>
      </c>
      <c r="B1401" s="15">
        <v>46126.333796296298</v>
      </c>
      <c r="C1401" s="15">
        <v>46126.3347222222</v>
      </c>
      <c r="D1401" s="15" t="s">
        <v>264</v>
      </c>
      <c r="E1401" s="32">
        <v>46100</v>
      </c>
      <c r="F1401" s="17" t="s">
        <v>139</v>
      </c>
      <c r="G1401" s="15" t="s">
        <v>4616</v>
      </c>
      <c r="H1401" s="21" t="s">
        <v>239</v>
      </c>
      <c r="I1401" s="17" t="s">
        <v>769</v>
      </c>
      <c r="J1401" s="17" t="s">
        <v>1787</v>
      </c>
      <c r="K1401" s="17" t="s">
        <v>267</v>
      </c>
      <c r="L1401" s="17" t="s">
        <v>4771</v>
      </c>
      <c r="M1401" s="17" t="s">
        <v>3412</v>
      </c>
      <c r="N1401" s="17" t="s">
        <v>4772</v>
      </c>
      <c r="O1401" s="17" t="s">
        <v>346</v>
      </c>
      <c r="P1401" s="43" t="s">
        <v>272</v>
      </c>
      <c r="Q1401" s="17" t="str" cm="1">
        <f t="array" ref="Q1401">_xlfn.XLOOKUP(Table4[[#This Row],[Full Name / Nama Penuh]],Table1[[#All],[Employee Name]],Table1[[#All],[Status]],"",0,1)</f>
        <v>Active</v>
      </c>
      <c r="R1401" s="37"/>
    </row>
    <row r="1402" spans="1:18" ht="57.75">
      <c r="A1402" s="17"/>
      <c r="B1402" s="15"/>
      <c r="C1402" s="15"/>
      <c r="D1402" s="15"/>
      <c r="E1402" s="32">
        <v>46100</v>
      </c>
      <c r="F1402" s="17" t="s">
        <v>213</v>
      </c>
      <c r="G1402" s="15" t="e">
        <f>VLOOKUP(Table4[[#This Row],[Full Name / Nama Penuh]],#REF!,1,FALSE)</f>
        <v>#REF!</v>
      </c>
      <c r="H1402" s="17" t="s">
        <v>239</v>
      </c>
      <c r="I1402" s="18" t="s">
        <v>599</v>
      </c>
      <c r="J1402" s="18" t="s">
        <v>274</v>
      </c>
      <c r="K1402" s="18" t="s">
        <v>296</v>
      </c>
      <c r="L1402" s="19" t="s">
        <v>4773</v>
      </c>
      <c r="M1402" s="19" t="s">
        <v>4774</v>
      </c>
      <c r="N1402" s="20" t="s">
        <v>4775</v>
      </c>
      <c r="O1402" s="20" t="s">
        <v>375</v>
      </c>
      <c r="P1402" s="43" t="s">
        <v>4047</v>
      </c>
      <c r="Q1402" s="17" t="str" cm="1">
        <f t="array" ref="Q1402">_xlfn.XLOOKUP(Table4[[#This Row],[Full Name / Nama Penuh]],Table1[[#All],[Employee Name]],Table1[[#All],[Status]],"",0,1)</f>
        <v>Active</v>
      </c>
      <c r="R1402" s="37"/>
    </row>
    <row r="1403" spans="1:18" ht="72.75">
      <c r="A1403" s="47"/>
      <c r="B1403" s="21"/>
      <c r="C1403" s="21"/>
      <c r="D1403" s="21"/>
      <c r="E1403" s="33">
        <v>46100</v>
      </c>
      <c r="F1403" s="17" t="s">
        <v>213</v>
      </c>
      <c r="G1403" s="15" t="e">
        <f>VLOOKUP(Table4[[#This Row],[Full Name / Nama Penuh]],#REF!,1,FALSE)</f>
        <v>#REF!</v>
      </c>
      <c r="H1403" s="17" t="s">
        <v>239</v>
      </c>
      <c r="I1403" s="22" t="s">
        <v>599</v>
      </c>
      <c r="J1403" s="22" t="s">
        <v>266</v>
      </c>
      <c r="K1403" s="22" t="s">
        <v>296</v>
      </c>
      <c r="L1403" s="23" t="s">
        <v>4776</v>
      </c>
      <c r="M1403" s="23" t="s">
        <v>4777</v>
      </c>
      <c r="N1403" s="24" t="s">
        <v>4778</v>
      </c>
      <c r="O1403" s="23" t="s">
        <v>375</v>
      </c>
      <c r="P1403" s="43" t="s">
        <v>4047</v>
      </c>
      <c r="Q1403" s="17" t="str" cm="1">
        <f t="array" ref="Q1403">_xlfn.XLOOKUP(Table4[[#This Row],[Full Name / Nama Penuh]],Table1[[#All],[Employee Name]],Table1[[#All],[Status]],"",0,1)</f>
        <v>Active</v>
      </c>
      <c r="R1403" s="37"/>
    </row>
    <row r="1404" spans="1:18" ht="115.5">
      <c r="A1404" s="47"/>
      <c r="B1404" s="21"/>
      <c r="C1404" s="21"/>
      <c r="D1404" s="21"/>
      <c r="E1404" s="33">
        <v>46100</v>
      </c>
      <c r="F1404" s="17" t="s">
        <v>213</v>
      </c>
      <c r="G1404" s="15" t="e">
        <f>VLOOKUP(Table4[[#This Row],[Full Name / Nama Penuh]],#REF!,1,FALSE)</f>
        <v>#REF!</v>
      </c>
      <c r="H1404" s="17" t="s">
        <v>239</v>
      </c>
      <c r="I1404" s="22" t="s">
        <v>599</v>
      </c>
      <c r="J1404" s="22" t="s">
        <v>266</v>
      </c>
      <c r="K1404" s="22" t="s">
        <v>296</v>
      </c>
      <c r="L1404" s="23" t="s">
        <v>4779</v>
      </c>
      <c r="M1404" s="23" t="s">
        <v>4780</v>
      </c>
      <c r="N1404" s="24" t="s">
        <v>4781</v>
      </c>
      <c r="O1404" s="24" t="s">
        <v>375</v>
      </c>
      <c r="P1404" s="43" t="s">
        <v>4047</v>
      </c>
      <c r="Q1404" s="17" t="str" cm="1">
        <f t="array" ref="Q1404">_xlfn.XLOOKUP(Table4[[#This Row],[Full Name / Nama Penuh]],Table1[[#All],[Employee Name]],Table1[[#All],[Status]],"",0,1)</f>
        <v>Active</v>
      </c>
      <c r="R1404" s="37"/>
    </row>
    <row r="1405" spans="1:18" ht="43.5">
      <c r="A1405" s="47"/>
      <c r="B1405" s="21"/>
      <c r="C1405" s="21"/>
      <c r="D1405" s="21"/>
      <c r="E1405" s="33">
        <v>46100</v>
      </c>
      <c r="F1405" s="15" t="s">
        <v>3064</v>
      </c>
      <c r="G1405" s="15" t="e">
        <f>VLOOKUP(Table4[[#This Row],[Full Name / Nama Penuh]],#REF!,1,FALSE)</f>
        <v>#REF!</v>
      </c>
      <c r="H1405" s="17" t="s">
        <v>239</v>
      </c>
      <c r="I1405" s="22" t="s">
        <v>36</v>
      </c>
      <c r="J1405" s="22" t="s">
        <v>291</v>
      </c>
      <c r="K1405" s="22" t="s">
        <v>296</v>
      </c>
      <c r="L1405" s="23" t="s">
        <v>4782</v>
      </c>
      <c r="M1405" s="23" t="s">
        <v>4783</v>
      </c>
      <c r="N1405" s="24" t="s">
        <v>4784</v>
      </c>
      <c r="O1405" s="24" t="s">
        <v>375</v>
      </c>
      <c r="P1405" s="43" t="s">
        <v>4047</v>
      </c>
      <c r="Q1405" s="17" t="str" cm="1">
        <f t="array" ref="Q1405">_xlfn.XLOOKUP(Table4[[#This Row],[Full Name / Nama Penuh]],Table1[[#All],[Employee Name]],Table1[[#All],[Status]],"",0,1)</f>
        <v>Active</v>
      </c>
      <c r="R1405" s="37"/>
    </row>
    <row r="1406" spans="1:18" ht="57.75">
      <c r="A1406" s="17"/>
      <c r="B1406" s="15"/>
      <c r="C1406" s="15"/>
      <c r="D1406" s="15"/>
      <c r="E1406" s="32">
        <v>46100</v>
      </c>
      <c r="F1406" s="18" t="s">
        <v>3064</v>
      </c>
      <c r="G1406" s="15" t="e">
        <f>VLOOKUP(Table4[[#This Row],[Full Name / Nama Penuh]],#REF!,1,FALSE)</f>
        <v>#REF!</v>
      </c>
      <c r="H1406" s="17" t="s">
        <v>239</v>
      </c>
      <c r="I1406" s="22" t="s">
        <v>36</v>
      </c>
      <c r="J1406" s="22" t="s">
        <v>504</v>
      </c>
      <c r="K1406" s="22" t="s">
        <v>285</v>
      </c>
      <c r="L1406" s="23" t="s">
        <v>4785</v>
      </c>
      <c r="M1406" s="23" t="s">
        <v>4786</v>
      </c>
      <c r="N1406" s="24" t="s">
        <v>4787</v>
      </c>
      <c r="O1406" s="23" t="s">
        <v>454</v>
      </c>
      <c r="P1406" s="43" t="s">
        <v>4047</v>
      </c>
      <c r="Q1406" s="17" t="str" cm="1">
        <f t="array" ref="Q1406">_xlfn.XLOOKUP(Table4[[#This Row],[Full Name / Nama Penuh]],Table1[[#All],[Employee Name]],Table1[[#All],[Status]],"",0,1)</f>
        <v>Active</v>
      </c>
      <c r="R1406" s="37"/>
    </row>
    <row r="1407" spans="1:18" ht="101.25">
      <c r="A1407" s="47"/>
      <c r="B1407" s="21"/>
      <c r="C1407" s="21"/>
      <c r="D1407" s="21"/>
      <c r="E1407" s="33">
        <v>46100</v>
      </c>
      <c r="F1407" s="18" t="s">
        <v>202</v>
      </c>
      <c r="G1407" s="15" t="e">
        <f>VLOOKUP(Table4[[#This Row],[Full Name / Nama Penuh]],#REF!,1,FALSE)</f>
        <v>#REF!</v>
      </c>
      <c r="H1407" s="17" t="s">
        <v>239</v>
      </c>
      <c r="I1407" s="22" t="s">
        <v>379</v>
      </c>
      <c r="J1407" s="22" t="s">
        <v>355</v>
      </c>
      <c r="K1407" s="22" t="s">
        <v>285</v>
      </c>
      <c r="L1407" s="23" t="s">
        <v>4788</v>
      </c>
      <c r="M1407" s="23" t="s">
        <v>4789</v>
      </c>
      <c r="N1407" s="24" t="s">
        <v>4790</v>
      </c>
      <c r="O1407" s="23" t="s">
        <v>428</v>
      </c>
      <c r="P1407" s="43" t="s">
        <v>4047</v>
      </c>
      <c r="Q1407" s="17" t="str" cm="1">
        <f t="array" ref="Q1407">_xlfn.XLOOKUP(Table4[[#This Row],[Full Name / Nama Penuh]],Table1[[#All],[Employee Name]],Table1[[#All],[Status]],"",0,1)</f>
        <v>Active</v>
      </c>
      <c r="R1407" s="37"/>
    </row>
    <row r="1408" spans="1:18" ht="101.25">
      <c r="A1408" s="17"/>
      <c r="B1408" s="15"/>
      <c r="C1408" s="15"/>
      <c r="D1408" s="15"/>
      <c r="E1408" s="32">
        <v>46100</v>
      </c>
      <c r="F1408" s="18" t="s">
        <v>219</v>
      </c>
      <c r="G1408" s="37">
        <v>12000048</v>
      </c>
      <c r="H1408" s="17" t="s">
        <v>239</v>
      </c>
      <c r="I1408" s="18" t="s">
        <v>627</v>
      </c>
      <c r="J1408" s="18" t="s">
        <v>88</v>
      </c>
      <c r="K1408" s="18" t="s">
        <v>296</v>
      </c>
      <c r="L1408" s="19" t="s">
        <v>4791</v>
      </c>
      <c r="M1408" s="19" t="s">
        <v>4792</v>
      </c>
      <c r="N1408" s="20" t="s">
        <v>4793</v>
      </c>
      <c r="O1408" s="19" t="s">
        <v>346</v>
      </c>
      <c r="P1408" s="43" t="s">
        <v>4047</v>
      </c>
      <c r="Q1408" s="17" t="str" cm="1">
        <f t="array" ref="Q1408">_xlfn.XLOOKUP(Table4[[#This Row],[Full Name / Nama Penuh]],Table1[[#All],[Employee Name]],Table1[[#All],[Status]],"",0,1)</f>
        <v>Active</v>
      </c>
      <c r="R1408" s="37"/>
    </row>
    <row r="1409" spans="1:18" ht="43.5">
      <c r="A1409" s="47"/>
      <c r="B1409" s="21"/>
      <c r="C1409" s="21"/>
      <c r="D1409" s="21"/>
      <c r="E1409" s="33">
        <v>46100</v>
      </c>
      <c r="F1409" s="18" t="s">
        <v>219</v>
      </c>
      <c r="G1409" s="37">
        <v>12000048</v>
      </c>
      <c r="H1409" s="17" t="s">
        <v>239</v>
      </c>
      <c r="I1409" s="22" t="s">
        <v>627</v>
      </c>
      <c r="J1409" s="22" t="s">
        <v>88</v>
      </c>
      <c r="K1409" s="22" t="s">
        <v>296</v>
      </c>
      <c r="L1409" s="23" t="s">
        <v>4794</v>
      </c>
      <c r="M1409" s="23" t="s">
        <v>4795</v>
      </c>
      <c r="N1409" s="24" t="s">
        <v>4796</v>
      </c>
      <c r="O1409" s="23" t="s">
        <v>346</v>
      </c>
      <c r="P1409" s="43" t="s">
        <v>4047</v>
      </c>
      <c r="Q1409" s="17" t="str" cm="1">
        <f t="array" ref="Q1409">_xlfn.XLOOKUP(Table4[[#This Row],[Full Name / Nama Penuh]],Table1[[#All],[Employee Name]],Table1[[#All],[Status]],"",0,1)</f>
        <v>Active</v>
      </c>
      <c r="R1409" s="37"/>
    </row>
    <row r="1410" spans="1:18" ht="72.75">
      <c r="A1410" s="17"/>
      <c r="B1410" s="15"/>
      <c r="C1410" s="15"/>
      <c r="D1410" s="15"/>
      <c r="E1410" s="32">
        <v>46100</v>
      </c>
      <c r="F1410" s="18" t="s">
        <v>2247</v>
      </c>
      <c r="G1410" s="15" t="e">
        <f>VLOOKUP(Table4[[#This Row],[Full Name / Nama Penuh]],#REF!,1,FALSE)</f>
        <v>#REF!</v>
      </c>
      <c r="H1410" s="17" t="s">
        <v>239</v>
      </c>
      <c r="I1410" s="18" t="s">
        <v>531</v>
      </c>
      <c r="J1410" s="18" t="s">
        <v>266</v>
      </c>
      <c r="K1410" s="18" t="s">
        <v>285</v>
      </c>
      <c r="L1410" s="19" t="s">
        <v>4797</v>
      </c>
      <c r="M1410" s="19" t="s">
        <v>4798</v>
      </c>
      <c r="N1410" s="20" t="s">
        <v>4799</v>
      </c>
      <c r="O1410" s="20" t="s">
        <v>289</v>
      </c>
      <c r="P1410" s="43" t="s">
        <v>4047</v>
      </c>
      <c r="Q1410" s="17" t="str" cm="1">
        <f t="array" ref="Q1410">_xlfn.XLOOKUP(Table4[[#This Row],[Full Name / Nama Penuh]],Table1[[#All],[Employee Name]],Table1[[#All],[Status]],"",0,1)</f>
        <v>Active</v>
      </c>
      <c r="R1410" s="37"/>
    </row>
    <row r="1411" spans="1:18" ht="43.5">
      <c r="A1411" s="17"/>
      <c r="B1411" s="15"/>
      <c r="C1411" s="15"/>
      <c r="D1411" s="15"/>
      <c r="E1411" s="32">
        <v>46100</v>
      </c>
      <c r="F1411" s="17" t="s">
        <v>148</v>
      </c>
      <c r="G1411" s="15" t="e">
        <f>VLOOKUP(Table4[[#This Row],[Full Name / Nama Penuh]],#REF!,1,FALSE)</f>
        <v>#REF!</v>
      </c>
      <c r="H1411" s="17" t="s">
        <v>239</v>
      </c>
      <c r="I1411" s="18" t="s">
        <v>432</v>
      </c>
      <c r="J1411" s="18" t="s">
        <v>274</v>
      </c>
      <c r="K1411" s="18" t="s">
        <v>296</v>
      </c>
      <c r="L1411" s="19" t="s">
        <v>4800</v>
      </c>
      <c r="M1411" s="19" t="s">
        <v>4801</v>
      </c>
      <c r="N1411" s="20" t="s">
        <v>696</v>
      </c>
      <c r="O1411" s="19" t="s">
        <v>295</v>
      </c>
      <c r="P1411" s="43" t="s">
        <v>4047</v>
      </c>
      <c r="Q1411" s="17" t="str" cm="1">
        <f t="array" ref="Q1411">_xlfn.XLOOKUP(Table4[[#This Row],[Full Name / Nama Penuh]],Table1[[#All],[Employee Name]],Table1[[#All],[Status]],"",0,1)</f>
        <v>Active</v>
      </c>
      <c r="R1411" s="37"/>
    </row>
    <row r="1412" spans="1:18" ht="57.75">
      <c r="A1412" s="47"/>
      <c r="B1412" s="21"/>
      <c r="C1412" s="21"/>
      <c r="D1412" s="21"/>
      <c r="E1412" s="33">
        <v>46100</v>
      </c>
      <c r="F1412" s="17" t="s">
        <v>133</v>
      </c>
      <c r="G1412" s="15" t="e">
        <f>VLOOKUP(Table4[[#This Row],[Full Name / Nama Penuh]],#REF!,1,FALSE)</f>
        <v>#REF!</v>
      </c>
      <c r="H1412" s="17" t="s">
        <v>239</v>
      </c>
      <c r="I1412" s="22" t="s">
        <v>2087</v>
      </c>
      <c r="J1412" s="22" t="s">
        <v>291</v>
      </c>
      <c r="K1412" s="22" t="s">
        <v>285</v>
      </c>
      <c r="L1412" s="23" t="s">
        <v>4802</v>
      </c>
      <c r="M1412" s="23" t="s">
        <v>4803</v>
      </c>
      <c r="N1412" s="24" t="s">
        <v>4804</v>
      </c>
      <c r="O1412" s="23" t="s">
        <v>289</v>
      </c>
      <c r="P1412" s="43" t="s">
        <v>4047</v>
      </c>
      <c r="Q1412" s="17" t="str" cm="1">
        <f t="array" ref="Q1412">_xlfn.XLOOKUP(Table4[[#This Row],[Full Name / Nama Penuh]],Table1[[#All],[Employee Name]],Table1[[#All],[Status]],"",0,1)</f>
        <v>Active</v>
      </c>
      <c r="R1412" s="37"/>
    </row>
    <row r="1413" spans="1:18">
      <c r="A1413" s="17">
        <v>6099</v>
      </c>
      <c r="B1413" s="15">
        <v>46125.860983796301</v>
      </c>
      <c r="C1413" s="15">
        <v>46125.8673263889</v>
      </c>
      <c r="D1413" s="15" t="s">
        <v>264</v>
      </c>
      <c r="E1413" s="32">
        <v>46100</v>
      </c>
      <c r="F1413" s="15" t="s">
        <v>214</v>
      </c>
      <c r="G1413" s="15" t="s">
        <v>3304</v>
      </c>
      <c r="H1413" s="21" t="s">
        <v>239</v>
      </c>
      <c r="I1413" s="17" t="s">
        <v>1428</v>
      </c>
      <c r="J1413" s="17" t="s">
        <v>266</v>
      </c>
      <c r="K1413" s="17" t="s">
        <v>296</v>
      </c>
      <c r="L1413" s="17" t="s">
        <v>4805</v>
      </c>
      <c r="M1413" s="17" t="s">
        <v>4806</v>
      </c>
      <c r="N1413" s="17" t="s">
        <v>4807</v>
      </c>
      <c r="O1413" s="17" t="s">
        <v>375</v>
      </c>
      <c r="P1413" s="16" t="s">
        <v>272</v>
      </c>
      <c r="Q1413" s="17" t="str" cm="1">
        <f t="array" ref="Q1413">_xlfn.XLOOKUP(Table4[[#This Row],[Full Name / Nama Penuh]],Table1[[#All],[Employee Name]],Table1[[#All],[Status]],"",0,1)</f>
        <v>Active</v>
      </c>
      <c r="R1413" s="37"/>
    </row>
    <row r="1414" spans="1:18">
      <c r="A1414" s="17">
        <v>6116</v>
      </c>
      <c r="B1414" s="15">
        <v>46125.903159722198</v>
      </c>
      <c r="C1414" s="15">
        <v>46125.905231481498</v>
      </c>
      <c r="D1414" s="15" t="s">
        <v>264</v>
      </c>
      <c r="E1414" s="32">
        <v>46100</v>
      </c>
      <c r="F1414" s="17" t="s">
        <v>147</v>
      </c>
      <c r="G1414" s="15" t="s">
        <v>2217</v>
      </c>
      <c r="H1414" s="21" t="s">
        <v>239</v>
      </c>
      <c r="I1414" s="17" t="s">
        <v>508</v>
      </c>
      <c r="J1414" s="17" t="s">
        <v>266</v>
      </c>
      <c r="K1414" s="17" t="s">
        <v>285</v>
      </c>
      <c r="L1414" s="17" t="s">
        <v>4808</v>
      </c>
      <c r="M1414" s="17" t="s">
        <v>4809</v>
      </c>
      <c r="N1414" s="17" t="s">
        <v>2220</v>
      </c>
      <c r="O1414" s="17" t="s">
        <v>340</v>
      </c>
      <c r="P1414" s="43" t="s">
        <v>272</v>
      </c>
      <c r="Q1414" s="17" t="str" cm="1">
        <f t="array" ref="Q1414">_xlfn.XLOOKUP(Table4[[#This Row],[Full Name / Nama Penuh]],Table1[[#All],[Employee Name]],Table1[[#All],[Status]],"",0,1)</f>
        <v>Active</v>
      </c>
      <c r="R1414" s="37"/>
    </row>
    <row r="1415" spans="1:18" ht="72.75">
      <c r="A1415" s="17"/>
      <c r="B1415" s="15"/>
      <c r="C1415" s="15"/>
      <c r="D1415" s="15"/>
      <c r="E1415" s="32">
        <v>46099</v>
      </c>
      <c r="F1415" s="18" t="s">
        <v>78</v>
      </c>
      <c r="G1415" s="15" t="e">
        <f>VLOOKUP(Table4[[#This Row],[Full Name / Nama Penuh]],#REF!,1,FALSE)</f>
        <v>#REF!</v>
      </c>
      <c r="H1415" s="17" t="s">
        <v>239</v>
      </c>
      <c r="I1415" s="18" t="s">
        <v>309</v>
      </c>
      <c r="J1415" s="18" t="s">
        <v>475</v>
      </c>
      <c r="K1415" s="18" t="s">
        <v>267</v>
      </c>
      <c r="L1415" s="19" t="s">
        <v>4810</v>
      </c>
      <c r="M1415" s="19" t="s">
        <v>4811</v>
      </c>
      <c r="N1415" s="20" t="s">
        <v>4812</v>
      </c>
      <c r="O1415" s="20" t="s">
        <v>283</v>
      </c>
      <c r="P1415" s="43" t="s">
        <v>4047</v>
      </c>
      <c r="Q1415" s="17" t="str" cm="1">
        <f t="array" ref="Q1415">_xlfn.XLOOKUP(Table4[[#This Row],[Full Name / Nama Penuh]],Table1[[#All],[Employee Name]],Table1[[#All],[Status]],"",0,1)</f>
        <v>Active</v>
      </c>
      <c r="R1415" s="37"/>
    </row>
    <row r="1416" spans="1:18" ht="29.25">
      <c r="A1416" s="47"/>
      <c r="B1416" s="21"/>
      <c r="C1416" s="21"/>
      <c r="D1416" s="21"/>
      <c r="E1416" s="33">
        <v>46099</v>
      </c>
      <c r="F1416" s="17" t="s">
        <v>18</v>
      </c>
      <c r="G1416" s="15" t="e">
        <f>VLOOKUP(Table4[[#This Row],[Full Name / Nama Penuh]],#REF!,1,FALSE)</f>
        <v>#REF!</v>
      </c>
      <c r="H1416" s="17" t="s">
        <v>239</v>
      </c>
      <c r="I1416" s="22" t="s">
        <v>1086</v>
      </c>
      <c r="J1416" s="22" t="s">
        <v>1701</v>
      </c>
      <c r="K1416" s="22" t="s">
        <v>267</v>
      </c>
      <c r="L1416" s="23" t="s">
        <v>4813</v>
      </c>
      <c r="M1416" s="23" t="s">
        <v>4814</v>
      </c>
      <c r="N1416" s="24" t="s">
        <v>4815</v>
      </c>
      <c r="O1416" s="23" t="s">
        <v>498</v>
      </c>
      <c r="P1416" s="43" t="s">
        <v>4047</v>
      </c>
      <c r="Q1416" s="17" t="str" cm="1">
        <f t="array" ref="Q1416">_xlfn.XLOOKUP(Table4[[#This Row],[Full Name / Nama Penuh]],Table1[[#All],[Employee Name]],Table1[[#All],[Status]],"",0,1)</f>
        <v>Active</v>
      </c>
      <c r="R1416" s="37"/>
    </row>
    <row r="1417" spans="1:18" ht="57.75">
      <c r="A1417" s="47"/>
      <c r="B1417" s="21"/>
      <c r="C1417" s="21"/>
      <c r="D1417" s="21"/>
      <c r="E1417" s="33">
        <v>46099</v>
      </c>
      <c r="F1417" s="17" t="s">
        <v>221</v>
      </c>
      <c r="G1417" s="15" t="e">
        <f>VLOOKUP(Table4[[#This Row],[Full Name / Nama Penuh]],#REF!,1,FALSE)</f>
        <v>#REF!</v>
      </c>
      <c r="H1417" s="17" t="s">
        <v>239</v>
      </c>
      <c r="I1417" s="22" t="s">
        <v>814</v>
      </c>
      <c r="J1417" s="22" t="s">
        <v>266</v>
      </c>
      <c r="K1417" s="22" t="s">
        <v>267</v>
      </c>
      <c r="L1417" s="23" t="s">
        <v>4816</v>
      </c>
      <c r="M1417" s="23" t="s">
        <v>4817</v>
      </c>
      <c r="N1417" s="24" t="s">
        <v>4818</v>
      </c>
      <c r="O1417" s="24" t="s">
        <v>271</v>
      </c>
      <c r="P1417" s="43" t="s">
        <v>4047</v>
      </c>
      <c r="Q1417" s="17" t="str" cm="1">
        <f t="array" ref="Q1417">_xlfn.XLOOKUP(Table4[[#This Row],[Full Name / Nama Penuh]],Table1[[#All],[Employee Name]],Table1[[#All],[Status]],"",0,1)</f>
        <v>Active</v>
      </c>
      <c r="R1417" s="37"/>
    </row>
    <row r="1418" spans="1:18" ht="57.75">
      <c r="A1418" s="17"/>
      <c r="B1418" s="15"/>
      <c r="C1418" s="15"/>
      <c r="D1418" s="15"/>
      <c r="E1418" s="32">
        <v>46099</v>
      </c>
      <c r="F1418" s="18" t="s">
        <v>227</v>
      </c>
      <c r="G1418" s="15" t="e">
        <f>VLOOKUP(Table4[[#This Row],[Full Name / Nama Penuh]],#REF!,1,FALSE)</f>
        <v>#REF!</v>
      </c>
      <c r="H1418" s="17" t="s">
        <v>239</v>
      </c>
      <c r="I1418" s="18" t="s">
        <v>4695</v>
      </c>
      <c r="J1418" s="18" t="s">
        <v>320</v>
      </c>
      <c r="K1418" s="18" t="s">
        <v>267</v>
      </c>
      <c r="L1418" s="19" t="s">
        <v>4819</v>
      </c>
      <c r="M1418" s="19" t="s">
        <v>4820</v>
      </c>
      <c r="N1418" s="20" t="s">
        <v>4821</v>
      </c>
      <c r="O1418" s="20" t="s">
        <v>346</v>
      </c>
      <c r="P1418" s="43" t="s">
        <v>4047</v>
      </c>
      <c r="Q1418" s="17" t="str" cm="1">
        <f t="array" ref="Q1418">_xlfn.XLOOKUP(Table4[[#This Row],[Full Name / Nama Penuh]],Table1[[#All],[Employee Name]],Table1[[#All],[Status]],"",0,1)</f>
        <v>Active</v>
      </c>
      <c r="R1418" s="37"/>
    </row>
    <row r="1419" spans="1:18" ht="101.25">
      <c r="A1419" s="47"/>
      <c r="B1419" s="21"/>
      <c r="C1419" s="21"/>
      <c r="D1419" s="21"/>
      <c r="E1419" s="33">
        <v>46099</v>
      </c>
      <c r="F1419" s="18" t="s">
        <v>1973</v>
      </c>
      <c r="G1419" s="15" t="e">
        <f>VLOOKUP(Table4[[#This Row],[Full Name / Nama Penuh]],#REF!,1,FALSE)</f>
        <v>#REF!</v>
      </c>
      <c r="H1419" s="17" t="s">
        <v>239</v>
      </c>
      <c r="I1419" s="22" t="s">
        <v>499</v>
      </c>
      <c r="J1419" s="22" t="s">
        <v>274</v>
      </c>
      <c r="K1419" s="22" t="s">
        <v>267</v>
      </c>
      <c r="L1419" s="23" t="s">
        <v>4822</v>
      </c>
      <c r="M1419" s="23" t="s">
        <v>4823</v>
      </c>
      <c r="N1419" s="24" t="s">
        <v>4824</v>
      </c>
      <c r="O1419" s="24" t="s">
        <v>295</v>
      </c>
      <c r="P1419" s="43" t="s">
        <v>4047</v>
      </c>
      <c r="Q1419" s="17" t="str" cm="1">
        <f t="array" ref="Q1419">_xlfn.XLOOKUP(Table4[[#This Row],[Full Name / Nama Penuh]],Table1[[#All],[Employee Name]],Table1[[#All],[Status]],"",0,1)</f>
        <v>Active</v>
      </c>
      <c r="R1419" s="37"/>
    </row>
    <row r="1420" spans="1:18" ht="216.75">
      <c r="A1420" s="47"/>
      <c r="B1420" s="21"/>
      <c r="C1420" s="21"/>
      <c r="D1420" s="21"/>
      <c r="E1420" s="33">
        <v>46099</v>
      </c>
      <c r="F1420" s="17" t="s">
        <v>145</v>
      </c>
      <c r="G1420" s="15" t="e">
        <f>VLOOKUP(Table4[[#This Row],[Full Name / Nama Penuh]],#REF!,1,FALSE)</f>
        <v>#REF!</v>
      </c>
      <c r="H1420" s="17" t="s">
        <v>239</v>
      </c>
      <c r="I1420" s="22" t="s">
        <v>4825</v>
      </c>
      <c r="J1420" s="22" t="s">
        <v>325</v>
      </c>
      <c r="K1420" s="22" t="s">
        <v>267</v>
      </c>
      <c r="L1420" s="23" t="s">
        <v>4826</v>
      </c>
      <c r="M1420" s="23" t="s">
        <v>4827</v>
      </c>
      <c r="N1420" s="24" t="s">
        <v>4828</v>
      </c>
      <c r="O1420" s="23" t="s">
        <v>295</v>
      </c>
      <c r="P1420" s="43" t="s">
        <v>4047</v>
      </c>
      <c r="Q1420" s="17" t="str" cm="1">
        <f t="array" ref="Q1420">_xlfn.XLOOKUP(Table4[[#This Row],[Full Name / Nama Penuh]],Table1[[#All],[Employee Name]],Table1[[#All],[Status]],"",0,1)</f>
        <v>Active</v>
      </c>
      <c r="R1420" s="37"/>
    </row>
    <row r="1421" spans="1:18" ht="216.75">
      <c r="A1421" s="17"/>
      <c r="B1421" s="15"/>
      <c r="C1421" s="15"/>
      <c r="D1421" s="15"/>
      <c r="E1421" s="32">
        <v>46099</v>
      </c>
      <c r="F1421" s="18" t="s">
        <v>103</v>
      </c>
      <c r="G1421" s="15" t="e">
        <f>VLOOKUP(Table4[[#This Row],[Full Name / Nama Penuh]],#REF!,1,FALSE)</f>
        <v>#REF!</v>
      </c>
      <c r="H1421" s="17" t="s">
        <v>239</v>
      </c>
      <c r="I1421" s="22" t="s">
        <v>1080</v>
      </c>
      <c r="J1421" s="22" t="s">
        <v>620</v>
      </c>
      <c r="K1421" s="22" t="s">
        <v>305</v>
      </c>
      <c r="L1421" s="23" t="s">
        <v>4829</v>
      </c>
      <c r="M1421" s="23" t="s">
        <v>4830</v>
      </c>
      <c r="N1421" s="24" t="s">
        <v>4831</v>
      </c>
      <c r="O1421" s="24" t="s">
        <v>340</v>
      </c>
      <c r="P1421" s="43" t="s">
        <v>4047</v>
      </c>
      <c r="Q1421" s="17" t="str" cm="1">
        <f t="array" ref="Q1421">_xlfn.XLOOKUP(Table4[[#This Row],[Full Name / Nama Penuh]],Table1[[#All],[Employee Name]],Table1[[#All],[Status]],"",0,1)</f>
        <v>Active</v>
      </c>
      <c r="R1421" s="37"/>
    </row>
    <row r="1422" spans="1:18" ht="72.75">
      <c r="A1422" s="47"/>
      <c r="B1422" s="21"/>
      <c r="C1422" s="21"/>
      <c r="D1422" s="21"/>
      <c r="E1422" s="33">
        <v>46099</v>
      </c>
      <c r="F1422" s="17" t="s">
        <v>98</v>
      </c>
      <c r="G1422" s="15" t="e">
        <f>VLOOKUP(Table4[[#This Row],[Full Name / Nama Penuh]],#REF!,1,FALSE)</f>
        <v>#REF!</v>
      </c>
      <c r="H1422" s="17" t="s">
        <v>239</v>
      </c>
      <c r="I1422" s="15" t="s">
        <v>4832</v>
      </c>
      <c r="J1422" s="18" t="s">
        <v>2021</v>
      </c>
      <c r="K1422" s="18" t="s">
        <v>305</v>
      </c>
      <c r="L1422" s="19" t="s">
        <v>4833</v>
      </c>
      <c r="M1422" s="19" t="s">
        <v>4834</v>
      </c>
      <c r="N1422" s="20" t="s">
        <v>4835</v>
      </c>
      <c r="O1422" s="20" t="s">
        <v>428</v>
      </c>
      <c r="P1422" s="43" t="s">
        <v>4047</v>
      </c>
      <c r="Q1422" s="17" t="str" cm="1">
        <f t="array" ref="Q1422">_xlfn.XLOOKUP(Table4[[#This Row],[Full Name / Nama Penuh]],Table1[[#All],[Employee Name]],Table1[[#All],[Status]],"",0,1)</f>
        <v>Active</v>
      </c>
      <c r="R1422" s="37"/>
    </row>
    <row r="1423" spans="1:18" ht="130.5">
      <c r="A1423" s="17"/>
      <c r="B1423" s="15"/>
      <c r="C1423" s="15"/>
      <c r="D1423" s="15"/>
      <c r="E1423" s="32">
        <v>46099</v>
      </c>
      <c r="F1423" s="17" t="s">
        <v>115</v>
      </c>
      <c r="G1423" s="15" t="e">
        <f>VLOOKUP(Table4[[#This Row],[Full Name / Nama Penuh]],#REF!,1,FALSE)</f>
        <v>#REF!</v>
      </c>
      <c r="H1423" s="17" t="s">
        <v>239</v>
      </c>
      <c r="I1423" s="18" t="s">
        <v>4836</v>
      </c>
      <c r="J1423" s="18" t="s">
        <v>88</v>
      </c>
      <c r="K1423" s="18" t="s">
        <v>305</v>
      </c>
      <c r="L1423" s="19" t="s">
        <v>4837</v>
      </c>
      <c r="M1423" s="19" t="s">
        <v>4838</v>
      </c>
      <c r="N1423" s="20" t="s">
        <v>4839</v>
      </c>
      <c r="O1423" s="19" t="s">
        <v>428</v>
      </c>
      <c r="P1423" s="43" t="s">
        <v>4047</v>
      </c>
      <c r="Q1423" s="17" t="str" cm="1">
        <f t="array" ref="Q1423">_xlfn.XLOOKUP(Table4[[#This Row],[Full Name / Nama Penuh]],Table1[[#All],[Employee Name]],Table1[[#All],[Status]],"",0,1)</f>
        <v>Active</v>
      </c>
      <c r="R1423" s="37"/>
    </row>
    <row r="1424" spans="1:18" ht="130.5">
      <c r="A1424" s="17"/>
      <c r="B1424" s="15"/>
      <c r="C1424" s="15"/>
      <c r="D1424" s="15"/>
      <c r="E1424" s="32">
        <v>46099</v>
      </c>
      <c r="F1424" s="17" t="s">
        <v>108</v>
      </c>
      <c r="G1424" s="15" t="e">
        <f>VLOOKUP(Table4[[#This Row],[Full Name / Nama Penuh]],#REF!,1,FALSE)</f>
        <v>#REF!</v>
      </c>
      <c r="H1424" s="17" t="s">
        <v>239</v>
      </c>
      <c r="I1424" s="18" t="s">
        <v>546</v>
      </c>
      <c r="J1424" s="18" t="s">
        <v>342</v>
      </c>
      <c r="K1424" s="18" t="s">
        <v>267</v>
      </c>
      <c r="L1424" s="19" t="s">
        <v>4840</v>
      </c>
      <c r="M1424" s="19" t="s">
        <v>4841</v>
      </c>
      <c r="N1424" s="20" t="s">
        <v>4842</v>
      </c>
      <c r="O1424" s="19" t="s">
        <v>367</v>
      </c>
      <c r="P1424" s="43" t="s">
        <v>4047</v>
      </c>
      <c r="Q1424" s="17" t="str" cm="1">
        <f t="array" ref="Q1424">_xlfn.XLOOKUP(Table4[[#This Row],[Full Name / Nama Penuh]],Table1[[#All],[Employee Name]],Table1[[#All],[Status]],"",0,1)</f>
        <v>Active</v>
      </c>
      <c r="R1424" s="37"/>
    </row>
    <row r="1425" spans="1:18">
      <c r="A1425" s="17">
        <v>5892</v>
      </c>
      <c r="B1425" s="15">
        <v>46120.557268518503</v>
      </c>
      <c r="C1425" s="15">
        <v>46120.559155092596</v>
      </c>
      <c r="D1425" s="15" t="s">
        <v>264</v>
      </c>
      <c r="E1425" s="32">
        <v>46099</v>
      </c>
      <c r="F1425" s="17" t="s">
        <v>147</v>
      </c>
      <c r="G1425" s="15"/>
      <c r="H1425" s="21" t="s">
        <v>239</v>
      </c>
      <c r="I1425" s="17" t="s">
        <v>508</v>
      </c>
      <c r="J1425" s="17" t="s">
        <v>266</v>
      </c>
      <c r="K1425" s="17" t="s">
        <v>305</v>
      </c>
      <c r="L1425" s="17" t="s">
        <v>4843</v>
      </c>
      <c r="M1425" s="17" t="s">
        <v>4844</v>
      </c>
      <c r="N1425" s="17" t="s">
        <v>4845</v>
      </c>
      <c r="O1425" s="17" t="s">
        <v>295</v>
      </c>
      <c r="P1425" s="43" t="s">
        <v>272</v>
      </c>
      <c r="Q1425" s="17" t="str" cm="1">
        <f t="array" ref="Q1425">_xlfn.XLOOKUP(Table4[[#This Row],[Full Name / Nama Penuh]],Table1[[#All],[Employee Name]],Table1[[#All],[Status]],"",0,1)</f>
        <v>Active</v>
      </c>
      <c r="R1425" s="37"/>
    </row>
    <row r="1426" spans="1:18">
      <c r="A1426" s="17">
        <v>6040</v>
      </c>
      <c r="B1426" s="15">
        <v>46124.857858796298</v>
      </c>
      <c r="C1426" s="15">
        <v>46124.861203703702</v>
      </c>
      <c r="D1426" s="15" t="s">
        <v>264</v>
      </c>
      <c r="E1426" s="32">
        <v>46099</v>
      </c>
      <c r="F1426" s="17" t="s">
        <v>132</v>
      </c>
      <c r="G1426" s="15" t="s">
        <v>3673</v>
      </c>
      <c r="H1426" s="21" t="s">
        <v>239</v>
      </c>
      <c r="I1426" s="17" t="s">
        <v>3674</v>
      </c>
      <c r="J1426" s="17" t="s">
        <v>620</v>
      </c>
      <c r="K1426" s="17" t="s">
        <v>305</v>
      </c>
      <c r="L1426" s="17" t="s">
        <v>4846</v>
      </c>
      <c r="M1426" s="17" t="s">
        <v>4847</v>
      </c>
      <c r="N1426" s="17" t="s">
        <v>4848</v>
      </c>
      <c r="O1426" s="17" t="s">
        <v>428</v>
      </c>
      <c r="P1426" s="43" t="s">
        <v>272</v>
      </c>
      <c r="Q1426" s="17" t="str" cm="1">
        <f t="array" ref="Q1426">_xlfn.XLOOKUP(Table4[[#This Row],[Full Name / Nama Penuh]],Table1[[#All],[Employee Name]],Table1[[#All],[Status]],"",0,1)</f>
        <v>Active</v>
      </c>
      <c r="R1426" s="37"/>
    </row>
    <row r="1427" spans="1:18" ht="231">
      <c r="A1427" s="47"/>
      <c r="B1427" s="21"/>
      <c r="C1427" s="21"/>
      <c r="D1427" s="21"/>
      <c r="E1427" s="33">
        <v>46099</v>
      </c>
      <c r="F1427" s="18" t="s">
        <v>216</v>
      </c>
      <c r="G1427" s="15" t="e">
        <f>VLOOKUP(Table4[[#This Row],[Full Name / Nama Penuh]],#REF!,1,FALSE)</f>
        <v>#REF!</v>
      </c>
      <c r="H1427" s="17" t="s">
        <v>239</v>
      </c>
      <c r="I1427" s="22" t="s">
        <v>1762</v>
      </c>
      <c r="J1427" s="22" t="s">
        <v>3149</v>
      </c>
      <c r="K1427" s="22" t="s">
        <v>296</v>
      </c>
      <c r="L1427" s="23" t="s">
        <v>4849</v>
      </c>
      <c r="M1427" s="23" t="s">
        <v>4850</v>
      </c>
      <c r="N1427" s="24" t="s">
        <v>4851</v>
      </c>
      <c r="O1427" s="23" t="s">
        <v>289</v>
      </c>
      <c r="P1427" s="43" t="s">
        <v>4047</v>
      </c>
      <c r="Q1427" s="17" t="str" cm="1">
        <f t="array" ref="Q1427">_xlfn.XLOOKUP(Table4[[#This Row],[Full Name / Nama Penuh]],Table1[[#All],[Employee Name]],Table1[[#All],[Status]],"",0,1)</f>
        <v>Active</v>
      </c>
      <c r="R1427" s="37"/>
    </row>
    <row r="1428" spans="1:18" ht="318">
      <c r="A1428" s="17"/>
      <c r="B1428" s="15"/>
      <c r="C1428" s="15"/>
      <c r="D1428" s="15"/>
      <c r="E1428" s="32">
        <v>46099</v>
      </c>
      <c r="F1428" s="18" t="s">
        <v>216</v>
      </c>
      <c r="G1428" s="15" t="e">
        <f>VLOOKUP(Table4[[#This Row],[Full Name / Nama Penuh]],#REF!,1,FALSE)</f>
        <v>#REF!</v>
      </c>
      <c r="H1428" s="17" t="s">
        <v>239</v>
      </c>
      <c r="I1428" s="18" t="s">
        <v>1762</v>
      </c>
      <c r="J1428" s="18" t="s">
        <v>644</v>
      </c>
      <c r="K1428" s="18" t="s">
        <v>296</v>
      </c>
      <c r="L1428" s="19" t="s">
        <v>4852</v>
      </c>
      <c r="M1428" s="19" t="s">
        <v>4853</v>
      </c>
      <c r="N1428" s="20" t="s">
        <v>4854</v>
      </c>
      <c r="O1428" s="20" t="s">
        <v>383</v>
      </c>
      <c r="P1428" s="43" t="s">
        <v>4047</v>
      </c>
      <c r="Q1428" s="17" t="str" cm="1">
        <f t="array" ref="Q1428">_xlfn.XLOOKUP(Table4[[#This Row],[Full Name / Nama Penuh]],Table1[[#All],[Employee Name]],Table1[[#All],[Status]],"",0,1)</f>
        <v>Active</v>
      </c>
      <c r="R1428" s="37"/>
    </row>
    <row r="1429" spans="1:18" ht="245.25">
      <c r="A1429" s="47"/>
      <c r="B1429" s="21"/>
      <c r="C1429" s="21"/>
      <c r="D1429" s="21"/>
      <c r="E1429" s="33">
        <v>46099</v>
      </c>
      <c r="F1429" s="18" t="s">
        <v>29</v>
      </c>
      <c r="G1429" s="15" t="e">
        <f>VLOOKUP(Table4[[#This Row],[Full Name / Nama Penuh]],#REF!,1,FALSE)</f>
        <v>#REF!</v>
      </c>
      <c r="H1429" s="17" t="s">
        <v>239</v>
      </c>
      <c r="I1429" s="22" t="s">
        <v>2994</v>
      </c>
      <c r="J1429" s="22" t="s">
        <v>1701</v>
      </c>
      <c r="K1429" s="22" t="s">
        <v>296</v>
      </c>
      <c r="L1429" s="23" t="s">
        <v>4855</v>
      </c>
      <c r="M1429" s="23" t="s">
        <v>4856</v>
      </c>
      <c r="N1429" s="24" t="s">
        <v>4857</v>
      </c>
      <c r="O1429" s="24" t="s">
        <v>289</v>
      </c>
      <c r="P1429" s="43" t="s">
        <v>4047</v>
      </c>
      <c r="Q1429" s="17" t="str" cm="1">
        <f t="array" ref="Q1429">_xlfn.XLOOKUP(Table4[[#This Row],[Full Name / Nama Penuh]],Table1[[#All],[Employee Name]],Table1[[#All],[Status]],"",0,1)</f>
        <v>Active</v>
      </c>
      <c r="R1429" s="37"/>
    </row>
    <row r="1430" spans="1:18" ht="43.5">
      <c r="A1430" s="17"/>
      <c r="B1430" s="15"/>
      <c r="C1430" s="15"/>
      <c r="D1430" s="15"/>
      <c r="E1430" s="32">
        <v>46099</v>
      </c>
      <c r="F1430" s="17" t="s">
        <v>208</v>
      </c>
      <c r="G1430" s="15" t="e">
        <f>VLOOKUP(Table4[[#This Row],[Full Name / Nama Penuh]],#REF!,1,FALSE)</f>
        <v>#REF!</v>
      </c>
      <c r="H1430" s="17" t="s">
        <v>239</v>
      </c>
      <c r="I1430" s="18" t="s">
        <v>4858</v>
      </c>
      <c r="J1430" s="18" t="s">
        <v>3817</v>
      </c>
      <c r="K1430" s="18" t="s">
        <v>296</v>
      </c>
      <c r="L1430" s="19" t="s">
        <v>4859</v>
      </c>
      <c r="M1430" s="19" t="s">
        <v>4860</v>
      </c>
      <c r="N1430" s="20" t="s">
        <v>4861</v>
      </c>
      <c r="O1430" s="20" t="s">
        <v>367</v>
      </c>
      <c r="P1430" s="43" t="s">
        <v>4047</v>
      </c>
      <c r="Q1430" s="17" t="str" cm="1">
        <f t="array" ref="Q1430">_xlfn.XLOOKUP(Table4[[#This Row],[Full Name / Nama Penuh]],Table1[[#All],[Employee Name]],Table1[[#All],[Status]],"",0,1)</f>
        <v>Active</v>
      </c>
      <c r="R1430" s="37"/>
    </row>
    <row r="1431" spans="1:18" ht="43.5">
      <c r="A1431" s="47"/>
      <c r="B1431" s="21"/>
      <c r="C1431" s="21"/>
      <c r="D1431" s="21"/>
      <c r="E1431" s="33">
        <v>46099</v>
      </c>
      <c r="F1431" s="18" t="s">
        <v>210</v>
      </c>
      <c r="G1431" s="15" t="e">
        <f>VLOOKUP(Table4[[#This Row],[Full Name / Nama Penuh]],#REF!,1,FALSE)</f>
        <v>#REF!</v>
      </c>
      <c r="H1431" s="17" t="s">
        <v>239</v>
      </c>
      <c r="I1431" s="22" t="s">
        <v>1324</v>
      </c>
      <c r="J1431" s="22" t="s">
        <v>1787</v>
      </c>
      <c r="K1431" s="22" t="s">
        <v>296</v>
      </c>
      <c r="L1431" s="23" t="s">
        <v>4862</v>
      </c>
      <c r="M1431" s="23" t="s">
        <v>4863</v>
      </c>
      <c r="N1431" s="24" t="s">
        <v>4864</v>
      </c>
      <c r="O1431" s="24" t="s">
        <v>346</v>
      </c>
      <c r="P1431" s="43" t="s">
        <v>4047</v>
      </c>
      <c r="Q1431" s="17" t="str" cm="1">
        <f t="array" ref="Q1431">_xlfn.XLOOKUP(Table4[[#This Row],[Full Name / Nama Penuh]],Table1[[#All],[Employee Name]],Table1[[#All],[Status]],"",0,1)</f>
        <v>Active</v>
      </c>
      <c r="R1431" s="37"/>
    </row>
    <row r="1432" spans="1:18" ht="57.75">
      <c r="A1432" s="47"/>
      <c r="B1432" s="21"/>
      <c r="C1432" s="21"/>
      <c r="D1432" s="21"/>
      <c r="E1432" s="33">
        <v>46099</v>
      </c>
      <c r="F1432" s="18" t="s">
        <v>210</v>
      </c>
      <c r="G1432" s="15" t="e">
        <f>VLOOKUP(Table4[[#This Row],[Full Name / Nama Penuh]],#REF!,1,FALSE)</f>
        <v>#REF!</v>
      </c>
      <c r="H1432" s="17" t="s">
        <v>239</v>
      </c>
      <c r="I1432" s="15" t="s">
        <v>1324</v>
      </c>
      <c r="J1432" s="18" t="s">
        <v>325</v>
      </c>
      <c r="K1432" s="18" t="s">
        <v>296</v>
      </c>
      <c r="L1432" s="19" t="s">
        <v>4865</v>
      </c>
      <c r="M1432" s="19" t="s">
        <v>4866</v>
      </c>
      <c r="N1432" s="20" t="s">
        <v>4867</v>
      </c>
      <c r="O1432" s="20" t="s">
        <v>346</v>
      </c>
      <c r="P1432" s="43" t="s">
        <v>4047</v>
      </c>
      <c r="Q1432" s="17" t="str" cm="1">
        <f t="array" ref="Q1432">_xlfn.XLOOKUP(Table4[[#This Row],[Full Name / Nama Penuh]],Table1[[#All],[Employee Name]],Table1[[#All],[Status]],"",0,1)</f>
        <v>Active</v>
      </c>
      <c r="R1432" s="37"/>
    </row>
    <row r="1433" spans="1:18" ht="130.5">
      <c r="A1433" s="17"/>
      <c r="B1433" s="15"/>
      <c r="C1433" s="15"/>
      <c r="D1433" s="15"/>
      <c r="E1433" s="32">
        <v>46099</v>
      </c>
      <c r="F1433" s="18" t="s">
        <v>78</v>
      </c>
      <c r="G1433" s="15" t="e">
        <f>VLOOKUP(Table4[[#This Row],[Full Name / Nama Penuh]],#REF!,1,FALSE)</f>
        <v>#REF!</v>
      </c>
      <c r="H1433" s="17" t="s">
        <v>239</v>
      </c>
      <c r="I1433" s="18" t="s">
        <v>56</v>
      </c>
      <c r="J1433" s="18" t="s">
        <v>1787</v>
      </c>
      <c r="K1433" s="18" t="s">
        <v>285</v>
      </c>
      <c r="L1433" s="19" t="s">
        <v>4868</v>
      </c>
      <c r="M1433" s="19" t="s">
        <v>4869</v>
      </c>
      <c r="N1433" s="20" t="s">
        <v>4870</v>
      </c>
      <c r="O1433" s="19" t="s">
        <v>289</v>
      </c>
      <c r="P1433" s="43" t="s">
        <v>4047</v>
      </c>
      <c r="Q1433" s="17" t="str" cm="1">
        <f t="array" ref="Q1433">_xlfn.XLOOKUP(Table4[[#This Row],[Full Name / Nama Penuh]],Table1[[#All],[Employee Name]],Table1[[#All],[Status]],"",0,1)</f>
        <v>Active</v>
      </c>
      <c r="R1433" s="37"/>
    </row>
    <row r="1434" spans="1:18" ht="231">
      <c r="A1434" s="47"/>
      <c r="B1434" s="21"/>
      <c r="C1434" s="21"/>
      <c r="D1434" s="21"/>
      <c r="E1434" s="33">
        <v>46099</v>
      </c>
      <c r="F1434" s="18" t="s">
        <v>1983</v>
      </c>
      <c r="G1434" s="15" t="e">
        <f>VLOOKUP(Table4[[#This Row],[Full Name / Nama Penuh]],#REF!,1,FALSE)</f>
        <v>#REF!</v>
      </c>
      <c r="H1434" s="17" t="s">
        <v>239</v>
      </c>
      <c r="I1434" s="22" t="s">
        <v>309</v>
      </c>
      <c r="J1434" s="22" t="s">
        <v>1701</v>
      </c>
      <c r="K1434" s="22" t="s">
        <v>285</v>
      </c>
      <c r="L1434" s="23" t="s">
        <v>4871</v>
      </c>
      <c r="M1434" s="23" t="s">
        <v>287</v>
      </c>
      <c r="N1434" s="24" t="s">
        <v>4872</v>
      </c>
      <c r="O1434" s="23" t="s">
        <v>289</v>
      </c>
      <c r="P1434" s="43" t="s">
        <v>4047</v>
      </c>
      <c r="Q1434" s="17" t="str" cm="1">
        <f t="array" ref="Q1434">_xlfn.XLOOKUP(Table4[[#This Row],[Full Name / Nama Penuh]],Table1[[#All],[Employee Name]],Table1[[#All],[Status]],"",0,1)</f>
        <v>Active</v>
      </c>
      <c r="R1434" s="37"/>
    </row>
    <row r="1435" spans="1:18" ht="29.25">
      <c r="A1435" s="17"/>
      <c r="B1435" s="15"/>
      <c r="C1435" s="15"/>
      <c r="D1435" s="15"/>
      <c r="E1435" s="32">
        <v>46099</v>
      </c>
      <c r="F1435" s="17" t="s">
        <v>165</v>
      </c>
      <c r="G1435" s="15" t="e">
        <f>VLOOKUP(Table4[[#This Row],[Full Name / Nama Penuh]],#REF!,1,FALSE)</f>
        <v>#REF!</v>
      </c>
      <c r="H1435" s="17" t="s">
        <v>239</v>
      </c>
      <c r="I1435" s="18" t="s">
        <v>651</v>
      </c>
      <c r="J1435" s="18" t="s">
        <v>266</v>
      </c>
      <c r="K1435" s="18" t="s">
        <v>285</v>
      </c>
      <c r="L1435" s="19" t="s">
        <v>4873</v>
      </c>
      <c r="M1435" s="19" t="s">
        <v>4874</v>
      </c>
      <c r="N1435" s="20" t="s">
        <v>3500</v>
      </c>
      <c r="O1435" s="19" t="s">
        <v>428</v>
      </c>
      <c r="P1435" s="43" t="s">
        <v>4047</v>
      </c>
      <c r="Q1435" s="17" t="str" cm="1">
        <f t="array" ref="Q1435">_xlfn.XLOOKUP(Table4[[#This Row],[Full Name / Nama Penuh]],Table1[[#All],[Employee Name]],Table1[[#All],[Status]],"",0,1)</f>
        <v>Active</v>
      </c>
      <c r="R1435" s="37"/>
    </row>
    <row r="1436" spans="1:18" ht="29.25">
      <c r="A1436" s="17"/>
      <c r="B1436" s="15"/>
      <c r="C1436" s="15"/>
      <c r="D1436" s="15"/>
      <c r="E1436" s="32">
        <v>46099</v>
      </c>
      <c r="F1436" s="17" t="s">
        <v>18</v>
      </c>
      <c r="G1436" s="15" t="e">
        <f>VLOOKUP(Table4[[#This Row],[Full Name / Nama Penuh]],#REF!,1,FALSE)</f>
        <v>#REF!</v>
      </c>
      <c r="H1436" s="17" t="s">
        <v>239</v>
      </c>
      <c r="I1436" s="18" t="s">
        <v>1086</v>
      </c>
      <c r="J1436" s="18" t="s">
        <v>644</v>
      </c>
      <c r="K1436" s="18" t="s">
        <v>285</v>
      </c>
      <c r="L1436" s="19" t="s">
        <v>4875</v>
      </c>
      <c r="M1436" s="19" t="s">
        <v>4876</v>
      </c>
      <c r="N1436" s="20" t="s">
        <v>4876</v>
      </c>
      <c r="O1436" s="20" t="s">
        <v>289</v>
      </c>
      <c r="P1436" s="43" t="s">
        <v>4047</v>
      </c>
      <c r="Q1436" s="17" t="str" cm="1">
        <f t="array" ref="Q1436">_xlfn.XLOOKUP(Table4[[#This Row],[Full Name / Nama Penuh]],Table1[[#All],[Employee Name]],Table1[[#All],[Status]],"",0,1)</f>
        <v>Active</v>
      </c>
      <c r="R1436" s="37"/>
    </row>
    <row r="1437" spans="1:18" ht="72.75">
      <c r="A1437" s="47"/>
      <c r="B1437" s="21"/>
      <c r="C1437" s="21"/>
      <c r="D1437" s="21"/>
      <c r="E1437" s="33">
        <v>46099</v>
      </c>
      <c r="F1437" s="17" t="s">
        <v>221</v>
      </c>
      <c r="G1437" s="15" t="e">
        <f>VLOOKUP(Table4[[#This Row],[Full Name / Nama Penuh]],#REF!,1,FALSE)</f>
        <v>#REF!</v>
      </c>
      <c r="H1437" s="17" t="s">
        <v>239</v>
      </c>
      <c r="I1437" s="22" t="s">
        <v>1938</v>
      </c>
      <c r="J1437" s="22" t="s">
        <v>291</v>
      </c>
      <c r="K1437" s="22" t="s">
        <v>296</v>
      </c>
      <c r="L1437" s="23" t="s">
        <v>4877</v>
      </c>
      <c r="M1437" s="23" t="s">
        <v>4878</v>
      </c>
      <c r="N1437" s="24" t="s">
        <v>4879</v>
      </c>
      <c r="O1437" s="24" t="s">
        <v>271</v>
      </c>
      <c r="P1437" s="43" t="s">
        <v>4047</v>
      </c>
      <c r="Q1437" s="17" t="str" cm="1">
        <f t="array" ref="Q1437">_xlfn.XLOOKUP(Table4[[#This Row],[Full Name / Nama Penuh]],Table1[[#All],[Employee Name]],Table1[[#All],[Status]],"",0,1)</f>
        <v>Active</v>
      </c>
      <c r="R1437" s="37"/>
    </row>
    <row r="1438" spans="1:18" ht="57.75">
      <c r="A1438" s="17"/>
      <c r="B1438" s="15"/>
      <c r="C1438" s="15"/>
      <c r="D1438" s="15"/>
      <c r="E1438" s="32">
        <v>46099</v>
      </c>
      <c r="F1438" s="17" t="s">
        <v>221</v>
      </c>
      <c r="G1438" s="15" t="e">
        <f>VLOOKUP(Table4[[#This Row],[Full Name / Nama Penuh]],#REF!,1,FALSE)</f>
        <v>#REF!</v>
      </c>
      <c r="H1438" s="17" t="s">
        <v>239</v>
      </c>
      <c r="I1438" s="18" t="s">
        <v>814</v>
      </c>
      <c r="J1438" s="18" t="s">
        <v>386</v>
      </c>
      <c r="K1438" s="18" t="s">
        <v>296</v>
      </c>
      <c r="L1438" s="19" t="s">
        <v>4880</v>
      </c>
      <c r="M1438" s="19" t="s">
        <v>4881</v>
      </c>
      <c r="N1438" s="20" t="s">
        <v>4882</v>
      </c>
      <c r="O1438" s="20" t="s">
        <v>593</v>
      </c>
      <c r="P1438" s="43" t="s">
        <v>4047</v>
      </c>
      <c r="Q1438" s="17" t="str" cm="1">
        <f t="array" ref="Q1438">_xlfn.XLOOKUP(Table4[[#This Row],[Full Name / Nama Penuh]],Table1[[#All],[Employee Name]],Table1[[#All],[Status]],"",0,1)</f>
        <v>Active</v>
      </c>
      <c r="R1438" s="37"/>
    </row>
    <row r="1439" spans="1:18" ht="72.75">
      <c r="A1439" s="17"/>
      <c r="B1439" s="15"/>
      <c r="C1439" s="15"/>
      <c r="D1439" s="15"/>
      <c r="E1439" s="32">
        <v>46099</v>
      </c>
      <c r="F1439" s="18" t="s">
        <v>4883</v>
      </c>
      <c r="G1439" s="15" t="e">
        <f>VLOOKUP(Table4[[#This Row],[Full Name / Nama Penuh]],#REF!,1,FALSE)</f>
        <v>#REF!</v>
      </c>
      <c r="H1439" s="17" t="s">
        <v>4426</v>
      </c>
      <c r="I1439" s="18" t="s">
        <v>537</v>
      </c>
      <c r="J1439" s="18" t="s">
        <v>88</v>
      </c>
      <c r="K1439" s="18" t="s">
        <v>285</v>
      </c>
      <c r="L1439" s="19" t="s">
        <v>4884</v>
      </c>
      <c r="M1439" s="19" t="s">
        <v>4885</v>
      </c>
      <c r="N1439" s="20" t="s">
        <v>4886</v>
      </c>
      <c r="O1439" s="19" t="s">
        <v>428</v>
      </c>
      <c r="P1439" s="43" t="s">
        <v>390</v>
      </c>
      <c r="Q1439" s="17" t="str" cm="1">
        <f t="array" ref="Q1439">_xlfn.XLOOKUP(Table4[[#This Row],[Full Name / Nama Penuh]],Table1[[#All],[Employee Name]],Table1[[#All],[Status]],"",0,1)</f>
        <v/>
      </c>
      <c r="R1439" s="37"/>
    </row>
    <row r="1440" spans="1:18" ht="87">
      <c r="A1440" s="47"/>
      <c r="B1440" s="21"/>
      <c r="C1440" s="21"/>
      <c r="D1440" s="21"/>
      <c r="E1440" s="33">
        <v>46099</v>
      </c>
      <c r="F1440" s="17" t="s">
        <v>231</v>
      </c>
      <c r="G1440" s="15" t="e">
        <f>VLOOKUP(Table4[[#This Row],[Full Name / Nama Penuh]],#REF!,1,FALSE)</f>
        <v>#REF!</v>
      </c>
      <c r="H1440" s="17" t="s">
        <v>239</v>
      </c>
      <c r="I1440" s="22" t="s">
        <v>503</v>
      </c>
      <c r="J1440" s="22" t="s">
        <v>291</v>
      </c>
      <c r="K1440" s="22" t="s">
        <v>296</v>
      </c>
      <c r="L1440" s="23" t="s">
        <v>4887</v>
      </c>
      <c r="M1440" s="23" t="s">
        <v>4888</v>
      </c>
      <c r="N1440" s="24" t="s">
        <v>4889</v>
      </c>
      <c r="O1440" s="23" t="s">
        <v>271</v>
      </c>
      <c r="P1440" s="43" t="s">
        <v>4047</v>
      </c>
      <c r="Q1440" s="17" t="str" cm="1">
        <f t="array" ref="Q1440">_xlfn.XLOOKUP(Table4[[#This Row],[Full Name / Nama Penuh]],Table1[[#All],[Employee Name]],Table1[[#All],[Status]],"",0,1)</f>
        <v>Inactive</v>
      </c>
      <c r="R1440" s="37"/>
    </row>
    <row r="1441" spans="1:18" ht="87">
      <c r="A1441" s="17"/>
      <c r="B1441" s="15"/>
      <c r="C1441" s="15"/>
      <c r="D1441" s="15"/>
      <c r="E1441" s="32">
        <v>46099</v>
      </c>
      <c r="F1441" s="17" t="s">
        <v>87</v>
      </c>
      <c r="G1441" s="15" t="e">
        <f>VLOOKUP(Table4[[#This Row],[Full Name / Nama Penuh]],#REF!,1,FALSE)</f>
        <v>#REF!</v>
      </c>
      <c r="H1441" s="17" t="s">
        <v>239</v>
      </c>
      <c r="I1441" s="18" t="s">
        <v>949</v>
      </c>
      <c r="J1441" s="18" t="s">
        <v>266</v>
      </c>
      <c r="K1441" s="18" t="s">
        <v>285</v>
      </c>
      <c r="L1441" s="19" t="s">
        <v>4890</v>
      </c>
      <c r="M1441" s="19" t="s">
        <v>4891</v>
      </c>
      <c r="N1441" s="20" t="s">
        <v>4892</v>
      </c>
      <c r="O1441" s="19" t="s">
        <v>948</v>
      </c>
      <c r="P1441" s="43" t="s">
        <v>4047</v>
      </c>
      <c r="Q1441" s="17" t="str" cm="1">
        <f t="array" ref="Q1441">_xlfn.XLOOKUP(Table4[[#This Row],[Full Name / Nama Penuh]],Table1[[#All],[Employee Name]],Table1[[#All],[Status]],"",0,1)</f>
        <v>Active</v>
      </c>
      <c r="R1441" s="37"/>
    </row>
    <row r="1442" spans="1:18" ht="188.25">
      <c r="A1442" s="47"/>
      <c r="B1442" s="21"/>
      <c r="C1442" s="21"/>
      <c r="D1442" s="21"/>
      <c r="E1442" s="33">
        <v>46099</v>
      </c>
      <c r="F1442" s="18" t="s">
        <v>157</v>
      </c>
      <c r="G1442" s="15" t="e">
        <f>VLOOKUP(Table4[[#This Row],[Full Name / Nama Penuh]],#REF!,1,FALSE)</f>
        <v>#REF!</v>
      </c>
      <c r="H1442" s="17" t="s">
        <v>239</v>
      </c>
      <c r="I1442" s="22" t="s">
        <v>752</v>
      </c>
      <c r="J1442" s="22" t="s">
        <v>644</v>
      </c>
      <c r="K1442" s="22" t="s">
        <v>285</v>
      </c>
      <c r="L1442" s="23" t="s">
        <v>4893</v>
      </c>
      <c r="M1442" s="23" t="s">
        <v>887</v>
      </c>
      <c r="N1442" s="24" t="s">
        <v>4894</v>
      </c>
      <c r="O1442" s="23" t="s">
        <v>428</v>
      </c>
      <c r="P1442" s="43" t="s">
        <v>4047</v>
      </c>
      <c r="Q1442" s="17" t="str" cm="1">
        <f t="array" ref="Q1442">_xlfn.XLOOKUP(Table4[[#This Row],[Full Name / Nama Penuh]],Table1[[#All],[Employee Name]],Table1[[#All],[Status]],"",0,1)</f>
        <v>Active</v>
      </c>
      <c r="R1442" s="37"/>
    </row>
    <row r="1443" spans="1:18" ht="72.75">
      <c r="A1443" s="17"/>
      <c r="B1443" s="15"/>
      <c r="C1443" s="15"/>
      <c r="D1443" s="15"/>
      <c r="E1443" s="32">
        <v>46099</v>
      </c>
      <c r="F1443" s="18" t="s">
        <v>157</v>
      </c>
      <c r="G1443" s="15" t="e">
        <f>VLOOKUP(Table4[[#This Row],[Full Name / Nama Penuh]],#REF!,1,FALSE)</f>
        <v>#REF!</v>
      </c>
      <c r="H1443" s="17" t="s">
        <v>239</v>
      </c>
      <c r="I1443" s="18" t="s">
        <v>465</v>
      </c>
      <c r="J1443" s="18" t="s">
        <v>644</v>
      </c>
      <c r="K1443" s="18" t="s">
        <v>285</v>
      </c>
      <c r="L1443" s="19" t="s">
        <v>4895</v>
      </c>
      <c r="M1443" s="19" t="s">
        <v>887</v>
      </c>
      <c r="N1443" s="20" t="s">
        <v>4896</v>
      </c>
      <c r="O1443" s="20" t="s">
        <v>289</v>
      </c>
      <c r="P1443" s="43" t="s">
        <v>4047</v>
      </c>
      <c r="Q1443" s="17" t="str" cm="1">
        <f t="array" ref="Q1443">_xlfn.XLOOKUP(Table4[[#This Row],[Full Name / Nama Penuh]],Table1[[#All],[Employee Name]],Table1[[#All],[Status]],"",0,1)</f>
        <v>Active</v>
      </c>
      <c r="R1443" s="37"/>
    </row>
    <row r="1444" spans="1:18" ht="318">
      <c r="A1444" s="47"/>
      <c r="B1444" s="21"/>
      <c r="C1444" s="21"/>
      <c r="D1444" s="21"/>
      <c r="E1444" s="33">
        <v>46099</v>
      </c>
      <c r="F1444" s="18" t="s">
        <v>103</v>
      </c>
      <c r="G1444" s="15" t="e">
        <f>VLOOKUP(Table4[[#This Row],[Full Name / Nama Penuh]],#REF!,1,FALSE)</f>
        <v>#REF!</v>
      </c>
      <c r="H1444" s="17" t="s">
        <v>239</v>
      </c>
      <c r="I1444" s="22" t="s">
        <v>1080</v>
      </c>
      <c r="J1444" s="22" t="s">
        <v>274</v>
      </c>
      <c r="K1444" s="22" t="s">
        <v>285</v>
      </c>
      <c r="L1444" s="23" t="s">
        <v>4897</v>
      </c>
      <c r="M1444" s="23" t="s">
        <v>4898</v>
      </c>
      <c r="N1444" s="24" t="s">
        <v>4899</v>
      </c>
      <c r="O1444" s="24" t="s">
        <v>375</v>
      </c>
      <c r="P1444" s="43" t="s">
        <v>4047</v>
      </c>
      <c r="Q1444" s="17" t="str" cm="1">
        <f t="array" ref="Q1444">_xlfn.XLOOKUP(Table4[[#This Row],[Full Name / Nama Penuh]],Table1[[#All],[Employee Name]],Table1[[#All],[Status]],"",0,1)</f>
        <v>Active</v>
      </c>
      <c r="R1444" s="37"/>
    </row>
    <row r="1445" spans="1:18" ht="231">
      <c r="A1445" s="17"/>
      <c r="B1445" s="15"/>
      <c r="C1445" s="15"/>
      <c r="D1445" s="15"/>
      <c r="E1445" s="32">
        <v>46099</v>
      </c>
      <c r="F1445" s="18" t="s">
        <v>103</v>
      </c>
      <c r="G1445" s="15" t="e">
        <f>VLOOKUP(Table4[[#This Row],[Full Name / Nama Penuh]],#REF!,1,FALSE)</f>
        <v>#REF!</v>
      </c>
      <c r="H1445" s="17" t="s">
        <v>239</v>
      </c>
      <c r="I1445" s="18" t="s">
        <v>1080</v>
      </c>
      <c r="J1445" s="18" t="s">
        <v>291</v>
      </c>
      <c r="K1445" s="18" t="s">
        <v>296</v>
      </c>
      <c r="L1445" s="19" t="s">
        <v>4900</v>
      </c>
      <c r="M1445" s="19" t="s">
        <v>362</v>
      </c>
      <c r="N1445" s="20" t="s">
        <v>4901</v>
      </c>
      <c r="O1445" s="20" t="s">
        <v>428</v>
      </c>
      <c r="P1445" s="43" t="s">
        <v>4047</v>
      </c>
      <c r="Q1445" s="17" t="str" cm="1">
        <f t="array" ref="Q1445">_xlfn.XLOOKUP(Table4[[#This Row],[Full Name / Nama Penuh]],Table1[[#All],[Employee Name]],Table1[[#All],[Status]],"",0,1)</f>
        <v>Active</v>
      </c>
      <c r="R1445" s="37"/>
    </row>
    <row r="1446" spans="1:18" ht="29.25">
      <c r="A1446" s="17"/>
      <c r="B1446" s="15"/>
      <c r="C1446" s="15"/>
      <c r="D1446" s="15"/>
      <c r="E1446" s="32">
        <v>46099</v>
      </c>
      <c r="F1446" s="18" t="s">
        <v>2243</v>
      </c>
      <c r="G1446" s="15" t="e">
        <f>VLOOKUP(Table4[[#This Row],[Full Name / Nama Penuh]],#REF!,1,FALSE)</f>
        <v>#REF!</v>
      </c>
      <c r="H1446" s="17" t="s">
        <v>239</v>
      </c>
      <c r="I1446" s="18" t="s">
        <v>56</v>
      </c>
      <c r="J1446" s="18" t="s">
        <v>291</v>
      </c>
      <c r="K1446" s="18" t="s">
        <v>285</v>
      </c>
      <c r="L1446" s="19" t="s">
        <v>4902</v>
      </c>
      <c r="M1446" s="19" t="s">
        <v>4903</v>
      </c>
      <c r="N1446" s="20" t="s">
        <v>4904</v>
      </c>
      <c r="O1446" s="20" t="s">
        <v>428</v>
      </c>
      <c r="P1446" s="43" t="s">
        <v>4047</v>
      </c>
      <c r="Q1446" s="17" t="str" cm="1">
        <f t="array" ref="Q1446">_xlfn.XLOOKUP(Table4[[#This Row],[Full Name / Nama Penuh]],Table1[[#All],[Employee Name]],Table1[[#All],[Status]],"",0,1)</f>
        <v>Active</v>
      </c>
      <c r="R1446" s="37"/>
    </row>
    <row r="1447" spans="1:18" ht="87">
      <c r="A1447" s="47"/>
      <c r="B1447" s="21"/>
      <c r="C1447" s="21"/>
      <c r="D1447" s="21"/>
      <c r="E1447" s="33">
        <v>46099</v>
      </c>
      <c r="F1447" s="17" t="s">
        <v>141</v>
      </c>
      <c r="G1447" s="15" t="e">
        <f>VLOOKUP(Table4[[#This Row],[Full Name / Nama Penuh]],#REF!,1,FALSE)</f>
        <v>#REF!</v>
      </c>
      <c r="H1447" s="17" t="s">
        <v>239</v>
      </c>
      <c r="I1447" s="22" t="s">
        <v>2221</v>
      </c>
      <c r="J1447" s="22" t="s">
        <v>274</v>
      </c>
      <c r="K1447" s="22" t="s">
        <v>285</v>
      </c>
      <c r="L1447" s="23" t="s">
        <v>4905</v>
      </c>
      <c r="M1447" s="23" t="s">
        <v>4906</v>
      </c>
      <c r="N1447" s="24" t="s">
        <v>4907</v>
      </c>
      <c r="O1447" s="23" t="s">
        <v>318</v>
      </c>
      <c r="P1447" s="43" t="s">
        <v>4047</v>
      </c>
      <c r="Q1447" s="17" t="str" cm="1">
        <f t="array" ref="Q1447">_xlfn.XLOOKUP(Table4[[#This Row],[Full Name / Nama Penuh]],Table1[[#All],[Employee Name]],Table1[[#All],[Status]],"",0,1)</f>
        <v>Inactive</v>
      </c>
      <c r="R1447" s="37"/>
    </row>
    <row r="1448" spans="1:18" ht="72.75">
      <c r="A1448" s="47"/>
      <c r="B1448" s="21"/>
      <c r="C1448" s="21"/>
      <c r="D1448" s="21"/>
      <c r="E1448" s="33">
        <v>46099</v>
      </c>
      <c r="F1448" s="17" t="s">
        <v>70</v>
      </c>
      <c r="G1448" s="15" t="e">
        <f>VLOOKUP(Table4[[#This Row],[Full Name / Nama Penuh]],#REF!,1,FALSE)</f>
        <v>#REF!</v>
      </c>
      <c r="H1448" s="17" t="s">
        <v>239</v>
      </c>
      <c r="I1448" s="22" t="s">
        <v>722</v>
      </c>
      <c r="J1448" s="22" t="s">
        <v>1701</v>
      </c>
      <c r="K1448" s="22" t="s">
        <v>285</v>
      </c>
      <c r="L1448" s="23" t="s">
        <v>4908</v>
      </c>
      <c r="M1448" s="23" t="s">
        <v>4110</v>
      </c>
      <c r="N1448" s="24" t="s">
        <v>4909</v>
      </c>
      <c r="O1448" s="23" t="s">
        <v>289</v>
      </c>
      <c r="P1448" s="43" t="s">
        <v>4047</v>
      </c>
      <c r="Q1448" s="17" t="str" cm="1">
        <f t="array" ref="Q1448">_xlfn.XLOOKUP(Table4[[#This Row],[Full Name / Nama Penuh]],Table1[[#All],[Employee Name]],Table1[[#All],[Status]],"",0,1)</f>
        <v>Active</v>
      </c>
      <c r="R1448" s="37"/>
    </row>
    <row r="1449" spans="1:18" ht="130.5">
      <c r="A1449" s="17"/>
      <c r="B1449" s="15"/>
      <c r="C1449" s="15"/>
      <c r="D1449" s="15"/>
      <c r="E1449" s="32">
        <v>46099</v>
      </c>
      <c r="F1449" s="17" t="s">
        <v>131</v>
      </c>
      <c r="G1449" s="15" t="e">
        <f>VLOOKUP(Table4[[#This Row],[Full Name / Nama Penuh]],#REF!,1,FALSE)</f>
        <v>#REF!</v>
      </c>
      <c r="H1449" s="17" t="s">
        <v>239</v>
      </c>
      <c r="I1449" s="18" t="s">
        <v>403</v>
      </c>
      <c r="J1449" s="18" t="s">
        <v>274</v>
      </c>
      <c r="K1449" s="18" t="s">
        <v>285</v>
      </c>
      <c r="L1449" s="19" t="s">
        <v>4910</v>
      </c>
      <c r="M1449" s="19" t="s">
        <v>4911</v>
      </c>
      <c r="N1449" s="20" t="s">
        <v>4912</v>
      </c>
      <c r="O1449" s="20" t="s">
        <v>289</v>
      </c>
      <c r="P1449" s="43" t="s">
        <v>4047</v>
      </c>
      <c r="Q1449" s="17" t="str" cm="1">
        <f t="array" ref="Q1449">_xlfn.XLOOKUP(Table4[[#This Row],[Full Name / Nama Penuh]],Table1[[#All],[Employee Name]],Table1[[#All],[Status]],"",0,1)</f>
        <v>Active</v>
      </c>
      <c r="R1449" s="37"/>
    </row>
    <row r="1450" spans="1:18" ht="188.25">
      <c r="A1450" s="47"/>
      <c r="B1450" s="21"/>
      <c r="C1450" s="21"/>
      <c r="D1450" s="21"/>
      <c r="E1450" s="33">
        <v>46099</v>
      </c>
      <c r="F1450" s="17" t="s">
        <v>48</v>
      </c>
      <c r="G1450" s="15" t="e">
        <f>VLOOKUP(Table4[[#This Row],[Full Name / Nama Penuh]],#REF!,1,FALSE)</f>
        <v>#REF!</v>
      </c>
      <c r="H1450" s="17" t="s">
        <v>239</v>
      </c>
      <c r="I1450" s="22" t="s">
        <v>304</v>
      </c>
      <c r="J1450" s="22" t="s">
        <v>266</v>
      </c>
      <c r="K1450" s="22" t="s">
        <v>296</v>
      </c>
      <c r="L1450" s="23" t="s">
        <v>4913</v>
      </c>
      <c r="M1450" s="23" t="s">
        <v>4914</v>
      </c>
      <c r="N1450" s="24" t="s">
        <v>4915</v>
      </c>
      <c r="O1450" s="24" t="s">
        <v>289</v>
      </c>
      <c r="P1450" s="43" t="s">
        <v>4047</v>
      </c>
      <c r="Q1450" s="17" t="str" cm="1">
        <f t="array" ref="Q1450">_xlfn.XLOOKUP(Table4[[#This Row],[Full Name / Nama Penuh]],Table1[[#All],[Employee Name]],Table1[[#All],[Status]],"",0,1)</f>
        <v>Active</v>
      </c>
      <c r="R1450" s="37"/>
    </row>
    <row r="1451" spans="1:18">
      <c r="A1451" s="17">
        <v>5772</v>
      </c>
      <c r="B1451" s="15">
        <v>46114.278645833299</v>
      </c>
      <c r="C1451" s="15">
        <v>46114.283715277801</v>
      </c>
      <c r="D1451" s="15" t="s">
        <v>264</v>
      </c>
      <c r="E1451" s="32">
        <v>46099</v>
      </c>
      <c r="F1451" s="15" t="s">
        <v>4916</v>
      </c>
      <c r="G1451" s="15"/>
      <c r="H1451" s="21" t="s">
        <v>2026</v>
      </c>
      <c r="I1451" s="17" t="s">
        <v>4581</v>
      </c>
      <c r="J1451" s="17" t="s">
        <v>644</v>
      </c>
      <c r="K1451" s="17" t="s">
        <v>285</v>
      </c>
      <c r="L1451" s="17" t="s">
        <v>4917</v>
      </c>
      <c r="M1451" s="17" t="s">
        <v>4918</v>
      </c>
      <c r="N1451" s="17" t="s">
        <v>4919</v>
      </c>
      <c r="O1451" s="17" t="s">
        <v>289</v>
      </c>
      <c r="P1451" s="43" t="s">
        <v>390</v>
      </c>
      <c r="Q1451" s="17" t="str" cm="1">
        <f t="array" ref="Q1451">_xlfn.XLOOKUP(Table4[[#This Row],[Full Name / Nama Penuh]],Table1[[#All],[Employee Name]],Table1[[#All],[Status]],"",0,1)</f>
        <v/>
      </c>
      <c r="R1451" s="37"/>
    </row>
    <row r="1452" spans="1:18">
      <c r="A1452" s="17">
        <v>6159</v>
      </c>
      <c r="B1452" s="15">
        <v>46126.3503472222</v>
      </c>
      <c r="C1452" s="15">
        <v>46126.354641203703</v>
      </c>
      <c r="D1452" s="15" t="s">
        <v>264</v>
      </c>
      <c r="E1452" s="32">
        <v>46099</v>
      </c>
      <c r="F1452" s="17" t="s">
        <v>29</v>
      </c>
      <c r="G1452" s="15" t="s">
        <v>2037</v>
      </c>
      <c r="H1452" s="21" t="s">
        <v>239</v>
      </c>
      <c r="I1452" s="17" t="s">
        <v>2994</v>
      </c>
      <c r="J1452" s="17" t="s">
        <v>2021</v>
      </c>
      <c r="K1452" s="17" t="s">
        <v>285</v>
      </c>
      <c r="L1452" s="17" t="s">
        <v>4920</v>
      </c>
      <c r="M1452" s="17" t="s">
        <v>4921</v>
      </c>
      <c r="N1452" s="17" t="s">
        <v>4922</v>
      </c>
      <c r="O1452" s="17" t="s">
        <v>289</v>
      </c>
      <c r="P1452" s="43" t="s">
        <v>272</v>
      </c>
      <c r="Q1452" s="17" t="str" cm="1">
        <f t="array" ref="Q1452">_xlfn.XLOOKUP(Table4[[#This Row],[Full Name / Nama Penuh]],Table1[[#All],[Employee Name]],Table1[[#All],[Status]],"",0,1)</f>
        <v>Active</v>
      </c>
      <c r="R1452" s="37"/>
    </row>
    <row r="1453" spans="1:18" ht="144.75">
      <c r="A1453" s="17"/>
      <c r="B1453" s="15"/>
      <c r="C1453" s="15"/>
      <c r="D1453" s="15"/>
      <c r="E1453" s="32">
        <v>46099</v>
      </c>
      <c r="F1453" s="18" t="s">
        <v>619</v>
      </c>
      <c r="G1453" s="15" t="e">
        <f>VLOOKUP(Table4[[#This Row],[Full Name / Nama Penuh]],#REF!,1,FALSE)</f>
        <v>#REF!</v>
      </c>
      <c r="H1453" s="17" t="s">
        <v>4426</v>
      </c>
      <c r="I1453" s="18" t="s">
        <v>537</v>
      </c>
      <c r="J1453" s="18" t="s">
        <v>88</v>
      </c>
      <c r="K1453" s="18" t="s">
        <v>305</v>
      </c>
      <c r="L1453" s="19" t="s">
        <v>4923</v>
      </c>
      <c r="M1453" s="19" t="s">
        <v>4924</v>
      </c>
      <c r="N1453" s="20" t="s">
        <v>4925</v>
      </c>
      <c r="O1453" s="19" t="s">
        <v>340</v>
      </c>
      <c r="P1453" s="43" t="s">
        <v>390</v>
      </c>
      <c r="Q1453" s="17" t="str" cm="1">
        <f t="array" ref="Q1453">_xlfn.XLOOKUP(Table4[[#This Row],[Full Name / Nama Penuh]],Table1[[#All],[Employee Name]],Table1[[#All],[Status]],"",0,1)</f>
        <v/>
      </c>
      <c r="R1453" s="37"/>
    </row>
    <row r="1454" spans="1:18" ht="87">
      <c r="A1454" s="47"/>
      <c r="B1454" s="21"/>
      <c r="C1454" s="21"/>
      <c r="D1454" s="21"/>
      <c r="E1454" s="33">
        <v>46098</v>
      </c>
      <c r="F1454" s="18" t="s">
        <v>219</v>
      </c>
      <c r="G1454" s="37">
        <v>12000048</v>
      </c>
      <c r="H1454" s="17" t="s">
        <v>239</v>
      </c>
      <c r="I1454" s="22" t="s">
        <v>627</v>
      </c>
      <c r="J1454" s="22" t="s">
        <v>314</v>
      </c>
      <c r="K1454" s="22" t="s">
        <v>267</v>
      </c>
      <c r="L1454" s="23" t="s">
        <v>4926</v>
      </c>
      <c r="M1454" s="23" t="s">
        <v>4927</v>
      </c>
      <c r="N1454" s="24" t="s">
        <v>4928</v>
      </c>
      <c r="O1454" s="23" t="s">
        <v>346</v>
      </c>
      <c r="P1454" s="43" t="s">
        <v>4047</v>
      </c>
      <c r="Q1454" s="17" t="str" cm="1">
        <f t="array" ref="Q1454">_xlfn.XLOOKUP(Table4[[#This Row],[Full Name / Nama Penuh]],Table1[[#All],[Employee Name]],Table1[[#All],[Status]],"",0,1)</f>
        <v>Active</v>
      </c>
      <c r="R1454" s="37"/>
    </row>
    <row r="1455" spans="1:18" ht="409.6">
      <c r="A1455" s="17"/>
      <c r="B1455" s="15"/>
      <c r="C1455" s="15"/>
      <c r="D1455" s="15"/>
      <c r="E1455" s="32">
        <v>46098</v>
      </c>
      <c r="F1455" s="17" t="s">
        <v>177</v>
      </c>
      <c r="G1455" s="15" t="e">
        <f>VLOOKUP(Table4[[#This Row],[Full Name / Nama Penuh]],#REF!,1,FALSE)</f>
        <v>#REF!</v>
      </c>
      <c r="H1455" s="17" t="s">
        <v>239</v>
      </c>
      <c r="I1455" s="18" t="s">
        <v>512</v>
      </c>
      <c r="J1455" s="18" t="s">
        <v>291</v>
      </c>
      <c r="K1455" s="18" t="s">
        <v>305</v>
      </c>
      <c r="L1455" s="19" t="s">
        <v>4929</v>
      </c>
      <c r="M1455" s="19" t="s">
        <v>4930</v>
      </c>
      <c r="N1455" s="20" t="s">
        <v>4931</v>
      </c>
      <c r="O1455" s="20" t="s">
        <v>295</v>
      </c>
      <c r="P1455" s="43" t="s">
        <v>4047</v>
      </c>
      <c r="Q1455" s="17" t="str" cm="1">
        <f t="array" ref="Q1455">_xlfn.XLOOKUP(Table4[[#This Row],[Full Name / Nama Penuh]],Table1[[#All],[Employee Name]],Table1[[#All],[Status]],"",0,1)</f>
        <v>Active</v>
      </c>
      <c r="R1455" s="37"/>
    </row>
    <row r="1456" spans="1:18" ht="57.75">
      <c r="A1456" s="47"/>
      <c r="B1456" s="21"/>
      <c r="C1456" s="21"/>
      <c r="D1456" s="21"/>
      <c r="E1456" s="33">
        <v>46098</v>
      </c>
      <c r="F1456" s="17" t="s">
        <v>160</v>
      </c>
      <c r="G1456" s="15" t="e">
        <f>VLOOKUP(Table4[[#This Row],[Full Name / Nama Penuh]],#REF!,1,FALSE)</f>
        <v>#REF!</v>
      </c>
      <c r="H1456" s="17" t="s">
        <v>239</v>
      </c>
      <c r="I1456" s="22" t="s">
        <v>359</v>
      </c>
      <c r="J1456" s="22" t="s">
        <v>446</v>
      </c>
      <c r="K1456" s="22" t="s">
        <v>305</v>
      </c>
      <c r="L1456" s="23" t="s">
        <v>4932</v>
      </c>
      <c r="M1456" s="23" t="s">
        <v>1504</v>
      </c>
      <c r="N1456" s="24" t="s">
        <v>4933</v>
      </c>
      <c r="O1456" s="24" t="s">
        <v>295</v>
      </c>
      <c r="P1456" s="43" t="s">
        <v>4047</v>
      </c>
      <c r="Q1456" s="17" t="str" cm="1">
        <f t="array" ref="Q1456">_xlfn.XLOOKUP(Table4[[#This Row],[Full Name / Nama Penuh]],Table1[[#All],[Employee Name]],Table1[[#All],[Status]],"",0,1)</f>
        <v>Active</v>
      </c>
      <c r="R1456" s="37"/>
    </row>
    <row r="1457" spans="1:18" ht="159">
      <c r="A1457" s="17"/>
      <c r="B1457" s="15"/>
      <c r="C1457" s="15"/>
      <c r="D1457" s="15"/>
      <c r="E1457" s="32">
        <v>46098</v>
      </c>
      <c r="F1457" s="18" t="s">
        <v>140</v>
      </c>
      <c r="G1457" s="15" t="e">
        <f>VLOOKUP(Table4[[#This Row],[Full Name / Nama Penuh]],#REF!,1,FALSE)</f>
        <v>#REF!</v>
      </c>
      <c r="H1457" s="17" t="s">
        <v>239</v>
      </c>
      <c r="I1457" s="18" t="s">
        <v>714</v>
      </c>
      <c r="J1457" s="18" t="s">
        <v>604</v>
      </c>
      <c r="K1457" s="18" t="s">
        <v>267</v>
      </c>
      <c r="L1457" s="19" t="s">
        <v>4934</v>
      </c>
      <c r="M1457" s="19" t="s">
        <v>4935</v>
      </c>
      <c r="N1457" s="20" t="s">
        <v>4936</v>
      </c>
      <c r="O1457" s="20" t="s">
        <v>283</v>
      </c>
      <c r="P1457" s="43" t="s">
        <v>4047</v>
      </c>
      <c r="Q1457" s="17" t="str" cm="1">
        <f t="array" ref="Q1457">_xlfn.XLOOKUP(Table4[[#This Row],[Full Name / Nama Penuh]],Table1[[#All],[Employee Name]],Table1[[#All],[Status]],"",0,1)</f>
        <v>Active</v>
      </c>
      <c r="R1457" s="37"/>
    </row>
    <row r="1458" spans="1:18" ht="318">
      <c r="A1458" s="17"/>
      <c r="B1458" s="15"/>
      <c r="C1458" s="15"/>
      <c r="D1458" s="15"/>
      <c r="E1458" s="32">
        <v>46098</v>
      </c>
      <c r="F1458" s="17" t="s">
        <v>38</v>
      </c>
      <c r="G1458" s="15" t="e">
        <f>VLOOKUP(Table4[[#This Row],[Full Name / Nama Penuh]],#REF!,1,FALSE)</f>
        <v>#REF!</v>
      </c>
      <c r="H1458" s="17" t="s">
        <v>239</v>
      </c>
      <c r="I1458" s="18" t="s">
        <v>603</v>
      </c>
      <c r="J1458" s="18" t="s">
        <v>475</v>
      </c>
      <c r="K1458" s="18" t="s">
        <v>267</v>
      </c>
      <c r="L1458" s="19" t="s">
        <v>3292</v>
      </c>
      <c r="M1458" s="19" t="s">
        <v>3293</v>
      </c>
      <c r="N1458" s="20" t="s">
        <v>4937</v>
      </c>
      <c r="O1458" s="19" t="s">
        <v>271</v>
      </c>
      <c r="P1458" s="43" t="s">
        <v>4047</v>
      </c>
      <c r="Q1458" s="17" t="str" cm="1">
        <f t="array" ref="Q1458">_xlfn.XLOOKUP(Table4[[#This Row],[Full Name / Nama Penuh]],Table1[[#All],[Employee Name]],Table1[[#All],[Status]],"",0,1)</f>
        <v>Active</v>
      </c>
      <c r="R1458" s="37"/>
    </row>
    <row r="1459" spans="1:18" ht="245.25">
      <c r="A1459" s="17"/>
      <c r="B1459" s="15"/>
      <c r="C1459" s="15"/>
      <c r="D1459" s="15"/>
      <c r="E1459" s="32">
        <v>46098</v>
      </c>
      <c r="F1459" s="18" t="s">
        <v>103</v>
      </c>
      <c r="G1459" s="15" t="e">
        <f>VLOOKUP(Table4[[#This Row],[Full Name / Nama Penuh]],#REF!,1,FALSE)</f>
        <v>#REF!</v>
      </c>
      <c r="H1459" s="17" t="s">
        <v>239</v>
      </c>
      <c r="I1459" s="18" t="s">
        <v>1080</v>
      </c>
      <c r="J1459" s="18" t="s">
        <v>291</v>
      </c>
      <c r="K1459" s="18" t="s">
        <v>267</v>
      </c>
      <c r="L1459" s="19" t="s">
        <v>4938</v>
      </c>
      <c r="M1459" s="19" t="s">
        <v>4939</v>
      </c>
      <c r="N1459" s="20" t="s">
        <v>4940</v>
      </c>
      <c r="O1459" s="19" t="s">
        <v>340</v>
      </c>
      <c r="P1459" s="43" t="s">
        <v>4047</v>
      </c>
      <c r="Q1459" s="17" t="str" cm="1">
        <f t="array" ref="Q1459">_xlfn.XLOOKUP(Table4[[#This Row],[Full Name / Nama Penuh]],Table1[[#All],[Employee Name]],Table1[[#All],[Status]],"",0,1)</f>
        <v>Active</v>
      </c>
      <c r="R1459" s="37"/>
    </row>
    <row r="1460" spans="1:18" ht="43.5">
      <c r="A1460" s="17"/>
      <c r="B1460" s="15"/>
      <c r="C1460" s="15"/>
      <c r="D1460" s="15"/>
      <c r="E1460" s="32">
        <v>46098</v>
      </c>
      <c r="F1460" s="18" t="s">
        <v>2200</v>
      </c>
      <c r="G1460" s="15" t="e">
        <f>VLOOKUP(Table4[[#This Row],[Full Name / Nama Penuh]],#REF!,1,FALSE)</f>
        <v>#REF!</v>
      </c>
      <c r="H1460" s="17" t="s">
        <v>239</v>
      </c>
      <c r="I1460" s="18" t="s">
        <v>309</v>
      </c>
      <c r="J1460" s="18" t="s">
        <v>475</v>
      </c>
      <c r="K1460" s="18" t="s">
        <v>267</v>
      </c>
      <c r="L1460" s="19" t="s">
        <v>4941</v>
      </c>
      <c r="M1460" s="19" t="s">
        <v>4942</v>
      </c>
      <c r="N1460" s="20" t="s">
        <v>4943</v>
      </c>
      <c r="O1460" s="20" t="s">
        <v>283</v>
      </c>
      <c r="P1460" s="43" t="s">
        <v>4047</v>
      </c>
      <c r="Q1460" s="17" t="str" cm="1">
        <f t="array" ref="Q1460">_xlfn.XLOOKUP(Table4[[#This Row],[Full Name / Nama Penuh]],Table1[[#All],[Employee Name]],Table1[[#All],[Status]],"",0,1)</f>
        <v>Active</v>
      </c>
      <c r="R1460" s="37"/>
    </row>
    <row r="1461" spans="1:18" ht="57.75">
      <c r="A1461" s="47"/>
      <c r="B1461" s="21"/>
      <c r="C1461" s="21"/>
      <c r="D1461" s="21"/>
      <c r="E1461" s="33">
        <v>46098</v>
      </c>
      <c r="F1461" s="17" t="s">
        <v>166</v>
      </c>
      <c r="G1461" s="15" t="e">
        <f>VLOOKUP(Table4[[#This Row],[Full Name / Nama Penuh]],#REF!,1,FALSE)</f>
        <v>#REF!</v>
      </c>
      <c r="H1461" s="17" t="s">
        <v>239</v>
      </c>
      <c r="I1461" s="22" t="s">
        <v>359</v>
      </c>
      <c r="J1461" s="22" t="s">
        <v>1777</v>
      </c>
      <c r="K1461" s="22" t="s">
        <v>305</v>
      </c>
      <c r="L1461" s="23" t="s">
        <v>4944</v>
      </c>
      <c r="M1461" s="23" t="s">
        <v>4945</v>
      </c>
      <c r="N1461" s="24" t="s">
        <v>4946</v>
      </c>
      <c r="O1461" s="24" t="s">
        <v>295</v>
      </c>
      <c r="P1461" s="43" t="s">
        <v>4047</v>
      </c>
      <c r="Q1461" s="17" t="str" cm="1">
        <f t="array" ref="Q1461">_xlfn.XLOOKUP(Table4[[#This Row],[Full Name / Nama Penuh]],Table1[[#All],[Employee Name]],Table1[[#All],[Status]],"",0,1)</f>
        <v>Active</v>
      </c>
      <c r="R1461" s="37"/>
    </row>
    <row r="1462" spans="1:18" ht="101.25">
      <c r="A1462" s="17"/>
      <c r="B1462" s="15"/>
      <c r="C1462" s="15"/>
      <c r="D1462" s="15"/>
      <c r="E1462" s="32">
        <v>46098</v>
      </c>
      <c r="F1462" s="17" t="s">
        <v>98</v>
      </c>
      <c r="G1462" s="15" t="e">
        <f>VLOOKUP(Table4[[#This Row],[Full Name / Nama Penuh]],#REF!,1,FALSE)</f>
        <v>#REF!</v>
      </c>
      <c r="H1462" s="17" t="s">
        <v>239</v>
      </c>
      <c r="I1462" s="18" t="s">
        <v>4832</v>
      </c>
      <c r="J1462" s="18" t="s">
        <v>325</v>
      </c>
      <c r="K1462" s="18" t="s">
        <v>305</v>
      </c>
      <c r="L1462" s="19" t="s">
        <v>4947</v>
      </c>
      <c r="M1462" s="19" t="s">
        <v>1492</v>
      </c>
      <c r="N1462" s="20" t="s">
        <v>4948</v>
      </c>
      <c r="O1462" s="20" t="s">
        <v>295</v>
      </c>
      <c r="P1462" s="43" t="s">
        <v>4047</v>
      </c>
      <c r="Q1462" s="17" t="str" cm="1">
        <f t="array" ref="Q1462">_xlfn.XLOOKUP(Table4[[#This Row],[Full Name / Nama Penuh]],Table1[[#All],[Employee Name]],Table1[[#All],[Status]],"",0,1)</f>
        <v>Active</v>
      </c>
      <c r="R1462" s="37"/>
    </row>
    <row r="1463" spans="1:18" ht="405">
      <c r="A1463" s="47"/>
      <c r="B1463" s="21"/>
      <c r="C1463" s="21"/>
      <c r="D1463" s="21"/>
      <c r="E1463" s="33">
        <v>46098</v>
      </c>
      <c r="F1463" s="17" t="s">
        <v>171</v>
      </c>
      <c r="G1463" s="15" t="e">
        <f>VLOOKUP(Table4[[#This Row],[Full Name / Nama Penuh]],#REF!,1,FALSE)</f>
        <v>#REF!</v>
      </c>
      <c r="H1463" s="17" t="s">
        <v>239</v>
      </c>
      <c r="I1463" s="22" t="s">
        <v>465</v>
      </c>
      <c r="J1463" s="22" t="s">
        <v>274</v>
      </c>
      <c r="K1463" s="22" t="s">
        <v>267</v>
      </c>
      <c r="L1463" s="23" t="s">
        <v>4949</v>
      </c>
      <c r="M1463" s="23" t="s">
        <v>4950</v>
      </c>
      <c r="N1463" s="24" t="s">
        <v>4951</v>
      </c>
      <c r="O1463" s="24" t="s">
        <v>283</v>
      </c>
      <c r="P1463" s="43" t="s">
        <v>4047</v>
      </c>
      <c r="Q1463" s="17" t="str" cm="1">
        <f t="array" ref="Q1463">_xlfn.XLOOKUP(Table4[[#This Row],[Full Name / Nama Penuh]],Table1[[#All],[Employee Name]],Table1[[#All],[Status]],"",0,1)</f>
        <v>Active</v>
      </c>
      <c r="R1463" s="37"/>
    </row>
    <row r="1464" spans="1:18" ht="115.5">
      <c r="A1464" s="17"/>
      <c r="B1464" s="15"/>
      <c r="C1464" s="15"/>
      <c r="D1464" s="15"/>
      <c r="E1464" s="32">
        <v>46098</v>
      </c>
      <c r="F1464" s="17" t="s">
        <v>115</v>
      </c>
      <c r="G1464" s="15" t="e">
        <f>VLOOKUP(Table4[[#This Row],[Full Name / Nama Penuh]],#REF!,1,FALSE)</f>
        <v>#REF!</v>
      </c>
      <c r="H1464" s="17" t="s">
        <v>239</v>
      </c>
      <c r="I1464" s="18" t="s">
        <v>687</v>
      </c>
      <c r="J1464" s="18" t="s">
        <v>88</v>
      </c>
      <c r="K1464" s="18" t="s">
        <v>267</v>
      </c>
      <c r="L1464" s="19" t="s">
        <v>4952</v>
      </c>
      <c r="M1464" s="19" t="s">
        <v>4953</v>
      </c>
      <c r="N1464" s="20" t="s">
        <v>4954</v>
      </c>
      <c r="O1464" s="19" t="s">
        <v>318</v>
      </c>
      <c r="P1464" s="43" t="s">
        <v>4047</v>
      </c>
      <c r="Q1464" s="17" t="str" cm="1">
        <f t="array" ref="Q1464">_xlfn.XLOOKUP(Table4[[#This Row],[Full Name / Nama Penuh]],Table1[[#All],[Employee Name]],Table1[[#All],[Status]],"",0,1)</f>
        <v>Active</v>
      </c>
      <c r="R1464" s="37"/>
    </row>
    <row r="1465" spans="1:18" ht="159">
      <c r="A1465" s="47"/>
      <c r="B1465" s="21"/>
      <c r="C1465" s="21"/>
      <c r="D1465" s="21"/>
      <c r="E1465" s="33">
        <v>46098</v>
      </c>
      <c r="F1465" s="18" t="s">
        <v>2247</v>
      </c>
      <c r="G1465" s="15" t="e">
        <f>VLOOKUP(Table4[[#This Row],[Full Name / Nama Penuh]],#REF!,1,FALSE)</f>
        <v>#REF!</v>
      </c>
      <c r="H1465" s="17" t="s">
        <v>239</v>
      </c>
      <c r="I1465" s="22" t="s">
        <v>531</v>
      </c>
      <c r="J1465" s="22" t="s">
        <v>475</v>
      </c>
      <c r="K1465" s="22" t="s">
        <v>267</v>
      </c>
      <c r="L1465" s="23" t="s">
        <v>4955</v>
      </c>
      <c r="M1465" s="23" t="s">
        <v>4956</v>
      </c>
      <c r="N1465" s="24" t="s">
        <v>4957</v>
      </c>
      <c r="O1465" s="23" t="s">
        <v>283</v>
      </c>
      <c r="P1465" s="43" t="s">
        <v>4047</v>
      </c>
      <c r="Q1465" s="17" t="str" cm="1">
        <f t="array" ref="Q1465">_xlfn.XLOOKUP(Table4[[#This Row],[Full Name / Nama Penuh]],Table1[[#All],[Employee Name]],Table1[[#All],[Status]],"",0,1)</f>
        <v>Active</v>
      </c>
      <c r="R1465" s="37"/>
    </row>
    <row r="1466" spans="1:18">
      <c r="A1466" s="17">
        <v>5878</v>
      </c>
      <c r="B1466" s="15">
        <v>46120.404282407399</v>
      </c>
      <c r="C1466" s="15">
        <v>46120.4077777778</v>
      </c>
      <c r="D1466" s="15" t="s">
        <v>264</v>
      </c>
      <c r="E1466" s="32">
        <v>46098</v>
      </c>
      <c r="F1466" s="17" t="s">
        <v>191</v>
      </c>
      <c r="G1466" s="15"/>
      <c r="H1466" s="21" t="s">
        <v>239</v>
      </c>
      <c r="I1466" s="17" t="s">
        <v>1252</v>
      </c>
      <c r="J1466" s="17" t="s">
        <v>300</v>
      </c>
      <c r="K1466" s="17" t="s">
        <v>267</v>
      </c>
      <c r="L1466" s="17" t="s">
        <v>4958</v>
      </c>
      <c r="M1466" s="17" t="s">
        <v>4959</v>
      </c>
      <c r="N1466" s="17" t="s">
        <v>4960</v>
      </c>
      <c r="O1466" s="17" t="s">
        <v>283</v>
      </c>
      <c r="P1466" s="43" t="s">
        <v>272</v>
      </c>
      <c r="Q1466" s="17" t="str" cm="1">
        <f t="array" ref="Q1466">_xlfn.XLOOKUP(Table4[[#This Row],[Full Name / Nama Penuh]],Table1[[#All],[Employee Name]],Table1[[#All],[Status]],"",0,1)</f>
        <v>Active</v>
      </c>
      <c r="R1466" s="37"/>
    </row>
    <row r="1467" spans="1:18">
      <c r="A1467" s="17">
        <v>6214</v>
      </c>
      <c r="B1467" s="15">
        <v>46126.506215277797</v>
      </c>
      <c r="C1467" s="15">
        <v>46126.5074074074</v>
      </c>
      <c r="D1467" s="15" t="s">
        <v>264</v>
      </c>
      <c r="E1467" s="32">
        <v>46098</v>
      </c>
      <c r="F1467" s="17" t="s">
        <v>187</v>
      </c>
      <c r="G1467" s="15" t="s">
        <v>1963</v>
      </c>
      <c r="H1467" s="21" t="s">
        <v>239</v>
      </c>
      <c r="I1467" s="17" t="s">
        <v>1578</v>
      </c>
      <c r="J1467" s="17" t="s">
        <v>475</v>
      </c>
      <c r="K1467" s="17" t="s">
        <v>267</v>
      </c>
      <c r="L1467" s="17" t="s">
        <v>4961</v>
      </c>
      <c r="M1467" s="17" t="s">
        <v>804</v>
      </c>
      <c r="N1467" s="17" t="s">
        <v>4962</v>
      </c>
      <c r="O1467" s="17" t="s">
        <v>340</v>
      </c>
      <c r="P1467" s="43" t="s">
        <v>272</v>
      </c>
      <c r="Q1467" s="17" t="str" cm="1">
        <f t="array" ref="Q1467">_xlfn.XLOOKUP(Table4[[#This Row],[Full Name / Nama Penuh]],Table1[[#All],[Employee Name]],Table1[[#All],[Status]],"",0,1)</f>
        <v>Active</v>
      </c>
      <c r="R1467" s="37"/>
    </row>
    <row r="1468" spans="1:18" ht="29.25">
      <c r="A1468" s="47"/>
      <c r="B1468" s="21"/>
      <c r="C1468" s="21"/>
      <c r="D1468" s="21"/>
      <c r="E1468" s="33">
        <v>46098</v>
      </c>
      <c r="F1468" s="17" t="s">
        <v>98</v>
      </c>
      <c r="G1468" s="15" t="e">
        <f>VLOOKUP(Table4[[#This Row],[Full Name / Nama Penuh]],#REF!,1,FALSE)</f>
        <v>#REF!</v>
      </c>
      <c r="H1468" s="17" t="s">
        <v>239</v>
      </c>
      <c r="I1468" s="22" t="s">
        <v>4832</v>
      </c>
      <c r="J1468" s="22" t="s">
        <v>266</v>
      </c>
      <c r="K1468" s="22" t="s">
        <v>285</v>
      </c>
      <c r="L1468" s="23" t="s">
        <v>4963</v>
      </c>
      <c r="M1468" s="23" t="s">
        <v>491</v>
      </c>
      <c r="N1468" s="24" t="s">
        <v>339</v>
      </c>
      <c r="O1468" s="24" t="s">
        <v>450</v>
      </c>
      <c r="P1468" s="43" t="s">
        <v>4047</v>
      </c>
      <c r="Q1468" s="17" t="str" cm="1">
        <f t="array" ref="Q1468">_xlfn.XLOOKUP(Table4[[#This Row],[Full Name / Nama Penuh]],Table1[[#All],[Employee Name]],Table1[[#All],[Status]],"",0,1)</f>
        <v>Active</v>
      </c>
      <c r="R1468" s="37"/>
    </row>
    <row r="1469" spans="1:18" ht="130.5">
      <c r="A1469" s="17"/>
      <c r="B1469" s="15"/>
      <c r="C1469" s="15"/>
      <c r="D1469" s="15"/>
      <c r="E1469" s="32">
        <v>46098</v>
      </c>
      <c r="F1469" s="18" t="s">
        <v>116</v>
      </c>
      <c r="G1469" s="15" t="e">
        <f>VLOOKUP(Table4[[#This Row],[Full Name / Nama Penuh]],#REF!,1,FALSE)</f>
        <v>#REF!</v>
      </c>
      <c r="H1469" s="17" t="s">
        <v>239</v>
      </c>
      <c r="I1469" s="18" t="s">
        <v>4964</v>
      </c>
      <c r="J1469" s="18" t="s">
        <v>88</v>
      </c>
      <c r="K1469" s="18" t="s">
        <v>285</v>
      </c>
      <c r="L1469" s="19" t="s">
        <v>4965</v>
      </c>
      <c r="M1469" s="19" t="s">
        <v>4966</v>
      </c>
      <c r="N1469" s="20" t="s">
        <v>4967</v>
      </c>
      <c r="O1469" s="20" t="s">
        <v>289</v>
      </c>
      <c r="P1469" s="43" t="s">
        <v>4047</v>
      </c>
      <c r="Q1469" s="17" t="str" cm="1">
        <f t="array" ref="Q1469">_xlfn.XLOOKUP(Table4[[#This Row],[Full Name / Nama Penuh]],Table1[[#All],[Employee Name]],Table1[[#All],[Status]],"",0,1)</f>
        <v>Active</v>
      </c>
      <c r="R1469" s="37"/>
    </row>
    <row r="1470" spans="1:18" ht="29.25">
      <c r="A1470" s="47"/>
      <c r="B1470" s="21"/>
      <c r="C1470" s="21"/>
      <c r="D1470" s="21"/>
      <c r="E1470" s="33">
        <v>46098</v>
      </c>
      <c r="F1470" s="18" t="s">
        <v>3064</v>
      </c>
      <c r="G1470" s="15" t="e">
        <f>VLOOKUP(Table4[[#This Row],[Full Name / Nama Penuh]],#REF!,1,FALSE)</f>
        <v>#REF!</v>
      </c>
      <c r="H1470" s="17" t="s">
        <v>239</v>
      </c>
      <c r="I1470" s="15" t="s">
        <v>1044</v>
      </c>
      <c r="J1470" s="18" t="s">
        <v>332</v>
      </c>
      <c r="K1470" s="18" t="s">
        <v>285</v>
      </c>
      <c r="L1470" s="19" t="s">
        <v>4968</v>
      </c>
      <c r="M1470" s="19" t="s">
        <v>4969</v>
      </c>
      <c r="N1470" s="20" t="s">
        <v>4970</v>
      </c>
      <c r="O1470" s="20" t="s">
        <v>454</v>
      </c>
      <c r="P1470" s="43" t="s">
        <v>4047</v>
      </c>
      <c r="Q1470" s="17" t="str" cm="1">
        <f t="array" ref="Q1470">_xlfn.XLOOKUP(Table4[[#This Row],[Full Name / Nama Penuh]],Table1[[#All],[Employee Name]],Table1[[#All],[Status]],"",0,1)</f>
        <v>Active</v>
      </c>
      <c r="R1470" s="37"/>
    </row>
    <row r="1471" spans="1:18" ht="231">
      <c r="A1471" s="47"/>
      <c r="B1471" s="21"/>
      <c r="C1471" s="21"/>
      <c r="D1471" s="21"/>
      <c r="E1471" s="33">
        <v>46098</v>
      </c>
      <c r="F1471" s="18" t="s">
        <v>103</v>
      </c>
      <c r="G1471" s="15" t="e">
        <f>VLOOKUP(Table4[[#This Row],[Full Name / Nama Penuh]],#REF!,1,FALSE)</f>
        <v>#REF!</v>
      </c>
      <c r="H1471" s="17" t="s">
        <v>239</v>
      </c>
      <c r="I1471" s="22" t="s">
        <v>1080</v>
      </c>
      <c r="J1471" s="22" t="s">
        <v>266</v>
      </c>
      <c r="K1471" s="22" t="s">
        <v>285</v>
      </c>
      <c r="L1471" s="23" t="s">
        <v>4971</v>
      </c>
      <c r="M1471" s="23" t="s">
        <v>362</v>
      </c>
      <c r="N1471" s="24" t="s">
        <v>4972</v>
      </c>
      <c r="O1471" s="23" t="s">
        <v>428</v>
      </c>
      <c r="P1471" s="43" t="s">
        <v>4047</v>
      </c>
      <c r="Q1471" s="17" t="str" cm="1">
        <f t="array" ref="Q1471">_xlfn.XLOOKUP(Table4[[#This Row],[Full Name / Nama Penuh]],Table1[[#All],[Employee Name]],Table1[[#All],[Status]],"",0,1)</f>
        <v>Active</v>
      </c>
      <c r="R1471" s="37"/>
    </row>
    <row r="1472" spans="1:18" ht="245.25">
      <c r="A1472" s="47"/>
      <c r="B1472" s="21"/>
      <c r="C1472" s="21"/>
      <c r="D1472" s="21"/>
      <c r="E1472" s="33">
        <v>46098</v>
      </c>
      <c r="F1472" s="18" t="s">
        <v>103</v>
      </c>
      <c r="G1472" s="15" t="e">
        <f>VLOOKUP(Table4[[#This Row],[Full Name / Nama Penuh]],#REF!,1,FALSE)</f>
        <v>#REF!</v>
      </c>
      <c r="H1472" s="17" t="s">
        <v>239</v>
      </c>
      <c r="I1472" s="22" t="s">
        <v>1080</v>
      </c>
      <c r="J1472" s="22" t="s">
        <v>320</v>
      </c>
      <c r="K1472" s="22" t="s">
        <v>285</v>
      </c>
      <c r="L1472" s="23" t="s">
        <v>4973</v>
      </c>
      <c r="M1472" s="23" t="s">
        <v>362</v>
      </c>
      <c r="N1472" s="24" t="s">
        <v>4974</v>
      </c>
      <c r="O1472" s="23" t="s">
        <v>375</v>
      </c>
      <c r="P1472" s="43" t="s">
        <v>4047</v>
      </c>
      <c r="Q1472" s="17" t="str" cm="1">
        <f t="array" ref="Q1472">_xlfn.XLOOKUP(Table4[[#This Row],[Full Name / Nama Penuh]],Table1[[#All],[Employee Name]],Table1[[#All],[Status]],"",0,1)</f>
        <v>Active</v>
      </c>
      <c r="R1472" s="37"/>
    </row>
    <row r="1473" spans="1:18" ht="43.5">
      <c r="A1473" s="17"/>
      <c r="B1473" s="15"/>
      <c r="C1473" s="15"/>
      <c r="D1473" s="15"/>
      <c r="E1473" s="32">
        <v>46098</v>
      </c>
      <c r="F1473" s="17" t="s">
        <v>166</v>
      </c>
      <c r="G1473" s="15" t="e">
        <f>VLOOKUP(Table4[[#This Row],[Full Name / Nama Penuh]],#REF!,1,FALSE)</f>
        <v>#REF!</v>
      </c>
      <c r="H1473" s="17" t="s">
        <v>239</v>
      </c>
      <c r="I1473" s="18" t="s">
        <v>359</v>
      </c>
      <c r="J1473" s="18" t="s">
        <v>1777</v>
      </c>
      <c r="K1473" s="18" t="s">
        <v>285</v>
      </c>
      <c r="L1473" s="19" t="s">
        <v>4975</v>
      </c>
      <c r="M1473" s="19" t="s">
        <v>2596</v>
      </c>
      <c r="N1473" s="20" t="s">
        <v>4976</v>
      </c>
      <c r="O1473" s="20" t="s">
        <v>295</v>
      </c>
      <c r="P1473" s="43" t="s">
        <v>4047</v>
      </c>
      <c r="Q1473" s="17" t="str" cm="1">
        <f t="array" ref="Q1473">_xlfn.XLOOKUP(Table4[[#This Row],[Full Name / Nama Penuh]],Table1[[#All],[Employee Name]],Table1[[#All],[Status]],"",0,1)</f>
        <v>Active</v>
      </c>
      <c r="R1473" s="37"/>
    </row>
    <row r="1474" spans="1:18" ht="43.5">
      <c r="A1474" s="17"/>
      <c r="B1474" s="15"/>
      <c r="C1474" s="15"/>
      <c r="D1474" s="15"/>
      <c r="E1474" s="32">
        <v>46098</v>
      </c>
      <c r="F1474" s="17" t="s">
        <v>160</v>
      </c>
      <c r="G1474" s="15" t="e">
        <f>VLOOKUP(Table4[[#This Row],[Full Name / Nama Penuh]],#REF!,1,FALSE)</f>
        <v>#REF!</v>
      </c>
      <c r="H1474" s="17" t="s">
        <v>239</v>
      </c>
      <c r="I1474" s="22" t="s">
        <v>359</v>
      </c>
      <c r="J1474" s="22" t="s">
        <v>446</v>
      </c>
      <c r="K1474" s="22" t="s">
        <v>285</v>
      </c>
      <c r="L1474" s="23" t="s">
        <v>4977</v>
      </c>
      <c r="M1474" s="23" t="s">
        <v>369</v>
      </c>
      <c r="N1474" s="24" t="s">
        <v>4978</v>
      </c>
      <c r="O1474" s="24" t="s">
        <v>295</v>
      </c>
      <c r="P1474" s="43" t="s">
        <v>4047</v>
      </c>
      <c r="Q1474" s="17" t="str" cm="1">
        <f t="array" ref="Q1474">_xlfn.XLOOKUP(Table4[[#This Row],[Full Name / Nama Penuh]],Table1[[#All],[Employee Name]],Table1[[#All],[Status]],"",0,1)</f>
        <v>Active</v>
      </c>
      <c r="R1474" s="37"/>
    </row>
    <row r="1475" spans="1:18" ht="29.25">
      <c r="A1475" s="17"/>
      <c r="B1475" s="15"/>
      <c r="C1475" s="15"/>
      <c r="D1475" s="15"/>
      <c r="E1475" s="32">
        <v>46098</v>
      </c>
      <c r="F1475" s="18" t="s">
        <v>117</v>
      </c>
      <c r="G1475" s="15" t="e">
        <f>VLOOKUP(Table4[[#This Row],[Full Name / Nama Penuh]],#REF!,1,FALSE)</f>
        <v>#REF!</v>
      </c>
      <c r="H1475" s="17" t="s">
        <v>239</v>
      </c>
      <c r="I1475" s="18" t="s">
        <v>4979</v>
      </c>
      <c r="J1475" s="18" t="s">
        <v>88</v>
      </c>
      <c r="K1475" s="18" t="s">
        <v>285</v>
      </c>
      <c r="L1475" s="19" t="s">
        <v>4980</v>
      </c>
      <c r="M1475" s="19" t="s">
        <v>4981</v>
      </c>
      <c r="N1475" s="20" t="s">
        <v>362</v>
      </c>
      <c r="O1475" s="19" t="s">
        <v>289</v>
      </c>
      <c r="P1475" s="43" t="s">
        <v>4047</v>
      </c>
      <c r="Q1475" s="17" t="str" cm="1">
        <f t="array" ref="Q1475">_xlfn.XLOOKUP(Table4[[#This Row],[Full Name / Nama Penuh]],Table1[[#All],[Employee Name]],Table1[[#All],[Status]],"",0,1)</f>
        <v>Active</v>
      </c>
      <c r="R1475" s="37"/>
    </row>
    <row r="1476" spans="1:18" ht="43.5">
      <c r="A1476" s="47"/>
      <c r="B1476" s="21"/>
      <c r="C1476" s="21"/>
      <c r="D1476" s="21"/>
      <c r="E1476" s="33">
        <v>46098</v>
      </c>
      <c r="F1476" s="17" t="s">
        <v>70</v>
      </c>
      <c r="G1476" s="15" t="e">
        <f>VLOOKUP(Table4[[#This Row],[Full Name / Nama Penuh]],#REF!,1,FALSE)</f>
        <v>#REF!</v>
      </c>
      <c r="H1476" s="17" t="s">
        <v>239</v>
      </c>
      <c r="I1476" s="22" t="s">
        <v>722</v>
      </c>
      <c r="J1476" s="22" t="s">
        <v>332</v>
      </c>
      <c r="K1476" s="22" t="s">
        <v>285</v>
      </c>
      <c r="L1476" s="23" t="s">
        <v>4982</v>
      </c>
      <c r="M1476" s="23" t="s">
        <v>4110</v>
      </c>
      <c r="N1476" s="24" t="s">
        <v>3791</v>
      </c>
      <c r="O1476" s="23" t="s">
        <v>589</v>
      </c>
      <c r="P1476" s="43" t="s">
        <v>4047</v>
      </c>
      <c r="Q1476" s="17" t="str" cm="1">
        <f t="array" ref="Q1476">_xlfn.XLOOKUP(Table4[[#This Row],[Full Name / Nama Penuh]],Table1[[#All],[Employee Name]],Table1[[#All],[Status]],"",0,1)</f>
        <v>Active</v>
      </c>
      <c r="R1476" s="37"/>
    </row>
    <row r="1477" spans="1:18" ht="57.75">
      <c r="A1477" s="17"/>
      <c r="B1477" s="15"/>
      <c r="C1477" s="15"/>
      <c r="D1477" s="15"/>
      <c r="E1477" s="32">
        <v>46098</v>
      </c>
      <c r="F1477" s="17" t="s">
        <v>70</v>
      </c>
      <c r="G1477" s="15" t="e">
        <f>VLOOKUP(Table4[[#This Row],[Full Name / Nama Penuh]],#REF!,1,FALSE)</f>
        <v>#REF!</v>
      </c>
      <c r="H1477" s="17" t="s">
        <v>239</v>
      </c>
      <c r="I1477" s="18" t="s">
        <v>722</v>
      </c>
      <c r="J1477" s="18" t="s">
        <v>266</v>
      </c>
      <c r="K1477" s="18" t="s">
        <v>285</v>
      </c>
      <c r="L1477" s="19" t="s">
        <v>4983</v>
      </c>
      <c r="M1477" s="19" t="s">
        <v>4984</v>
      </c>
      <c r="N1477" s="20" t="s">
        <v>3791</v>
      </c>
      <c r="O1477" s="19" t="s">
        <v>289</v>
      </c>
      <c r="P1477" s="43" t="s">
        <v>4047</v>
      </c>
      <c r="Q1477" s="17" t="str" cm="1">
        <f t="array" ref="Q1477">_xlfn.XLOOKUP(Table4[[#This Row],[Full Name / Nama Penuh]],Table1[[#All],[Employee Name]],Table1[[#All],[Status]],"",0,1)</f>
        <v>Active</v>
      </c>
      <c r="R1477" s="37"/>
    </row>
    <row r="1478" spans="1:18">
      <c r="A1478" s="17">
        <v>5795</v>
      </c>
      <c r="B1478" s="15">
        <v>46114.618148148104</v>
      </c>
      <c r="C1478" s="15">
        <v>46114.621840277803</v>
      </c>
      <c r="D1478" s="15" t="s">
        <v>264</v>
      </c>
      <c r="E1478" s="32">
        <v>46098</v>
      </c>
      <c r="F1478" s="15" t="s">
        <v>4985</v>
      </c>
      <c r="G1478" s="15"/>
      <c r="H1478" s="21" t="s">
        <v>239</v>
      </c>
      <c r="I1478" s="17" t="s">
        <v>4986</v>
      </c>
      <c r="J1478" s="17" t="s">
        <v>320</v>
      </c>
      <c r="K1478" s="17" t="s">
        <v>285</v>
      </c>
      <c r="L1478" s="17" t="s">
        <v>4987</v>
      </c>
      <c r="M1478" s="17" t="s">
        <v>4988</v>
      </c>
      <c r="N1478" s="17" t="s">
        <v>4989</v>
      </c>
      <c r="O1478" s="17" t="s">
        <v>340</v>
      </c>
      <c r="P1478" s="16" t="s">
        <v>272</v>
      </c>
      <c r="Q1478" s="17" t="str" cm="1">
        <f t="array" ref="Q1478">_xlfn.XLOOKUP(Table4[[#This Row],[Full Name / Nama Penuh]],Table1[[#All],[Employee Name]],Table1[[#All],[Status]],"",0,1)</f>
        <v>Active</v>
      </c>
      <c r="R1478" s="37"/>
    </row>
    <row r="1479" spans="1:18">
      <c r="A1479" s="17">
        <v>6128</v>
      </c>
      <c r="B1479" s="15">
        <v>46126.336226851898</v>
      </c>
      <c r="C1479" s="15">
        <v>46126.337164351797</v>
      </c>
      <c r="D1479" s="15" t="s">
        <v>264</v>
      </c>
      <c r="E1479" s="32">
        <v>46098</v>
      </c>
      <c r="F1479" s="17" t="s">
        <v>139</v>
      </c>
      <c r="G1479" s="15" t="s">
        <v>4616</v>
      </c>
      <c r="H1479" s="21" t="s">
        <v>239</v>
      </c>
      <c r="I1479" s="17" t="s">
        <v>769</v>
      </c>
      <c r="J1479" s="17" t="s">
        <v>355</v>
      </c>
      <c r="K1479" s="17" t="s">
        <v>285</v>
      </c>
      <c r="L1479" s="17" t="s">
        <v>4990</v>
      </c>
      <c r="M1479" s="17" t="s">
        <v>592</v>
      </c>
      <c r="N1479" s="17" t="s">
        <v>592</v>
      </c>
      <c r="O1479" s="17" t="s">
        <v>289</v>
      </c>
      <c r="P1479" s="43" t="s">
        <v>272</v>
      </c>
      <c r="Q1479" s="17" t="str" cm="1">
        <f t="array" ref="Q1479">_xlfn.XLOOKUP(Table4[[#This Row],[Full Name / Nama Penuh]],Table1[[#All],[Employee Name]],Table1[[#All],[Status]],"",0,1)</f>
        <v>Active</v>
      </c>
      <c r="R1479" s="37"/>
    </row>
    <row r="1480" spans="1:18" ht="87">
      <c r="A1480" s="17"/>
      <c r="B1480" s="15"/>
      <c r="C1480" s="15"/>
      <c r="D1480" s="15"/>
      <c r="E1480" s="32">
        <v>46097</v>
      </c>
      <c r="F1480" s="18" t="s">
        <v>219</v>
      </c>
      <c r="G1480" s="37">
        <v>12000048</v>
      </c>
      <c r="H1480" s="17" t="s">
        <v>239</v>
      </c>
      <c r="I1480" s="18" t="s">
        <v>627</v>
      </c>
      <c r="J1480" s="18" t="s">
        <v>291</v>
      </c>
      <c r="K1480" s="19" t="s">
        <v>267</v>
      </c>
      <c r="L1480" s="19" t="s">
        <v>4991</v>
      </c>
      <c r="M1480" s="20" t="s">
        <v>4992</v>
      </c>
      <c r="N1480" s="20" t="s">
        <v>4993</v>
      </c>
      <c r="O1480" s="18" t="s">
        <v>346</v>
      </c>
      <c r="P1480" s="43" t="s">
        <v>4047</v>
      </c>
      <c r="Q1480" s="17" t="str" cm="1">
        <f t="array" ref="Q1480">_xlfn.XLOOKUP(Table4[[#This Row],[Full Name / Nama Penuh]],Table1[[#All],[Employee Name]],Table1[[#All],[Status]],"",0,1)</f>
        <v>Active</v>
      </c>
      <c r="R1480" s="37"/>
    </row>
    <row r="1481" spans="1:18" ht="144.75">
      <c r="A1481" s="17"/>
      <c r="B1481" s="15"/>
      <c r="C1481" s="15"/>
      <c r="D1481" s="15"/>
      <c r="E1481" s="32">
        <v>46097</v>
      </c>
      <c r="F1481" s="18" t="s">
        <v>219</v>
      </c>
      <c r="G1481" s="37">
        <v>12000048</v>
      </c>
      <c r="H1481" s="17" t="s">
        <v>239</v>
      </c>
      <c r="I1481" s="18" t="s">
        <v>627</v>
      </c>
      <c r="J1481" s="18" t="s">
        <v>291</v>
      </c>
      <c r="K1481" s="19" t="s">
        <v>267</v>
      </c>
      <c r="L1481" s="19" t="s">
        <v>4994</v>
      </c>
      <c r="M1481" s="20" t="s">
        <v>4995</v>
      </c>
      <c r="N1481" s="20" t="s">
        <v>4996</v>
      </c>
      <c r="O1481" s="18" t="s">
        <v>346</v>
      </c>
      <c r="P1481" s="43" t="s">
        <v>4047</v>
      </c>
      <c r="Q1481" s="17" t="str" cm="1">
        <f t="array" ref="Q1481">_xlfn.XLOOKUP(Table4[[#This Row],[Full Name / Nama Penuh]],Table1[[#All],[Employee Name]],Table1[[#All],[Status]],"",0,1)</f>
        <v>Active</v>
      </c>
      <c r="R1481" s="37"/>
    </row>
    <row r="1482" spans="1:18" ht="130.5">
      <c r="A1482" s="17"/>
      <c r="B1482" s="15"/>
      <c r="C1482" s="15"/>
      <c r="D1482" s="15"/>
      <c r="E1482" s="32">
        <v>46097</v>
      </c>
      <c r="F1482" s="18" t="s">
        <v>116</v>
      </c>
      <c r="G1482" s="15" t="e">
        <f>VLOOKUP(Table4[[#This Row],[Full Name / Nama Penuh]],#REF!,1,FALSE)</f>
        <v>#REF!</v>
      </c>
      <c r="H1482" s="17" t="s">
        <v>239</v>
      </c>
      <c r="I1482" s="22" t="s">
        <v>677</v>
      </c>
      <c r="J1482" s="22" t="s">
        <v>320</v>
      </c>
      <c r="K1482" s="22" t="s">
        <v>267</v>
      </c>
      <c r="L1482" s="23" t="s">
        <v>4997</v>
      </c>
      <c r="M1482" s="23" t="s">
        <v>4998</v>
      </c>
      <c r="N1482" s="24" t="s">
        <v>4999</v>
      </c>
      <c r="O1482" s="23" t="s">
        <v>346</v>
      </c>
      <c r="P1482" s="43" t="s">
        <v>4047</v>
      </c>
      <c r="Q1482" s="17" t="str" cm="1">
        <f t="array" ref="Q1482">_xlfn.XLOOKUP(Table4[[#This Row],[Full Name / Nama Penuh]],Table1[[#All],[Employee Name]],Table1[[#All],[Status]],"",0,1)</f>
        <v>Active</v>
      </c>
      <c r="R1482" s="37"/>
    </row>
    <row r="1483" spans="1:18" ht="43.5">
      <c r="A1483" s="47"/>
      <c r="B1483" s="21"/>
      <c r="C1483" s="21"/>
      <c r="D1483" s="21"/>
      <c r="E1483" s="33">
        <v>46097</v>
      </c>
      <c r="F1483" s="17" t="s">
        <v>97</v>
      </c>
      <c r="G1483" s="15" t="e">
        <f>VLOOKUP(Table4[[#This Row],[Full Name / Nama Penuh]],#REF!,1,FALSE)</f>
        <v>#REF!</v>
      </c>
      <c r="H1483" s="17" t="s">
        <v>239</v>
      </c>
      <c r="I1483" s="22" t="s">
        <v>5000</v>
      </c>
      <c r="J1483" s="22" t="s">
        <v>715</v>
      </c>
      <c r="K1483" s="22" t="s">
        <v>267</v>
      </c>
      <c r="L1483" s="23" t="s">
        <v>5001</v>
      </c>
      <c r="M1483" s="23" t="s">
        <v>5002</v>
      </c>
      <c r="N1483" s="24" t="s">
        <v>5003</v>
      </c>
      <c r="O1483" s="23" t="s">
        <v>283</v>
      </c>
      <c r="P1483" s="43" t="s">
        <v>4047</v>
      </c>
      <c r="Q1483" s="17" t="str" cm="1">
        <f t="array" ref="Q1483">_xlfn.XLOOKUP(Table4[[#This Row],[Full Name / Nama Penuh]],Table1[[#All],[Employee Name]],Table1[[#All],[Status]],"",0,1)</f>
        <v>Active</v>
      </c>
      <c r="R1483" s="37"/>
    </row>
    <row r="1484" spans="1:18" ht="29.25">
      <c r="A1484" s="47"/>
      <c r="B1484" s="21"/>
      <c r="C1484" s="21"/>
      <c r="D1484" s="21"/>
      <c r="E1484" s="33">
        <v>46097</v>
      </c>
      <c r="F1484" s="18" t="s">
        <v>3911</v>
      </c>
      <c r="G1484" s="15" t="e">
        <f>VLOOKUP(Table4[[#This Row],[Full Name / Nama Penuh]],#REF!,1,FALSE)</f>
        <v>#REF!</v>
      </c>
      <c r="H1484" s="17" t="s">
        <v>239</v>
      </c>
      <c r="I1484" s="22" t="s">
        <v>5004</v>
      </c>
      <c r="J1484" s="22" t="s">
        <v>325</v>
      </c>
      <c r="K1484" s="22" t="s">
        <v>267</v>
      </c>
      <c r="L1484" s="23" t="s">
        <v>5005</v>
      </c>
      <c r="M1484" s="23" t="s">
        <v>5006</v>
      </c>
      <c r="N1484" s="24" t="s">
        <v>3915</v>
      </c>
      <c r="O1484" s="24" t="s">
        <v>450</v>
      </c>
      <c r="P1484" s="43" t="s">
        <v>4047</v>
      </c>
      <c r="Q1484" s="17" t="str" cm="1">
        <f t="array" ref="Q1484">_xlfn.XLOOKUP(Table4[[#This Row],[Full Name / Nama Penuh]],Table1[[#All],[Employee Name]],Table1[[#All],[Status]],"",0,1)</f>
        <v>Active</v>
      </c>
      <c r="R1484" s="37"/>
    </row>
    <row r="1485" spans="1:18" ht="43.5">
      <c r="A1485" s="47"/>
      <c r="B1485" s="21"/>
      <c r="C1485" s="21"/>
      <c r="D1485" s="21"/>
      <c r="E1485" s="33">
        <v>46097</v>
      </c>
      <c r="F1485" s="17" t="s">
        <v>74</v>
      </c>
      <c r="G1485" s="15" t="e">
        <f>VLOOKUP(Table4[[#This Row],[Full Name / Nama Penuh]],#REF!,1,FALSE)</f>
        <v>#REF!</v>
      </c>
      <c r="H1485" s="17" t="s">
        <v>239</v>
      </c>
      <c r="I1485" s="22" t="s">
        <v>363</v>
      </c>
      <c r="J1485" s="22" t="s">
        <v>644</v>
      </c>
      <c r="K1485" s="22" t="s">
        <v>267</v>
      </c>
      <c r="L1485" s="23" t="s">
        <v>5007</v>
      </c>
      <c r="M1485" s="23" t="s">
        <v>5008</v>
      </c>
      <c r="N1485" s="24" t="s">
        <v>5009</v>
      </c>
      <c r="O1485" s="23" t="s">
        <v>289</v>
      </c>
      <c r="P1485" s="43" t="s">
        <v>4047</v>
      </c>
      <c r="Q1485" s="17" t="str" cm="1">
        <f t="array" ref="Q1485">_xlfn.XLOOKUP(Table4[[#This Row],[Full Name / Nama Penuh]],Table1[[#All],[Employee Name]],Table1[[#All],[Status]],"",0,1)</f>
        <v>Active</v>
      </c>
      <c r="R1485" s="37"/>
    </row>
    <row r="1486" spans="1:18" ht="115.5">
      <c r="A1486" s="17"/>
      <c r="B1486" s="15"/>
      <c r="C1486" s="15"/>
      <c r="D1486" s="15"/>
      <c r="E1486" s="32">
        <v>46097</v>
      </c>
      <c r="F1486" s="17" t="s">
        <v>97</v>
      </c>
      <c r="G1486" s="15" t="e">
        <f>VLOOKUP(Table4[[#This Row],[Full Name / Nama Penuh]],#REF!,1,FALSE)</f>
        <v>#REF!</v>
      </c>
      <c r="H1486" s="17" t="s">
        <v>239</v>
      </c>
      <c r="I1486" s="18" t="s">
        <v>574</v>
      </c>
      <c r="J1486" s="18" t="s">
        <v>919</v>
      </c>
      <c r="K1486" s="18" t="s">
        <v>305</v>
      </c>
      <c r="L1486" s="19" t="s">
        <v>5010</v>
      </c>
      <c r="M1486" s="19" t="s">
        <v>5011</v>
      </c>
      <c r="N1486" s="20" t="s">
        <v>5012</v>
      </c>
      <c r="O1486" s="19" t="s">
        <v>295</v>
      </c>
      <c r="P1486" s="43" t="s">
        <v>4047</v>
      </c>
      <c r="Q1486" s="17" t="str" cm="1">
        <f t="array" ref="Q1486">_xlfn.XLOOKUP(Table4[[#This Row],[Full Name / Nama Penuh]],Table1[[#All],[Employee Name]],Table1[[#All],[Status]],"",0,1)</f>
        <v>Active</v>
      </c>
      <c r="R1486" s="37"/>
    </row>
    <row r="1487" spans="1:18">
      <c r="A1487" s="17">
        <v>6106</v>
      </c>
      <c r="B1487" s="15">
        <v>46125.896874999999</v>
      </c>
      <c r="C1487" s="15">
        <v>46125.897881944402</v>
      </c>
      <c r="D1487" s="15" t="s">
        <v>264</v>
      </c>
      <c r="E1487" s="32">
        <v>46097</v>
      </c>
      <c r="F1487" s="17" t="s">
        <v>233</v>
      </c>
      <c r="G1487" s="15" t="s">
        <v>1948</v>
      </c>
      <c r="H1487" s="21" t="s">
        <v>239</v>
      </c>
      <c r="I1487" s="17" t="s">
        <v>1949</v>
      </c>
      <c r="J1487" s="17" t="s">
        <v>274</v>
      </c>
      <c r="K1487" s="17" t="s">
        <v>305</v>
      </c>
      <c r="L1487" s="17" t="s">
        <v>5013</v>
      </c>
      <c r="M1487" s="17" t="s">
        <v>5014</v>
      </c>
      <c r="N1487" s="17" t="s">
        <v>5015</v>
      </c>
      <c r="O1487" s="17" t="s">
        <v>428</v>
      </c>
      <c r="P1487" s="43" t="s">
        <v>272</v>
      </c>
      <c r="Q1487" s="17" t="str" cm="1">
        <f t="array" ref="Q1487">_xlfn.XLOOKUP(Table4[[#This Row],[Full Name / Nama Penuh]],Table1[[#All],[Employee Name]],Table1[[#All],[Status]],"",0,1)</f>
        <v>Active</v>
      </c>
      <c r="R1487" s="37"/>
    </row>
    <row r="1488" spans="1:18">
      <c r="A1488" s="17">
        <v>6222</v>
      </c>
      <c r="B1488" s="15">
        <v>46126.514351851903</v>
      </c>
      <c r="C1488" s="15">
        <v>46126.519004629597</v>
      </c>
      <c r="D1488" s="15" t="s">
        <v>264</v>
      </c>
      <c r="E1488" s="32">
        <v>46097</v>
      </c>
      <c r="F1488" s="17" t="s">
        <v>163</v>
      </c>
      <c r="G1488" s="15" t="s">
        <v>3131</v>
      </c>
      <c r="H1488" s="21" t="s">
        <v>239</v>
      </c>
      <c r="I1488" s="17" t="s">
        <v>752</v>
      </c>
      <c r="J1488" s="17" t="s">
        <v>266</v>
      </c>
      <c r="K1488" s="17" t="s">
        <v>267</v>
      </c>
      <c r="L1488" s="17" t="s">
        <v>5016</v>
      </c>
      <c r="M1488" s="17" t="s">
        <v>5017</v>
      </c>
      <c r="N1488" s="17" t="s">
        <v>5018</v>
      </c>
      <c r="O1488" s="17" t="s">
        <v>283</v>
      </c>
      <c r="P1488" s="43" t="s">
        <v>272</v>
      </c>
      <c r="Q1488" s="17" t="str" cm="1">
        <f t="array" ref="Q1488">_xlfn.XLOOKUP(Table4[[#This Row],[Full Name / Nama Penuh]],Table1[[#All],[Employee Name]],Table1[[#All],[Status]],"",0,1)</f>
        <v>Active</v>
      </c>
      <c r="R1488" s="37"/>
    </row>
    <row r="1489" spans="1:18" ht="101.25">
      <c r="A1489" s="47"/>
      <c r="B1489" s="21"/>
      <c r="C1489" s="21"/>
      <c r="D1489" s="21"/>
      <c r="E1489" s="33">
        <v>46097</v>
      </c>
      <c r="F1489" s="18" t="s">
        <v>1973</v>
      </c>
      <c r="G1489" s="15" t="e">
        <f>VLOOKUP(Table4[[#This Row],[Full Name / Nama Penuh]],#REF!,1,FALSE)</f>
        <v>#REF!</v>
      </c>
      <c r="H1489" s="17" t="s">
        <v>239</v>
      </c>
      <c r="I1489" s="22" t="s">
        <v>5019</v>
      </c>
      <c r="J1489" s="22" t="s">
        <v>274</v>
      </c>
      <c r="K1489" s="23" t="s">
        <v>285</v>
      </c>
      <c r="L1489" s="23" t="s">
        <v>5020</v>
      </c>
      <c r="M1489" s="24" t="s">
        <v>5021</v>
      </c>
      <c r="N1489" s="24" t="s">
        <v>5022</v>
      </c>
      <c r="O1489" s="22" t="s">
        <v>289</v>
      </c>
      <c r="P1489" s="43" t="s">
        <v>4047</v>
      </c>
      <c r="Q1489" s="17" t="str" cm="1">
        <f t="array" ref="Q1489">_xlfn.XLOOKUP(Table4[[#This Row],[Full Name / Nama Penuh]],Table1[[#All],[Employee Name]],Table1[[#All],[Status]],"",0,1)</f>
        <v>Active</v>
      </c>
      <c r="R1489" s="37"/>
    </row>
    <row r="1490" spans="1:18" ht="72.75">
      <c r="A1490" s="17"/>
      <c r="B1490" s="15"/>
      <c r="C1490" s="15"/>
      <c r="D1490" s="15"/>
      <c r="E1490" s="32">
        <v>46097</v>
      </c>
      <c r="F1490" s="17" t="s">
        <v>98</v>
      </c>
      <c r="G1490" s="15" t="e">
        <f>VLOOKUP(Table4[[#This Row],[Full Name / Nama Penuh]],#REF!,1,FALSE)</f>
        <v>#REF!</v>
      </c>
      <c r="H1490" s="17" t="s">
        <v>239</v>
      </c>
      <c r="I1490" s="18" t="s">
        <v>4832</v>
      </c>
      <c r="J1490" s="18" t="s">
        <v>1372</v>
      </c>
      <c r="K1490" s="18" t="s">
        <v>285</v>
      </c>
      <c r="L1490" s="19" t="s">
        <v>5023</v>
      </c>
      <c r="M1490" s="19" t="s">
        <v>491</v>
      </c>
      <c r="N1490" s="20" t="s">
        <v>5024</v>
      </c>
      <c r="O1490" s="19" t="s">
        <v>289</v>
      </c>
      <c r="P1490" s="43" t="s">
        <v>4047</v>
      </c>
      <c r="Q1490" s="17" t="str" cm="1">
        <f t="array" ref="Q1490">_xlfn.XLOOKUP(Table4[[#This Row],[Full Name / Nama Penuh]],Table1[[#All],[Employee Name]],Table1[[#All],[Status]],"",0,1)</f>
        <v>Active</v>
      </c>
      <c r="R1490" s="37"/>
    </row>
    <row r="1491" spans="1:18" ht="57.75">
      <c r="A1491" s="17"/>
      <c r="B1491" s="15"/>
      <c r="C1491" s="15"/>
      <c r="D1491" s="15"/>
      <c r="E1491" s="32">
        <v>46097</v>
      </c>
      <c r="F1491" s="17" t="s">
        <v>182</v>
      </c>
      <c r="G1491" s="15" t="e">
        <f>VLOOKUP(Table4[[#This Row],[Full Name / Nama Penuh]],#REF!,1,FALSE)</f>
        <v>#REF!</v>
      </c>
      <c r="H1491" s="17" t="s">
        <v>239</v>
      </c>
      <c r="I1491" s="18" t="s">
        <v>359</v>
      </c>
      <c r="J1491" s="18" t="s">
        <v>644</v>
      </c>
      <c r="K1491" s="18" t="s">
        <v>285</v>
      </c>
      <c r="L1491" s="19" t="s">
        <v>5025</v>
      </c>
      <c r="M1491" s="19" t="s">
        <v>5026</v>
      </c>
      <c r="N1491" s="20" t="s">
        <v>5027</v>
      </c>
      <c r="O1491" s="19" t="s">
        <v>383</v>
      </c>
      <c r="P1491" s="43" t="s">
        <v>4047</v>
      </c>
      <c r="Q1491" s="17" t="str" cm="1">
        <f t="array" ref="Q1491">_xlfn.XLOOKUP(Table4[[#This Row],[Full Name / Nama Penuh]],Table1[[#All],[Employee Name]],Table1[[#All],[Status]],"",0,1)</f>
        <v>Active</v>
      </c>
      <c r="R1491" s="37"/>
    </row>
    <row r="1492" spans="1:18" ht="101.25">
      <c r="A1492" s="47"/>
      <c r="B1492" s="21"/>
      <c r="C1492" s="21"/>
      <c r="D1492" s="21"/>
      <c r="E1492" s="33">
        <v>46097</v>
      </c>
      <c r="F1492" s="17" t="s">
        <v>182</v>
      </c>
      <c r="G1492" s="15" t="e">
        <f>VLOOKUP(Table4[[#This Row],[Full Name / Nama Penuh]],#REF!,1,FALSE)</f>
        <v>#REF!</v>
      </c>
      <c r="H1492" s="17" t="s">
        <v>239</v>
      </c>
      <c r="I1492" s="22" t="s">
        <v>359</v>
      </c>
      <c r="J1492" s="22" t="s">
        <v>644</v>
      </c>
      <c r="K1492" s="22" t="s">
        <v>285</v>
      </c>
      <c r="L1492" s="23" t="s">
        <v>5028</v>
      </c>
      <c r="M1492" s="23" t="s">
        <v>1924</v>
      </c>
      <c r="N1492" s="24" t="s">
        <v>5029</v>
      </c>
      <c r="O1492" s="23" t="s">
        <v>428</v>
      </c>
      <c r="P1492" s="43" t="s">
        <v>4047</v>
      </c>
      <c r="Q1492" s="17" t="str" cm="1">
        <f t="array" ref="Q1492">_xlfn.XLOOKUP(Table4[[#This Row],[Full Name / Nama Penuh]],Table1[[#All],[Employee Name]],Table1[[#All],[Status]],"",0,1)</f>
        <v>Active</v>
      </c>
      <c r="R1492" s="37"/>
    </row>
    <row r="1493" spans="1:18" ht="57.75">
      <c r="A1493" s="17"/>
      <c r="B1493" s="15"/>
      <c r="C1493" s="15"/>
      <c r="D1493" s="15"/>
      <c r="E1493" s="32">
        <v>46097</v>
      </c>
      <c r="F1493" s="17" t="s">
        <v>182</v>
      </c>
      <c r="G1493" s="15" t="e">
        <f>VLOOKUP(Table4[[#This Row],[Full Name / Nama Penuh]],#REF!,1,FALSE)</f>
        <v>#REF!</v>
      </c>
      <c r="H1493" s="17" t="s">
        <v>239</v>
      </c>
      <c r="I1493" s="18" t="s">
        <v>359</v>
      </c>
      <c r="J1493" s="18" t="s">
        <v>644</v>
      </c>
      <c r="K1493" s="18" t="s">
        <v>285</v>
      </c>
      <c r="L1493" s="19" t="s">
        <v>5030</v>
      </c>
      <c r="M1493" s="19" t="s">
        <v>1924</v>
      </c>
      <c r="N1493" s="20" t="s">
        <v>5031</v>
      </c>
      <c r="O1493" s="19" t="s">
        <v>375</v>
      </c>
      <c r="P1493" s="43" t="s">
        <v>4047</v>
      </c>
      <c r="Q1493" s="17" t="str" cm="1">
        <f t="array" ref="Q1493">_xlfn.XLOOKUP(Table4[[#This Row],[Full Name / Nama Penuh]],Table1[[#All],[Employee Name]],Table1[[#All],[Status]],"",0,1)</f>
        <v>Active</v>
      </c>
      <c r="R1493" s="37"/>
    </row>
    <row r="1494" spans="1:18" ht="43.5">
      <c r="A1494" s="17"/>
      <c r="B1494" s="15"/>
      <c r="C1494" s="15"/>
      <c r="D1494" s="15"/>
      <c r="E1494" s="32">
        <v>46097</v>
      </c>
      <c r="F1494" s="17" t="s">
        <v>229</v>
      </c>
      <c r="G1494" s="15" t="e">
        <f>VLOOKUP(Table4[[#This Row],[Full Name / Nama Penuh]],#REF!,1,FALSE)</f>
        <v>#REF!</v>
      </c>
      <c r="H1494" s="17" t="s">
        <v>239</v>
      </c>
      <c r="I1494" s="18" t="s">
        <v>2849</v>
      </c>
      <c r="J1494" s="18" t="s">
        <v>386</v>
      </c>
      <c r="K1494" s="18" t="s">
        <v>285</v>
      </c>
      <c r="L1494" s="19" t="s">
        <v>5032</v>
      </c>
      <c r="M1494" s="19" t="s">
        <v>5033</v>
      </c>
      <c r="N1494" s="20" t="s">
        <v>5034</v>
      </c>
      <c r="O1494" s="20" t="s">
        <v>367</v>
      </c>
      <c r="P1494" s="43" t="s">
        <v>4047</v>
      </c>
      <c r="Q1494" s="17" t="str" cm="1">
        <f t="array" ref="Q1494">_xlfn.XLOOKUP(Table4[[#This Row],[Full Name / Nama Penuh]],Table1[[#All],[Employee Name]],Table1[[#All],[Status]],"",0,1)</f>
        <v>Active</v>
      </c>
      <c r="R1494" s="37"/>
    </row>
    <row r="1495" spans="1:18" ht="361.5">
      <c r="A1495" s="47"/>
      <c r="B1495" s="21"/>
      <c r="C1495" s="21"/>
      <c r="D1495" s="21"/>
      <c r="E1495" s="33">
        <v>46097</v>
      </c>
      <c r="F1495" s="18" t="s">
        <v>103</v>
      </c>
      <c r="G1495" s="15" t="e">
        <f>VLOOKUP(Table4[[#This Row],[Full Name / Nama Penuh]],#REF!,1,FALSE)</f>
        <v>#REF!</v>
      </c>
      <c r="H1495" s="17" t="s">
        <v>239</v>
      </c>
      <c r="I1495" s="22" t="s">
        <v>1080</v>
      </c>
      <c r="J1495" s="22" t="s">
        <v>274</v>
      </c>
      <c r="K1495" s="22" t="s">
        <v>285</v>
      </c>
      <c r="L1495" s="23" t="s">
        <v>5035</v>
      </c>
      <c r="M1495" s="23" t="s">
        <v>362</v>
      </c>
      <c r="N1495" s="24" t="s">
        <v>5036</v>
      </c>
      <c r="O1495" s="24" t="s">
        <v>375</v>
      </c>
      <c r="P1495" s="43" t="s">
        <v>4047</v>
      </c>
      <c r="Q1495" s="17" t="str" cm="1">
        <f t="array" ref="Q1495">_xlfn.XLOOKUP(Table4[[#This Row],[Full Name / Nama Penuh]],Table1[[#All],[Employee Name]],Table1[[#All],[Status]],"",0,1)</f>
        <v>Active</v>
      </c>
      <c r="R1495" s="37"/>
    </row>
    <row r="1496" spans="1:18" ht="29.25">
      <c r="A1496" s="17"/>
      <c r="B1496" s="15"/>
      <c r="C1496" s="15"/>
      <c r="D1496" s="15"/>
      <c r="E1496" s="32">
        <v>46097</v>
      </c>
      <c r="F1496" s="17" t="s">
        <v>97</v>
      </c>
      <c r="G1496" s="15" t="e">
        <f>VLOOKUP(Table4[[#This Row],[Full Name / Nama Penuh]],#REF!,1,FALSE)</f>
        <v>#REF!</v>
      </c>
      <c r="H1496" s="17" t="s">
        <v>239</v>
      </c>
      <c r="I1496" s="18" t="s">
        <v>56</v>
      </c>
      <c r="J1496" s="18" t="s">
        <v>325</v>
      </c>
      <c r="K1496" s="18" t="s">
        <v>296</v>
      </c>
      <c r="L1496" s="19" t="s">
        <v>5037</v>
      </c>
      <c r="M1496" s="19" t="s">
        <v>5038</v>
      </c>
      <c r="N1496" s="20" t="s">
        <v>5039</v>
      </c>
      <c r="O1496" s="20" t="s">
        <v>346</v>
      </c>
      <c r="P1496" s="43" t="s">
        <v>4047</v>
      </c>
      <c r="Q1496" s="17" t="str" cm="1">
        <f t="array" ref="Q1496">_xlfn.XLOOKUP(Table4[[#This Row],[Full Name / Nama Penuh]],Table1[[#All],[Employee Name]],Table1[[#All],[Status]],"",0,1)</f>
        <v>Active</v>
      </c>
      <c r="R1496" s="37"/>
    </row>
    <row r="1497" spans="1:18" ht="29.25">
      <c r="A1497" s="17"/>
      <c r="B1497" s="15"/>
      <c r="C1497" s="15"/>
      <c r="D1497" s="15"/>
      <c r="E1497" s="32">
        <v>46097</v>
      </c>
      <c r="F1497" s="17" t="s">
        <v>115</v>
      </c>
      <c r="G1497" s="15" t="e">
        <f>VLOOKUP(Table4[[#This Row],[Full Name / Nama Penuh]],#REF!,1,FALSE)</f>
        <v>#REF!</v>
      </c>
      <c r="H1497" s="17" t="s">
        <v>239</v>
      </c>
      <c r="I1497" s="18" t="s">
        <v>574</v>
      </c>
      <c r="J1497" s="18" t="s">
        <v>320</v>
      </c>
      <c r="K1497" s="18" t="s">
        <v>285</v>
      </c>
      <c r="L1497" s="19" t="s">
        <v>5040</v>
      </c>
      <c r="M1497" s="19" t="s">
        <v>287</v>
      </c>
      <c r="N1497" s="20" t="s">
        <v>5041</v>
      </c>
      <c r="O1497" s="20" t="s">
        <v>346</v>
      </c>
      <c r="P1497" s="43" t="s">
        <v>4047</v>
      </c>
      <c r="Q1497" s="17" t="str" cm="1">
        <f t="array" ref="Q1497">_xlfn.XLOOKUP(Table4[[#This Row],[Full Name / Nama Penuh]],Table1[[#All],[Employee Name]],Table1[[#All],[Status]],"",0,1)</f>
        <v>Active</v>
      </c>
      <c r="R1497" s="37"/>
    </row>
    <row r="1498" spans="1:18" ht="115.5">
      <c r="A1498" s="47"/>
      <c r="B1498" s="21"/>
      <c r="C1498" s="21"/>
      <c r="D1498" s="21"/>
      <c r="E1498" s="33">
        <v>46097</v>
      </c>
      <c r="F1498" s="17" t="s">
        <v>97</v>
      </c>
      <c r="G1498" s="15" t="e">
        <f>VLOOKUP(Table4[[#This Row],[Full Name / Nama Penuh]],#REF!,1,FALSE)</f>
        <v>#REF!</v>
      </c>
      <c r="H1498" s="17" t="s">
        <v>239</v>
      </c>
      <c r="I1498" s="22" t="s">
        <v>56</v>
      </c>
      <c r="J1498" s="22" t="s">
        <v>715</v>
      </c>
      <c r="K1498" s="22" t="s">
        <v>296</v>
      </c>
      <c r="L1498" s="23" t="s">
        <v>5042</v>
      </c>
      <c r="M1498" s="23" t="s">
        <v>5043</v>
      </c>
      <c r="N1498" s="24" t="s">
        <v>5044</v>
      </c>
      <c r="O1498" s="24" t="s">
        <v>283</v>
      </c>
      <c r="P1498" s="43" t="s">
        <v>4047</v>
      </c>
      <c r="Q1498" s="17" t="str" cm="1">
        <f t="array" ref="Q1498">_xlfn.XLOOKUP(Table4[[#This Row],[Full Name / Nama Penuh]],Table1[[#All],[Employee Name]],Table1[[#All],[Status]],"",0,1)</f>
        <v>Active</v>
      </c>
      <c r="R1498" s="37"/>
    </row>
    <row r="1499" spans="1:18" ht="43.5">
      <c r="A1499" s="17"/>
      <c r="B1499" s="15"/>
      <c r="C1499" s="15"/>
      <c r="D1499" s="15"/>
      <c r="E1499" s="32">
        <v>46097</v>
      </c>
      <c r="F1499" s="18" t="s">
        <v>117</v>
      </c>
      <c r="G1499" s="15" t="e">
        <f>VLOOKUP(Table4[[#This Row],[Full Name / Nama Penuh]],#REF!,1,FALSE)</f>
        <v>#REF!</v>
      </c>
      <c r="H1499" s="17" t="s">
        <v>239</v>
      </c>
      <c r="I1499" s="18" t="s">
        <v>677</v>
      </c>
      <c r="J1499" s="18" t="s">
        <v>325</v>
      </c>
      <c r="K1499" s="18" t="s">
        <v>296</v>
      </c>
      <c r="L1499" s="19" t="s">
        <v>4489</v>
      </c>
      <c r="M1499" s="19" t="s">
        <v>5045</v>
      </c>
      <c r="N1499" s="20" t="s">
        <v>5046</v>
      </c>
      <c r="O1499" s="19" t="s">
        <v>346</v>
      </c>
      <c r="P1499" s="43" t="s">
        <v>4047</v>
      </c>
      <c r="Q1499" s="17" t="str" cm="1">
        <f t="array" ref="Q1499">_xlfn.XLOOKUP(Table4[[#This Row],[Full Name / Nama Penuh]],Table1[[#All],[Employee Name]],Table1[[#All],[Status]],"",0,1)</f>
        <v>Active</v>
      </c>
      <c r="R1499" s="37"/>
    </row>
    <row r="1500" spans="1:18" ht="87">
      <c r="A1500" s="17"/>
      <c r="B1500" s="15"/>
      <c r="C1500" s="15"/>
      <c r="D1500" s="15"/>
      <c r="E1500" s="32">
        <v>46097</v>
      </c>
      <c r="F1500" s="17" t="s">
        <v>97</v>
      </c>
      <c r="G1500" s="15" t="e">
        <f>VLOOKUP(Table4[[#This Row],[Full Name / Nama Penuh]],#REF!,1,FALSE)</f>
        <v>#REF!</v>
      </c>
      <c r="H1500" s="17" t="s">
        <v>239</v>
      </c>
      <c r="I1500" s="18" t="s">
        <v>574</v>
      </c>
      <c r="J1500" s="18" t="s">
        <v>715</v>
      </c>
      <c r="K1500" s="18" t="s">
        <v>285</v>
      </c>
      <c r="L1500" s="19" t="s">
        <v>5047</v>
      </c>
      <c r="M1500" s="19" t="s">
        <v>5043</v>
      </c>
      <c r="N1500" s="20" t="s">
        <v>5048</v>
      </c>
      <c r="O1500" s="19" t="s">
        <v>295</v>
      </c>
      <c r="P1500" s="43" t="s">
        <v>4047</v>
      </c>
      <c r="Q1500" s="17" t="str" cm="1">
        <f t="array" ref="Q1500">_xlfn.XLOOKUP(Table4[[#This Row],[Full Name / Nama Penuh]],Table1[[#All],[Employee Name]],Table1[[#All],[Status]],"",0,1)</f>
        <v>Active</v>
      </c>
      <c r="R1500" s="37"/>
    </row>
    <row r="1501" spans="1:18" ht="115.5">
      <c r="A1501" s="47"/>
      <c r="B1501" s="21"/>
      <c r="C1501" s="21"/>
      <c r="D1501" s="21"/>
      <c r="E1501" s="33">
        <v>46097</v>
      </c>
      <c r="F1501" s="17" t="s">
        <v>97</v>
      </c>
      <c r="G1501" s="15" t="e">
        <f>VLOOKUP(Table4[[#This Row],[Full Name / Nama Penuh]],#REF!,1,FALSE)</f>
        <v>#REF!</v>
      </c>
      <c r="H1501" s="17" t="s">
        <v>239</v>
      </c>
      <c r="I1501" s="22" t="s">
        <v>574</v>
      </c>
      <c r="J1501" s="22" t="s">
        <v>715</v>
      </c>
      <c r="K1501" s="22" t="s">
        <v>285</v>
      </c>
      <c r="L1501" s="23" t="s">
        <v>5049</v>
      </c>
      <c r="M1501" s="23" t="s">
        <v>5050</v>
      </c>
      <c r="N1501" s="24" t="s">
        <v>5051</v>
      </c>
      <c r="O1501" s="23" t="s">
        <v>295</v>
      </c>
      <c r="P1501" s="43" t="s">
        <v>4047</v>
      </c>
      <c r="Q1501" s="17" t="str" cm="1">
        <f t="array" ref="Q1501">_xlfn.XLOOKUP(Table4[[#This Row],[Full Name / Nama Penuh]],Table1[[#All],[Employee Name]],Table1[[#All],[Status]],"",0,1)</f>
        <v>Active</v>
      </c>
      <c r="R1501" s="37"/>
    </row>
    <row r="1502" spans="1:18">
      <c r="A1502" s="17">
        <v>6077</v>
      </c>
      <c r="B1502" s="15">
        <v>46125.775127314802</v>
      </c>
      <c r="C1502" s="15">
        <v>46125.778113425898</v>
      </c>
      <c r="D1502" s="15" t="s">
        <v>264</v>
      </c>
      <c r="E1502" s="32">
        <v>46097</v>
      </c>
      <c r="F1502" s="15" t="s">
        <v>4474</v>
      </c>
      <c r="G1502" s="15" t="s">
        <v>4475</v>
      </c>
      <c r="H1502" s="21" t="s">
        <v>239</v>
      </c>
      <c r="I1502" s="17" t="s">
        <v>885</v>
      </c>
      <c r="J1502" s="17" t="s">
        <v>644</v>
      </c>
      <c r="K1502" s="17" t="s">
        <v>285</v>
      </c>
      <c r="L1502" s="17" t="s">
        <v>5052</v>
      </c>
      <c r="M1502" s="17" t="s">
        <v>5053</v>
      </c>
      <c r="N1502" s="17" t="s">
        <v>4519</v>
      </c>
      <c r="O1502" s="17" t="s">
        <v>289</v>
      </c>
      <c r="P1502" s="16" t="s">
        <v>272</v>
      </c>
      <c r="Q1502" s="17" t="str" cm="1">
        <f t="array" ref="Q1502">_xlfn.XLOOKUP(Table4[[#This Row],[Full Name / Nama Penuh]],Table1[[#All],[Employee Name]],Table1[[#All],[Status]],"",0,1)</f>
        <v>Active</v>
      </c>
      <c r="R1502" s="37"/>
    </row>
    <row r="1503" spans="1:18">
      <c r="A1503" s="17">
        <v>6330</v>
      </c>
      <c r="B1503" s="15">
        <v>46129.449074074102</v>
      </c>
      <c r="C1503" s="15">
        <v>46129.453252314801</v>
      </c>
      <c r="D1503" s="15" t="s">
        <v>264</v>
      </c>
      <c r="E1503" s="32">
        <v>46097</v>
      </c>
      <c r="F1503" s="17" t="s">
        <v>145</v>
      </c>
      <c r="G1503" s="15" t="s">
        <v>2590</v>
      </c>
      <c r="H1503" s="21" t="s">
        <v>239</v>
      </c>
      <c r="I1503" s="17" t="s">
        <v>2591</v>
      </c>
      <c r="J1503" s="17" t="s">
        <v>266</v>
      </c>
      <c r="K1503" s="17" t="s">
        <v>285</v>
      </c>
      <c r="L1503" s="17" t="s">
        <v>5054</v>
      </c>
      <c r="M1503" s="17" t="s">
        <v>5055</v>
      </c>
      <c r="N1503" s="17" t="s">
        <v>2813</v>
      </c>
      <c r="O1503" s="17" t="s">
        <v>948</v>
      </c>
      <c r="P1503" s="43" t="s">
        <v>272</v>
      </c>
      <c r="Q1503" s="17" t="str" cm="1">
        <f t="array" ref="Q1503">_xlfn.XLOOKUP(Table4[[#This Row],[Full Name / Nama Penuh]],Table1[[#All],[Employee Name]],Table1[[#All],[Status]],"",0,1)</f>
        <v>Active</v>
      </c>
      <c r="R1503" s="37"/>
    </row>
    <row r="1504" spans="1:18">
      <c r="A1504" s="17">
        <v>6486</v>
      </c>
      <c r="B1504" s="15">
        <v>46141.952951388899</v>
      </c>
      <c r="C1504" s="15">
        <v>46141.9533912037</v>
      </c>
      <c r="D1504" s="15" t="s">
        <v>264</v>
      </c>
      <c r="E1504" s="32">
        <v>46097</v>
      </c>
      <c r="F1504" s="15" t="s">
        <v>2208</v>
      </c>
      <c r="G1504" s="15"/>
      <c r="H1504" s="21" t="s">
        <v>2026</v>
      </c>
      <c r="I1504" s="17" t="s">
        <v>2391</v>
      </c>
      <c r="J1504" s="17" t="s">
        <v>266</v>
      </c>
      <c r="K1504" s="17" t="s">
        <v>267</v>
      </c>
      <c r="L1504" s="17" t="s">
        <v>5056</v>
      </c>
      <c r="M1504" s="17" t="s">
        <v>5057</v>
      </c>
      <c r="N1504" s="17" t="s">
        <v>5058</v>
      </c>
      <c r="O1504" s="17" t="s">
        <v>271</v>
      </c>
      <c r="P1504" s="43" t="s">
        <v>390</v>
      </c>
      <c r="Q1504" s="17" t="str" cm="1">
        <f t="array" ref="Q1504">_xlfn.XLOOKUP(Table4[[#This Row],[Full Name / Nama Penuh]],Table1[[#All],[Employee Name]],Table1[[#All],[Status]],"",0,1)</f>
        <v/>
      </c>
      <c r="R1504" s="37"/>
    </row>
    <row r="1505" spans="1:18" ht="43.5">
      <c r="A1505" s="17"/>
      <c r="B1505" s="15"/>
      <c r="C1505" s="15"/>
      <c r="D1505" s="15"/>
      <c r="E1505" s="32">
        <v>46096</v>
      </c>
      <c r="F1505" s="17" t="s">
        <v>82</v>
      </c>
      <c r="G1505" s="15" t="e">
        <f>VLOOKUP(Table4[[#This Row],[Full Name / Nama Penuh]],#REF!,1,FALSE)</f>
        <v>#REF!</v>
      </c>
      <c r="H1505" s="17" t="s">
        <v>239</v>
      </c>
      <c r="I1505" s="18" t="s">
        <v>313</v>
      </c>
      <c r="J1505" s="18" t="s">
        <v>1038</v>
      </c>
      <c r="K1505" s="19" t="s">
        <v>267</v>
      </c>
      <c r="L1505" s="19" t="s">
        <v>5059</v>
      </c>
      <c r="M1505" s="20" t="s">
        <v>5060</v>
      </c>
      <c r="N1505" s="20" t="s">
        <v>5061</v>
      </c>
      <c r="O1505" s="18" t="s">
        <v>346</v>
      </c>
      <c r="P1505" s="43" t="s">
        <v>4047</v>
      </c>
      <c r="Q1505" s="17" t="str" cm="1">
        <f t="array" ref="Q1505">_xlfn.XLOOKUP(Table4[[#This Row],[Full Name / Nama Penuh]],Table1[[#All],[Employee Name]],Table1[[#All],[Status]],"",0,1)</f>
        <v>Active</v>
      </c>
      <c r="R1505" s="37"/>
    </row>
    <row r="1506" spans="1:18" ht="101.25">
      <c r="A1506" s="47"/>
      <c r="B1506" s="21"/>
      <c r="C1506" s="21"/>
      <c r="D1506" s="21"/>
      <c r="E1506" s="33">
        <v>46095</v>
      </c>
      <c r="F1506" s="18" t="s">
        <v>80</v>
      </c>
      <c r="G1506" s="15" t="e">
        <f>VLOOKUP(Table4[[#This Row],[Full Name / Nama Penuh]],#REF!,1,FALSE)</f>
        <v>#REF!</v>
      </c>
      <c r="H1506" s="17" t="s">
        <v>239</v>
      </c>
      <c r="I1506" s="22" t="s">
        <v>309</v>
      </c>
      <c r="J1506" s="22" t="s">
        <v>683</v>
      </c>
      <c r="K1506" s="23" t="s">
        <v>285</v>
      </c>
      <c r="L1506" s="23" t="s">
        <v>4372</v>
      </c>
      <c r="M1506" s="24" t="s">
        <v>5062</v>
      </c>
      <c r="N1506" s="23" t="s">
        <v>4373</v>
      </c>
      <c r="O1506" s="22" t="s">
        <v>289</v>
      </c>
      <c r="P1506" s="43" t="s">
        <v>4047</v>
      </c>
      <c r="Q1506" s="17" t="str" cm="1">
        <f t="array" ref="Q1506">_xlfn.XLOOKUP(Table4[[#This Row],[Full Name / Nama Penuh]],Table1[[#All],[Employee Name]],Table1[[#All],[Status]],"",0,1)</f>
        <v>Active</v>
      </c>
      <c r="R1506" s="37"/>
    </row>
    <row r="1507" spans="1:18">
      <c r="A1507" s="17">
        <v>5877</v>
      </c>
      <c r="B1507" s="15">
        <v>46120.397256944401</v>
      </c>
      <c r="C1507" s="15">
        <v>46120.403229166703</v>
      </c>
      <c r="D1507" s="15" t="s">
        <v>264</v>
      </c>
      <c r="E1507" s="32">
        <v>46095</v>
      </c>
      <c r="F1507" s="17" t="s">
        <v>191</v>
      </c>
      <c r="G1507" s="15"/>
      <c r="H1507" s="21" t="s">
        <v>239</v>
      </c>
      <c r="I1507" s="17" t="s">
        <v>1660</v>
      </c>
      <c r="J1507" s="17" t="s">
        <v>266</v>
      </c>
      <c r="K1507" s="17" t="s">
        <v>285</v>
      </c>
      <c r="L1507" s="17" t="s">
        <v>5063</v>
      </c>
      <c r="M1507" s="17" t="s">
        <v>5064</v>
      </c>
      <c r="N1507" s="17" t="s">
        <v>5065</v>
      </c>
      <c r="O1507" s="17" t="s">
        <v>289</v>
      </c>
      <c r="P1507" s="43" t="s">
        <v>272</v>
      </c>
      <c r="Q1507" s="17" t="str" cm="1">
        <f t="array" ref="Q1507">_xlfn.XLOOKUP(Table4[[#This Row],[Full Name / Nama Penuh]],Table1[[#All],[Employee Name]],Table1[[#All],[Status]],"",0,1)</f>
        <v>Active</v>
      </c>
      <c r="R1507" s="37"/>
    </row>
    <row r="1508" spans="1:18" ht="43.5">
      <c r="A1508" s="17"/>
      <c r="B1508" s="15"/>
      <c r="C1508" s="15"/>
      <c r="D1508" s="15"/>
      <c r="E1508" s="32">
        <v>46094</v>
      </c>
      <c r="F1508" s="17" t="s">
        <v>18</v>
      </c>
      <c r="G1508" s="15" t="e">
        <f>VLOOKUP(Table4[[#This Row],[Full Name / Nama Penuh]],#REF!,1,FALSE)</f>
        <v>#REF!</v>
      </c>
      <c r="H1508" s="17" t="s">
        <v>239</v>
      </c>
      <c r="I1508" s="18" t="s">
        <v>1086</v>
      </c>
      <c r="J1508" s="18" t="s">
        <v>644</v>
      </c>
      <c r="K1508" s="19" t="s">
        <v>267</v>
      </c>
      <c r="L1508" s="19" t="s">
        <v>5066</v>
      </c>
      <c r="M1508" s="20" t="s">
        <v>5067</v>
      </c>
      <c r="N1508" s="20" t="s">
        <v>5068</v>
      </c>
      <c r="O1508" s="18" t="s">
        <v>346</v>
      </c>
      <c r="P1508" s="43" t="s">
        <v>4047</v>
      </c>
      <c r="Q1508" s="17" t="str" cm="1">
        <f t="array" ref="Q1508">_xlfn.XLOOKUP(Table4[[#This Row],[Full Name / Nama Penuh]],Table1[[#All],[Employee Name]],Table1[[#All],[Status]],"",0,1)</f>
        <v>Active</v>
      </c>
      <c r="R1508" s="37"/>
    </row>
    <row r="1509" spans="1:18" ht="43.5">
      <c r="A1509" s="47"/>
      <c r="B1509" s="21"/>
      <c r="C1509" s="21"/>
      <c r="D1509" s="21"/>
      <c r="E1509" s="33">
        <v>46094</v>
      </c>
      <c r="F1509" s="17" t="s">
        <v>18</v>
      </c>
      <c r="G1509" s="15" t="e">
        <f>VLOOKUP(Table4[[#This Row],[Full Name / Nama Penuh]],#REF!,1,FALSE)</f>
        <v>#REF!</v>
      </c>
      <c r="H1509" s="17" t="s">
        <v>239</v>
      </c>
      <c r="I1509" s="22" t="s">
        <v>1086</v>
      </c>
      <c r="J1509" s="22" t="s">
        <v>644</v>
      </c>
      <c r="K1509" s="23" t="s">
        <v>267</v>
      </c>
      <c r="L1509" s="23" t="s">
        <v>5069</v>
      </c>
      <c r="M1509" s="24" t="s">
        <v>5067</v>
      </c>
      <c r="N1509" s="24" t="s">
        <v>5068</v>
      </c>
      <c r="O1509" s="22" t="s">
        <v>346</v>
      </c>
      <c r="P1509" s="43" t="s">
        <v>4047</v>
      </c>
      <c r="Q1509" s="17" t="str" cm="1">
        <f t="array" ref="Q1509">_xlfn.XLOOKUP(Table4[[#This Row],[Full Name / Nama Penuh]],Table1[[#All],[Employee Name]],Table1[[#All],[Status]],"",0,1)</f>
        <v>Active</v>
      </c>
      <c r="R1509" s="37"/>
    </row>
    <row r="1510" spans="1:18" ht="43.5">
      <c r="A1510" s="17"/>
      <c r="B1510" s="15"/>
      <c r="C1510" s="15"/>
      <c r="D1510" s="15"/>
      <c r="E1510" s="32">
        <v>46094</v>
      </c>
      <c r="F1510" s="17" t="s">
        <v>18</v>
      </c>
      <c r="G1510" s="15" t="e">
        <f>VLOOKUP(Table4[[#This Row],[Full Name / Nama Penuh]],#REF!,1,FALSE)</f>
        <v>#REF!</v>
      </c>
      <c r="H1510" s="17" t="s">
        <v>239</v>
      </c>
      <c r="I1510" s="18" t="s">
        <v>1086</v>
      </c>
      <c r="J1510" s="18" t="s">
        <v>644</v>
      </c>
      <c r="K1510" s="19" t="s">
        <v>267</v>
      </c>
      <c r="L1510" s="19" t="s">
        <v>5070</v>
      </c>
      <c r="M1510" s="20" t="s">
        <v>5067</v>
      </c>
      <c r="N1510" s="19" t="s">
        <v>5068</v>
      </c>
      <c r="O1510" s="18" t="s">
        <v>346</v>
      </c>
      <c r="P1510" s="43" t="s">
        <v>4047</v>
      </c>
      <c r="Q1510" s="17" t="str" cm="1">
        <f t="array" ref="Q1510">_xlfn.XLOOKUP(Table4[[#This Row],[Full Name / Nama Penuh]],Table1[[#All],[Employee Name]],Table1[[#All],[Status]],"",0,1)</f>
        <v>Active</v>
      </c>
      <c r="R1510" s="37"/>
    </row>
    <row r="1511" spans="1:18" ht="43.5">
      <c r="A1511" s="47"/>
      <c r="B1511" s="21"/>
      <c r="C1511" s="21"/>
      <c r="D1511" s="21"/>
      <c r="E1511" s="33">
        <v>46094</v>
      </c>
      <c r="F1511" s="17" t="s">
        <v>18</v>
      </c>
      <c r="G1511" s="15" t="e">
        <f>VLOOKUP(Table4[[#This Row],[Full Name / Nama Penuh]],#REF!,1,FALSE)</f>
        <v>#REF!</v>
      </c>
      <c r="H1511" s="17" t="s">
        <v>239</v>
      </c>
      <c r="I1511" s="22" t="s">
        <v>1086</v>
      </c>
      <c r="J1511" s="22" t="s">
        <v>355</v>
      </c>
      <c r="K1511" s="23" t="s">
        <v>267</v>
      </c>
      <c r="L1511" s="23" t="s">
        <v>5071</v>
      </c>
      <c r="M1511" s="24" t="s">
        <v>5072</v>
      </c>
      <c r="N1511" s="23" t="s">
        <v>5073</v>
      </c>
      <c r="O1511" s="22" t="s">
        <v>498</v>
      </c>
      <c r="P1511" s="43" t="s">
        <v>4047</v>
      </c>
      <c r="Q1511" s="17" t="str" cm="1">
        <f t="array" ref="Q1511">_xlfn.XLOOKUP(Table4[[#This Row],[Full Name / Nama Penuh]],Table1[[#All],[Employee Name]],Table1[[#All],[Status]],"",0,1)</f>
        <v>Active</v>
      </c>
      <c r="R1511" s="37"/>
    </row>
    <row r="1512" spans="1:18" ht="303.75">
      <c r="A1512" s="17"/>
      <c r="B1512" s="15"/>
      <c r="C1512" s="15"/>
      <c r="D1512" s="15"/>
      <c r="E1512" s="32">
        <v>46094</v>
      </c>
      <c r="F1512" s="17" t="s">
        <v>86</v>
      </c>
      <c r="G1512" s="15" t="e">
        <f>VLOOKUP(Table4[[#This Row],[Full Name / Nama Penuh]],#REF!,1,FALSE)</f>
        <v>#REF!</v>
      </c>
      <c r="H1512" s="17" t="s">
        <v>239</v>
      </c>
      <c r="I1512" s="18" t="s">
        <v>309</v>
      </c>
      <c r="J1512" s="18" t="s">
        <v>644</v>
      </c>
      <c r="K1512" s="19" t="s">
        <v>267</v>
      </c>
      <c r="L1512" s="19" t="s">
        <v>5074</v>
      </c>
      <c r="M1512" s="20" t="s">
        <v>5075</v>
      </c>
      <c r="N1512" s="19" t="s">
        <v>5076</v>
      </c>
      <c r="O1512" s="18" t="s">
        <v>428</v>
      </c>
      <c r="P1512" s="43" t="s">
        <v>4047</v>
      </c>
      <c r="Q1512" s="17" t="str" cm="1">
        <f t="array" ref="Q1512">_xlfn.XLOOKUP(Table4[[#This Row],[Full Name / Nama Penuh]],Table1[[#All],[Employee Name]],Table1[[#All],[Status]],"",0,1)</f>
        <v>Active</v>
      </c>
      <c r="R1512" s="37"/>
    </row>
    <row r="1513" spans="1:18" ht="43.5">
      <c r="A1513" s="17"/>
      <c r="B1513" s="15"/>
      <c r="C1513" s="15"/>
      <c r="D1513" s="15"/>
      <c r="E1513" s="32">
        <v>46094</v>
      </c>
      <c r="F1513" s="18" t="s">
        <v>135</v>
      </c>
      <c r="G1513" s="15" t="e">
        <f>VLOOKUP(Table4[[#This Row],[Full Name / Nama Penuh]],#REF!,1,FALSE)</f>
        <v>#REF!</v>
      </c>
      <c r="H1513" s="17" t="s">
        <v>239</v>
      </c>
      <c r="I1513" s="18" t="s">
        <v>324</v>
      </c>
      <c r="J1513" s="18" t="s">
        <v>475</v>
      </c>
      <c r="K1513" s="19" t="s">
        <v>296</v>
      </c>
      <c r="L1513" s="19" t="s">
        <v>5077</v>
      </c>
      <c r="M1513" s="20" t="s">
        <v>5078</v>
      </c>
      <c r="N1513" s="19" t="s">
        <v>5079</v>
      </c>
      <c r="O1513" s="18" t="s">
        <v>593</v>
      </c>
      <c r="P1513" s="43" t="s">
        <v>4047</v>
      </c>
      <c r="Q1513" s="17" t="str" cm="1">
        <f t="array" ref="Q1513">_xlfn.XLOOKUP(Table4[[#This Row],[Full Name / Nama Penuh]],Table1[[#All],[Employee Name]],Table1[[#All],[Status]],"",0,1)</f>
        <v>Active</v>
      </c>
      <c r="R1513" s="37"/>
    </row>
    <row r="1514" spans="1:18" ht="43.5">
      <c r="A1514" s="47"/>
      <c r="B1514" s="21"/>
      <c r="C1514" s="21"/>
      <c r="D1514" s="21"/>
      <c r="E1514" s="33">
        <v>46094</v>
      </c>
      <c r="F1514" s="17" t="s">
        <v>98</v>
      </c>
      <c r="G1514" s="15" t="e">
        <f>VLOOKUP(Table4[[#This Row],[Full Name / Nama Penuh]],#REF!,1,FALSE)</f>
        <v>#REF!</v>
      </c>
      <c r="H1514" s="17" t="s">
        <v>239</v>
      </c>
      <c r="I1514" s="22" t="s">
        <v>4832</v>
      </c>
      <c r="J1514" s="22" t="s">
        <v>753</v>
      </c>
      <c r="K1514" s="23" t="s">
        <v>285</v>
      </c>
      <c r="L1514" s="23" t="s">
        <v>5080</v>
      </c>
      <c r="M1514" s="24" t="s">
        <v>491</v>
      </c>
      <c r="N1514" s="23" t="s">
        <v>339</v>
      </c>
      <c r="O1514" s="22" t="s">
        <v>289</v>
      </c>
      <c r="P1514" s="43" t="s">
        <v>4047</v>
      </c>
      <c r="Q1514" s="17" t="str" cm="1">
        <f t="array" ref="Q1514">_xlfn.XLOOKUP(Table4[[#This Row],[Full Name / Nama Penuh]],Table1[[#All],[Employee Name]],Table1[[#All],[Status]],"",0,1)</f>
        <v>Active</v>
      </c>
      <c r="R1514" s="37"/>
    </row>
    <row r="1515" spans="1:18">
      <c r="A1515" s="17">
        <v>5835</v>
      </c>
      <c r="B1515" s="15">
        <v>46118.613067129598</v>
      </c>
      <c r="C1515" s="15">
        <v>46118.617812500001</v>
      </c>
      <c r="D1515" s="15" t="s">
        <v>264</v>
      </c>
      <c r="E1515" s="32">
        <v>46094</v>
      </c>
      <c r="F1515" s="15" t="s">
        <v>62</v>
      </c>
      <c r="G1515" s="15"/>
      <c r="H1515" s="21" t="s">
        <v>239</v>
      </c>
      <c r="I1515" s="17" t="s">
        <v>632</v>
      </c>
      <c r="J1515" s="17" t="s">
        <v>753</v>
      </c>
      <c r="K1515" s="17" t="s">
        <v>296</v>
      </c>
      <c r="L1515" s="17" t="s">
        <v>5081</v>
      </c>
      <c r="M1515" s="17" t="s">
        <v>5082</v>
      </c>
      <c r="N1515" s="17" t="s">
        <v>5083</v>
      </c>
      <c r="O1515" s="17" t="s">
        <v>289</v>
      </c>
      <c r="P1515" s="16" t="s">
        <v>272</v>
      </c>
      <c r="Q1515" s="17" t="str" cm="1">
        <f t="array" ref="Q1515">_xlfn.XLOOKUP(Table4[[#This Row],[Full Name / Nama Penuh]],Table1[[#All],[Employee Name]],Table1[[#All],[Status]],"",0,1)</f>
        <v>Active</v>
      </c>
      <c r="R1515" s="37"/>
    </row>
    <row r="1516" spans="1:18" ht="188.25">
      <c r="A1516" s="47"/>
      <c r="B1516" s="21"/>
      <c r="C1516" s="21"/>
      <c r="D1516" s="21"/>
      <c r="E1516" s="33">
        <v>46093</v>
      </c>
      <c r="F1516" s="18" t="s">
        <v>1973</v>
      </c>
      <c r="G1516" s="15" t="e">
        <f>VLOOKUP(Table4[[#This Row],[Full Name / Nama Penuh]],#REF!,1,FALSE)</f>
        <v>#REF!</v>
      </c>
      <c r="H1516" s="17" t="s">
        <v>239</v>
      </c>
      <c r="I1516" s="22" t="s">
        <v>499</v>
      </c>
      <c r="J1516" s="22" t="s">
        <v>332</v>
      </c>
      <c r="K1516" s="23" t="s">
        <v>267</v>
      </c>
      <c r="L1516" s="23" t="s">
        <v>5084</v>
      </c>
      <c r="M1516" s="24" t="s">
        <v>5085</v>
      </c>
      <c r="N1516" s="23" t="s">
        <v>5086</v>
      </c>
      <c r="O1516" s="22" t="s">
        <v>340</v>
      </c>
      <c r="P1516" s="43" t="s">
        <v>4047</v>
      </c>
      <c r="Q1516" s="17" t="str" cm="1">
        <f t="array" ref="Q1516">_xlfn.XLOOKUP(Table4[[#This Row],[Full Name / Nama Penuh]],Table1[[#All],[Employee Name]],Table1[[#All],[Status]],"",0,1)</f>
        <v>Active</v>
      </c>
      <c r="R1516" s="37"/>
    </row>
    <row r="1517" spans="1:18" ht="245.25">
      <c r="A1517" s="47"/>
      <c r="B1517" s="21"/>
      <c r="C1517" s="21"/>
      <c r="D1517" s="21"/>
      <c r="E1517" s="33">
        <v>46093</v>
      </c>
      <c r="F1517" s="17" t="s">
        <v>38</v>
      </c>
      <c r="G1517" s="15" t="e">
        <f>VLOOKUP(Table4[[#This Row],[Full Name / Nama Penuh]],#REF!,1,FALSE)</f>
        <v>#REF!</v>
      </c>
      <c r="H1517" s="17" t="s">
        <v>239</v>
      </c>
      <c r="I1517" s="22" t="s">
        <v>603</v>
      </c>
      <c r="J1517" s="22" t="s">
        <v>715</v>
      </c>
      <c r="K1517" s="23" t="s">
        <v>305</v>
      </c>
      <c r="L1517" s="23" t="s">
        <v>5087</v>
      </c>
      <c r="M1517" s="24" t="s">
        <v>5088</v>
      </c>
      <c r="N1517" s="24" t="s">
        <v>5089</v>
      </c>
      <c r="O1517" s="22" t="s">
        <v>318</v>
      </c>
      <c r="P1517" s="43" t="s">
        <v>4047</v>
      </c>
      <c r="Q1517" s="17" t="str" cm="1">
        <f t="array" ref="Q1517">_xlfn.XLOOKUP(Table4[[#This Row],[Full Name / Nama Penuh]],Table1[[#All],[Employee Name]],Table1[[#All],[Status]],"",0,1)</f>
        <v>Active</v>
      </c>
      <c r="R1517" s="37"/>
    </row>
    <row r="1518" spans="1:18" ht="159">
      <c r="A1518" s="47"/>
      <c r="B1518" s="21"/>
      <c r="C1518" s="21"/>
      <c r="D1518" s="21"/>
      <c r="E1518" s="33">
        <v>46093</v>
      </c>
      <c r="F1518" s="17" t="s">
        <v>86</v>
      </c>
      <c r="G1518" s="15" t="e">
        <f>VLOOKUP(Table4[[#This Row],[Full Name / Nama Penuh]],#REF!,1,FALSE)</f>
        <v>#REF!</v>
      </c>
      <c r="H1518" s="17" t="s">
        <v>239</v>
      </c>
      <c r="I1518" s="22" t="s">
        <v>309</v>
      </c>
      <c r="J1518" s="22" t="s">
        <v>644</v>
      </c>
      <c r="K1518" s="23" t="s">
        <v>267</v>
      </c>
      <c r="L1518" s="23" t="s">
        <v>5090</v>
      </c>
      <c r="M1518" s="24" t="s">
        <v>5091</v>
      </c>
      <c r="N1518" s="24" t="s">
        <v>5092</v>
      </c>
      <c r="O1518" s="22" t="s">
        <v>428</v>
      </c>
      <c r="P1518" s="43" t="s">
        <v>4047</v>
      </c>
      <c r="Q1518" s="17" t="str" cm="1">
        <f t="array" ref="Q1518">_xlfn.XLOOKUP(Table4[[#This Row],[Full Name / Nama Penuh]],Table1[[#All],[Employee Name]],Table1[[#All],[Status]],"",0,1)</f>
        <v>Active</v>
      </c>
      <c r="R1518" s="37"/>
    </row>
    <row r="1519" spans="1:18" ht="115.5">
      <c r="A1519" s="17"/>
      <c r="B1519" s="15"/>
      <c r="C1519" s="15"/>
      <c r="D1519" s="15"/>
      <c r="E1519" s="32">
        <v>46093</v>
      </c>
      <c r="F1519" s="18" t="s">
        <v>5093</v>
      </c>
      <c r="G1519" s="15" t="e">
        <f>VLOOKUP(Table4[[#This Row],[Full Name / Nama Penuh]],#REF!,1,FALSE)</f>
        <v>#REF!</v>
      </c>
      <c r="H1519" s="17" t="s">
        <v>239</v>
      </c>
      <c r="I1519" s="18" t="s">
        <v>861</v>
      </c>
      <c r="J1519" s="18" t="s">
        <v>88</v>
      </c>
      <c r="K1519" s="19" t="s">
        <v>296</v>
      </c>
      <c r="L1519" s="19" t="s">
        <v>5094</v>
      </c>
      <c r="M1519" s="20" t="s">
        <v>5095</v>
      </c>
      <c r="N1519" s="19" t="s">
        <v>5096</v>
      </c>
      <c r="O1519" s="18" t="s">
        <v>553</v>
      </c>
      <c r="P1519" s="43" t="s">
        <v>4047</v>
      </c>
      <c r="Q1519" s="17" t="str" cm="1">
        <f t="array" ref="Q1519">_xlfn.XLOOKUP(Table4[[#This Row],[Full Name / Nama Penuh]],Table1[[#All],[Employee Name]],Table1[[#All],[Status]],"",0,1)</f>
        <v>Active</v>
      </c>
      <c r="R1519" s="37"/>
    </row>
    <row r="1520" spans="1:18" ht="43.5">
      <c r="A1520" s="47"/>
      <c r="B1520" s="21"/>
      <c r="C1520" s="21"/>
      <c r="D1520" s="21"/>
      <c r="E1520" s="33">
        <v>46093</v>
      </c>
      <c r="F1520" s="17" t="s">
        <v>139</v>
      </c>
      <c r="G1520" s="15" t="e">
        <f>VLOOKUP(Table4[[#This Row],[Full Name / Nama Penuh]],#REF!,1,FALSE)</f>
        <v>#REF!</v>
      </c>
      <c r="H1520" s="17" t="s">
        <v>239</v>
      </c>
      <c r="I1520" s="22" t="s">
        <v>769</v>
      </c>
      <c r="J1520" s="22" t="s">
        <v>325</v>
      </c>
      <c r="K1520" s="23" t="s">
        <v>296</v>
      </c>
      <c r="L1520" s="23" t="s">
        <v>770</v>
      </c>
      <c r="M1520" s="24" t="s">
        <v>3412</v>
      </c>
      <c r="N1520" s="23" t="s">
        <v>5097</v>
      </c>
      <c r="O1520" s="22" t="s">
        <v>346</v>
      </c>
      <c r="P1520" s="43" t="s">
        <v>4047</v>
      </c>
      <c r="Q1520" s="17" t="str" cm="1">
        <f t="array" ref="Q1520">_xlfn.XLOOKUP(Table4[[#This Row],[Full Name / Nama Penuh]],Table1[[#All],[Employee Name]],Table1[[#All],[Status]],"",0,1)</f>
        <v>Active</v>
      </c>
      <c r="R1520" s="37"/>
    </row>
    <row r="1521" spans="1:18" ht="174">
      <c r="A1521" s="17"/>
      <c r="B1521" s="15"/>
      <c r="C1521" s="15"/>
      <c r="D1521" s="15"/>
      <c r="E1521" s="32">
        <v>46093</v>
      </c>
      <c r="F1521" s="17" t="s">
        <v>217</v>
      </c>
      <c r="G1521" s="15" t="e">
        <f>VLOOKUP(Table4[[#This Row],[Full Name / Nama Penuh]],#REF!,1,FALSE)</f>
        <v>#REF!</v>
      </c>
      <c r="H1521" s="17" t="s">
        <v>239</v>
      </c>
      <c r="I1521" s="18" t="s">
        <v>5098</v>
      </c>
      <c r="J1521" s="18" t="s">
        <v>332</v>
      </c>
      <c r="K1521" s="19" t="s">
        <v>285</v>
      </c>
      <c r="L1521" s="19" t="s">
        <v>5099</v>
      </c>
      <c r="M1521" s="20" t="s">
        <v>5100</v>
      </c>
      <c r="N1521" s="20" t="s">
        <v>5101</v>
      </c>
      <c r="O1521" s="18" t="s">
        <v>289</v>
      </c>
      <c r="P1521" s="43" t="s">
        <v>4047</v>
      </c>
      <c r="Q1521" s="17" t="str" cm="1">
        <f t="array" ref="Q1521">_xlfn.XLOOKUP(Table4[[#This Row],[Full Name / Nama Penuh]],Table1[[#All],[Employee Name]],Table1[[#All],[Status]],"",0,1)</f>
        <v>Inactive</v>
      </c>
      <c r="R1521" s="37"/>
    </row>
    <row r="1522" spans="1:18" ht="43.5">
      <c r="A1522" s="17"/>
      <c r="B1522" s="15"/>
      <c r="C1522" s="15"/>
      <c r="D1522" s="15"/>
      <c r="E1522" s="32">
        <v>46093</v>
      </c>
      <c r="F1522" s="18" t="s">
        <v>227</v>
      </c>
      <c r="G1522" s="15" t="e">
        <f>VLOOKUP(Table4[[#This Row],[Full Name / Nama Penuh]],#REF!,1,FALSE)</f>
        <v>#REF!</v>
      </c>
      <c r="H1522" s="17" t="s">
        <v>239</v>
      </c>
      <c r="I1522" s="18" t="s">
        <v>4695</v>
      </c>
      <c r="J1522" s="18" t="s">
        <v>88</v>
      </c>
      <c r="K1522" s="19" t="s">
        <v>285</v>
      </c>
      <c r="L1522" s="19" t="s">
        <v>5102</v>
      </c>
      <c r="M1522" s="20" t="s">
        <v>5103</v>
      </c>
      <c r="N1522" s="20" t="s">
        <v>5104</v>
      </c>
      <c r="O1522" s="18" t="s">
        <v>375</v>
      </c>
      <c r="P1522" s="43" t="s">
        <v>4047</v>
      </c>
      <c r="Q1522" s="17" t="str" cm="1">
        <f t="array" ref="Q1522">_xlfn.XLOOKUP(Table4[[#This Row],[Full Name / Nama Penuh]],Table1[[#All],[Employee Name]],Table1[[#All],[Status]],"",0,1)</f>
        <v>Active</v>
      </c>
      <c r="R1522" s="37"/>
    </row>
    <row r="1523" spans="1:18">
      <c r="A1523" s="17">
        <v>5794</v>
      </c>
      <c r="B1523" s="15">
        <v>46114.614548611098</v>
      </c>
      <c r="C1523" s="15">
        <v>46114.617789351803</v>
      </c>
      <c r="D1523" s="15" t="s">
        <v>264</v>
      </c>
      <c r="E1523" s="32">
        <v>46093</v>
      </c>
      <c r="F1523" s="15" t="s">
        <v>4985</v>
      </c>
      <c r="G1523" s="15"/>
      <c r="H1523" s="21" t="s">
        <v>239</v>
      </c>
      <c r="I1523" s="17" t="s">
        <v>4986</v>
      </c>
      <c r="J1523" s="17" t="s">
        <v>320</v>
      </c>
      <c r="K1523" s="17" t="s">
        <v>285</v>
      </c>
      <c r="L1523" s="17" t="s">
        <v>5105</v>
      </c>
      <c r="M1523" s="17" t="s">
        <v>5106</v>
      </c>
      <c r="N1523" s="17" t="s">
        <v>5107</v>
      </c>
      <c r="O1523" s="17" t="s">
        <v>553</v>
      </c>
      <c r="P1523" s="16" t="s">
        <v>272</v>
      </c>
      <c r="Q1523" s="17" t="str" cm="1">
        <f t="array" ref="Q1523">_xlfn.XLOOKUP(Table4[[#This Row],[Full Name / Nama Penuh]],Table1[[#All],[Employee Name]],Table1[[#All],[Status]],"",0,1)</f>
        <v>Active</v>
      </c>
      <c r="R1523" s="37"/>
    </row>
    <row r="1524" spans="1:18" ht="87">
      <c r="A1524" s="47"/>
      <c r="B1524" s="21"/>
      <c r="C1524" s="21"/>
      <c r="D1524" s="21"/>
      <c r="E1524" s="33">
        <v>46092</v>
      </c>
      <c r="F1524" s="17" t="s">
        <v>183</v>
      </c>
      <c r="G1524" s="15" t="e">
        <f>VLOOKUP(Table4[[#This Row],[Full Name / Nama Penuh]],#REF!,1,FALSE)</f>
        <v>#REF!</v>
      </c>
      <c r="H1524" s="17" t="s">
        <v>239</v>
      </c>
      <c r="I1524" s="18" t="s">
        <v>36</v>
      </c>
      <c r="J1524" s="18" t="s">
        <v>88</v>
      </c>
      <c r="K1524" s="19" t="s">
        <v>267</v>
      </c>
      <c r="L1524" s="19" t="s">
        <v>5108</v>
      </c>
      <c r="M1524" s="20" t="s">
        <v>5109</v>
      </c>
      <c r="N1524" s="20" t="s">
        <v>5109</v>
      </c>
      <c r="O1524" s="18" t="s">
        <v>367</v>
      </c>
      <c r="P1524" s="43" t="s">
        <v>4047</v>
      </c>
      <c r="Q1524" s="17" t="str" cm="1">
        <f t="array" ref="Q1524">_xlfn.XLOOKUP(Table4[[#This Row],[Full Name / Nama Penuh]],Table1[[#All],[Employee Name]],Table1[[#All],[Status]],"",0,1)</f>
        <v>Active</v>
      </c>
      <c r="R1524" s="37"/>
    </row>
    <row r="1525" spans="1:18" ht="409.6">
      <c r="A1525" s="17"/>
      <c r="B1525" s="15"/>
      <c r="C1525" s="15"/>
      <c r="D1525" s="15"/>
      <c r="E1525" s="32">
        <v>46092</v>
      </c>
      <c r="F1525" s="17" t="s">
        <v>177</v>
      </c>
      <c r="G1525" s="15" t="e">
        <f>VLOOKUP(Table4[[#This Row],[Full Name / Nama Penuh]],#REF!,1,FALSE)</f>
        <v>#REF!</v>
      </c>
      <c r="H1525" s="17" t="s">
        <v>239</v>
      </c>
      <c r="I1525" s="18" t="s">
        <v>512</v>
      </c>
      <c r="J1525" s="18" t="s">
        <v>291</v>
      </c>
      <c r="K1525" s="19" t="s">
        <v>305</v>
      </c>
      <c r="L1525" s="19" t="s">
        <v>5110</v>
      </c>
      <c r="M1525" s="20" t="s">
        <v>5111</v>
      </c>
      <c r="N1525" s="20" t="s">
        <v>5112</v>
      </c>
      <c r="O1525" s="18" t="s">
        <v>295</v>
      </c>
      <c r="P1525" s="43" t="s">
        <v>4047</v>
      </c>
      <c r="Q1525" s="17" t="str" cm="1">
        <f t="array" ref="Q1525">_xlfn.XLOOKUP(Table4[[#This Row],[Full Name / Nama Penuh]],Table1[[#All],[Employee Name]],Table1[[#All],[Status]],"",0,1)</f>
        <v>Active</v>
      </c>
      <c r="R1525" s="37"/>
    </row>
    <row r="1526" spans="1:18">
      <c r="A1526" s="17">
        <v>6014</v>
      </c>
      <c r="B1526" s="15">
        <v>46122.582743055602</v>
      </c>
      <c r="C1526" s="15">
        <v>46122.5843171296</v>
      </c>
      <c r="D1526" s="15" t="s">
        <v>264</v>
      </c>
      <c r="E1526" s="32">
        <v>46092</v>
      </c>
      <c r="F1526" s="17" t="s">
        <v>159</v>
      </c>
      <c r="G1526" s="15" t="s">
        <v>3299</v>
      </c>
      <c r="H1526" s="21" t="s">
        <v>239</v>
      </c>
      <c r="I1526" s="17" t="s">
        <v>962</v>
      </c>
      <c r="J1526" s="17" t="s">
        <v>386</v>
      </c>
      <c r="K1526" s="17" t="s">
        <v>267</v>
      </c>
      <c r="L1526" s="17" t="s">
        <v>5113</v>
      </c>
      <c r="M1526" s="17" t="s">
        <v>5114</v>
      </c>
      <c r="N1526" s="17" t="s">
        <v>5115</v>
      </c>
      <c r="O1526" s="17" t="s">
        <v>383</v>
      </c>
      <c r="P1526" s="43" t="s">
        <v>272</v>
      </c>
      <c r="Q1526" s="17" t="str" cm="1">
        <f t="array" ref="Q1526">_xlfn.XLOOKUP(Table4[[#This Row],[Full Name / Nama Penuh]],Table1[[#All],[Employee Name]],Table1[[#All],[Status]],"",0,1)</f>
        <v>Active</v>
      </c>
      <c r="R1526" s="37"/>
    </row>
    <row r="1527" spans="1:18">
      <c r="A1527" s="17">
        <v>6057</v>
      </c>
      <c r="B1527" s="15">
        <v>46125.444513888899</v>
      </c>
      <c r="C1527" s="15">
        <v>46125.457083333298</v>
      </c>
      <c r="D1527" s="15" t="s">
        <v>264</v>
      </c>
      <c r="E1527" s="32">
        <v>46092</v>
      </c>
      <c r="F1527" s="17" t="s">
        <v>152</v>
      </c>
      <c r="G1527" s="15" t="s">
        <v>4138</v>
      </c>
      <c r="H1527" s="21" t="s">
        <v>239</v>
      </c>
      <c r="I1527" s="17" t="s">
        <v>359</v>
      </c>
      <c r="J1527" s="17" t="s">
        <v>279</v>
      </c>
      <c r="K1527" s="17" t="s">
        <v>267</v>
      </c>
      <c r="L1527" s="17" t="s">
        <v>5116</v>
      </c>
      <c r="M1527" s="17" t="s">
        <v>5117</v>
      </c>
      <c r="N1527" s="17" t="s">
        <v>5118</v>
      </c>
      <c r="O1527" s="17" t="s">
        <v>375</v>
      </c>
      <c r="P1527" s="43" t="s">
        <v>272</v>
      </c>
      <c r="Q1527" s="17" t="str" cm="1">
        <f t="array" ref="Q1527">_xlfn.XLOOKUP(Table4[[#This Row],[Full Name / Nama Penuh]],Table1[[#All],[Employee Name]],Table1[[#All],[Status]],"",0,1)</f>
        <v>Active</v>
      </c>
      <c r="R1527" s="37"/>
    </row>
    <row r="1528" spans="1:18" ht="43.5">
      <c r="A1528" s="47"/>
      <c r="B1528" s="21"/>
      <c r="C1528" s="21"/>
      <c r="D1528" s="21"/>
      <c r="E1528" s="33">
        <v>46092</v>
      </c>
      <c r="F1528" s="18" t="s">
        <v>2243</v>
      </c>
      <c r="G1528" s="15" t="e">
        <f>VLOOKUP(Table4[[#This Row],[Full Name / Nama Penuh]],#REF!,1,FALSE)</f>
        <v>#REF!</v>
      </c>
      <c r="H1528" s="17" t="s">
        <v>239</v>
      </c>
      <c r="I1528" s="22" t="s">
        <v>56</v>
      </c>
      <c r="J1528" s="22" t="s">
        <v>291</v>
      </c>
      <c r="K1528" s="23" t="s">
        <v>285</v>
      </c>
      <c r="L1528" s="23" t="s">
        <v>5119</v>
      </c>
      <c r="M1528" s="24" t="s">
        <v>2875</v>
      </c>
      <c r="N1528" s="23" t="s">
        <v>2875</v>
      </c>
      <c r="O1528" s="22" t="s">
        <v>553</v>
      </c>
      <c r="P1528" s="43" t="s">
        <v>4047</v>
      </c>
      <c r="Q1528" s="17" t="str" cm="1">
        <f t="array" ref="Q1528">_xlfn.XLOOKUP(Table4[[#This Row],[Full Name / Nama Penuh]],Table1[[#All],[Employee Name]],Table1[[#All],[Status]],"",0,1)</f>
        <v>Active</v>
      </c>
      <c r="R1528" s="37"/>
    </row>
    <row r="1529" spans="1:18" ht="43.5">
      <c r="A1529" s="17"/>
      <c r="B1529" s="15"/>
      <c r="C1529" s="15"/>
      <c r="D1529" s="15"/>
      <c r="E1529" s="32">
        <v>46092</v>
      </c>
      <c r="F1529" s="18" t="s">
        <v>2243</v>
      </c>
      <c r="G1529" s="15" t="e">
        <f>VLOOKUP(Table4[[#This Row],[Full Name / Nama Penuh]],#REF!,1,FALSE)</f>
        <v>#REF!</v>
      </c>
      <c r="H1529" s="17" t="s">
        <v>239</v>
      </c>
      <c r="I1529" s="18" t="s">
        <v>56</v>
      </c>
      <c r="J1529" s="18" t="s">
        <v>291</v>
      </c>
      <c r="K1529" s="19" t="s">
        <v>285</v>
      </c>
      <c r="L1529" s="19" t="s">
        <v>5120</v>
      </c>
      <c r="M1529" s="20" t="s">
        <v>5121</v>
      </c>
      <c r="N1529" s="20" t="s">
        <v>2875</v>
      </c>
      <c r="O1529" s="18" t="s">
        <v>428</v>
      </c>
      <c r="P1529" s="43" t="s">
        <v>4047</v>
      </c>
      <c r="Q1529" s="17" t="str" cm="1">
        <f t="array" ref="Q1529">_xlfn.XLOOKUP(Table4[[#This Row],[Full Name / Nama Penuh]],Table1[[#All],[Employee Name]],Table1[[#All],[Status]],"",0,1)</f>
        <v>Active</v>
      </c>
      <c r="R1529" s="37"/>
    </row>
    <row r="1530" spans="1:18" ht="260.25">
      <c r="A1530" s="47"/>
      <c r="B1530" s="21"/>
      <c r="C1530" s="21"/>
      <c r="D1530" s="21"/>
      <c r="E1530" s="33">
        <v>46092</v>
      </c>
      <c r="F1530" s="17" t="s">
        <v>211</v>
      </c>
      <c r="G1530" s="15" t="e">
        <f>VLOOKUP(Table4[[#This Row],[Full Name / Nama Penuh]],#REF!,1,FALSE)</f>
        <v>#REF!</v>
      </c>
      <c r="H1530" s="17" t="s">
        <v>239</v>
      </c>
      <c r="I1530" s="22" t="s">
        <v>892</v>
      </c>
      <c r="J1530" s="22" t="s">
        <v>291</v>
      </c>
      <c r="K1530" s="23" t="s">
        <v>285</v>
      </c>
      <c r="L1530" s="23" t="s">
        <v>5122</v>
      </c>
      <c r="M1530" s="24" t="s">
        <v>5123</v>
      </c>
      <c r="N1530" s="24" t="s">
        <v>5124</v>
      </c>
      <c r="O1530" s="22" t="s">
        <v>318</v>
      </c>
      <c r="P1530" s="43" t="s">
        <v>4047</v>
      </c>
      <c r="Q1530" s="17" t="str" cm="1">
        <f t="array" ref="Q1530">_xlfn.XLOOKUP(Table4[[#This Row],[Full Name / Nama Penuh]],Table1[[#All],[Employee Name]],Table1[[#All],[Status]],"",0,1)</f>
        <v>Active</v>
      </c>
      <c r="R1530" s="37"/>
    </row>
    <row r="1531" spans="1:18" ht="43.5">
      <c r="A1531" s="47"/>
      <c r="B1531" s="21"/>
      <c r="C1531" s="21"/>
      <c r="D1531" s="21"/>
      <c r="E1531" s="33">
        <v>46092</v>
      </c>
      <c r="F1531" s="17" t="s">
        <v>217</v>
      </c>
      <c r="G1531" s="15" t="e">
        <f>VLOOKUP(Table4[[#This Row],[Full Name / Nama Penuh]],#REF!,1,FALSE)</f>
        <v>#REF!</v>
      </c>
      <c r="H1531" s="17" t="s">
        <v>239</v>
      </c>
      <c r="I1531" s="22" t="s">
        <v>5125</v>
      </c>
      <c r="J1531" s="22" t="s">
        <v>274</v>
      </c>
      <c r="K1531" s="23" t="s">
        <v>296</v>
      </c>
      <c r="L1531" s="23" t="s">
        <v>5126</v>
      </c>
      <c r="M1531" s="24" t="s">
        <v>5127</v>
      </c>
      <c r="N1531" s="24" t="s">
        <v>5128</v>
      </c>
      <c r="O1531" s="22" t="s">
        <v>375</v>
      </c>
      <c r="P1531" s="43" t="s">
        <v>4047</v>
      </c>
      <c r="Q1531" s="17" t="str" cm="1">
        <f t="array" ref="Q1531">_xlfn.XLOOKUP(Table4[[#This Row],[Full Name / Nama Penuh]],Table1[[#All],[Employee Name]],Table1[[#All],[Status]],"",0,1)</f>
        <v>Inactive</v>
      </c>
      <c r="R1531" s="37"/>
    </row>
    <row r="1532" spans="1:18" ht="57.75">
      <c r="A1532" s="17"/>
      <c r="B1532" s="15"/>
      <c r="C1532" s="15"/>
      <c r="D1532" s="15"/>
      <c r="E1532" s="32">
        <v>46092</v>
      </c>
      <c r="F1532" s="17" t="s">
        <v>229</v>
      </c>
      <c r="G1532" s="15" t="e">
        <f>VLOOKUP(Table4[[#This Row],[Full Name / Nama Penuh]],#REF!,1,FALSE)</f>
        <v>#REF!</v>
      </c>
      <c r="H1532" s="17" t="s">
        <v>239</v>
      </c>
      <c r="I1532" s="18" t="s">
        <v>1938</v>
      </c>
      <c r="J1532" s="18" t="s">
        <v>386</v>
      </c>
      <c r="K1532" s="19" t="s">
        <v>296</v>
      </c>
      <c r="L1532" s="19" t="s">
        <v>5129</v>
      </c>
      <c r="M1532" s="20" t="s">
        <v>5130</v>
      </c>
      <c r="N1532" s="20" t="s">
        <v>5131</v>
      </c>
      <c r="O1532" s="18" t="s">
        <v>295</v>
      </c>
      <c r="P1532" s="43" t="s">
        <v>4047</v>
      </c>
      <c r="Q1532" s="17" t="str" cm="1">
        <f t="array" ref="Q1532">_xlfn.XLOOKUP(Table4[[#This Row],[Full Name / Nama Penuh]],Table1[[#All],[Employee Name]],Table1[[#All],[Status]],"",0,1)</f>
        <v>Active</v>
      </c>
      <c r="R1532" s="37"/>
    </row>
    <row r="1533" spans="1:18" ht="43.5">
      <c r="A1533" s="47"/>
      <c r="B1533" s="21"/>
      <c r="C1533" s="21"/>
      <c r="D1533" s="21"/>
      <c r="E1533" s="33">
        <v>46092</v>
      </c>
      <c r="F1533" s="15" t="s">
        <v>4985</v>
      </c>
      <c r="G1533" s="15" t="e">
        <f>VLOOKUP(Table4[[#This Row],[Full Name / Nama Penuh]],#REF!,1,FALSE)</f>
        <v>#REF!</v>
      </c>
      <c r="H1533" s="17" t="s">
        <v>239</v>
      </c>
      <c r="I1533" s="18" t="s">
        <v>918</v>
      </c>
      <c r="J1533" s="18" t="s">
        <v>274</v>
      </c>
      <c r="K1533" s="19" t="s">
        <v>285</v>
      </c>
      <c r="L1533" s="19" t="s">
        <v>5132</v>
      </c>
      <c r="M1533" s="20" t="s">
        <v>5133</v>
      </c>
      <c r="N1533" s="20" t="s">
        <v>5134</v>
      </c>
      <c r="O1533" s="18" t="s">
        <v>428</v>
      </c>
      <c r="P1533" s="43" t="s">
        <v>4047</v>
      </c>
      <c r="Q1533" s="17" t="str" cm="1">
        <f t="array" ref="Q1533">_xlfn.XLOOKUP(Table4[[#This Row],[Full Name / Nama Penuh]],Table1[[#All],[Employee Name]],Table1[[#All],[Status]],"",0,1)</f>
        <v>Active</v>
      </c>
      <c r="R1533" s="37"/>
    </row>
    <row r="1534" spans="1:18" ht="144.75">
      <c r="A1534" s="17"/>
      <c r="B1534" s="15"/>
      <c r="C1534" s="15"/>
      <c r="D1534" s="15"/>
      <c r="E1534" s="32">
        <v>46092</v>
      </c>
      <c r="F1534" s="17" t="s">
        <v>191</v>
      </c>
      <c r="G1534" s="15" t="e">
        <f>VLOOKUP(Table4[[#This Row],[Full Name / Nama Penuh]],#REF!,1,FALSE)</f>
        <v>#REF!</v>
      </c>
      <c r="H1534" s="17" t="s">
        <v>239</v>
      </c>
      <c r="I1534" s="18" t="s">
        <v>1660</v>
      </c>
      <c r="J1534" s="18" t="s">
        <v>300</v>
      </c>
      <c r="K1534" s="19" t="s">
        <v>296</v>
      </c>
      <c r="L1534" s="19" t="s">
        <v>5135</v>
      </c>
      <c r="M1534" s="20" t="s">
        <v>5136</v>
      </c>
      <c r="N1534" s="19" t="s">
        <v>5137</v>
      </c>
      <c r="O1534" s="18" t="s">
        <v>346</v>
      </c>
      <c r="P1534" s="43" t="s">
        <v>4047</v>
      </c>
      <c r="Q1534" s="17" t="str" cm="1">
        <f t="array" ref="Q1534">_xlfn.XLOOKUP(Table4[[#This Row],[Full Name / Nama Penuh]],Table1[[#All],[Employee Name]],Table1[[#All],[Status]],"",0,1)</f>
        <v>Active</v>
      </c>
      <c r="R1534" s="37"/>
    </row>
    <row r="1535" spans="1:18">
      <c r="A1535" s="17">
        <v>6113</v>
      </c>
      <c r="B1535" s="15">
        <v>46125.901898148099</v>
      </c>
      <c r="C1535" s="15">
        <v>46125.903101851902</v>
      </c>
      <c r="D1535" s="15" t="s">
        <v>264</v>
      </c>
      <c r="E1535" s="32">
        <v>46092</v>
      </c>
      <c r="F1535" s="17" t="s">
        <v>147</v>
      </c>
      <c r="G1535" s="15" t="s">
        <v>2217</v>
      </c>
      <c r="H1535" s="21" t="s">
        <v>239</v>
      </c>
      <c r="I1535" s="17" t="s">
        <v>508</v>
      </c>
      <c r="J1535" s="17" t="s">
        <v>266</v>
      </c>
      <c r="K1535" s="17" t="s">
        <v>285</v>
      </c>
      <c r="L1535" s="17" t="s">
        <v>5138</v>
      </c>
      <c r="M1535" s="17" t="s">
        <v>362</v>
      </c>
      <c r="N1535" s="17" t="s">
        <v>5139</v>
      </c>
      <c r="O1535" s="17" t="s">
        <v>428</v>
      </c>
      <c r="P1535" s="43" t="s">
        <v>272</v>
      </c>
      <c r="Q1535" s="17" t="str" cm="1">
        <f t="array" ref="Q1535">_xlfn.XLOOKUP(Table4[[#This Row],[Full Name / Nama Penuh]],Table1[[#All],[Employee Name]],Table1[[#All],[Status]],"",0,1)</f>
        <v>Active</v>
      </c>
      <c r="R1535" s="37"/>
    </row>
    <row r="1536" spans="1:18">
      <c r="A1536" s="17">
        <v>6186</v>
      </c>
      <c r="B1536" s="15">
        <v>46126.403923611098</v>
      </c>
      <c r="C1536" s="15">
        <v>46126.405057870397</v>
      </c>
      <c r="D1536" s="15" t="s">
        <v>264</v>
      </c>
      <c r="E1536" s="32">
        <v>46092</v>
      </c>
      <c r="F1536" s="15" t="s">
        <v>2658</v>
      </c>
      <c r="G1536" s="15" t="s">
        <v>2659</v>
      </c>
      <c r="H1536" s="21" t="s">
        <v>239</v>
      </c>
      <c r="I1536" s="17" t="s">
        <v>2658</v>
      </c>
      <c r="J1536" s="17" t="s">
        <v>274</v>
      </c>
      <c r="K1536" s="17" t="s">
        <v>285</v>
      </c>
      <c r="L1536" s="17" t="s">
        <v>5140</v>
      </c>
      <c r="M1536" s="17" t="s">
        <v>5141</v>
      </c>
      <c r="N1536" s="17" t="s">
        <v>5142</v>
      </c>
      <c r="O1536" s="17" t="s">
        <v>428</v>
      </c>
      <c r="P1536" s="16" t="s">
        <v>272</v>
      </c>
      <c r="Q1536" s="17" t="str" cm="1">
        <f t="array" ref="Q1536">_xlfn.XLOOKUP(Table4[[#This Row],[Full Name / Nama Penuh]],Table1[[#All],[Employee Name]],Table1[[#All],[Status]],"",0,1)</f>
        <v>Inactive</v>
      </c>
      <c r="R1536" s="37"/>
    </row>
    <row r="1537" spans="1:18">
      <c r="A1537" s="17">
        <v>6292</v>
      </c>
      <c r="B1537" s="15">
        <v>46127.4708217593</v>
      </c>
      <c r="C1537" s="15">
        <v>46127.484745370399</v>
      </c>
      <c r="D1537" s="15" t="s">
        <v>264</v>
      </c>
      <c r="E1537" s="32">
        <v>46092</v>
      </c>
      <c r="F1537" s="17" t="s">
        <v>51</v>
      </c>
      <c r="G1537" s="15" t="s">
        <v>3442</v>
      </c>
      <c r="H1537" s="21" t="s">
        <v>239</v>
      </c>
      <c r="I1537" s="17" t="s">
        <v>5143</v>
      </c>
      <c r="J1537" s="17" t="s">
        <v>644</v>
      </c>
      <c r="K1537" s="17" t="s">
        <v>285</v>
      </c>
      <c r="L1537" s="17" t="s">
        <v>5144</v>
      </c>
      <c r="M1537" s="17" t="s">
        <v>5145</v>
      </c>
      <c r="N1537" s="17" t="s">
        <v>5146</v>
      </c>
      <c r="O1537" s="17" t="s">
        <v>383</v>
      </c>
      <c r="P1537" s="43" t="s">
        <v>272</v>
      </c>
      <c r="Q1537" s="17" t="str" cm="1">
        <f t="array" ref="Q1537">_xlfn.XLOOKUP(Table4[[#This Row],[Full Name / Nama Penuh]],Table1[[#All],[Employee Name]],Table1[[#All],[Status]],"",0,1)</f>
        <v>Active</v>
      </c>
      <c r="R1537" s="37"/>
    </row>
    <row r="1538" spans="1:18" ht="245.25">
      <c r="A1538" s="47"/>
      <c r="B1538" s="21"/>
      <c r="C1538" s="21"/>
      <c r="D1538" s="21"/>
      <c r="E1538" s="33">
        <v>46091</v>
      </c>
      <c r="F1538" s="18" t="s">
        <v>5147</v>
      </c>
      <c r="G1538" s="15" t="e">
        <f>VLOOKUP(Table4[[#This Row],[Full Name / Nama Penuh]],#REF!,1,FALSE)</f>
        <v>#REF!</v>
      </c>
      <c r="H1538" s="17" t="s">
        <v>239</v>
      </c>
      <c r="I1538" s="22" t="s">
        <v>1449</v>
      </c>
      <c r="J1538" s="22" t="s">
        <v>644</v>
      </c>
      <c r="K1538" s="23" t="s">
        <v>305</v>
      </c>
      <c r="L1538" s="23" t="s">
        <v>5148</v>
      </c>
      <c r="M1538" s="24" t="s">
        <v>5149</v>
      </c>
      <c r="N1538" s="23" t="s">
        <v>5150</v>
      </c>
      <c r="O1538" s="22" t="s">
        <v>295</v>
      </c>
      <c r="P1538" s="43" t="s">
        <v>4047</v>
      </c>
      <c r="Q1538" s="17" t="str" cm="1">
        <f t="array" ref="Q1538">_xlfn.XLOOKUP(Table4[[#This Row],[Full Name / Nama Penuh]],Table1[[#All],[Employee Name]],Table1[[#All],[Status]],"",0,1)</f>
        <v>Active</v>
      </c>
      <c r="R1538" s="37"/>
    </row>
    <row r="1539" spans="1:18" ht="57.75">
      <c r="A1539" s="47"/>
      <c r="B1539" s="21"/>
      <c r="C1539" s="21"/>
      <c r="D1539" s="21"/>
      <c r="E1539" s="33">
        <v>46091</v>
      </c>
      <c r="F1539" s="18" t="s">
        <v>135</v>
      </c>
      <c r="G1539" s="15" t="e">
        <f>VLOOKUP(Table4[[#This Row],[Full Name / Nama Penuh]],#REF!,1,FALSE)</f>
        <v>#REF!</v>
      </c>
      <c r="H1539" s="17" t="s">
        <v>239</v>
      </c>
      <c r="I1539" s="22" t="s">
        <v>324</v>
      </c>
      <c r="J1539" s="22" t="s">
        <v>604</v>
      </c>
      <c r="K1539" s="23" t="s">
        <v>267</v>
      </c>
      <c r="L1539" s="23" t="s">
        <v>5151</v>
      </c>
      <c r="M1539" s="24" t="s">
        <v>5152</v>
      </c>
      <c r="N1539" s="24" t="s">
        <v>5153</v>
      </c>
      <c r="O1539" s="22" t="s">
        <v>593</v>
      </c>
      <c r="P1539" s="43" t="s">
        <v>4047</v>
      </c>
      <c r="Q1539" s="17" t="str" cm="1">
        <f t="array" ref="Q1539">_xlfn.XLOOKUP(Table4[[#This Row],[Full Name / Nama Penuh]],Table1[[#All],[Employee Name]],Table1[[#All],[Status]],"",0,1)</f>
        <v>Active</v>
      </c>
      <c r="R1539" s="37"/>
    </row>
    <row r="1540" spans="1:18" ht="130.5">
      <c r="A1540" s="17"/>
      <c r="B1540" s="15"/>
      <c r="C1540" s="15"/>
      <c r="D1540" s="15"/>
      <c r="E1540" s="32">
        <v>46091</v>
      </c>
      <c r="F1540" s="17" t="s">
        <v>211</v>
      </c>
      <c r="G1540" s="15" t="e">
        <f>VLOOKUP(Table4[[#This Row],[Full Name / Nama Penuh]],#REF!,1,FALSE)</f>
        <v>#REF!</v>
      </c>
      <c r="H1540" s="17" t="s">
        <v>239</v>
      </c>
      <c r="I1540" s="18" t="s">
        <v>892</v>
      </c>
      <c r="J1540" s="18" t="s">
        <v>291</v>
      </c>
      <c r="K1540" s="19" t="s">
        <v>267</v>
      </c>
      <c r="L1540" s="19" t="s">
        <v>5154</v>
      </c>
      <c r="M1540" s="20" t="s">
        <v>5155</v>
      </c>
      <c r="N1540" s="20" t="s">
        <v>5156</v>
      </c>
      <c r="O1540" s="18" t="s">
        <v>318</v>
      </c>
      <c r="P1540" s="43" t="s">
        <v>4047</v>
      </c>
      <c r="Q1540" s="17" t="str" cm="1">
        <f t="array" ref="Q1540">_xlfn.XLOOKUP(Table4[[#This Row],[Full Name / Nama Penuh]],Table1[[#All],[Employee Name]],Table1[[#All],[Status]],"",0,1)</f>
        <v>Active</v>
      </c>
      <c r="R1540" s="37"/>
    </row>
    <row r="1541" spans="1:18" ht="380.25">
      <c r="A1541" s="47"/>
      <c r="B1541" s="21"/>
      <c r="C1541" s="21"/>
      <c r="D1541" s="21"/>
      <c r="E1541" s="33">
        <v>46091</v>
      </c>
      <c r="F1541" s="17" t="s">
        <v>110</v>
      </c>
      <c r="G1541" s="15" t="e">
        <f>VLOOKUP(Table4[[#This Row],[Full Name / Nama Penuh]],#REF!,1,FALSE)</f>
        <v>#REF!</v>
      </c>
      <c r="H1541" s="17" t="s">
        <v>239</v>
      </c>
      <c r="I1541" s="22" t="s">
        <v>537</v>
      </c>
      <c r="J1541" s="22" t="s">
        <v>88</v>
      </c>
      <c r="K1541" s="23" t="s">
        <v>267</v>
      </c>
      <c r="L1541" s="23" t="s">
        <v>4176</v>
      </c>
      <c r="M1541" s="24" t="s">
        <v>4177</v>
      </c>
      <c r="N1541" s="24" t="s">
        <v>4178</v>
      </c>
      <c r="O1541" s="22" t="s">
        <v>346</v>
      </c>
      <c r="P1541" s="43" t="s">
        <v>4047</v>
      </c>
      <c r="Q1541" s="17" t="str" cm="1">
        <f t="array" ref="Q1541">_xlfn.XLOOKUP(Table4[[#This Row],[Full Name / Nama Penuh]],Table1[[#All],[Employee Name]],Table1[[#All],[Status]],"",0,1)</f>
        <v>Active</v>
      </c>
      <c r="R1541" s="37"/>
    </row>
    <row r="1542" spans="1:18" ht="101.25">
      <c r="A1542" s="17"/>
      <c r="B1542" s="15"/>
      <c r="C1542" s="15"/>
      <c r="D1542" s="15"/>
      <c r="E1542" s="32">
        <v>46091</v>
      </c>
      <c r="F1542" s="17" t="s">
        <v>132</v>
      </c>
      <c r="G1542" s="15" t="e">
        <f>VLOOKUP(Table4[[#This Row],[Full Name / Nama Penuh]],#REF!,1,FALSE)</f>
        <v>#REF!</v>
      </c>
      <c r="H1542" s="17" t="s">
        <v>239</v>
      </c>
      <c r="I1542" s="18" t="s">
        <v>5157</v>
      </c>
      <c r="J1542" s="18" t="s">
        <v>266</v>
      </c>
      <c r="K1542" s="19" t="s">
        <v>305</v>
      </c>
      <c r="L1542" s="19" t="s">
        <v>5158</v>
      </c>
      <c r="M1542" s="20" t="s">
        <v>5159</v>
      </c>
      <c r="N1542" s="19" t="s">
        <v>5160</v>
      </c>
      <c r="O1542" s="18" t="s">
        <v>295</v>
      </c>
      <c r="P1542" s="43" t="s">
        <v>4047</v>
      </c>
      <c r="Q1542" s="17" t="str" cm="1">
        <f t="array" ref="Q1542">_xlfn.XLOOKUP(Table4[[#This Row],[Full Name / Nama Penuh]],Table1[[#All],[Employee Name]],Table1[[#All],[Status]],"",0,1)</f>
        <v>Active</v>
      </c>
      <c r="R1542" s="37"/>
    </row>
    <row r="1543" spans="1:18" ht="72.75">
      <c r="A1543" s="47"/>
      <c r="B1543" s="21"/>
      <c r="C1543" s="21"/>
      <c r="D1543" s="21"/>
      <c r="E1543" s="33">
        <v>46091</v>
      </c>
      <c r="F1543" s="17" t="s">
        <v>74</v>
      </c>
      <c r="G1543" s="15" t="e">
        <f>VLOOKUP(Table4[[#This Row],[Full Name / Nama Penuh]],#REF!,1,FALSE)</f>
        <v>#REF!</v>
      </c>
      <c r="H1543" s="17" t="s">
        <v>239</v>
      </c>
      <c r="I1543" s="22" t="s">
        <v>363</v>
      </c>
      <c r="J1543" s="22" t="s">
        <v>966</v>
      </c>
      <c r="K1543" s="23" t="s">
        <v>305</v>
      </c>
      <c r="L1543" s="23" t="s">
        <v>5161</v>
      </c>
      <c r="M1543" s="24" t="s">
        <v>5162</v>
      </c>
      <c r="N1543" s="23" t="s">
        <v>5163</v>
      </c>
      <c r="O1543" s="22" t="s">
        <v>295</v>
      </c>
      <c r="P1543" s="43" t="s">
        <v>4047</v>
      </c>
      <c r="Q1543" s="17" t="str" cm="1">
        <f t="array" ref="Q1543">_xlfn.XLOOKUP(Table4[[#This Row],[Full Name / Nama Penuh]],Table1[[#All],[Employee Name]],Table1[[#All],[Status]],"",0,1)</f>
        <v>Active</v>
      </c>
      <c r="R1543" s="37"/>
    </row>
    <row r="1544" spans="1:18" ht="29.25">
      <c r="A1544" s="17"/>
      <c r="B1544" s="15"/>
      <c r="C1544" s="15"/>
      <c r="D1544" s="15"/>
      <c r="E1544" s="32">
        <v>46091</v>
      </c>
      <c r="F1544" s="18" t="s">
        <v>66</v>
      </c>
      <c r="G1544" s="15" t="e">
        <f>VLOOKUP(Table4[[#This Row],[Full Name / Nama Penuh]],#REF!,1,FALSE)</f>
        <v>#REF!</v>
      </c>
      <c r="H1544" s="17" t="s">
        <v>239</v>
      </c>
      <c r="I1544" s="18" t="s">
        <v>56</v>
      </c>
      <c r="J1544" s="18" t="s">
        <v>291</v>
      </c>
      <c r="K1544" s="19" t="s">
        <v>305</v>
      </c>
      <c r="L1544" s="19" t="s">
        <v>5164</v>
      </c>
      <c r="M1544" s="20" t="s">
        <v>5165</v>
      </c>
      <c r="N1544" s="19" t="s">
        <v>5166</v>
      </c>
      <c r="O1544" s="18" t="s">
        <v>295</v>
      </c>
      <c r="P1544" s="43" t="s">
        <v>4047</v>
      </c>
      <c r="Q1544" s="17" t="str" cm="1">
        <f t="array" ref="Q1544">_xlfn.XLOOKUP(Table4[[#This Row],[Full Name / Nama Penuh]],Table1[[#All],[Employee Name]],Table1[[#All],[Status]],"",0,1)</f>
        <v>Active</v>
      </c>
      <c r="R1544" s="37"/>
    </row>
    <row r="1545" spans="1:18">
      <c r="A1545" s="17">
        <v>6013</v>
      </c>
      <c r="B1545" s="15">
        <v>46122.580995370401</v>
      </c>
      <c r="C1545" s="15">
        <v>46122.582662036999</v>
      </c>
      <c r="D1545" s="15" t="s">
        <v>264</v>
      </c>
      <c r="E1545" s="32">
        <v>46091</v>
      </c>
      <c r="F1545" s="17" t="s">
        <v>159</v>
      </c>
      <c r="G1545" s="15" t="s">
        <v>3299</v>
      </c>
      <c r="H1545" s="21" t="s">
        <v>239</v>
      </c>
      <c r="I1545" s="17" t="s">
        <v>962</v>
      </c>
      <c r="J1545" s="17" t="s">
        <v>848</v>
      </c>
      <c r="K1545" s="17" t="s">
        <v>267</v>
      </c>
      <c r="L1545" s="17" t="s">
        <v>5167</v>
      </c>
      <c r="M1545" s="17" t="s">
        <v>5168</v>
      </c>
      <c r="N1545" s="17" t="s">
        <v>5169</v>
      </c>
      <c r="O1545" s="17" t="s">
        <v>283</v>
      </c>
      <c r="P1545" s="43" t="s">
        <v>272</v>
      </c>
      <c r="Q1545" s="17" t="str" cm="1">
        <f t="array" ref="Q1545">_xlfn.XLOOKUP(Table4[[#This Row],[Full Name / Nama Penuh]],Table1[[#All],[Employee Name]],Table1[[#All],[Status]],"",0,1)</f>
        <v>Active</v>
      </c>
      <c r="R1545" s="37"/>
    </row>
    <row r="1546" spans="1:18">
      <c r="A1546" s="17">
        <v>6171</v>
      </c>
      <c r="B1546" s="15">
        <v>46126.3735185185</v>
      </c>
      <c r="C1546" s="15">
        <v>46126.374930555598</v>
      </c>
      <c r="D1546" s="15" t="s">
        <v>264</v>
      </c>
      <c r="E1546" s="32">
        <v>46091</v>
      </c>
      <c r="F1546" s="17" t="s">
        <v>189</v>
      </c>
      <c r="G1546" s="15" t="s">
        <v>3042</v>
      </c>
      <c r="H1546" s="21" t="s">
        <v>239</v>
      </c>
      <c r="I1546" s="17" t="s">
        <v>465</v>
      </c>
      <c r="J1546" s="17" t="s">
        <v>266</v>
      </c>
      <c r="K1546" s="17" t="s">
        <v>267</v>
      </c>
      <c r="L1546" s="17" t="s">
        <v>5170</v>
      </c>
      <c r="M1546" s="17" t="s">
        <v>5171</v>
      </c>
      <c r="N1546" s="17" t="s">
        <v>5172</v>
      </c>
      <c r="O1546" s="17" t="s">
        <v>283</v>
      </c>
      <c r="P1546" s="43" t="s">
        <v>272</v>
      </c>
      <c r="Q1546" s="17" t="str" cm="1">
        <f t="array" ref="Q1546">_xlfn.XLOOKUP(Table4[[#This Row],[Full Name / Nama Penuh]],Table1[[#All],[Employee Name]],Table1[[#All],[Status]],"",0,1)</f>
        <v>Active</v>
      </c>
      <c r="R1546" s="37"/>
    </row>
    <row r="1547" spans="1:18">
      <c r="A1547" s="17">
        <v>6185</v>
      </c>
      <c r="B1547" s="15">
        <v>46126.402152777802</v>
      </c>
      <c r="C1547" s="15">
        <v>46126.4035532407</v>
      </c>
      <c r="D1547" s="15" t="s">
        <v>264</v>
      </c>
      <c r="E1547" s="32">
        <v>46091</v>
      </c>
      <c r="F1547" s="15" t="s">
        <v>2658</v>
      </c>
      <c r="G1547" s="15" t="s">
        <v>2659</v>
      </c>
      <c r="H1547" s="21" t="s">
        <v>239</v>
      </c>
      <c r="I1547" s="17" t="s">
        <v>1831</v>
      </c>
      <c r="J1547" s="17" t="s">
        <v>266</v>
      </c>
      <c r="K1547" s="17" t="s">
        <v>267</v>
      </c>
      <c r="L1547" s="17" t="s">
        <v>5173</v>
      </c>
      <c r="M1547" s="17" t="s">
        <v>5174</v>
      </c>
      <c r="N1547" s="17" t="s">
        <v>5175</v>
      </c>
      <c r="O1547" s="17" t="s">
        <v>375</v>
      </c>
      <c r="P1547" s="16" t="s">
        <v>272</v>
      </c>
      <c r="Q1547" s="17" t="str" cm="1">
        <f t="array" ref="Q1547">_xlfn.XLOOKUP(Table4[[#This Row],[Full Name / Nama Penuh]],Table1[[#All],[Employee Name]],Table1[[#All],[Status]],"",0,1)</f>
        <v>Inactive</v>
      </c>
      <c r="R1547" s="37"/>
    </row>
    <row r="1548" spans="1:18" ht="87">
      <c r="A1548" s="17"/>
      <c r="B1548" s="15"/>
      <c r="C1548" s="15"/>
      <c r="D1548" s="15"/>
      <c r="E1548" s="32">
        <v>46091</v>
      </c>
      <c r="F1548" s="18" t="s">
        <v>5176</v>
      </c>
      <c r="G1548" s="15" t="e">
        <f>VLOOKUP(Table4[[#This Row],[Full Name / Nama Penuh]],#REF!,1,FALSE)</f>
        <v>#REF!</v>
      </c>
      <c r="H1548" s="17" t="s">
        <v>4426</v>
      </c>
      <c r="I1548" s="18" t="s">
        <v>5177</v>
      </c>
      <c r="J1548" s="18" t="s">
        <v>291</v>
      </c>
      <c r="K1548" s="19" t="s">
        <v>296</v>
      </c>
      <c r="L1548" s="19" t="s">
        <v>5178</v>
      </c>
      <c r="M1548" s="20" t="s">
        <v>5179</v>
      </c>
      <c r="N1548" s="20" t="s">
        <v>5180</v>
      </c>
      <c r="O1548" s="18" t="s">
        <v>367</v>
      </c>
      <c r="P1548" s="43" t="s">
        <v>390</v>
      </c>
      <c r="Q1548" s="17" t="str" cm="1">
        <f t="array" ref="Q1548">_xlfn.XLOOKUP(Table4[[#This Row],[Full Name / Nama Penuh]],Table1[[#All],[Employee Name]],Table1[[#All],[Status]],"",0,1)</f>
        <v/>
      </c>
      <c r="R1548" s="37"/>
    </row>
    <row r="1549" spans="1:18" ht="409.6">
      <c r="A1549" s="47"/>
      <c r="B1549" s="21"/>
      <c r="C1549" s="21"/>
      <c r="D1549" s="21"/>
      <c r="E1549" s="33">
        <v>46091</v>
      </c>
      <c r="F1549" s="17" t="s">
        <v>171</v>
      </c>
      <c r="G1549" s="15" t="e">
        <f>VLOOKUP(Table4[[#This Row],[Full Name / Nama Penuh]],#REF!,1,FALSE)</f>
        <v>#REF!</v>
      </c>
      <c r="H1549" s="17" t="s">
        <v>239</v>
      </c>
      <c r="I1549" s="22" t="s">
        <v>465</v>
      </c>
      <c r="J1549" s="22" t="s">
        <v>274</v>
      </c>
      <c r="K1549" s="23" t="s">
        <v>285</v>
      </c>
      <c r="L1549" s="23" t="s">
        <v>5181</v>
      </c>
      <c r="M1549" s="24" t="s">
        <v>5182</v>
      </c>
      <c r="N1549" s="24" t="s">
        <v>5183</v>
      </c>
      <c r="O1549" s="22" t="s">
        <v>289</v>
      </c>
      <c r="P1549" s="43" t="s">
        <v>4047</v>
      </c>
      <c r="Q1549" s="17" t="str" cm="1">
        <f t="array" ref="Q1549">_xlfn.XLOOKUP(Table4[[#This Row],[Full Name / Nama Penuh]],Table1[[#All],[Employee Name]],Table1[[#All],[Status]],"",0,1)</f>
        <v>Active</v>
      </c>
      <c r="R1549" s="37"/>
    </row>
    <row r="1550" spans="1:18" ht="174">
      <c r="A1550" s="17"/>
      <c r="B1550" s="15"/>
      <c r="C1550" s="15"/>
      <c r="D1550" s="15"/>
      <c r="E1550" s="32">
        <v>46091</v>
      </c>
      <c r="F1550" s="17" t="s">
        <v>197</v>
      </c>
      <c r="G1550" s="15" t="e">
        <f>VLOOKUP(Table4[[#This Row],[Full Name / Nama Penuh]],#REF!,1,FALSE)</f>
        <v>#REF!</v>
      </c>
      <c r="H1550" s="17" t="s">
        <v>239</v>
      </c>
      <c r="I1550" s="18" t="s">
        <v>3240</v>
      </c>
      <c r="J1550" s="18" t="s">
        <v>608</v>
      </c>
      <c r="K1550" s="19" t="s">
        <v>296</v>
      </c>
      <c r="L1550" s="19" t="s">
        <v>5184</v>
      </c>
      <c r="M1550" s="20" t="s">
        <v>5185</v>
      </c>
      <c r="N1550" s="20" t="s">
        <v>5186</v>
      </c>
      <c r="O1550" s="18" t="s">
        <v>948</v>
      </c>
      <c r="P1550" s="43" t="s">
        <v>4047</v>
      </c>
      <c r="Q1550" s="17" t="str" cm="1">
        <f t="array" ref="Q1550">_xlfn.XLOOKUP(Table4[[#This Row],[Full Name / Nama Penuh]],Table1[[#All],[Employee Name]],Table1[[#All],[Status]],"",0,1)</f>
        <v>Active</v>
      </c>
      <c r="R1550" s="37"/>
    </row>
    <row r="1551" spans="1:18" ht="72.75">
      <c r="A1551" s="47"/>
      <c r="B1551" s="21"/>
      <c r="C1551" s="21"/>
      <c r="D1551" s="21"/>
      <c r="E1551" s="33">
        <v>46091</v>
      </c>
      <c r="F1551" s="17" t="s">
        <v>90</v>
      </c>
      <c r="G1551" s="15" t="e">
        <f>VLOOKUP(Table4[[#This Row],[Full Name / Nama Penuh]],#REF!,1,FALSE)</f>
        <v>#REF!</v>
      </c>
      <c r="H1551" s="17" t="s">
        <v>239</v>
      </c>
      <c r="I1551" s="22" t="s">
        <v>445</v>
      </c>
      <c r="J1551" s="22" t="s">
        <v>446</v>
      </c>
      <c r="K1551" s="23" t="s">
        <v>285</v>
      </c>
      <c r="L1551" s="23" t="s">
        <v>5187</v>
      </c>
      <c r="M1551" s="24" t="s">
        <v>5188</v>
      </c>
      <c r="N1551" s="23" t="s">
        <v>5189</v>
      </c>
      <c r="O1551" s="22" t="s">
        <v>289</v>
      </c>
      <c r="P1551" s="43" t="s">
        <v>4047</v>
      </c>
      <c r="Q1551" s="17" t="str" cm="1">
        <f t="array" ref="Q1551">_xlfn.XLOOKUP(Table4[[#This Row],[Full Name / Nama Penuh]],Table1[[#All],[Employee Name]],Table1[[#All],[Status]],"",0,1)</f>
        <v>Active</v>
      </c>
      <c r="R1551" s="37"/>
    </row>
    <row r="1552" spans="1:18" ht="43.5">
      <c r="A1552" s="17"/>
      <c r="B1552" s="15"/>
      <c r="C1552" s="15"/>
      <c r="D1552" s="15"/>
      <c r="E1552" s="32">
        <v>46091</v>
      </c>
      <c r="F1552" s="17" t="s">
        <v>235</v>
      </c>
      <c r="G1552" s="15" t="e">
        <f>VLOOKUP(Table4[[#This Row],[Full Name / Nama Penuh]],#REF!,1,FALSE)</f>
        <v>#REF!</v>
      </c>
      <c r="H1552" s="17" t="s">
        <v>239</v>
      </c>
      <c r="I1552" s="18" t="s">
        <v>209</v>
      </c>
      <c r="J1552" s="18" t="s">
        <v>291</v>
      </c>
      <c r="K1552" s="19" t="s">
        <v>285</v>
      </c>
      <c r="L1552" s="19" t="s">
        <v>5190</v>
      </c>
      <c r="M1552" s="20" t="s">
        <v>5191</v>
      </c>
      <c r="N1552" s="19" t="s">
        <v>362</v>
      </c>
      <c r="O1552" s="18" t="s">
        <v>553</v>
      </c>
      <c r="P1552" s="43" t="s">
        <v>4047</v>
      </c>
      <c r="Q1552" s="17" t="str" cm="1">
        <f t="array" ref="Q1552">_xlfn.XLOOKUP(Table4[[#This Row],[Full Name / Nama Penuh]],Table1[[#All],[Employee Name]],Table1[[#All],[Status]],"",0,1)</f>
        <v>Active</v>
      </c>
      <c r="R1552" s="37"/>
    </row>
    <row r="1553" spans="1:18">
      <c r="A1553" s="17">
        <v>5891</v>
      </c>
      <c r="B1553" s="15">
        <v>46120.555243055598</v>
      </c>
      <c r="C1553" s="15">
        <v>46120.557222222204</v>
      </c>
      <c r="D1553" s="15" t="s">
        <v>264</v>
      </c>
      <c r="E1553" s="32">
        <v>46091</v>
      </c>
      <c r="F1553" s="17" t="s">
        <v>147</v>
      </c>
      <c r="G1553" s="15"/>
      <c r="H1553" s="21" t="s">
        <v>239</v>
      </c>
      <c r="I1553" s="17" t="s">
        <v>508</v>
      </c>
      <c r="J1553" s="17" t="s">
        <v>355</v>
      </c>
      <c r="K1553" s="17" t="s">
        <v>285</v>
      </c>
      <c r="L1553" s="17" t="s">
        <v>5192</v>
      </c>
      <c r="M1553" s="17" t="s">
        <v>5193</v>
      </c>
      <c r="N1553" s="17" t="s">
        <v>873</v>
      </c>
      <c r="O1553" s="17" t="s">
        <v>428</v>
      </c>
      <c r="P1553" s="43" t="s">
        <v>272</v>
      </c>
      <c r="Q1553" s="17" t="str" cm="1">
        <f t="array" ref="Q1553">_xlfn.XLOOKUP(Table4[[#This Row],[Full Name / Nama Penuh]],Table1[[#All],[Employee Name]],Table1[[#All],[Status]],"",0,1)</f>
        <v>Active</v>
      </c>
      <c r="R1553" s="37"/>
    </row>
    <row r="1554" spans="1:18">
      <c r="A1554" s="17">
        <v>6093</v>
      </c>
      <c r="B1554" s="15">
        <v>46125.856215277803</v>
      </c>
      <c r="C1554" s="15">
        <v>46125.859791666699</v>
      </c>
      <c r="D1554" s="15" t="s">
        <v>264</v>
      </c>
      <c r="E1554" s="32">
        <v>46091</v>
      </c>
      <c r="F1554" s="17" t="s">
        <v>156</v>
      </c>
      <c r="G1554" s="15" t="s">
        <v>3249</v>
      </c>
      <c r="H1554" s="21" t="s">
        <v>239</v>
      </c>
      <c r="I1554" s="17" t="s">
        <v>697</v>
      </c>
      <c r="J1554" s="17" t="s">
        <v>683</v>
      </c>
      <c r="K1554" s="17" t="s">
        <v>296</v>
      </c>
      <c r="L1554" s="17" t="s">
        <v>5194</v>
      </c>
      <c r="M1554" s="17" t="s">
        <v>5195</v>
      </c>
      <c r="N1554" s="17" t="s">
        <v>5196</v>
      </c>
      <c r="O1554" s="17" t="s">
        <v>383</v>
      </c>
      <c r="P1554" s="43" t="s">
        <v>272</v>
      </c>
      <c r="Q1554" s="17" t="str" cm="1">
        <f t="array" ref="Q1554">_xlfn.XLOOKUP(Table4[[#This Row],[Full Name / Nama Penuh]],Table1[[#All],[Employee Name]],Table1[[#All],[Status]],"",0,1)</f>
        <v>Active</v>
      </c>
      <c r="R1554" s="37"/>
    </row>
    <row r="1555" spans="1:18" ht="29.25">
      <c r="A1555" s="17"/>
      <c r="B1555" s="15"/>
      <c r="C1555" s="15"/>
      <c r="D1555" s="15"/>
      <c r="E1555" s="32">
        <v>46090</v>
      </c>
      <c r="F1555" s="17" t="s">
        <v>229</v>
      </c>
      <c r="G1555" s="15" t="e">
        <f>VLOOKUP(Table4[[#This Row],[Full Name / Nama Penuh]],#REF!,1,FALSE)</f>
        <v>#REF!</v>
      </c>
      <c r="H1555" s="17" t="s">
        <v>239</v>
      </c>
      <c r="I1555" s="18" t="s">
        <v>2849</v>
      </c>
      <c r="J1555" s="18" t="s">
        <v>266</v>
      </c>
      <c r="K1555" s="19" t="s">
        <v>305</v>
      </c>
      <c r="L1555" s="19" t="s">
        <v>5197</v>
      </c>
      <c r="M1555" s="20" t="s">
        <v>5198</v>
      </c>
      <c r="N1555" s="19" t="s">
        <v>5199</v>
      </c>
      <c r="O1555" s="18" t="s">
        <v>367</v>
      </c>
      <c r="P1555" s="43" t="s">
        <v>4047</v>
      </c>
      <c r="Q1555" s="17" t="str" cm="1">
        <f t="array" ref="Q1555">_xlfn.XLOOKUP(Table4[[#This Row],[Full Name / Nama Penuh]],Table1[[#All],[Employee Name]],Table1[[#All],[Status]],"",0,1)</f>
        <v>Active</v>
      </c>
      <c r="R1555" s="37"/>
    </row>
    <row r="1556" spans="1:18" ht="57.75">
      <c r="A1556" s="47"/>
      <c r="B1556" s="21"/>
      <c r="C1556" s="21"/>
      <c r="D1556" s="21"/>
      <c r="E1556" s="33">
        <v>46090</v>
      </c>
      <c r="F1556" s="17" t="s">
        <v>197</v>
      </c>
      <c r="G1556" s="15" t="e">
        <f>VLOOKUP(Table4[[#This Row],[Full Name / Nama Penuh]],#REF!,1,FALSE)</f>
        <v>#REF!</v>
      </c>
      <c r="H1556" s="17" t="s">
        <v>239</v>
      </c>
      <c r="I1556" s="22" t="s">
        <v>752</v>
      </c>
      <c r="J1556" s="22" t="s">
        <v>291</v>
      </c>
      <c r="K1556" s="23" t="s">
        <v>267</v>
      </c>
      <c r="L1556" s="23" t="s">
        <v>5200</v>
      </c>
      <c r="M1556" s="24" t="s">
        <v>5201</v>
      </c>
      <c r="N1556" s="23" t="s">
        <v>5202</v>
      </c>
      <c r="O1556" s="22" t="s">
        <v>295</v>
      </c>
      <c r="P1556" s="43" t="s">
        <v>4047</v>
      </c>
      <c r="Q1556" s="17" t="str" cm="1">
        <f t="array" ref="Q1556">_xlfn.XLOOKUP(Table4[[#This Row],[Full Name / Nama Penuh]],Table1[[#All],[Employee Name]],Table1[[#All],[Status]],"",0,1)</f>
        <v>Active</v>
      </c>
      <c r="R1556" s="37"/>
    </row>
    <row r="1557" spans="1:18">
      <c r="A1557" s="17">
        <v>5806</v>
      </c>
      <c r="B1557" s="15">
        <v>46115.3094444444</v>
      </c>
      <c r="C1557" s="15">
        <v>46115.312025462998</v>
      </c>
      <c r="D1557" s="15" t="s">
        <v>264</v>
      </c>
      <c r="E1557" s="32">
        <v>46090</v>
      </c>
      <c r="F1557" s="17" t="s">
        <v>193</v>
      </c>
      <c r="G1557" s="15"/>
      <c r="H1557" s="21" t="s">
        <v>239</v>
      </c>
      <c r="I1557" s="17" t="s">
        <v>1191</v>
      </c>
      <c r="J1557" s="17" t="s">
        <v>266</v>
      </c>
      <c r="K1557" s="17" t="s">
        <v>267</v>
      </c>
      <c r="L1557" s="17" t="s">
        <v>5203</v>
      </c>
      <c r="M1557" s="17" t="s">
        <v>5204</v>
      </c>
      <c r="N1557" s="17" t="s">
        <v>5205</v>
      </c>
      <c r="O1557" s="17" t="s">
        <v>283</v>
      </c>
      <c r="P1557" s="43" t="s">
        <v>272</v>
      </c>
      <c r="Q1557" s="17" t="str" cm="1">
        <f t="array" ref="Q1557">_xlfn.XLOOKUP(Table4[[#This Row],[Full Name / Nama Penuh]],Table1[[#All],[Employee Name]],Table1[[#All],[Status]],"",0,1)</f>
        <v>Active</v>
      </c>
      <c r="R1557" s="37"/>
    </row>
    <row r="1558" spans="1:18">
      <c r="A1558" s="17">
        <v>6012</v>
      </c>
      <c r="B1558" s="15">
        <v>46122.579224537003</v>
      </c>
      <c r="C1558" s="15">
        <v>46122.580856481502</v>
      </c>
      <c r="D1558" s="15" t="s">
        <v>264</v>
      </c>
      <c r="E1558" s="32">
        <v>46090</v>
      </c>
      <c r="F1558" s="17" t="s">
        <v>159</v>
      </c>
      <c r="G1558" s="15" t="s">
        <v>3299</v>
      </c>
      <c r="H1558" s="21" t="s">
        <v>239</v>
      </c>
      <c r="I1558" s="17" t="s">
        <v>5206</v>
      </c>
      <c r="J1558" s="17" t="s">
        <v>1787</v>
      </c>
      <c r="K1558" s="17" t="s">
        <v>305</v>
      </c>
      <c r="L1558" s="17" t="s">
        <v>5207</v>
      </c>
      <c r="M1558" s="17" t="s">
        <v>5208</v>
      </c>
      <c r="N1558" s="17" t="s">
        <v>5209</v>
      </c>
      <c r="O1558" s="17" t="s">
        <v>450</v>
      </c>
      <c r="P1558" s="43" t="s">
        <v>272</v>
      </c>
      <c r="Q1558" s="17" t="str" cm="1">
        <f t="array" ref="Q1558">_xlfn.XLOOKUP(Table4[[#This Row],[Full Name / Nama Penuh]],Table1[[#All],[Employee Name]],Table1[[#All],[Status]],"",0,1)</f>
        <v>Active</v>
      </c>
      <c r="R1558" s="37"/>
    </row>
    <row r="1559" spans="1:18" ht="216.75">
      <c r="A1559" s="17"/>
      <c r="B1559" s="15"/>
      <c r="C1559" s="15"/>
      <c r="D1559" s="15"/>
      <c r="E1559" s="32">
        <v>46090</v>
      </c>
      <c r="F1559" s="17" t="s">
        <v>74</v>
      </c>
      <c r="G1559" s="15" t="e">
        <f>VLOOKUP(Table4[[#This Row],[Full Name / Nama Penuh]],#REF!,1,FALSE)</f>
        <v>#REF!</v>
      </c>
      <c r="H1559" s="17" t="s">
        <v>239</v>
      </c>
      <c r="I1559" s="18" t="s">
        <v>363</v>
      </c>
      <c r="J1559" s="18" t="s">
        <v>300</v>
      </c>
      <c r="K1559" s="19" t="s">
        <v>285</v>
      </c>
      <c r="L1559" s="19" t="s">
        <v>5210</v>
      </c>
      <c r="M1559" s="20" t="s">
        <v>5211</v>
      </c>
      <c r="N1559" s="19" t="s">
        <v>5212</v>
      </c>
      <c r="O1559" s="18" t="s">
        <v>289</v>
      </c>
      <c r="P1559" s="43" t="s">
        <v>4047</v>
      </c>
      <c r="Q1559" s="17" t="str" cm="1">
        <f t="array" ref="Q1559">_xlfn.XLOOKUP(Table4[[#This Row],[Full Name / Nama Penuh]],Table1[[#All],[Employee Name]],Table1[[#All],[Status]],"",0,1)</f>
        <v>Active</v>
      </c>
      <c r="R1559" s="37"/>
    </row>
    <row r="1560" spans="1:18">
      <c r="A1560" s="17">
        <v>6074</v>
      </c>
      <c r="B1560" s="15">
        <v>46125.773969907401</v>
      </c>
      <c r="C1560" s="15">
        <v>46125.775069444397</v>
      </c>
      <c r="D1560" s="15" t="s">
        <v>264</v>
      </c>
      <c r="E1560" s="32">
        <v>46090</v>
      </c>
      <c r="F1560" s="15" t="s">
        <v>4474</v>
      </c>
      <c r="G1560" s="15" t="s">
        <v>4475</v>
      </c>
      <c r="H1560" s="21" t="s">
        <v>239</v>
      </c>
      <c r="I1560" s="17" t="s">
        <v>885</v>
      </c>
      <c r="J1560" s="17" t="s">
        <v>332</v>
      </c>
      <c r="K1560" s="17" t="s">
        <v>285</v>
      </c>
      <c r="L1560" s="17" t="s">
        <v>5213</v>
      </c>
      <c r="M1560" s="17" t="s">
        <v>1734</v>
      </c>
      <c r="N1560" s="17" t="s">
        <v>5214</v>
      </c>
      <c r="O1560" s="17" t="s">
        <v>289</v>
      </c>
      <c r="P1560" s="16" t="s">
        <v>272</v>
      </c>
      <c r="Q1560" s="17" t="str" cm="1">
        <f t="array" ref="Q1560">_xlfn.XLOOKUP(Table4[[#This Row],[Full Name / Nama Penuh]],Table1[[#All],[Employee Name]],Table1[[#All],[Status]],"",0,1)</f>
        <v>Active</v>
      </c>
      <c r="R1560" s="37"/>
    </row>
    <row r="1561" spans="1:18" ht="43.5">
      <c r="A1561" s="17"/>
      <c r="B1561" s="15"/>
      <c r="C1561" s="15"/>
      <c r="D1561" s="15"/>
      <c r="E1561" s="32">
        <v>46089</v>
      </c>
      <c r="F1561" s="17" t="s">
        <v>55</v>
      </c>
      <c r="G1561" s="15" t="e">
        <f>VLOOKUP(Table4[[#This Row],[Full Name / Nama Penuh]],#REF!,1,FALSE)</f>
        <v>#REF!</v>
      </c>
      <c r="H1561" s="17" t="s">
        <v>239</v>
      </c>
      <c r="I1561" s="18" t="s">
        <v>56</v>
      </c>
      <c r="J1561" s="18" t="s">
        <v>715</v>
      </c>
      <c r="K1561" s="19" t="s">
        <v>267</v>
      </c>
      <c r="L1561" s="19" t="s">
        <v>5215</v>
      </c>
      <c r="M1561" s="20" t="s">
        <v>5216</v>
      </c>
      <c r="N1561" s="20" t="s">
        <v>5217</v>
      </c>
      <c r="O1561" s="18" t="s">
        <v>450</v>
      </c>
      <c r="P1561" s="43" t="s">
        <v>4047</v>
      </c>
      <c r="Q1561" s="17" t="str" cm="1">
        <f t="array" ref="Q1561">_xlfn.XLOOKUP(Table4[[#This Row],[Full Name / Nama Penuh]],Table1[[#All],[Employee Name]],Table1[[#All],[Status]],"",0,1)</f>
        <v>Active</v>
      </c>
      <c r="R1561" s="37"/>
    </row>
    <row r="1562" spans="1:18" ht="115.5">
      <c r="A1562" s="47"/>
      <c r="B1562" s="21"/>
      <c r="C1562" s="21"/>
      <c r="D1562" s="21"/>
      <c r="E1562" s="33">
        <v>46089</v>
      </c>
      <c r="F1562" s="17" t="s">
        <v>55</v>
      </c>
      <c r="G1562" s="15" t="e">
        <f>VLOOKUP(Table4[[#This Row],[Full Name / Nama Penuh]],#REF!,1,FALSE)</f>
        <v>#REF!</v>
      </c>
      <c r="H1562" s="17" t="s">
        <v>239</v>
      </c>
      <c r="I1562" s="18" t="s">
        <v>56</v>
      </c>
      <c r="J1562" s="18" t="s">
        <v>715</v>
      </c>
      <c r="K1562" s="19" t="s">
        <v>267</v>
      </c>
      <c r="L1562" s="19" t="s">
        <v>5218</v>
      </c>
      <c r="M1562" s="20" t="s">
        <v>5219</v>
      </c>
      <c r="N1562" s="20" t="s">
        <v>5220</v>
      </c>
      <c r="O1562" s="18" t="s">
        <v>450</v>
      </c>
      <c r="P1562" s="43" t="s">
        <v>4047</v>
      </c>
      <c r="Q1562" s="17" t="str" cm="1">
        <f t="array" ref="Q1562">_xlfn.XLOOKUP(Table4[[#This Row],[Full Name / Nama Penuh]],Table1[[#All],[Employee Name]],Table1[[#All],[Status]],"",0,1)</f>
        <v>Active</v>
      </c>
      <c r="R1562" s="37"/>
    </row>
    <row r="1563" spans="1:18" ht="144.75">
      <c r="A1563" s="47"/>
      <c r="B1563" s="21"/>
      <c r="C1563" s="21"/>
      <c r="D1563" s="21"/>
      <c r="E1563" s="33">
        <v>46088</v>
      </c>
      <c r="F1563" s="17" t="s">
        <v>141</v>
      </c>
      <c r="G1563" s="15" t="e">
        <f>VLOOKUP(Table4[[#This Row],[Full Name / Nama Penuh]],#REF!,1,FALSE)</f>
        <v>#REF!</v>
      </c>
      <c r="H1563" s="17" t="s">
        <v>239</v>
      </c>
      <c r="I1563" s="22" t="s">
        <v>2221</v>
      </c>
      <c r="J1563" s="22" t="s">
        <v>266</v>
      </c>
      <c r="K1563" s="23" t="s">
        <v>285</v>
      </c>
      <c r="L1563" s="23" t="s">
        <v>5221</v>
      </c>
      <c r="M1563" s="24" t="s">
        <v>5222</v>
      </c>
      <c r="N1563" s="24" t="s">
        <v>5223</v>
      </c>
      <c r="O1563" s="22" t="s">
        <v>283</v>
      </c>
      <c r="P1563" s="43" t="s">
        <v>4047</v>
      </c>
      <c r="Q1563" s="17" t="str" cm="1">
        <f t="array" ref="Q1563">_xlfn.XLOOKUP(Table4[[#This Row],[Full Name / Nama Penuh]],Table1[[#All],[Employee Name]],Table1[[#All],[Status]],"",0,1)</f>
        <v>Inactive</v>
      </c>
      <c r="R1563" s="37"/>
    </row>
    <row r="1564" spans="1:18" ht="216.75">
      <c r="A1564" s="47"/>
      <c r="B1564" s="21"/>
      <c r="C1564" s="21"/>
      <c r="D1564" s="21"/>
      <c r="E1564" s="33">
        <v>46087</v>
      </c>
      <c r="F1564" s="18" t="s">
        <v>103</v>
      </c>
      <c r="G1564" s="15" t="e">
        <f>VLOOKUP(Table4[[#This Row],[Full Name / Nama Penuh]],#REF!,1,FALSE)</f>
        <v>#REF!</v>
      </c>
      <c r="H1564" s="17" t="s">
        <v>239</v>
      </c>
      <c r="I1564" s="22" t="s">
        <v>615</v>
      </c>
      <c r="J1564" s="22" t="s">
        <v>620</v>
      </c>
      <c r="K1564" s="23" t="s">
        <v>305</v>
      </c>
      <c r="L1564" s="23" t="s">
        <v>4829</v>
      </c>
      <c r="M1564" s="24" t="s">
        <v>5224</v>
      </c>
      <c r="N1564" s="23" t="s">
        <v>4831</v>
      </c>
      <c r="O1564" s="22" t="s">
        <v>340</v>
      </c>
      <c r="P1564" s="43" t="s">
        <v>4047</v>
      </c>
      <c r="Q1564" s="17" t="str" cm="1">
        <f t="array" ref="Q1564">_xlfn.XLOOKUP(Table4[[#This Row],[Full Name / Nama Penuh]],Table1[[#All],[Employee Name]],Table1[[#All],[Status]],"",0,1)</f>
        <v>Active</v>
      </c>
      <c r="R1564" s="37"/>
    </row>
    <row r="1565" spans="1:18" ht="216.75">
      <c r="A1565" s="47"/>
      <c r="B1565" s="21"/>
      <c r="C1565" s="21"/>
      <c r="D1565" s="21"/>
      <c r="E1565" s="33">
        <v>46087</v>
      </c>
      <c r="F1565" s="18" t="s">
        <v>103</v>
      </c>
      <c r="G1565" s="15" t="e">
        <f>VLOOKUP(Table4[[#This Row],[Full Name / Nama Penuh]],#REF!,1,FALSE)</f>
        <v>#REF!</v>
      </c>
      <c r="H1565" s="17" t="s">
        <v>239</v>
      </c>
      <c r="I1565" s="22" t="s">
        <v>615</v>
      </c>
      <c r="J1565" s="22" t="s">
        <v>628</v>
      </c>
      <c r="K1565" s="23" t="s">
        <v>267</v>
      </c>
      <c r="L1565" s="23" t="s">
        <v>5225</v>
      </c>
      <c r="M1565" s="24" t="s">
        <v>5226</v>
      </c>
      <c r="N1565" s="23" t="s">
        <v>5227</v>
      </c>
      <c r="O1565" s="22" t="s">
        <v>340</v>
      </c>
      <c r="P1565" s="43" t="s">
        <v>4047</v>
      </c>
      <c r="Q1565" s="17" t="str" cm="1">
        <f t="array" ref="Q1565">_xlfn.XLOOKUP(Table4[[#This Row],[Full Name / Nama Penuh]],Table1[[#All],[Employee Name]],Table1[[#All],[Status]],"",0,1)</f>
        <v>Active</v>
      </c>
      <c r="R1565" s="37"/>
    </row>
    <row r="1566" spans="1:18" ht="43.5">
      <c r="A1566" s="17"/>
      <c r="B1566" s="15"/>
      <c r="C1566" s="15"/>
      <c r="D1566" s="15"/>
      <c r="E1566" s="32">
        <v>46087</v>
      </c>
      <c r="F1566" s="17" t="s">
        <v>187</v>
      </c>
      <c r="G1566" s="15" t="e">
        <f>VLOOKUP(Table4[[#This Row],[Full Name / Nama Penuh]],#REF!,1,FALSE)</f>
        <v>#REF!</v>
      </c>
      <c r="H1566" s="17" t="s">
        <v>239</v>
      </c>
      <c r="I1566" s="18" t="s">
        <v>1578</v>
      </c>
      <c r="J1566" s="18" t="s">
        <v>291</v>
      </c>
      <c r="K1566" s="19" t="s">
        <v>267</v>
      </c>
      <c r="L1566" s="19" t="s">
        <v>1402</v>
      </c>
      <c r="M1566" s="20" t="s">
        <v>804</v>
      </c>
      <c r="N1566" s="20" t="s">
        <v>1360</v>
      </c>
      <c r="O1566" s="18" t="s">
        <v>340</v>
      </c>
      <c r="P1566" s="43" t="s">
        <v>4047</v>
      </c>
      <c r="Q1566" s="17" t="str" cm="1">
        <f t="array" ref="Q1566">_xlfn.XLOOKUP(Table4[[#This Row],[Full Name / Nama Penuh]],Table1[[#All],[Employee Name]],Table1[[#All],[Status]],"",0,1)</f>
        <v>Active</v>
      </c>
      <c r="R1566" s="37"/>
    </row>
    <row r="1567" spans="1:18" ht="274.5">
      <c r="A1567" s="17"/>
      <c r="B1567" s="15"/>
      <c r="C1567" s="15"/>
      <c r="D1567" s="15"/>
      <c r="E1567" s="32">
        <v>46087</v>
      </c>
      <c r="F1567" s="17" t="s">
        <v>86</v>
      </c>
      <c r="G1567" s="15" t="e">
        <f>VLOOKUP(Table4[[#This Row],[Full Name / Nama Penuh]],#REF!,1,FALSE)</f>
        <v>#REF!</v>
      </c>
      <c r="H1567" s="17" t="s">
        <v>239</v>
      </c>
      <c r="I1567" s="18" t="s">
        <v>309</v>
      </c>
      <c r="J1567" s="18" t="s">
        <v>300</v>
      </c>
      <c r="K1567" s="19" t="s">
        <v>267</v>
      </c>
      <c r="L1567" s="19" t="s">
        <v>5228</v>
      </c>
      <c r="M1567" s="20" t="s">
        <v>5229</v>
      </c>
      <c r="N1567" s="20" t="s">
        <v>5230</v>
      </c>
      <c r="O1567" s="18" t="s">
        <v>283</v>
      </c>
      <c r="P1567" s="43" t="s">
        <v>4047</v>
      </c>
      <c r="Q1567" s="17" t="str" cm="1">
        <f t="array" ref="Q1567">_xlfn.XLOOKUP(Table4[[#This Row],[Full Name / Nama Penuh]],Table1[[#All],[Employee Name]],Table1[[#All],[Status]],"",0,1)</f>
        <v>Active</v>
      </c>
      <c r="R1567" s="37"/>
    </row>
    <row r="1568" spans="1:18" ht="87">
      <c r="A1568" s="17"/>
      <c r="B1568" s="15"/>
      <c r="C1568" s="15"/>
      <c r="D1568" s="15"/>
      <c r="E1568" s="32">
        <v>46087</v>
      </c>
      <c r="F1568" s="18" t="s">
        <v>216</v>
      </c>
      <c r="G1568" s="15" t="e">
        <f>VLOOKUP(Table4[[#This Row],[Full Name / Nama Penuh]],#REF!,1,FALSE)</f>
        <v>#REF!</v>
      </c>
      <c r="H1568" s="17" t="s">
        <v>239</v>
      </c>
      <c r="I1568" s="18" t="s">
        <v>5231</v>
      </c>
      <c r="J1568" s="18" t="s">
        <v>644</v>
      </c>
      <c r="K1568" s="19" t="s">
        <v>296</v>
      </c>
      <c r="L1568" s="19" t="s">
        <v>5232</v>
      </c>
      <c r="M1568" s="20" t="s">
        <v>5233</v>
      </c>
      <c r="N1568" s="19" t="s">
        <v>5234</v>
      </c>
      <c r="O1568" s="18" t="s">
        <v>346</v>
      </c>
      <c r="P1568" s="43" t="s">
        <v>4047</v>
      </c>
      <c r="Q1568" s="17" t="str" cm="1">
        <f t="array" ref="Q1568">_xlfn.XLOOKUP(Table4[[#This Row],[Full Name / Nama Penuh]],Table1[[#All],[Employee Name]],Table1[[#All],[Status]],"",0,1)</f>
        <v>Active</v>
      </c>
      <c r="R1568" s="37"/>
    </row>
    <row r="1569" spans="1:18" ht="188.25">
      <c r="A1569" s="17"/>
      <c r="B1569" s="15"/>
      <c r="C1569" s="15"/>
      <c r="D1569" s="15"/>
      <c r="E1569" s="32">
        <v>46087</v>
      </c>
      <c r="F1569" s="18" t="s">
        <v>103</v>
      </c>
      <c r="G1569" s="15" t="e">
        <f>VLOOKUP(Table4[[#This Row],[Full Name / Nama Penuh]],#REF!,1,FALSE)</f>
        <v>#REF!</v>
      </c>
      <c r="H1569" s="17" t="s">
        <v>239</v>
      </c>
      <c r="I1569" s="18" t="s">
        <v>615</v>
      </c>
      <c r="J1569" s="18" t="s">
        <v>279</v>
      </c>
      <c r="K1569" s="19" t="s">
        <v>296</v>
      </c>
      <c r="L1569" s="19" t="s">
        <v>5235</v>
      </c>
      <c r="M1569" s="20" t="s">
        <v>362</v>
      </c>
      <c r="N1569" s="19" t="s">
        <v>5236</v>
      </c>
      <c r="O1569" s="18" t="s">
        <v>383</v>
      </c>
      <c r="P1569" s="43" t="s">
        <v>4047</v>
      </c>
      <c r="Q1569" s="17" t="str" cm="1">
        <f t="array" ref="Q1569">_xlfn.XLOOKUP(Table4[[#This Row],[Full Name / Nama Penuh]],Table1[[#All],[Employee Name]],Table1[[#All],[Status]],"",0,1)</f>
        <v>Active</v>
      </c>
      <c r="R1569" s="37"/>
    </row>
    <row r="1570" spans="1:18" ht="43.5">
      <c r="A1570" s="47"/>
      <c r="B1570" s="21"/>
      <c r="C1570" s="21"/>
      <c r="D1570" s="21"/>
      <c r="E1570" s="33">
        <v>46087</v>
      </c>
      <c r="F1570" s="18" t="s">
        <v>117</v>
      </c>
      <c r="G1570" s="15" t="e">
        <f>VLOOKUP(Table4[[#This Row],[Full Name / Nama Penuh]],#REF!,1,FALSE)</f>
        <v>#REF!</v>
      </c>
      <c r="H1570" s="17" t="s">
        <v>239</v>
      </c>
      <c r="I1570" s="22" t="s">
        <v>4979</v>
      </c>
      <c r="J1570" s="22" t="s">
        <v>325</v>
      </c>
      <c r="K1570" s="23" t="s">
        <v>296</v>
      </c>
      <c r="L1570" s="23" t="s">
        <v>4486</v>
      </c>
      <c r="M1570" s="24" t="s">
        <v>5237</v>
      </c>
      <c r="N1570" s="24" t="s">
        <v>5238</v>
      </c>
      <c r="O1570" s="22" t="s">
        <v>346</v>
      </c>
      <c r="P1570" s="43" t="s">
        <v>4047</v>
      </c>
      <c r="Q1570" s="17" t="str" cm="1">
        <f t="array" ref="Q1570">_xlfn.XLOOKUP(Table4[[#This Row],[Full Name / Nama Penuh]],Table1[[#All],[Employee Name]],Table1[[#All],[Status]],"",0,1)</f>
        <v>Active</v>
      </c>
      <c r="R1570" s="37"/>
    </row>
    <row r="1571" spans="1:18">
      <c r="A1571" s="17">
        <v>6039</v>
      </c>
      <c r="B1571" s="15">
        <v>46124.855289351799</v>
      </c>
      <c r="C1571" s="15">
        <v>46124.857685185198</v>
      </c>
      <c r="D1571" s="15" t="s">
        <v>264</v>
      </c>
      <c r="E1571" s="32">
        <v>46087</v>
      </c>
      <c r="F1571" s="17" t="s">
        <v>132</v>
      </c>
      <c r="G1571" s="15" t="s">
        <v>3673</v>
      </c>
      <c r="H1571" s="21" t="s">
        <v>239</v>
      </c>
      <c r="I1571" s="17" t="s">
        <v>3674</v>
      </c>
      <c r="J1571" s="17" t="s">
        <v>320</v>
      </c>
      <c r="K1571" s="17" t="s">
        <v>285</v>
      </c>
      <c r="L1571" s="17" t="s">
        <v>5239</v>
      </c>
      <c r="M1571" s="17" t="s">
        <v>5240</v>
      </c>
      <c r="N1571" s="17" t="s">
        <v>5241</v>
      </c>
      <c r="O1571" s="17" t="s">
        <v>289</v>
      </c>
      <c r="P1571" s="43" t="s">
        <v>272</v>
      </c>
      <c r="Q1571" s="17" t="str" cm="1">
        <f t="array" ref="Q1571">_xlfn.XLOOKUP(Table4[[#This Row],[Full Name / Nama Penuh]],Table1[[#All],[Employee Name]],Table1[[#All],[Status]],"",0,1)</f>
        <v>Active</v>
      </c>
      <c r="R1571" s="37"/>
    </row>
    <row r="1572" spans="1:18" ht="72.75">
      <c r="A1572" s="47"/>
      <c r="B1572" s="21"/>
      <c r="C1572" s="21"/>
      <c r="D1572" s="21"/>
      <c r="E1572" s="33">
        <v>46086</v>
      </c>
      <c r="F1572" s="17" t="s">
        <v>94</v>
      </c>
      <c r="G1572" s="15" t="e">
        <f>VLOOKUP(Table4[[#This Row],[Full Name / Nama Penuh]],#REF!,1,FALSE)</f>
        <v>#REF!</v>
      </c>
      <c r="H1572" s="17" t="s">
        <v>239</v>
      </c>
      <c r="I1572" s="22" t="s">
        <v>5242</v>
      </c>
      <c r="J1572" s="22" t="s">
        <v>274</v>
      </c>
      <c r="K1572" s="23" t="s">
        <v>267</v>
      </c>
      <c r="L1572" s="23" t="s">
        <v>5243</v>
      </c>
      <c r="M1572" s="24" t="s">
        <v>5244</v>
      </c>
      <c r="N1572" s="24" t="s">
        <v>5245</v>
      </c>
      <c r="O1572" s="22" t="s">
        <v>283</v>
      </c>
      <c r="P1572" s="43" t="s">
        <v>4047</v>
      </c>
      <c r="Q1572" s="17" t="str" cm="1">
        <f t="array" ref="Q1572">_xlfn.XLOOKUP(Table4[[#This Row],[Full Name / Nama Penuh]],Table1[[#All],[Employee Name]],Table1[[#All],[Status]],"",0,1)</f>
        <v>Active</v>
      </c>
      <c r="R1572" s="37"/>
    </row>
    <row r="1573" spans="1:18" ht="43.5">
      <c r="A1573" s="17"/>
      <c r="B1573" s="15"/>
      <c r="C1573" s="15"/>
      <c r="D1573" s="15"/>
      <c r="E1573" s="32">
        <v>46086</v>
      </c>
      <c r="F1573" s="18" t="s">
        <v>216</v>
      </c>
      <c r="G1573" s="15" t="e">
        <f>VLOOKUP(Table4[[#This Row],[Full Name / Nama Penuh]],#REF!,1,FALSE)</f>
        <v>#REF!</v>
      </c>
      <c r="H1573" s="17" t="s">
        <v>239</v>
      </c>
      <c r="I1573" s="18" t="s">
        <v>371</v>
      </c>
      <c r="J1573" s="18" t="s">
        <v>291</v>
      </c>
      <c r="K1573" s="19" t="s">
        <v>285</v>
      </c>
      <c r="L1573" s="19" t="s">
        <v>5246</v>
      </c>
      <c r="M1573" s="20" t="s">
        <v>5247</v>
      </c>
      <c r="N1573" s="20" t="s">
        <v>287</v>
      </c>
      <c r="O1573" s="18" t="s">
        <v>289</v>
      </c>
      <c r="P1573" s="43" t="s">
        <v>4047</v>
      </c>
      <c r="Q1573" s="17" t="str" cm="1">
        <f t="array" ref="Q1573">_xlfn.XLOOKUP(Table4[[#This Row],[Full Name / Nama Penuh]],Table1[[#All],[Employee Name]],Table1[[#All],[Status]],"",0,1)</f>
        <v>Active</v>
      </c>
      <c r="R1573" s="37"/>
    </row>
    <row r="1574" spans="1:18" ht="174">
      <c r="A1574" s="47"/>
      <c r="B1574" s="21"/>
      <c r="C1574" s="21"/>
      <c r="D1574" s="21"/>
      <c r="E1574" s="33">
        <v>46086</v>
      </c>
      <c r="F1574" s="18" t="s">
        <v>216</v>
      </c>
      <c r="G1574" s="15" t="e">
        <f>VLOOKUP(Table4[[#This Row],[Full Name / Nama Penuh]],#REF!,1,FALSE)</f>
        <v>#REF!</v>
      </c>
      <c r="H1574" s="17" t="s">
        <v>239</v>
      </c>
      <c r="I1574" s="22" t="s">
        <v>371</v>
      </c>
      <c r="J1574" s="22" t="s">
        <v>1026</v>
      </c>
      <c r="K1574" s="23" t="s">
        <v>296</v>
      </c>
      <c r="L1574" s="23" t="s">
        <v>5248</v>
      </c>
      <c r="M1574" s="24" t="s">
        <v>5249</v>
      </c>
      <c r="N1574" s="24" t="s">
        <v>5250</v>
      </c>
      <c r="O1574" s="22" t="s">
        <v>346</v>
      </c>
      <c r="P1574" s="43" t="s">
        <v>4047</v>
      </c>
      <c r="Q1574" s="17" t="str" cm="1">
        <f t="array" ref="Q1574">_xlfn.XLOOKUP(Table4[[#This Row],[Full Name / Nama Penuh]],Table1[[#All],[Employee Name]],Table1[[#All],[Status]],"",0,1)</f>
        <v>Active</v>
      </c>
      <c r="R1574" s="37"/>
    </row>
    <row r="1575" spans="1:18" ht="174">
      <c r="A1575" s="17"/>
      <c r="B1575" s="15"/>
      <c r="C1575" s="15"/>
      <c r="D1575" s="15"/>
      <c r="E1575" s="32">
        <v>46086</v>
      </c>
      <c r="F1575" s="18" t="s">
        <v>140</v>
      </c>
      <c r="G1575" s="15" t="e">
        <f>VLOOKUP(Table4[[#This Row],[Full Name / Nama Penuh]],#REF!,1,FALSE)</f>
        <v>#REF!</v>
      </c>
      <c r="H1575" s="17" t="s">
        <v>239</v>
      </c>
      <c r="I1575" s="18" t="s">
        <v>403</v>
      </c>
      <c r="J1575" s="18" t="s">
        <v>291</v>
      </c>
      <c r="K1575" s="19" t="s">
        <v>285</v>
      </c>
      <c r="L1575" s="19" t="s">
        <v>5251</v>
      </c>
      <c r="M1575" s="20" t="s">
        <v>5252</v>
      </c>
      <c r="N1575" s="20" t="s">
        <v>5253</v>
      </c>
      <c r="O1575" s="18" t="s">
        <v>289</v>
      </c>
      <c r="P1575" s="43" t="s">
        <v>4047</v>
      </c>
      <c r="Q1575" s="17" t="str" cm="1">
        <f t="array" ref="Q1575">_xlfn.XLOOKUP(Table4[[#This Row],[Full Name / Nama Penuh]],Table1[[#All],[Employee Name]],Table1[[#All],[Status]],"",0,1)</f>
        <v>Active</v>
      </c>
      <c r="R1575" s="37"/>
    </row>
    <row r="1576" spans="1:18" ht="87">
      <c r="A1576" s="17"/>
      <c r="B1576" s="15"/>
      <c r="C1576" s="15"/>
      <c r="D1576" s="15"/>
      <c r="E1576" s="32">
        <v>46086</v>
      </c>
      <c r="F1576" s="18" t="s">
        <v>4985</v>
      </c>
      <c r="G1576" s="15" t="e">
        <f>VLOOKUP(Table4[[#This Row],[Full Name / Nama Penuh]],#REF!,1,FALSE)</f>
        <v>#REF!</v>
      </c>
      <c r="H1576" s="17" t="s">
        <v>239</v>
      </c>
      <c r="I1576" s="18" t="s">
        <v>918</v>
      </c>
      <c r="J1576" s="18" t="s">
        <v>88</v>
      </c>
      <c r="K1576" s="19" t="s">
        <v>285</v>
      </c>
      <c r="L1576" s="19" t="s">
        <v>5254</v>
      </c>
      <c r="M1576" s="20" t="s">
        <v>5255</v>
      </c>
      <c r="N1576" s="19" t="s">
        <v>5256</v>
      </c>
      <c r="O1576" s="18" t="s">
        <v>541</v>
      </c>
      <c r="P1576" s="43" t="s">
        <v>4047</v>
      </c>
      <c r="Q1576" s="17" t="str" cm="1">
        <f t="array" ref="Q1576">_xlfn.XLOOKUP(Table4[[#This Row],[Full Name / Nama Penuh]],Table1[[#All],[Employee Name]],Table1[[#All],[Status]],"",0,1)</f>
        <v>Active</v>
      </c>
      <c r="R1576" s="37"/>
    </row>
    <row r="1577" spans="1:18" ht="87">
      <c r="A1577" s="47"/>
      <c r="B1577" s="21"/>
      <c r="C1577" s="21"/>
      <c r="D1577" s="21"/>
      <c r="E1577" s="33">
        <v>46086</v>
      </c>
      <c r="F1577" s="17" t="s">
        <v>74</v>
      </c>
      <c r="G1577" s="15" t="e">
        <f>VLOOKUP(Table4[[#This Row],[Full Name / Nama Penuh]],#REF!,1,FALSE)</f>
        <v>#REF!</v>
      </c>
      <c r="H1577" s="17" t="s">
        <v>239</v>
      </c>
      <c r="I1577" s="22" t="s">
        <v>363</v>
      </c>
      <c r="J1577" s="22" t="s">
        <v>291</v>
      </c>
      <c r="K1577" s="23" t="s">
        <v>285</v>
      </c>
      <c r="L1577" s="23" t="s">
        <v>5257</v>
      </c>
      <c r="M1577" s="24" t="s">
        <v>5258</v>
      </c>
      <c r="N1577" s="23" t="s">
        <v>5259</v>
      </c>
      <c r="O1577" s="22" t="s">
        <v>289</v>
      </c>
      <c r="P1577" s="43" t="s">
        <v>4047</v>
      </c>
      <c r="Q1577" s="17" t="str" cm="1">
        <f t="array" ref="Q1577">_xlfn.XLOOKUP(Table4[[#This Row],[Full Name / Nama Penuh]],Table1[[#All],[Employee Name]],Table1[[#All],[Status]],"",0,1)</f>
        <v>Active</v>
      </c>
      <c r="R1577" s="37"/>
    </row>
    <row r="1578" spans="1:18" ht="43.5">
      <c r="A1578" s="47"/>
      <c r="B1578" s="21"/>
      <c r="C1578" s="21"/>
      <c r="D1578" s="21"/>
      <c r="E1578" s="33">
        <v>46085</v>
      </c>
      <c r="F1578" s="17" t="s">
        <v>107</v>
      </c>
      <c r="G1578" s="15" t="e">
        <f>VLOOKUP(Table4[[#This Row],[Full Name / Nama Penuh]],#REF!,1,FALSE)</f>
        <v>#REF!</v>
      </c>
      <c r="H1578" s="17" t="s">
        <v>239</v>
      </c>
      <c r="I1578" s="22" t="s">
        <v>5260</v>
      </c>
      <c r="J1578" s="22" t="s">
        <v>266</v>
      </c>
      <c r="K1578" s="23" t="s">
        <v>305</v>
      </c>
      <c r="L1578" s="23" t="s">
        <v>5261</v>
      </c>
      <c r="M1578" s="24" t="s">
        <v>5262</v>
      </c>
      <c r="N1578" s="24" t="s">
        <v>5263</v>
      </c>
      <c r="O1578" s="22" t="s">
        <v>295</v>
      </c>
      <c r="P1578" s="43" t="s">
        <v>4047</v>
      </c>
      <c r="Q1578" s="17" t="str" cm="1">
        <f t="array" ref="Q1578">_xlfn.XLOOKUP(Table4[[#This Row],[Full Name / Nama Penuh]],Table1[[#All],[Employee Name]],Table1[[#All],[Status]],"",0,1)</f>
        <v>Active</v>
      </c>
      <c r="R1578" s="37"/>
    </row>
    <row r="1579" spans="1:18" ht="159">
      <c r="A1579" s="17"/>
      <c r="B1579" s="15"/>
      <c r="C1579" s="15"/>
      <c r="D1579" s="15"/>
      <c r="E1579" s="32">
        <v>46085</v>
      </c>
      <c r="F1579" s="17" t="s">
        <v>107</v>
      </c>
      <c r="G1579" s="15" t="e">
        <f>VLOOKUP(Table4[[#This Row],[Full Name / Nama Penuh]],#REF!,1,FALSE)</f>
        <v>#REF!</v>
      </c>
      <c r="H1579" s="17" t="s">
        <v>239</v>
      </c>
      <c r="I1579" s="18" t="s">
        <v>5260</v>
      </c>
      <c r="J1579" s="18" t="s">
        <v>291</v>
      </c>
      <c r="K1579" s="19" t="s">
        <v>267</v>
      </c>
      <c r="L1579" s="19" t="s">
        <v>5264</v>
      </c>
      <c r="M1579" s="20" t="s">
        <v>5265</v>
      </c>
      <c r="N1579" s="20" t="s">
        <v>5266</v>
      </c>
      <c r="O1579" s="18" t="s">
        <v>589</v>
      </c>
      <c r="P1579" s="43" t="s">
        <v>4047</v>
      </c>
      <c r="Q1579" s="17" t="str" cm="1">
        <f t="array" ref="Q1579">_xlfn.XLOOKUP(Table4[[#This Row],[Full Name / Nama Penuh]],Table1[[#All],[Employee Name]],Table1[[#All],[Status]],"",0,1)</f>
        <v>Active</v>
      </c>
      <c r="R1579" s="37"/>
    </row>
    <row r="1580" spans="1:18" ht="87">
      <c r="A1580" s="47"/>
      <c r="B1580" s="21"/>
      <c r="C1580" s="21"/>
      <c r="D1580" s="21"/>
      <c r="E1580" s="33">
        <v>46085</v>
      </c>
      <c r="F1580" s="17" t="s">
        <v>107</v>
      </c>
      <c r="G1580" s="15" t="e">
        <f>VLOOKUP(Table4[[#This Row],[Full Name / Nama Penuh]],#REF!,1,FALSE)</f>
        <v>#REF!</v>
      </c>
      <c r="H1580" s="17" t="s">
        <v>239</v>
      </c>
      <c r="I1580" s="22" t="s">
        <v>5260</v>
      </c>
      <c r="J1580" s="22" t="s">
        <v>291</v>
      </c>
      <c r="K1580" s="23" t="s">
        <v>305</v>
      </c>
      <c r="L1580" s="23" t="s">
        <v>5267</v>
      </c>
      <c r="M1580" s="24" t="s">
        <v>5268</v>
      </c>
      <c r="N1580" s="24" t="s">
        <v>5269</v>
      </c>
      <c r="O1580" s="22" t="s">
        <v>454</v>
      </c>
      <c r="P1580" s="43" t="s">
        <v>4047</v>
      </c>
      <c r="Q1580" s="17" t="str" cm="1">
        <f t="array" ref="Q1580">_xlfn.XLOOKUP(Table4[[#This Row],[Full Name / Nama Penuh]],Table1[[#All],[Employee Name]],Table1[[#All],[Status]],"",0,1)</f>
        <v>Active</v>
      </c>
      <c r="R1580" s="37"/>
    </row>
    <row r="1581" spans="1:18" ht="101.25">
      <c r="A1581" s="17"/>
      <c r="B1581" s="15"/>
      <c r="C1581" s="15"/>
      <c r="D1581" s="15"/>
      <c r="E1581" s="32">
        <v>46085</v>
      </c>
      <c r="F1581" s="17" t="s">
        <v>107</v>
      </c>
      <c r="G1581" s="15" t="e">
        <f>VLOOKUP(Table4[[#This Row],[Full Name / Nama Penuh]],#REF!,1,FALSE)</f>
        <v>#REF!</v>
      </c>
      <c r="H1581" s="17" t="s">
        <v>239</v>
      </c>
      <c r="I1581" s="18" t="s">
        <v>5260</v>
      </c>
      <c r="J1581" s="18" t="s">
        <v>620</v>
      </c>
      <c r="K1581" s="19" t="s">
        <v>305</v>
      </c>
      <c r="L1581" s="19" t="s">
        <v>5270</v>
      </c>
      <c r="M1581" s="20" t="s">
        <v>5271</v>
      </c>
      <c r="N1581" s="20" t="s">
        <v>5272</v>
      </c>
      <c r="O1581" s="18" t="s">
        <v>295</v>
      </c>
      <c r="P1581" s="43" t="s">
        <v>4047</v>
      </c>
      <c r="Q1581" s="17" t="str" cm="1">
        <f t="array" ref="Q1581">_xlfn.XLOOKUP(Table4[[#This Row],[Full Name / Nama Penuh]],Table1[[#All],[Employee Name]],Table1[[#All],[Status]],"",0,1)</f>
        <v>Active</v>
      </c>
      <c r="R1581" s="37"/>
    </row>
    <row r="1582" spans="1:18" ht="57.75">
      <c r="A1582" s="47"/>
      <c r="B1582" s="21"/>
      <c r="C1582" s="21"/>
      <c r="D1582" s="21"/>
      <c r="E1582" s="33">
        <v>46085</v>
      </c>
      <c r="F1582" s="17" t="s">
        <v>231</v>
      </c>
      <c r="G1582" s="15" t="e">
        <f>VLOOKUP(Table4[[#This Row],[Full Name / Nama Penuh]],#REF!,1,FALSE)</f>
        <v>#REF!</v>
      </c>
      <c r="H1582" s="17" t="s">
        <v>239</v>
      </c>
      <c r="I1582" s="18" t="s">
        <v>5273</v>
      </c>
      <c r="J1582" s="18" t="s">
        <v>266</v>
      </c>
      <c r="K1582" s="19" t="s">
        <v>305</v>
      </c>
      <c r="L1582" s="19" t="s">
        <v>5274</v>
      </c>
      <c r="M1582" s="20" t="s">
        <v>5275</v>
      </c>
      <c r="N1582" s="20" t="s">
        <v>5276</v>
      </c>
      <c r="O1582" s="18" t="s">
        <v>295</v>
      </c>
      <c r="P1582" s="43" t="s">
        <v>4047</v>
      </c>
      <c r="Q1582" s="17" t="str" cm="1">
        <f t="array" ref="Q1582">_xlfn.XLOOKUP(Table4[[#This Row],[Full Name / Nama Penuh]],Table1[[#All],[Employee Name]],Table1[[#All],[Status]],"",0,1)</f>
        <v>Inactive</v>
      </c>
      <c r="R1582" s="37"/>
    </row>
    <row r="1583" spans="1:18" ht="43.5">
      <c r="A1583" s="47"/>
      <c r="B1583" s="21"/>
      <c r="C1583" s="21"/>
      <c r="D1583" s="21"/>
      <c r="E1583" s="33">
        <v>46085</v>
      </c>
      <c r="F1583" s="17" t="s">
        <v>187</v>
      </c>
      <c r="G1583" s="15" t="e">
        <f>VLOOKUP(Table4[[#This Row],[Full Name / Nama Penuh]],#REF!,1,FALSE)</f>
        <v>#REF!</v>
      </c>
      <c r="H1583" s="17" t="s">
        <v>239</v>
      </c>
      <c r="I1583" s="22" t="s">
        <v>2950</v>
      </c>
      <c r="J1583" s="22" t="s">
        <v>291</v>
      </c>
      <c r="K1583" s="23" t="s">
        <v>267</v>
      </c>
      <c r="L1583" s="23" t="s">
        <v>1402</v>
      </c>
      <c r="M1583" s="24" t="s">
        <v>804</v>
      </c>
      <c r="N1583" s="23" t="s">
        <v>1360</v>
      </c>
      <c r="O1583" s="22" t="s">
        <v>340</v>
      </c>
      <c r="P1583" s="43" t="s">
        <v>4047</v>
      </c>
      <c r="Q1583" s="17" t="str" cm="1">
        <f t="array" ref="Q1583">_xlfn.XLOOKUP(Table4[[#This Row],[Full Name / Nama Penuh]],Table1[[#All],[Employee Name]],Table1[[#All],[Status]],"",0,1)</f>
        <v>Active</v>
      </c>
      <c r="R1583" s="37"/>
    </row>
    <row r="1584" spans="1:18" ht="57.75">
      <c r="A1584" s="17"/>
      <c r="B1584" s="15"/>
      <c r="C1584" s="15"/>
      <c r="D1584" s="15"/>
      <c r="E1584" s="32">
        <v>46085</v>
      </c>
      <c r="F1584" s="17" t="s">
        <v>165</v>
      </c>
      <c r="G1584" s="15" t="e">
        <f>VLOOKUP(Table4[[#This Row],[Full Name / Nama Penuh]],#REF!,1,FALSE)</f>
        <v>#REF!</v>
      </c>
      <c r="H1584" s="17" t="s">
        <v>239</v>
      </c>
      <c r="I1584" s="18" t="s">
        <v>651</v>
      </c>
      <c r="J1584" s="18" t="s">
        <v>266</v>
      </c>
      <c r="K1584" s="19" t="s">
        <v>267</v>
      </c>
      <c r="L1584" s="19" t="s">
        <v>5277</v>
      </c>
      <c r="M1584" s="20" t="s">
        <v>5278</v>
      </c>
      <c r="N1584" s="19" t="s">
        <v>5279</v>
      </c>
      <c r="O1584" s="18" t="s">
        <v>283</v>
      </c>
      <c r="P1584" s="43" t="s">
        <v>4047</v>
      </c>
      <c r="Q1584" s="17" t="str" cm="1">
        <f t="array" ref="Q1584">_xlfn.XLOOKUP(Table4[[#This Row],[Full Name / Nama Penuh]],Table1[[#All],[Employee Name]],Table1[[#All],[Status]],"",0,1)</f>
        <v>Active</v>
      </c>
      <c r="R1584" s="37"/>
    </row>
    <row r="1585" spans="1:18">
      <c r="A1585" s="17">
        <v>5783</v>
      </c>
      <c r="B1585" s="15">
        <v>46114.3725694444</v>
      </c>
      <c r="C1585" s="15">
        <v>46114.377337963</v>
      </c>
      <c r="D1585" s="15" t="s">
        <v>264</v>
      </c>
      <c r="E1585" s="32">
        <v>46085</v>
      </c>
      <c r="F1585" s="15" t="s">
        <v>2535</v>
      </c>
      <c r="G1585" s="15"/>
      <c r="H1585" s="21" t="s">
        <v>239</v>
      </c>
      <c r="I1585" s="17" t="s">
        <v>1432</v>
      </c>
      <c r="J1585" s="17" t="s">
        <v>274</v>
      </c>
      <c r="K1585" s="17" t="s">
        <v>267</v>
      </c>
      <c r="L1585" s="17" t="s">
        <v>5280</v>
      </c>
      <c r="M1585" s="17" t="s">
        <v>5281</v>
      </c>
      <c r="N1585" s="17" t="s">
        <v>5282</v>
      </c>
      <c r="O1585" s="17" t="s">
        <v>318</v>
      </c>
      <c r="P1585" s="16" t="s">
        <v>272</v>
      </c>
      <c r="Q1585" s="17" t="str" cm="1">
        <f t="array" ref="Q1585">_xlfn.XLOOKUP(Table4[[#This Row],[Full Name / Nama Penuh]],Table1[[#All],[Employee Name]],Table1[[#All],[Status]],"",0,1)</f>
        <v>Active</v>
      </c>
      <c r="R1585" s="37"/>
    </row>
    <row r="1586" spans="1:18">
      <c r="A1586" s="17">
        <v>6038</v>
      </c>
      <c r="B1586" s="15">
        <v>46124.852546296301</v>
      </c>
      <c r="C1586" s="15">
        <v>46124.855231481502</v>
      </c>
      <c r="D1586" s="15" t="s">
        <v>264</v>
      </c>
      <c r="E1586" s="32">
        <v>46085</v>
      </c>
      <c r="F1586" s="17" t="s">
        <v>132</v>
      </c>
      <c r="G1586" s="15" t="s">
        <v>3673</v>
      </c>
      <c r="H1586" s="21" t="s">
        <v>239</v>
      </c>
      <c r="I1586" s="17" t="s">
        <v>56</v>
      </c>
      <c r="J1586" s="17" t="s">
        <v>1026</v>
      </c>
      <c r="K1586" s="17" t="s">
        <v>305</v>
      </c>
      <c r="L1586" s="17" t="s">
        <v>5283</v>
      </c>
      <c r="M1586" s="17" t="s">
        <v>4847</v>
      </c>
      <c r="N1586" s="17" t="s">
        <v>5284</v>
      </c>
      <c r="O1586" s="17" t="s">
        <v>295</v>
      </c>
      <c r="P1586" s="43" t="s">
        <v>272</v>
      </c>
      <c r="Q1586" s="17" t="str" cm="1">
        <f t="array" ref="Q1586">_xlfn.XLOOKUP(Table4[[#This Row],[Full Name / Nama Penuh]],Table1[[#All],[Employee Name]],Table1[[#All],[Status]],"",0,1)</f>
        <v>Active</v>
      </c>
      <c r="R1586" s="37"/>
    </row>
    <row r="1587" spans="1:18">
      <c r="A1587" s="17">
        <v>6206</v>
      </c>
      <c r="B1587" s="15">
        <v>46126.472696759301</v>
      </c>
      <c r="C1587" s="15">
        <v>46126.474745370397</v>
      </c>
      <c r="D1587" s="15" t="s">
        <v>264</v>
      </c>
      <c r="E1587" s="32">
        <v>46085</v>
      </c>
      <c r="F1587" s="15" t="s">
        <v>2653</v>
      </c>
      <c r="G1587" s="15" t="s">
        <v>2654</v>
      </c>
      <c r="H1587" s="21" t="s">
        <v>239</v>
      </c>
      <c r="I1587" s="17" t="s">
        <v>789</v>
      </c>
      <c r="J1587" s="17" t="s">
        <v>291</v>
      </c>
      <c r="K1587" s="17" t="s">
        <v>267</v>
      </c>
      <c r="L1587" s="17" t="s">
        <v>5285</v>
      </c>
      <c r="M1587" s="17" t="s">
        <v>5286</v>
      </c>
      <c r="N1587" s="17" t="s">
        <v>5287</v>
      </c>
      <c r="O1587" s="17" t="s">
        <v>948</v>
      </c>
      <c r="P1587" s="16" t="s">
        <v>272</v>
      </c>
      <c r="Q1587" s="17" t="str" cm="1">
        <f t="array" ref="Q1587">_xlfn.XLOOKUP(Table4[[#This Row],[Full Name / Nama Penuh]],Table1[[#All],[Employee Name]],Table1[[#All],[Status]],"",0,1)</f>
        <v>Active</v>
      </c>
      <c r="R1587" s="37"/>
    </row>
    <row r="1588" spans="1:18">
      <c r="A1588" s="17">
        <v>6273</v>
      </c>
      <c r="B1588" s="15">
        <v>46126.900219907402</v>
      </c>
      <c r="C1588" s="15">
        <v>46126.904120370396</v>
      </c>
      <c r="D1588" s="15" t="s">
        <v>264</v>
      </c>
      <c r="E1588" s="32">
        <v>46085</v>
      </c>
      <c r="F1588" s="17" t="s">
        <v>179</v>
      </c>
      <c r="G1588" s="15" t="s">
        <v>4568</v>
      </c>
      <c r="H1588" s="21" t="s">
        <v>239</v>
      </c>
      <c r="I1588" s="17" t="s">
        <v>465</v>
      </c>
      <c r="J1588" s="17" t="s">
        <v>300</v>
      </c>
      <c r="K1588" s="17" t="s">
        <v>267</v>
      </c>
      <c r="L1588" s="17" t="s">
        <v>5288</v>
      </c>
      <c r="M1588" s="17" t="s">
        <v>5289</v>
      </c>
      <c r="N1588" s="17" t="s">
        <v>5290</v>
      </c>
      <c r="O1588" s="17" t="s">
        <v>271</v>
      </c>
      <c r="P1588" s="43" t="s">
        <v>272</v>
      </c>
      <c r="Q1588" s="17" t="str" cm="1">
        <f t="array" ref="Q1588">_xlfn.XLOOKUP(Table4[[#This Row],[Full Name / Nama Penuh]],Table1[[#All],[Employee Name]],Table1[[#All],[Status]],"",0,1)</f>
        <v>Active</v>
      </c>
      <c r="R1588" s="37"/>
    </row>
    <row r="1589" spans="1:18" ht="260.25">
      <c r="A1589" s="17"/>
      <c r="B1589" s="15"/>
      <c r="C1589" s="15"/>
      <c r="D1589" s="15"/>
      <c r="E1589" s="32">
        <v>46085</v>
      </c>
      <c r="F1589" s="18" t="s">
        <v>140</v>
      </c>
      <c r="G1589" s="15" t="e">
        <f>VLOOKUP(Table4[[#This Row],[Full Name / Nama Penuh]],#REF!,1,FALSE)</f>
        <v>#REF!</v>
      </c>
      <c r="H1589" s="17" t="s">
        <v>239</v>
      </c>
      <c r="I1589" s="18" t="s">
        <v>714</v>
      </c>
      <c r="J1589" s="18" t="s">
        <v>291</v>
      </c>
      <c r="K1589" s="19" t="s">
        <v>285</v>
      </c>
      <c r="L1589" s="19" t="s">
        <v>5291</v>
      </c>
      <c r="M1589" s="20" t="s">
        <v>5292</v>
      </c>
      <c r="N1589" s="19" t="s">
        <v>5293</v>
      </c>
      <c r="O1589" s="18" t="s">
        <v>289</v>
      </c>
      <c r="P1589" s="43" t="s">
        <v>4047</v>
      </c>
      <c r="Q1589" s="17" t="str" cm="1">
        <f t="array" ref="Q1589">_xlfn.XLOOKUP(Table4[[#This Row],[Full Name / Nama Penuh]],Table1[[#All],[Employee Name]],Table1[[#All],[Status]],"",0,1)</f>
        <v>Active</v>
      </c>
      <c r="R1589" s="37"/>
    </row>
    <row r="1590" spans="1:18" ht="43.5">
      <c r="A1590" s="17"/>
      <c r="B1590" s="15"/>
      <c r="C1590" s="15"/>
      <c r="D1590" s="15"/>
      <c r="E1590" s="32">
        <v>46085</v>
      </c>
      <c r="F1590" s="18" t="s">
        <v>117</v>
      </c>
      <c r="G1590" s="15" t="e">
        <f>VLOOKUP(Table4[[#This Row],[Full Name / Nama Penuh]],#REF!,1,FALSE)</f>
        <v>#REF!</v>
      </c>
      <c r="H1590" s="17" t="s">
        <v>239</v>
      </c>
      <c r="I1590" s="22" t="s">
        <v>4979</v>
      </c>
      <c r="J1590" s="22" t="s">
        <v>325</v>
      </c>
      <c r="K1590" s="23" t="s">
        <v>296</v>
      </c>
      <c r="L1590" s="23" t="s">
        <v>4486</v>
      </c>
      <c r="M1590" s="24" t="s">
        <v>5294</v>
      </c>
      <c r="N1590" s="23" t="s">
        <v>5238</v>
      </c>
      <c r="O1590" s="22" t="s">
        <v>346</v>
      </c>
      <c r="P1590" s="43" t="s">
        <v>4047</v>
      </c>
      <c r="Q1590" s="17" t="str" cm="1">
        <f t="array" ref="Q1590">_xlfn.XLOOKUP(Table4[[#This Row],[Full Name / Nama Penuh]],Table1[[#All],[Employee Name]],Table1[[#All],[Status]],"",0,1)</f>
        <v>Active</v>
      </c>
      <c r="R1590" s="37"/>
    </row>
    <row r="1591" spans="1:18" ht="260.25">
      <c r="A1591" s="17"/>
      <c r="B1591" s="15"/>
      <c r="C1591" s="15"/>
      <c r="D1591" s="15"/>
      <c r="E1591" s="32">
        <v>46085</v>
      </c>
      <c r="F1591" s="17" t="s">
        <v>86</v>
      </c>
      <c r="G1591" s="15" t="e">
        <f>VLOOKUP(Table4[[#This Row],[Full Name / Nama Penuh]],#REF!,1,FALSE)</f>
        <v>#REF!</v>
      </c>
      <c r="H1591" s="17" t="s">
        <v>239</v>
      </c>
      <c r="I1591" s="18" t="s">
        <v>309</v>
      </c>
      <c r="J1591" s="18" t="s">
        <v>483</v>
      </c>
      <c r="K1591" s="19" t="s">
        <v>285</v>
      </c>
      <c r="L1591" s="19" t="s">
        <v>5295</v>
      </c>
      <c r="M1591" s="20" t="s">
        <v>2552</v>
      </c>
      <c r="N1591" s="20" t="s">
        <v>5296</v>
      </c>
      <c r="O1591" s="18" t="s">
        <v>289</v>
      </c>
      <c r="P1591" s="43" t="s">
        <v>4047</v>
      </c>
      <c r="Q1591" s="17" t="str" cm="1">
        <f t="array" ref="Q1591">_xlfn.XLOOKUP(Table4[[#This Row],[Full Name / Nama Penuh]],Table1[[#All],[Employee Name]],Table1[[#All],[Status]],"",0,1)</f>
        <v>Active</v>
      </c>
      <c r="R1591" s="37"/>
    </row>
    <row r="1592" spans="1:18" ht="318">
      <c r="A1592" s="47"/>
      <c r="B1592" s="21"/>
      <c r="C1592" s="21"/>
      <c r="D1592" s="21"/>
      <c r="E1592" s="33">
        <v>46085</v>
      </c>
      <c r="F1592" s="17" t="s">
        <v>48</v>
      </c>
      <c r="G1592" s="15" t="e">
        <f>VLOOKUP(Table4[[#This Row],[Full Name / Nama Penuh]],#REF!,1,FALSE)</f>
        <v>#REF!</v>
      </c>
      <c r="H1592" s="17" t="s">
        <v>239</v>
      </c>
      <c r="I1592" s="22" t="s">
        <v>304</v>
      </c>
      <c r="J1592" s="22" t="s">
        <v>266</v>
      </c>
      <c r="K1592" s="23" t="s">
        <v>285</v>
      </c>
      <c r="L1592" s="23" t="s">
        <v>5297</v>
      </c>
      <c r="M1592" s="24" t="s">
        <v>5298</v>
      </c>
      <c r="N1592" s="24" t="s">
        <v>5299</v>
      </c>
      <c r="O1592" s="22" t="s">
        <v>289</v>
      </c>
      <c r="P1592" s="43" t="s">
        <v>4047</v>
      </c>
      <c r="Q1592" s="17" t="str" cm="1">
        <f t="array" ref="Q1592">_xlfn.XLOOKUP(Table4[[#This Row],[Full Name / Nama Penuh]],Table1[[#All],[Employee Name]],Table1[[#All],[Status]],"",0,1)</f>
        <v>Active</v>
      </c>
      <c r="R1592" s="37"/>
    </row>
    <row r="1593" spans="1:18">
      <c r="A1593" s="17">
        <v>6487</v>
      </c>
      <c r="B1593" s="15">
        <v>46141.9534375</v>
      </c>
      <c r="C1593" s="15">
        <v>46141.968738425901</v>
      </c>
      <c r="D1593" s="15" t="s">
        <v>264</v>
      </c>
      <c r="E1593" s="32">
        <v>46085</v>
      </c>
      <c r="F1593" s="15" t="s">
        <v>2208</v>
      </c>
      <c r="G1593" s="15"/>
      <c r="H1593" s="21" t="s">
        <v>2026</v>
      </c>
      <c r="I1593" s="17" t="s">
        <v>2391</v>
      </c>
      <c r="J1593" s="17" t="s">
        <v>274</v>
      </c>
      <c r="K1593" s="17" t="s">
        <v>285</v>
      </c>
      <c r="L1593" s="17" t="s">
        <v>5300</v>
      </c>
      <c r="M1593" s="17" t="s">
        <v>5301</v>
      </c>
      <c r="N1593" s="17" t="s">
        <v>362</v>
      </c>
      <c r="O1593" s="17" t="s">
        <v>527</v>
      </c>
      <c r="P1593" s="43" t="s">
        <v>390</v>
      </c>
      <c r="Q1593" s="17" t="str" cm="1">
        <f t="array" ref="Q1593">_xlfn.XLOOKUP(Table4[[#This Row],[Full Name / Nama Penuh]],Table1[[#All],[Employee Name]],Table1[[#All],[Status]],"",0,1)</f>
        <v/>
      </c>
      <c r="R1593" s="37"/>
    </row>
    <row r="1594" spans="1:18" ht="159">
      <c r="A1594" s="17"/>
      <c r="B1594" s="15"/>
      <c r="C1594" s="15"/>
      <c r="D1594" s="15"/>
      <c r="E1594" s="32">
        <v>46084</v>
      </c>
      <c r="F1594" s="17" t="s">
        <v>87</v>
      </c>
      <c r="G1594" s="15" t="e">
        <f>VLOOKUP(Table4[[#This Row],[Full Name / Nama Penuh]],#REF!,1,FALSE)</f>
        <v>#REF!</v>
      </c>
      <c r="H1594" s="17" t="s">
        <v>239</v>
      </c>
      <c r="I1594" s="18" t="s">
        <v>949</v>
      </c>
      <c r="J1594" s="18" t="s">
        <v>274</v>
      </c>
      <c r="K1594" s="19" t="s">
        <v>305</v>
      </c>
      <c r="L1594" s="19" t="s">
        <v>5302</v>
      </c>
      <c r="M1594" s="20" t="s">
        <v>5303</v>
      </c>
      <c r="N1594" s="20" t="s">
        <v>5304</v>
      </c>
      <c r="O1594" s="18" t="s">
        <v>295</v>
      </c>
      <c r="P1594" s="43" t="s">
        <v>4047</v>
      </c>
      <c r="Q1594" s="17" t="str" cm="1">
        <f t="array" ref="Q1594">_xlfn.XLOOKUP(Table4[[#This Row],[Full Name / Nama Penuh]],Table1[[#All],[Employee Name]],Table1[[#All],[Status]],"",0,1)</f>
        <v>Active</v>
      </c>
      <c r="R1594" s="37"/>
    </row>
    <row r="1595" spans="1:18" ht="57.75">
      <c r="A1595" s="47"/>
      <c r="B1595" s="21"/>
      <c r="C1595" s="21"/>
      <c r="D1595" s="21"/>
      <c r="E1595" s="33">
        <v>46084</v>
      </c>
      <c r="F1595" s="17" t="s">
        <v>208</v>
      </c>
      <c r="G1595" s="15" t="e">
        <f>VLOOKUP(Table4[[#This Row],[Full Name / Nama Penuh]],#REF!,1,FALSE)</f>
        <v>#REF!</v>
      </c>
      <c r="H1595" s="17" t="s">
        <v>239</v>
      </c>
      <c r="I1595" s="22" t="s">
        <v>4066</v>
      </c>
      <c r="J1595" s="22" t="s">
        <v>274</v>
      </c>
      <c r="K1595" s="23" t="s">
        <v>267</v>
      </c>
      <c r="L1595" s="23" t="s">
        <v>5305</v>
      </c>
      <c r="M1595" s="24" t="s">
        <v>5306</v>
      </c>
      <c r="N1595" s="24" t="s">
        <v>5307</v>
      </c>
      <c r="O1595" s="22" t="s">
        <v>375</v>
      </c>
      <c r="P1595" s="43" t="s">
        <v>4047</v>
      </c>
      <c r="Q1595" s="17" t="str" cm="1">
        <f t="array" ref="Q1595">_xlfn.XLOOKUP(Table4[[#This Row],[Full Name / Nama Penuh]],Table1[[#All],[Employee Name]],Table1[[#All],[Status]],"",0,1)</f>
        <v>Active</v>
      </c>
      <c r="R1595" s="37"/>
    </row>
    <row r="1596" spans="1:18" ht="115.5">
      <c r="A1596" s="17"/>
      <c r="B1596" s="15"/>
      <c r="C1596" s="15"/>
      <c r="D1596" s="15"/>
      <c r="E1596" s="32">
        <v>46084</v>
      </c>
      <c r="F1596" s="17" t="s">
        <v>208</v>
      </c>
      <c r="G1596" s="15" t="e">
        <f>VLOOKUP(Table4[[#This Row],[Full Name / Nama Penuh]],#REF!,1,FALSE)</f>
        <v>#REF!</v>
      </c>
      <c r="H1596" s="17" t="s">
        <v>239</v>
      </c>
      <c r="I1596" s="18" t="s">
        <v>4066</v>
      </c>
      <c r="J1596" s="18" t="s">
        <v>274</v>
      </c>
      <c r="K1596" s="19" t="s">
        <v>267</v>
      </c>
      <c r="L1596" s="19" t="s">
        <v>5308</v>
      </c>
      <c r="M1596" s="20" t="s">
        <v>5309</v>
      </c>
      <c r="N1596" s="20" t="s">
        <v>5310</v>
      </c>
      <c r="O1596" s="18" t="s">
        <v>283</v>
      </c>
      <c r="P1596" s="43" t="s">
        <v>4047</v>
      </c>
      <c r="Q1596" s="17" t="str" cm="1">
        <f t="array" ref="Q1596">_xlfn.XLOOKUP(Table4[[#This Row],[Full Name / Nama Penuh]],Table1[[#All],[Employee Name]],Table1[[#All],[Status]],"",0,1)</f>
        <v>Active</v>
      </c>
      <c r="R1596" s="37"/>
    </row>
    <row r="1597" spans="1:18" ht="130.5">
      <c r="A1597" s="17"/>
      <c r="B1597" s="15"/>
      <c r="C1597" s="15"/>
      <c r="D1597" s="15"/>
      <c r="E1597" s="32">
        <v>46084</v>
      </c>
      <c r="F1597" s="17" t="s">
        <v>107</v>
      </c>
      <c r="G1597" s="15" t="e">
        <f>VLOOKUP(Table4[[#This Row],[Full Name / Nama Penuh]],#REF!,1,FALSE)</f>
        <v>#REF!</v>
      </c>
      <c r="H1597" s="17" t="s">
        <v>239</v>
      </c>
      <c r="I1597" s="18" t="s">
        <v>5260</v>
      </c>
      <c r="J1597" s="18" t="s">
        <v>266</v>
      </c>
      <c r="K1597" s="19" t="s">
        <v>305</v>
      </c>
      <c r="L1597" s="19" t="s">
        <v>5311</v>
      </c>
      <c r="M1597" s="20" t="s">
        <v>5312</v>
      </c>
      <c r="N1597" s="19" t="s">
        <v>5313</v>
      </c>
      <c r="O1597" s="18" t="s">
        <v>367</v>
      </c>
      <c r="P1597" s="43" t="s">
        <v>4047</v>
      </c>
      <c r="Q1597" s="17" t="str" cm="1">
        <f t="array" ref="Q1597">_xlfn.XLOOKUP(Table4[[#This Row],[Full Name / Nama Penuh]],Table1[[#All],[Employee Name]],Table1[[#All],[Status]],"",0,1)</f>
        <v>Active</v>
      </c>
      <c r="R1597" s="37"/>
    </row>
    <row r="1598" spans="1:18" ht="72.75">
      <c r="A1598" s="47"/>
      <c r="B1598" s="21"/>
      <c r="C1598" s="21"/>
      <c r="D1598" s="21"/>
      <c r="E1598" s="33">
        <v>46084</v>
      </c>
      <c r="F1598" s="17" t="s">
        <v>160</v>
      </c>
      <c r="G1598" s="15" t="e">
        <f>VLOOKUP(Table4[[#This Row],[Full Name / Nama Penuh]],#REF!,1,FALSE)</f>
        <v>#REF!</v>
      </c>
      <c r="H1598" s="17" t="s">
        <v>239</v>
      </c>
      <c r="I1598" s="22" t="s">
        <v>359</v>
      </c>
      <c r="J1598" s="22" t="s">
        <v>279</v>
      </c>
      <c r="K1598" s="23" t="s">
        <v>305</v>
      </c>
      <c r="L1598" s="23" t="s">
        <v>5314</v>
      </c>
      <c r="M1598" s="24" t="s">
        <v>5315</v>
      </c>
      <c r="N1598" s="23" t="s">
        <v>5316</v>
      </c>
      <c r="O1598" s="22" t="s">
        <v>295</v>
      </c>
      <c r="P1598" s="43" t="s">
        <v>4047</v>
      </c>
      <c r="Q1598" s="17" t="str" cm="1">
        <f t="array" ref="Q1598">_xlfn.XLOOKUP(Table4[[#This Row],[Full Name / Nama Penuh]],Table1[[#All],[Employee Name]],Table1[[#All],[Status]],"",0,1)</f>
        <v>Active</v>
      </c>
      <c r="R1598" s="37"/>
    </row>
    <row r="1599" spans="1:18" ht="130.5">
      <c r="A1599" s="17"/>
      <c r="B1599" s="15"/>
      <c r="C1599" s="15"/>
      <c r="D1599" s="15"/>
      <c r="E1599" s="32">
        <v>46084</v>
      </c>
      <c r="F1599" s="17" t="s">
        <v>160</v>
      </c>
      <c r="G1599" s="15" t="e">
        <f>VLOOKUP(Table4[[#This Row],[Full Name / Nama Penuh]],#REF!,1,FALSE)</f>
        <v>#REF!</v>
      </c>
      <c r="H1599" s="17" t="s">
        <v>239</v>
      </c>
      <c r="I1599" s="18" t="s">
        <v>359</v>
      </c>
      <c r="J1599" s="18" t="s">
        <v>279</v>
      </c>
      <c r="K1599" s="19" t="s">
        <v>267</v>
      </c>
      <c r="L1599" s="19" t="s">
        <v>5317</v>
      </c>
      <c r="M1599" s="20" t="s">
        <v>369</v>
      </c>
      <c r="N1599" s="19" t="s">
        <v>5318</v>
      </c>
      <c r="O1599" s="18" t="s">
        <v>295</v>
      </c>
      <c r="P1599" s="43" t="s">
        <v>4047</v>
      </c>
      <c r="Q1599" s="17" t="str" cm="1">
        <f t="array" ref="Q1599">_xlfn.XLOOKUP(Table4[[#This Row],[Full Name / Nama Penuh]],Table1[[#All],[Employee Name]],Table1[[#All],[Status]],"",0,1)</f>
        <v>Active</v>
      </c>
      <c r="R1599" s="37"/>
    </row>
    <row r="1600" spans="1:18" ht="87">
      <c r="A1600" s="17"/>
      <c r="B1600" s="15"/>
      <c r="C1600" s="15"/>
      <c r="D1600" s="15"/>
      <c r="E1600" s="32">
        <v>46084</v>
      </c>
      <c r="F1600" s="17" t="s">
        <v>235</v>
      </c>
      <c r="G1600" s="15" t="e">
        <f>VLOOKUP(Table4[[#This Row],[Full Name / Nama Penuh]],#REF!,1,FALSE)</f>
        <v>#REF!</v>
      </c>
      <c r="H1600" s="17" t="s">
        <v>239</v>
      </c>
      <c r="I1600" s="18" t="s">
        <v>209</v>
      </c>
      <c r="J1600" s="18" t="s">
        <v>266</v>
      </c>
      <c r="K1600" s="19" t="s">
        <v>305</v>
      </c>
      <c r="L1600" s="19" t="s">
        <v>5319</v>
      </c>
      <c r="M1600" s="20" t="s">
        <v>5320</v>
      </c>
      <c r="N1600" s="20" t="s">
        <v>5321</v>
      </c>
      <c r="O1600" s="18" t="s">
        <v>428</v>
      </c>
      <c r="P1600" s="43" t="s">
        <v>4047</v>
      </c>
      <c r="Q1600" s="17" t="str" cm="1">
        <f t="array" ref="Q1600">_xlfn.XLOOKUP(Table4[[#This Row],[Full Name / Nama Penuh]],Table1[[#All],[Employee Name]],Table1[[#All],[Status]],"",0,1)</f>
        <v>Active</v>
      </c>
      <c r="R1600" s="37"/>
    </row>
    <row r="1601" spans="1:18" ht="274.5">
      <c r="A1601" s="47"/>
      <c r="B1601" s="21"/>
      <c r="C1601" s="21"/>
      <c r="D1601" s="21"/>
      <c r="E1601" s="33">
        <v>46084</v>
      </c>
      <c r="F1601" s="18" t="s">
        <v>5147</v>
      </c>
      <c r="G1601" s="15" t="e">
        <f>VLOOKUP(Table4[[#This Row],[Full Name / Nama Penuh]],#REF!,1,FALSE)</f>
        <v>#REF!</v>
      </c>
      <c r="H1601" s="17" t="s">
        <v>239</v>
      </c>
      <c r="I1601" s="22" t="s">
        <v>1449</v>
      </c>
      <c r="J1601" s="22" t="s">
        <v>274</v>
      </c>
      <c r="K1601" s="23" t="s">
        <v>285</v>
      </c>
      <c r="L1601" s="23" t="s">
        <v>5322</v>
      </c>
      <c r="M1601" s="24" t="s">
        <v>5323</v>
      </c>
      <c r="N1601" s="23" t="s">
        <v>5324</v>
      </c>
      <c r="O1601" s="22" t="s">
        <v>289</v>
      </c>
      <c r="P1601" s="43" t="s">
        <v>4047</v>
      </c>
      <c r="Q1601" s="17" t="str" cm="1">
        <f t="array" ref="Q1601">_xlfn.XLOOKUP(Table4[[#This Row],[Full Name / Nama Penuh]],Table1[[#All],[Employee Name]],Table1[[#All],[Status]],"",0,1)</f>
        <v>Active</v>
      </c>
      <c r="R1601" s="37"/>
    </row>
    <row r="1602" spans="1:18" ht="43.5">
      <c r="A1602" s="17"/>
      <c r="B1602" s="15"/>
      <c r="C1602" s="15"/>
      <c r="D1602" s="15"/>
      <c r="E1602" s="32">
        <v>46084</v>
      </c>
      <c r="F1602" s="18" t="s">
        <v>4985</v>
      </c>
      <c r="G1602" s="15" t="e">
        <f>VLOOKUP(Table4[[#This Row],[Full Name / Nama Penuh]],#REF!,1,FALSE)</f>
        <v>#REF!</v>
      </c>
      <c r="H1602" s="17" t="s">
        <v>239</v>
      </c>
      <c r="I1602" s="18" t="s">
        <v>5325</v>
      </c>
      <c r="J1602" s="18" t="s">
        <v>274</v>
      </c>
      <c r="K1602" s="19" t="s">
        <v>285</v>
      </c>
      <c r="L1602" s="19" t="s">
        <v>5326</v>
      </c>
      <c r="M1602" s="20" t="s">
        <v>5327</v>
      </c>
      <c r="N1602" s="19" t="s">
        <v>339</v>
      </c>
      <c r="O1602" s="18" t="s">
        <v>450</v>
      </c>
      <c r="P1602" s="43" t="s">
        <v>4047</v>
      </c>
      <c r="Q1602" s="17" t="str" cm="1">
        <f t="array" ref="Q1602">_xlfn.XLOOKUP(Table4[[#This Row],[Full Name / Nama Penuh]],Table1[[#All],[Employee Name]],Table1[[#All],[Status]],"",0,1)</f>
        <v>Active</v>
      </c>
      <c r="R1602" s="37"/>
    </row>
    <row r="1603" spans="1:18" ht="43.5">
      <c r="A1603" s="47"/>
      <c r="B1603" s="21"/>
      <c r="C1603" s="21"/>
      <c r="D1603" s="21"/>
      <c r="E1603" s="33">
        <v>46084</v>
      </c>
      <c r="F1603" s="18" t="s">
        <v>4985</v>
      </c>
      <c r="G1603" s="15" t="e">
        <f>VLOOKUP(Table4[[#This Row],[Full Name / Nama Penuh]],#REF!,1,FALSE)</f>
        <v>#REF!</v>
      </c>
      <c r="H1603" s="17" t="s">
        <v>239</v>
      </c>
      <c r="I1603" s="22" t="s">
        <v>918</v>
      </c>
      <c r="J1603" s="22" t="s">
        <v>274</v>
      </c>
      <c r="K1603" s="23" t="s">
        <v>285</v>
      </c>
      <c r="L1603" s="23" t="s">
        <v>5328</v>
      </c>
      <c r="M1603" s="24" t="s">
        <v>5329</v>
      </c>
      <c r="N1603" s="23" t="s">
        <v>5330</v>
      </c>
      <c r="O1603" s="22" t="s">
        <v>318</v>
      </c>
      <c r="P1603" s="43" t="s">
        <v>4047</v>
      </c>
      <c r="Q1603" s="17" t="str" cm="1">
        <f t="array" ref="Q1603">_xlfn.XLOOKUP(Table4[[#This Row],[Full Name / Nama Penuh]],Table1[[#All],[Employee Name]],Table1[[#All],[Status]],"",0,1)</f>
        <v>Active</v>
      </c>
      <c r="R1603" s="37"/>
    </row>
    <row r="1604" spans="1:18">
      <c r="A1604" s="17">
        <v>6126</v>
      </c>
      <c r="B1604" s="15">
        <v>46126.334756944401</v>
      </c>
      <c r="C1604" s="15">
        <v>46126.336192129602</v>
      </c>
      <c r="D1604" s="15" t="s">
        <v>264</v>
      </c>
      <c r="E1604" s="32">
        <v>46084</v>
      </c>
      <c r="F1604" s="17" t="s">
        <v>139</v>
      </c>
      <c r="G1604" s="15" t="s">
        <v>4616</v>
      </c>
      <c r="H1604" s="21" t="s">
        <v>239</v>
      </c>
      <c r="I1604" s="17" t="s">
        <v>769</v>
      </c>
      <c r="J1604" s="17" t="s">
        <v>291</v>
      </c>
      <c r="K1604" s="17" t="s">
        <v>285</v>
      </c>
      <c r="L1604" s="17" t="s">
        <v>4990</v>
      </c>
      <c r="M1604" s="17" t="s">
        <v>592</v>
      </c>
      <c r="N1604" s="17" t="s">
        <v>592</v>
      </c>
      <c r="O1604" s="17" t="s">
        <v>289</v>
      </c>
      <c r="P1604" s="43" t="s">
        <v>272</v>
      </c>
      <c r="Q1604" s="17" t="str" cm="1">
        <f t="array" ref="Q1604">_xlfn.XLOOKUP(Table4[[#This Row],[Full Name / Nama Penuh]],Table1[[#All],[Employee Name]],Table1[[#All],[Status]],"",0,1)</f>
        <v>Active</v>
      </c>
      <c r="R1604" s="37"/>
    </row>
    <row r="1605" spans="1:18">
      <c r="A1605" s="17">
        <v>6149</v>
      </c>
      <c r="B1605" s="15">
        <v>46126.346215277801</v>
      </c>
      <c r="C1605" s="15">
        <v>46126.348888888897</v>
      </c>
      <c r="D1605" s="15" t="s">
        <v>264</v>
      </c>
      <c r="E1605" s="32">
        <v>46084</v>
      </c>
      <c r="F1605" s="17" t="s">
        <v>150</v>
      </c>
      <c r="G1605" s="15" t="s">
        <v>2080</v>
      </c>
      <c r="H1605" s="21" t="s">
        <v>239</v>
      </c>
      <c r="I1605" s="17" t="s">
        <v>2168</v>
      </c>
      <c r="J1605" s="17" t="s">
        <v>753</v>
      </c>
      <c r="K1605" s="17" t="s">
        <v>296</v>
      </c>
      <c r="L1605" s="17" t="s">
        <v>5331</v>
      </c>
      <c r="M1605" s="17" t="s">
        <v>5332</v>
      </c>
      <c r="N1605" s="17" t="s">
        <v>5333</v>
      </c>
      <c r="O1605" s="17" t="s">
        <v>541</v>
      </c>
      <c r="P1605" s="43" t="s">
        <v>272</v>
      </c>
      <c r="Q1605" s="17" t="str" cm="1">
        <f t="array" ref="Q1605">_xlfn.XLOOKUP(Table4[[#This Row],[Full Name / Nama Penuh]],Table1[[#All],[Employee Name]],Table1[[#All],[Status]],"",0,1)</f>
        <v>Active</v>
      </c>
      <c r="R1605" s="37"/>
    </row>
    <row r="1606" spans="1:18" ht="130.5">
      <c r="A1606" s="47"/>
      <c r="B1606" s="21"/>
      <c r="C1606" s="21"/>
      <c r="D1606" s="21"/>
      <c r="E1606" s="33">
        <v>46083</v>
      </c>
      <c r="F1606" s="17" t="s">
        <v>133</v>
      </c>
      <c r="G1606" s="15" t="e">
        <f>VLOOKUP(Table4[[#This Row],[Full Name / Nama Penuh]],#REF!,1,FALSE)</f>
        <v>#REF!</v>
      </c>
      <c r="H1606" s="17" t="s">
        <v>239</v>
      </c>
      <c r="I1606" s="22" t="s">
        <v>1419</v>
      </c>
      <c r="J1606" s="22" t="s">
        <v>604</v>
      </c>
      <c r="K1606" s="23" t="s">
        <v>267</v>
      </c>
      <c r="L1606" s="23" t="s">
        <v>5334</v>
      </c>
      <c r="M1606" s="24" t="s">
        <v>5335</v>
      </c>
      <c r="N1606" s="24" t="s">
        <v>5336</v>
      </c>
      <c r="O1606" s="22" t="s">
        <v>318</v>
      </c>
      <c r="P1606" s="43" t="s">
        <v>4047</v>
      </c>
      <c r="Q1606" s="17" t="str" cm="1">
        <f t="array" ref="Q1606">_xlfn.XLOOKUP(Table4[[#This Row],[Full Name / Nama Penuh]],Table1[[#All],[Employee Name]],Table1[[#All],[Status]],"",0,1)</f>
        <v>Active</v>
      </c>
      <c r="R1606" s="37"/>
    </row>
    <row r="1607" spans="1:18" ht="57.75">
      <c r="A1607" s="17"/>
      <c r="B1607" s="15"/>
      <c r="C1607" s="15"/>
      <c r="D1607" s="15"/>
      <c r="E1607" s="32">
        <v>46083</v>
      </c>
      <c r="F1607" s="17" t="s">
        <v>231</v>
      </c>
      <c r="G1607" s="15" t="e">
        <f>VLOOKUP(Table4[[#This Row],[Full Name / Nama Penuh]],#REF!,1,FALSE)</f>
        <v>#REF!</v>
      </c>
      <c r="H1607" s="17" t="s">
        <v>239</v>
      </c>
      <c r="I1607" s="18" t="s">
        <v>5337</v>
      </c>
      <c r="J1607" s="18" t="s">
        <v>266</v>
      </c>
      <c r="K1607" s="19" t="s">
        <v>267</v>
      </c>
      <c r="L1607" s="19" t="s">
        <v>5338</v>
      </c>
      <c r="M1607" s="20" t="s">
        <v>5339</v>
      </c>
      <c r="N1607" s="20" t="s">
        <v>5340</v>
      </c>
      <c r="O1607" s="18" t="s">
        <v>283</v>
      </c>
      <c r="P1607" s="43" t="s">
        <v>4047</v>
      </c>
      <c r="Q1607" s="17" t="str" cm="1">
        <f t="array" ref="Q1607">_xlfn.XLOOKUP(Table4[[#This Row],[Full Name / Nama Penuh]],Table1[[#All],[Employee Name]],Table1[[#All],[Status]],"",0,1)</f>
        <v>Inactive</v>
      </c>
      <c r="R1607" s="37"/>
    </row>
    <row r="1608" spans="1:18" ht="87">
      <c r="A1608" s="17"/>
      <c r="B1608" s="15"/>
      <c r="C1608" s="15"/>
      <c r="D1608" s="15"/>
      <c r="E1608" s="32">
        <v>46083</v>
      </c>
      <c r="F1608" s="17" t="s">
        <v>182</v>
      </c>
      <c r="G1608" s="15" t="e">
        <f>VLOOKUP(Table4[[#This Row],[Full Name / Nama Penuh]],#REF!,1,FALSE)</f>
        <v>#REF!</v>
      </c>
      <c r="H1608" s="17" t="s">
        <v>239</v>
      </c>
      <c r="I1608" s="18" t="s">
        <v>359</v>
      </c>
      <c r="J1608" s="18" t="s">
        <v>279</v>
      </c>
      <c r="K1608" s="19" t="s">
        <v>267</v>
      </c>
      <c r="L1608" s="19" t="s">
        <v>5341</v>
      </c>
      <c r="M1608" s="20" t="s">
        <v>5342</v>
      </c>
      <c r="N1608" s="20" t="s">
        <v>5343</v>
      </c>
      <c r="O1608" s="18" t="s">
        <v>346</v>
      </c>
      <c r="P1608" s="43" t="s">
        <v>4047</v>
      </c>
      <c r="Q1608" s="17" t="str" cm="1">
        <f t="array" ref="Q1608">_xlfn.XLOOKUP(Table4[[#This Row],[Full Name / Nama Penuh]],Table1[[#All],[Employee Name]],Table1[[#All],[Status]],"",0,1)</f>
        <v>Active</v>
      </c>
      <c r="R1608" s="37"/>
    </row>
    <row r="1609" spans="1:18" ht="29.25">
      <c r="A1609" s="47"/>
      <c r="B1609" s="21"/>
      <c r="C1609" s="21"/>
      <c r="D1609" s="21"/>
      <c r="E1609" s="33">
        <v>46083</v>
      </c>
      <c r="F1609" s="17" t="s">
        <v>148</v>
      </c>
      <c r="G1609" s="15" t="e">
        <f>VLOOKUP(Table4[[#This Row],[Full Name / Nama Penuh]],#REF!,1,FALSE)</f>
        <v>#REF!</v>
      </c>
      <c r="H1609" s="17" t="s">
        <v>239</v>
      </c>
      <c r="I1609" s="22" t="s">
        <v>432</v>
      </c>
      <c r="J1609" s="22" t="s">
        <v>266</v>
      </c>
      <c r="K1609" s="23" t="s">
        <v>305</v>
      </c>
      <c r="L1609" s="23" t="s">
        <v>5344</v>
      </c>
      <c r="M1609" s="24" t="s">
        <v>5345</v>
      </c>
      <c r="N1609" s="24" t="s">
        <v>5346</v>
      </c>
      <c r="O1609" s="22" t="s">
        <v>428</v>
      </c>
      <c r="P1609" s="43" t="s">
        <v>4047</v>
      </c>
      <c r="Q1609" s="17" t="str" cm="1">
        <f t="array" ref="Q1609">_xlfn.XLOOKUP(Table4[[#This Row],[Full Name / Nama Penuh]],Table1[[#All],[Employee Name]],Table1[[#All],[Status]],"",0,1)</f>
        <v>Active</v>
      </c>
      <c r="R1609" s="37"/>
    </row>
    <row r="1610" spans="1:18" ht="43.5">
      <c r="A1610" s="17"/>
      <c r="B1610" s="15"/>
      <c r="C1610" s="15"/>
      <c r="D1610" s="15"/>
      <c r="E1610" s="32">
        <v>46083</v>
      </c>
      <c r="F1610" s="18" t="s">
        <v>3911</v>
      </c>
      <c r="G1610" s="15" t="e">
        <f>VLOOKUP(Table4[[#This Row],[Full Name / Nama Penuh]],#REF!,1,FALSE)</f>
        <v>#REF!</v>
      </c>
      <c r="H1610" s="17" t="s">
        <v>239</v>
      </c>
      <c r="I1610" s="18" t="s">
        <v>5004</v>
      </c>
      <c r="J1610" s="18" t="s">
        <v>966</v>
      </c>
      <c r="K1610" s="19" t="s">
        <v>267</v>
      </c>
      <c r="L1610" s="19" t="s">
        <v>5005</v>
      </c>
      <c r="M1610" s="20" t="s">
        <v>5006</v>
      </c>
      <c r="N1610" s="20" t="s">
        <v>3915</v>
      </c>
      <c r="O1610" s="18" t="s">
        <v>450</v>
      </c>
      <c r="P1610" s="43" t="s">
        <v>4047</v>
      </c>
      <c r="Q1610" s="17" t="str" cm="1">
        <f t="array" ref="Q1610">_xlfn.XLOOKUP(Table4[[#This Row],[Full Name / Nama Penuh]],Table1[[#All],[Employee Name]],Table1[[#All],[Status]],"",0,1)</f>
        <v>Active</v>
      </c>
      <c r="R1610" s="37"/>
    </row>
    <row r="1611" spans="1:18">
      <c r="A1611" s="17">
        <v>5784</v>
      </c>
      <c r="B1611" s="15">
        <v>46114.378831018497</v>
      </c>
      <c r="C1611" s="15">
        <v>46114.382986111101</v>
      </c>
      <c r="D1611" s="15" t="s">
        <v>264</v>
      </c>
      <c r="E1611" s="32">
        <v>46083</v>
      </c>
      <c r="F1611" s="15" t="s">
        <v>2535</v>
      </c>
      <c r="G1611" s="15"/>
      <c r="H1611" s="21" t="s">
        <v>239</v>
      </c>
      <c r="I1611" s="17" t="s">
        <v>704</v>
      </c>
      <c r="J1611" s="17" t="s">
        <v>274</v>
      </c>
      <c r="K1611" s="17" t="s">
        <v>267</v>
      </c>
      <c r="L1611" s="17" t="s">
        <v>5347</v>
      </c>
      <c r="M1611" s="17" t="s">
        <v>5348</v>
      </c>
      <c r="N1611" s="17" t="s">
        <v>5349</v>
      </c>
      <c r="O1611" s="17" t="s">
        <v>541</v>
      </c>
      <c r="P1611" s="16" t="s">
        <v>272</v>
      </c>
      <c r="Q1611" s="17" t="str" cm="1">
        <f t="array" ref="Q1611">_xlfn.XLOOKUP(Table4[[#This Row],[Full Name / Nama Penuh]],Table1[[#All],[Employee Name]],Table1[[#All],[Status]],"",0,1)</f>
        <v>Active</v>
      </c>
      <c r="R1611" s="37"/>
    </row>
    <row r="1612" spans="1:18">
      <c r="A1612" s="17">
        <v>6102</v>
      </c>
      <c r="B1612" s="15">
        <v>46125.870879629598</v>
      </c>
      <c r="C1612" s="15">
        <v>46125.873483796298</v>
      </c>
      <c r="D1612" s="15" t="s">
        <v>264</v>
      </c>
      <c r="E1612" s="32">
        <v>46083</v>
      </c>
      <c r="F1612" s="17" t="s">
        <v>156</v>
      </c>
      <c r="G1612" s="15" t="s">
        <v>3249</v>
      </c>
      <c r="H1612" s="21" t="s">
        <v>239</v>
      </c>
      <c r="I1612" s="17" t="s">
        <v>697</v>
      </c>
      <c r="J1612" s="17" t="s">
        <v>848</v>
      </c>
      <c r="K1612" s="17" t="s">
        <v>267</v>
      </c>
      <c r="L1612" s="17" t="s">
        <v>5350</v>
      </c>
      <c r="M1612" s="17" t="s">
        <v>5351</v>
      </c>
      <c r="N1612" s="17" t="s">
        <v>5352</v>
      </c>
      <c r="O1612" s="17" t="s">
        <v>450</v>
      </c>
      <c r="P1612" s="43" t="s">
        <v>272</v>
      </c>
      <c r="Q1612" s="17" t="str" cm="1">
        <f t="array" ref="Q1612">_xlfn.XLOOKUP(Table4[[#This Row],[Full Name / Nama Penuh]],Table1[[#All],[Employee Name]],Table1[[#All],[Status]],"",0,1)</f>
        <v>Active</v>
      </c>
      <c r="R1612" s="37"/>
    </row>
    <row r="1613" spans="1:18" ht="375.75">
      <c r="A1613" s="47"/>
      <c r="B1613" s="21"/>
      <c r="C1613" s="21"/>
      <c r="D1613" s="21"/>
      <c r="E1613" s="33">
        <v>46083</v>
      </c>
      <c r="F1613" s="18" t="s">
        <v>103</v>
      </c>
      <c r="G1613" s="15" t="e">
        <f>VLOOKUP(Table4[[#This Row],[Full Name / Nama Penuh]],#REF!,1,FALSE)</f>
        <v>#REF!</v>
      </c>
      <c r="H1613" s="17" t="s">
        <v>239</v>
      </c>
      <c r="I1613" s="22" t="s">
        <v>615</v>
      </c>
      <c r="J1613" s="22" t="s">
        <v>291</v>
      </c>
      <c r="K1613" s="23" t="s">
        <v>285</v>
      </c>
      <c r="L1613" s="23" t="s">
        <v>5353</v>
      </c>
      <c r="M1613" s="24" t="s">
        <v>5354</v>
      </c>
      <c r="N1613" s="24" t="s">
        <v>5355</v>
      </c>
      <c r="O1613" s="22" t="s">
        <v>375</v>
      </c>
      <c r="P1613" s="43" t="s">
        <v>4047</v>
      </c>
      <c r="Q1613" s="17" t="str" cm="1">
        <f t="array" ref="Q1613">_xlfn.XLOOKUP(Table4[[#This Row],[Full Name / Nama Penuh]],Table1[[#All],[Employee Name]],Table1[[#All],[Status]],"",0,1)</f>
        <v>Active</v>
      </c>
      <c r="R1613" s="37"/>
    </row>
    <row r="1614" spans="1:18" ht="43.5">
      <c r="A1614" s="47"/>
      <c r="B1614" s="21"/>
      <c r="C1614" s="21"/>
      <c r="D1614" s="21"/>
      <c r="E1614" s="33">
        <v>46083</v>
      </c>
      <c r="F1614" s="17" t="s">
        <v>235</v>
      </c>
      <c r="G1614" s="15" t="e">
        <f>VLOOKUP(Table4[[#This Row],[Full Name / Nama Penuh]],#REF!,1,FALSE)</f>
        <v>#REF!</v>
      </c>
      <c r="H1614" s="17" t="s">
        <v>239</v>
      </c>
      <c r="I1614" s="22" t="s">
        <v>209</v>
      </c>
      <c r="J1614" s="22" t="s">
        <v>320</v>
      </c>
      <c r="K1614" s="23" t="s">
        <v>285</v>
      </c>
      <c r="L1614" s="23" t="s">
        <v>5356</v>
      </c>
      <c r="M1614" s="24" t="s">
        <v>581</v>
      </c>
      <c r="N1614" s="24" t="s">
        <v>362</v>
      </c>
      <c r="O1614" s="22" t="s">
        <v>553</v>
      </c>
      <c r="P1614" s="43" t="s">
        <v>4047</v>
      </c>
      <c r="Q1614" s="17" t="str" cm="1">
        <f t="array" ref="Q1614">_xlfn.XLOOKUP(Table4[[#This Row],[Full Name / Nama Penuh]],Table1[[#All],[Employee Name]],Table1[[#All],[Status]],"",0,1)</f>
        <v>Active</v>
      </c>
      <c r="R1614" s="37"/>
    </row>
    <row r="1615" spans="1:18">
      <c r="A1615" s="17">
        <v>6073</v>
      </c>
      <c r="B1615" s="15">
        <v>46125.771157407398</v>
      </c>
      <c r="C1615" s="15">
        <v>46125.772824074098</v>
      </c>
      <c r="D1615" s="15" t="s">
        <v>264</v>
      </c>
      <c r="E1615" s="32">
        <v>46083</v>
      </c>
      <c r="F1615" s="15" t="s">
        <v>4474</v>
      </c>
      <c r="G1615" s="15" t="s">
        <v>4475</v>
      </c>
      <c r="H1615" s="21" t="s">
        <v>239</v>
      </c>
      <c r="I1615" s="17" t="s">
        <v>885</v>
      </c>
      <c r="J1615" s="17" t="s">
        <v>332</v>
      </c>
      <c r="K1615" s="17" t="s">
        <v>285</v>
      </c>
      <c r="L1615" s="17" t="s">
        <v>5357</v>
      </c>
      <c r="M1615" s="17" t="s">
        <v>362</v>
      </c>
      <c r="N1615" s="17" t="s">
        <v>5358</v>
      </c>
      <c r="O1615" s="17" t="s">
        <v>289</v>
      </c>
      <c r="P1615" s="16" t="s">
        <v>272</v>
      </c>
      <c r="Q1615" s="17" t="str" cm="1">
        <f t="array" ref="Q1615">_xlfn.XLOOKUP(Table4[[#This Row],[Full Name / Nama Penuh]],Table1[[#All],[Employee Name]],Table1[[#All],[Status]],"",0,1)</f>
        <v>Active</v>
      </c>
      <c r="R1615" s="37"/>
    </row>
    <row r="1616" spans="1:18">
      <c r="A1616" s="17">
        <v>5945</v>
      </c>
      <c r="B1616" s="15">
        <v>46121.532025462999</v>
      </c>
      <c r="C1616" s="15">
        <v>46121.534224536997</v>
      </c>
      <c r="D1616" s="15" t="s">
        <v>264</v>
      </c>
      <c r="E1616" s="32">
        <v>46082</v>
      </c>
      <c r="F1616" s="17" t="s">
        <v>99</v>
      </c>
      <c r="G1616" s="15"/>
      <c r="H1616" s="21" t="s">
        <v>239</v>
      </c>
      <c r="I1616" s="17" t="s">
        <v>3494</v>
      </c>
      <c r="J1616" s="17" t="s">
        <v>266</v>
      </c>
      <c r="K1616" s="17" t="s">
        <v>305</v>
      </c>
      <c r="L1616" s="17" t="s">
        <v>5359</v>
      </c>
      <c r="M1616" s="17" t="s">
        <v>5360</v>
      </c>
      <c r="N1616" s="17" t="s">
        <v>5361</v>
      </c>
      <c r="O1616" s="17" t="s">
        <v>295</v>
      </c>
      <c r="P1616" s="43" t="s">
        <v>272</v>
      </c>
      <c r="Q1616" s="17" t="str" cm="1">
        <f t="array" ref="Q1616">_xlfn.XLOOKUP(Table4[[#This Row],[Full Name / Nama Penuh]],Table1[[#All],[Employee Name]],Table1[[#All],[Status]],"",0,1)</f>
        <v>Active</v>
      </c>
      <c r="R1616" s="37"/>
    </row>
    <row r="1617" spans="1:18" ht="188.25">
      <c r="A1617" s="47"/>
      <c r="B1617" s="21"/>
      <c r="C1617" s="21"/>
      <c r="D1617" s="21"/>
      <c r="E1617" s="33">
        <v>46082</v>
      </c>
      <c r="F1617" s="17" t="s">
        <v>148</v>
      </c>
      <c r="G1617" s="15" t="e">
        <f>VLOOKUP(Table4[[#This Row],[Full Name / Nama Penuh]],#REF!,1,FALSE)</f>
        <v>#REF!</v>
      </c>
      <c r="H1617" s="17" t="s">
        <v>239</v>
      </c>
      <c r="I1617" s="22" t="s">
        <v>432</v>
      </c>
      <c r="J1617" s="22" t="s">
        <v>266</v>
      </c>
      <c r="K1617" s="23" t="s">
        <v>285</v>
      </c>
      <c r="L1617" s="23" t="s">
        <v>285</v>
      </c>
      <c r="M1617" s="24" t="s">
        <v>5362</v>
      </c>
      <c r="N1617" s="23" t="s">
        <v>5363</v>
      </c>
      <c r="O1617" s="22" t="s">
        <v>295</v>
      </c>
      <c r="P1617" s="43" t="s">
        <v>4047</v>
      </c>
      <c r="Q1617" s="17" t="str" cm="1">
        <f t="array" ref="Q1617">_xlfn.XLOOKUP(Table4[[#This Row],[Full Name / Nama Penuh]],Table1[[#All],[Employee Name]],Table1[[#All],[Status]],"",0,1)</f>
        <v>Active</v>
      </c>
      <c r="R1617" s="37"/>
    </row>
    <row r="1618" spans="1:18" ht="72.75">
      <c r="A1618" s="47"/>
      <c r="B1618" s="21"/>
      <c r="C1618" s="21"/>
      <c r="D1618" s="21"/>
      <c r="E1618" s="33">
        <v>46081</v>
      </c>
      <c r="F1618" s="17" t="s">
        <v>55</v>
      </c>
      <c r="G1618" s="21"/>
      <c r="H1618" s="17" t="s">
        <v>239</v>
      </c>
      <c r="I1618" s="22" t="s">
        <v>56</v>
      </c>
      <c r="J1618" s="22" t="s">
        <v>715</v>
      </c>
      <c r="K1618" s="23" t="s">
        <v>267</v>
      </c>
      <c r="L1618" s="23" t="s">
        <v>267</v>
      </c>
      <c r="M1618" s="24" t="s">
        <v>5364</v>
      </c>
      <c r="N1618" s="23" t="s">
        <v>5365</v>
      </c>
      <c r="O1618" s="22" t="s">
        <v>283</v>
      </c>
      <c r="P1618" s="43" t="s">
        <v>4047</v>
      </c>
      <c r="Q1618" s="17" t="str" cm="1">
        <f t="array" ref="Q1618">_xlfn.XLOOKUP(Table4[[#This Row],[Full Name / Nama Penuh]],Table1[[#All],[Employee Name]],Table1[[#All],[Status]],"",0,1)</f>
        <v>Active</v>
      </c>
      <c r="R1618" s="37"/>
    </row>
    <row r="1619" spans="1:18" ht="57.75">
      <c r="A1619" s="17"/>
      <c r="B1619" s="15"/>
      <c r="C1619" s="15"/>
      <c r="D1619" s="15"/>
      <c r="E1619" s="32">
        <v>46081</v>
      </c>
      <c r="F1619" s="17" t="s">
        <v>55</v>
      </c>
      <c r="G1619" s="15"/>
      <c r="H1619" s="17" t="s">
        <v>239</v>
      </c>
      <c r="I1619" s="18" t="s">
        <v>56</v>
      </c>
      <c r="J1619" s="18" t="s">
        <v>715</v>
      </c>
      <c r="K1619" s="19" t="s">
        <v>267</v>
      </c>
      <c r="L1619" s="19" t="s">
        <v>267</v>
      </c>
      <c r="M1619" s="20" t="s">
        <v>5366</v>
      </c>
      <c r="N1619" s="19" t="s">
        <v>5367</v>
      </c>
      <c r="O1619" s="18" t="s">
        <v>283</v>
      </c>
      <c r="P1619" s="43" t="s">
        <v>4047</v>
      </c>
      <c r="Q1619" s="17" t="str" cm="1">
        <f t="array" ref="Q1619">_xlfn.XLOOKUP(Table4[[#This Row],[Full Name / Nama Penuh]],Table1[[#All],[Employee Name]],Table1[[#All],[Status]],"",0,1)</f>
        <v>Active</v>
      </c>
      <c r="R1619" s="37"/>
    </row>
    <row r="1620" spans="1:18">
      <c r="A1620" s="17">
        <v>6045</v>
      </c>
      <c r="B1620" s="15">
        <v>46125.317106481503</v>
      </c>
      <c r="C1620" s="15">
        <v>46125.321724537003</v>
      </c>
      <c r="D1620" s="15" t="s">
        <v>264</v>
      </c>
      <c r="E1620" s="32">
        <v>46081</v>
      </c>
      <c r="F1620" s="17" t="s">
        <v>94</v>
      </c>
      <c r="G1620" s="15" t="s">
        <v>2213</v>
      </c>
      <c r="H1620" s="21" t="s">
        <v>239</v>
      </c>
      <c r="I1620" s="17" t="s">
        <v>908</v>
      </c>
      <c r="J1620" s="17" t="s">
        <v>291</v>
      </c>
      <c r="K1620" s="17" t="s">
        <v>267</v>
      </c>
      <c r="L1620" s="17" t="s">
        <v>5368</v>
      </c>
      <c r="M1620" s="17" t="s">
        <v>5369</v>
      </c>
      <c r="N1620" s="17" t="s">
        <v>5370</v>
      </c>
      <c r="O1620" s="17" t="s">
        <v>367</v>
      </c>
      <c r="P1620" s="43" t="s">
        <v>272</v>
      </c>
      <c r="Q1620" s="17" t="str" cm="1">
        <f t="array" ref="Q1620">_xlfn.XLOOKUP(Table4[[#This Row],[Full Name / Nama Penuh]],Table1[[#All],[Employee Name]],Table1[[#All],[Status]],"",0,1)</f>
        <v>Active</v>
      </c>
      <c r="R1620" s="37"/>
    </row>
    <row r="1621" spans="1:18">
      <c r="A1621" s="17">
        <v>6096</v>
      </c>
      <c r="B1621" s="15">
        <v>46125.854490740698</v>
      </c>
      <c r="C1621" s="15">
        <v>46125.862592592603</v>
      </c>
      <c r="D1621" s="15" t="s">
        <v>264</v>
      </c>
      <c r="E1621" s="32">
        <v>46081</v>
      </c>
      <c r="F1621" s="17" t="s">
        <v>205</v>
      </c>
      <c r="G1621" s="15" t="s">
        <v>2135</v>
      </c>
      <c r="H1621" s="21" t="s">
        <v>239</v>
      </c>
      <c r="I1621" s="17" t="s">
        <v>5371</v>
      </c>
      <c r="J1621" s="17" t="s">
        <v>274</v>
      </c>
      <c r="K1621" s="17" t="s">
        <v>305</v>
      </c>
      <c r="L1621" s="17" t="s">
        <v>5372</v>
      </c>
      <c r="M1621" s="17" t="s">
        <v>5373</v>
      </c>
      <c r="N1621" s="17" t="s">
        <v>5374</v>
      </c>
      <c r="O1621" s="17" t="s">
        <v>295</v>
      </c>
      <c r="P1621" s="43" t="s">
        <v>272</v>
      </c>
      <c r="Q1621" s="17" t="str" cm="1">
        <f t="array" ref="Q1621">_xlfn.XLOOKUP(Table4[[#This Row],[Full Name / Nama Penuh]],Table1[[#All],[Employee Name]],Table1[[#All],[Status]],"",0,1)</f>
        <v>Active</v>
      </c>
      <c r="R1621" s="37"/>
    </row>
    <row r="1622" spans="1:18" ht="115.5">
      <c r="A1622" s="17"/>
      <c r="B1622" s="15"/>
      <c r="C1622" s="15"/>
      <c r="D1622" s="15"/>
      <c r="E1622" s="32">
        <v>46081</v>
      </c>
      <c r="F1622" s="18" t="s">
        <v>80</v>
      </c>
      <c r="G1622" s="15"/>
      <c r="H1622" s="17" t="s">
        <v>239</v>
      </c>
      <c r="I1622" s="18" t="s">
        <v>309</v>
      </c>
      <c r="J1622" s="18" t="s">
        <v>683</v>
      </c>
      <c r="K1622" s="19" t="s">
        <v>285</v>
      </c>
      <c r="L1622" s="19" t="s">
        <v>285</v>
      </c>
      <c r="M1622" s="20" t="s">
        <v>5062</v>
      </c>
      <c r="N1622" s="19" t="s">
        <v>5375</v>
      </c>
      <c r="O1622" s="18" t="s">
        <v>289</v>
      </c>
      <c r="P1622" s="43" t="s">
        <v>4047</v>
      </c>
      <c r="Q1622" s="17" t="str" cm="1">
        <f t="array" ref="Q1622">_xlfn.XLOOKUP(Table4[[#This Row],[Full Name / Nama Penuh]],Table1[[#All],[Employee Name]],Table1[[#All],[Status]],"",0,1)</f>
        <v>Active</v>
      </c>
      <c r="R1622" s="37"/>
    </row>
    <row r="1623" spans="1:18" ht="43.5">
      <c r="A1623" s="47"/>
      <c r="B1623" s="21"/>
      <c r="C1623" s="21"/>
      <c r="D1623" s="21"/>
      <c r="E1623" s="33">
        <v>46080</v>
      </c>
      <c r="F1623" s="17" t="s">
        <v>218</v>
      </c>
      <c r="G1623" s="15"/>
      <c r="H1623" s="17" t="s">
        <v>239</v>
      </c>
      <c r="I1623" s="22" t="s">
        <v>391</v>
      </c>
      <c r="J1623" s="22" t="s">
        <v>266</v>
      </c>
      <c r="K1623" s="23" t="s">
        <v>305</v>
      </c>
      <c r="L1623" s="23" t="s">
        <v>5376</v>
      </c>
      <c r="M1623" s="24" t="s">
        <v>393</v>
      </c>
      <c r="N1623" s="24" t="s">
        <v>5377</v>
      </c>
      <c r="O1623" s="22" t="s">
        <v>295</v>
      </c>
      <c r="P1623" s="43" t="s">
        <v>4047</v>
      </c>
      <c r="Q1623" s="17" t="str" cm="1">
        <f t="array" ref="Q1623">_xlfn.XLOOKUP(Table4[[#This Row],[Full Name / Nama Penuh]],Table1[[#All],[Employee Name]],Table1[[#All],[Status]],"",0,1)</f>
        <v>Active</v>
      </c>
      <c r="R1623" s="37"/>
    </row>
    <row r="1624" spans="1:18" ht="43.5">
      <c r="A1624" s="17"/>
      <c r="B1624" s="15"/>
      <c r="C1624" s="15"/>
      <c r="D1624" s="15"/>
      <c r="E1624" s="32">
        <v>46080</v>
      </c>
      <c r="F1624" s="17" t="s">
        <v>218</v>
      </c>
      <c r="G1624" s="15"/>
      <c r="H1624" s="17" t="s">
        <v>239</v>
      </c>
      <c r="I1624" s="18" t="s">
        <v>391</v>
      </c>
      <c r="J1624" s="18" t="s">
        <v>266</v>
      </c>
      <c r="K1624" s="19" t="s">
        <v>305</v>
      </c>
      <c r="L1624" s="19" t="s">
        <v>5378</v>
      </c>
      <c r="M1624" s="20" t="s">
        <v>393</v>
      </c>
      <c r="N1624" s="20" t="s">
        <v>5379</v>
      </c>
      <c r="O1624" s="18" t="s">
        <v>295</v>
      </c>
      <c r="P1624" s="43" t="s">
        <v>4047</v>
      </c>
      <c r="Q1624" s="17" t="str" cm="1">
        <f t="array" ref="Q1624">_xlfn.XLOOKUP(Table4[[#This Row],[Full Name / Nama Penuh]],Table1[[#All],[Employee Name]],Table1[[#All],[Status]],"",0,1)</f>
        <v>Active</v>
      </c>
      <c r="R1624" s="37"/>
    </row>
    <row r="1625" spans="1:18" ht="43.5">
      <c r="A1625" s="47"/>
      <c r="B1625" s="21"/>
      <c r="C1625" s="21"/>
      <c r="D1625" s="21"/>
      <c r="E1625" s="33">
        <v>46080</v>
      </c>
      <c r="F1625" s="17" t="s">
        <v>218</v>
      </c>
      <c r="G1625" s="15"/>
      <c r="H1625" s="17" t="s">
        <v>239</v>
      </c>
      <c r="I1625" s="22" t="s">
        <v>391</v>
      </c>
      <c r="J1625" s="22" t="s">
        <v>753</v>
      </c>
      <c r="K1625" s="23" t="s">
        <v>305</v>
      </c>
      <c r="L1625" s="23" t="s">
        <v>5380</v>
      </c>
      <c r="M1625" s="24" t="s">
        <v>393</v>
      </c>
      <c r="N1625" s="24" t="s">
        <v>5381</v>
      </c>
      <c r="O1625" s="22" t="s">
        <v>295</v>
      </c>
      <c r="P1625" s="43" t="s">
        <v>4047</v>
      </c>
      <c r="Q1625" s="17" t="str" cm="1">
        <f t="array" ref="Q1625">_xlfn.XLOOKUP(Table4[[#This Row],[Full Name / Nama Penuh]],Table1[[#All],[Employee Name]],Table1[[#All],[Status]],"",0,1)</f>
        <v>Active</v>
      </c>
      <c r="R1625" s="37"/>
    </row>
    <row r="1626" spans="1:18" ht="29.25">
      <c r="A1626" s="17"/>
      <c r="B1626" s="15"/>
      <c r="C1626" s="15"/>
      <c r="D1626" s="15"/>
      <c r="E1626" s="32">
        <v>46080</v>
      </c>
      <c r="F1626" s="17" t="s">
        <v>218</v>
      </c>
      <c r="G1626" s="15"/>
      <c r="H1626" s="17" t="s">
        <v>239</v>
      </c>
      <c r="I1626" s="18" t="s">
        <v>391</v>
      </c>
      <c r="J1626" s="18" t="s">
        <v>266</v>
      </c>
      <c r="K1626" s="19" t="s">
        <v>305</v>
      </c>
      <c r="L1626" s="19" t="s">
        <v>5382</v>
      </c>
      <c r="M1626" s="20" t="s">
        <v>393</v>
      </c>
      <c r="N1626" s="20" t="s">
        <v>1387</v>
      </c>
      <c r="O1626" s="18" t="s">
        <v>295</v>
      </c>
      <c r="P1626" s="43" t="s">
        <v>4047</v>
      </c>
      <c r="Q1626" s="17" t="str" cm="1">
        <f t="array" ref="Q1626">_xlfn.XLOOKUP(Table4[[#This Row],[Full Name / Nama Penuh]],Table1[[#All],[Employee Name]],Table1[[#All],[Status]],"",0,1)</f>
        <v>Active</v>
      </c>
      <c r="R1626" s="37"/>
    </row>
    <row r="1627" spans="1:18" ht="101.25">
      <c r="A1627" s="47"/>
      <c r="B1627" s="21"/>
      <c r="C1627" s="21"/>
      <c r="D1627" s="21"/>
      <c r="E1627" s="33">
        <v>46080</v>
      </c>
      <c r="F1627" s="17" t="s">
        <v>108</v>
      </c>
      <c r="G1627" s="21"/>
      <c r="H1627" s="17" t="s">
        <v>239</v>
      </c>
      <c r="I1627" s="22" t="s">
        <v>546</v>
      </c>
      <c r="J1627" s="22" t="s">
        <v>291</v>
      </c>
      <c r="K1627" s="23" t="s">
        <v>267</v>
      </c>
      <c r="L1627" s="23" t="s">
        <v>267</v>
      </c>
      <c r="M1627" s="24" t="s">
        <v>5383</v>
      </c>
      <c r="N1627" s="23" t="s">
        <v>5384</v>
      </c>
      <c r="O1627" s="22" t="s">
        <v>318</v>
      </c>
      <c r="P1627" s="43" t="s">
        <v>4047</v>
      </c>
      <c r="Q1627" s="17" t="str" cm="1">
        <f t="array" ref="Q1627">_xlfn.XLOOKUP(Table4[[#This Row],[Full Name / Nama Penuh]],Table1[[#All],[Employee Name]],Table1[[#All],[Status]],"",0,1)</f>
        <v>Active</v>
      </c>
      <c r="R1627" s="37"/>
    </row>
    <row r="1628" spans="1:18">
      <c r="A1628" s="17">
        <v>5944</v>
      </c>
      <c r="B1628" s="15">
        <v>46121.521215277797</v>
      </c>
      <c r="C1628" s="15">
        <v>46121.523020833301</v>
      </c>
      <c r="D1628" s="15" t="s">
        <v>264</v>
      </c>
      <c r="E1628" s="32">
        <v>46080</v>
      </c>
      <c r="F1628" s="17" t="s">
        <v>99</v>
      </c>
      <c r="G1628" s="15"/>
      <c r="H1628" s="21" t="s">
        <v>239</v>
      </c>
      <c r="I1628" s="17" t="s">
        <v>3494</v>
      </c>
      <c r="J1628" s="17" t="s">
        <v>4190</v>
      </c>
      <c r="K1628" s="17" t="s">
        <v>305</v>
      </c>
      <c r="L1628" s="17" t="s">
        <v>5385</v>
      </c>
      <c r="M1628" s="17" t="s">
        <v>5386</v>
      </c>
      <c r="N1628" s="17" t="s">
        <v>5387</v>
      </c>
      <c r="O1628" s="17" t="s">
        <v>295</v>
      </c>
      <c r="P1628" s="43" t="s">
        <v>272</v>
      </c>
      <c r="Q1628" s="17" t="str" cm="1">
        <f t="array" ref="Q1628">_xlfn.XLOOKUP(Table4[[#This Row],[Full Name / Nama Penuh]],Table1[[#All],[Employee Name]],Table1[[#All],[Status]],"",0,1)</f>
        <v>Active</v>
      </c>
      <c r="R1628" s="37"/>
    </row>
    <row r="1629" spans="1:18" ht="43.5">
      <c r="A1629" s="47"/>
      <c r="B1629" s="21"/>
      <c r="C1629" s="21"/>
      <c r="D1629" s="21"/>
      <c r="E1629" s="33">
        <v>46080</v>
      </c>
      <c r="F1629" s="17" t="s">
        <v>58</v>
      </c>
      <c r="G1629" s="15"/>
      <c r="H1629" s="17" t="s">
        <v>239</v>
      </c>
      <c r="I1629" s="22" t="s">
        <v>56</v>
      </c>
      <c r="J1629" s="22" t="s">
        <v>291</v>
      </c>
      <c r="K1629" s="23" t="s">
        <v>285</v>
      </c>
      <c r="L1629" s="23" t="s">
        <v>5388</v>
      </c>
      <c r="M1629" s="24" t="s">
        <v>5389</v>
      </c>
      <c r="N1629" s="24" t="s">
        <v>1049</v>
      </c>
      <c r="O1629" s="22" t="s">
        <v>295</v>
      </c>
      <c r="P1629" s="43" t="s">
        <v>4047</v>
      </c>
      <c r="Q1629" s="17" t="str" cm="1">
        <f t="array" ref="Q1629">_xlfn.XLOOKUP(Table4[[#This Row],[Full Name / Nama Penuh]],Table1[[#All],[Employee Name]],Table1[[#All],[Status]],"",0,1)</f>
        <v>Active</v>
      </c>
      <c r="R1629" s="37"/>
    </row>
    <row r="1630" spans="1:18" ht="188.25">
      <c r="A1630" s="17"/>
      <c r="B1630" s="15"/>
      <c r="C1630" s="15"/>
      <c r="D1630" s="15"/>
      <c r="E1630" s="32">
        <v>46080</v>
      </c>
      <c r="F1630" s="17" t="s">
        <v>210</v>
      </c>
      <c r="G1630" s="15"/>
      <c r="H1630" s="17" t="s">
        <v>239</v>
      </c>
      <c r="I1630" s="18" t="s">
        <v>661</v>
      </c>
      <c r="J1630" s="18" t="s">
        <v>644</v>
      </c>
      <c r="K1630" s="19" t="s">
        <v>285</v>
      </c>
      <c r="L1630" s="19" t="s">
        <v>5390</v>
      </c>
      <c r="M1630" s="20" t="s">
        <v>5391</v>
      </c>
      <c r="N1630" s="20" t="s">
        <v>5392</v>
      </c>
      <c r="O1630" s="18" t="s">
        <v>295</v>
      </c>
      <c r="P1630" s="43" t="s">
        <v>4047</v>
      </c>
      <c r="Q1630" s="17" t="str" cm="1">
        <f t="array" ref="Q1630">_xlfn.XLOOKUP(Table4[[#This Row],[Full Name / Nama Penuh]],Table1[[#All],[Employee Name]],Table1[[#All],[Status]],"",0,1)</f>
        <v>Active</v>
      </c>
      <c r="R1630" s="37"/>
    </row>
    <row r="1631" spans="1:18" ht="303.75">
      <c r="A1631" s="17"/>
      <c r="B1631" s="15"/>
      <c r="C1631" s="15"/>
      <c r="D1631" s="15"/>
      <c r="E1631" s="32">
        <v>46080</v>
      </c>
      <c r="F1631" s="17" t="s">
        <v>210</v>
      </c>
      <c r="G1631" s="15"/>
      <c r="H1631" s="17" t="s">
        <v>239</v>
      </c>
      <c r="I1631" s="22" t="s">
        <v>5393</v>
      </c>
      <c r="J1631" s="22" t="s">
        <v>644</v>
      </c>
      <c r="K1631" s="23" t="s">
        <v>296</v>
      </c>
      <c r="L1631" s="23" t="s">
        <v>5394</v>
      </c>
      <c r="M1631" s="24" t="s">
        <v>5395</v>
      </c>
      <c r="N1631" s="24" t="s">
        <v>5396</v>
      </c>
      <c r="O1631" s="22" t="s">
        <v>428</v>
      </c>
      <c r="P1631" s="43" t="s">
        <v>4047</v>
      </c>
      <c r="Q1631" s="17" t="str" cm="1">
        <f t="array" ref="Q1631">_xlfn.XLOOKUP(Table4[[#This Row],[Full Name / Nama Penuh]],Table1[[#All],[Employee Name]],Table1[[#All],[Status]],"",0,1)</f>
        <v>Active</v>
      </c>
      <c r="R1631" s="37"/>
    </row>
    <row r="1632" spans="1:18" ht="87">
      <c r="A1632" s="17"/>
      <c r="B1632" s="15"/>
      <c r="C1632" s="15"/>
      <c r="D1632" s="15"/>
      <c r="E1632" s="32">
        <v>46080</v>
      </c>
      <c r="F1632" s="17" t="s">
        <v>114</v>
      </c>
      <c r="G1632" s="15"/>
      <c r="H1632" s="17" t="s">
        <v>239</v>
      </c>
      <c r="I1632" s="18" t="s">
        <v>516</v>
      </c>
      <c r="J1632" s="18" t="s">
        <v>88</v>
      </c>
      <c r="K1632" s="19" t="s">
        <v>296</v>
      </c>
      <c r="L1632" s="19" t="s">
        <v>5397</v>
      </c>
      <c r="M1632" s="20" t="s">
        <v>5398</v>
      </c>
      <c r="N1632" s="20" t="s">
        <v>5399</v>
      </c>
      <c r="O1632" s="18" t="s">
        <v>346</v>
      </c>
      <c r="P1632" s="43" t="s">
        <v>4047</v>
      </c>
      <c r="Q1632" s="17" t="str" cm="1">
        <f t="array" ref="Q1632">_xlfn.XLOOKUP(Table4[[#This Row],[Full Name / Nama Penuh]],Table1[[#All],[Employee Name]],Table1[[#All],[Status]],"",0,1)</f>
        <v>Active</v>
      </c>
      <c r="R1632" s="37"/>
    </row>
    <row r="1633" spans="1:18" ht="144.75">
      <c r="A1633" s="17"/>
      <c r="B1633" s="15"/>
      <c r="C1633" s="15"/>
      <c r="D1633" s="15"/>
      <c r="E1633" s="32">
        <v>46080</v>
      </c>
      <c r="F1633" s="18" t="s">
        <v>103</v>
      </c>
      <c r="G1633" s="15"/>
      <c r="H1633" s="17" t="s">
        <v>239</v>
      </c>
      <c r="I1633" s="18" t="s">
        <v>615</v>
      </c>
      <c r="J1633" s="18" t="s">
        <v>291</v>
      </c>
      <c r="K1633" s="19" t="s">
        <v>296</v>
      </c>
      <c r="L1633" s="19" t="s">
        <v>296</v>
      </c>
      <c r="M1633" s="20" t="s">
        <v>362</v>
      </c>
      <c r="N1633" s="19" t="s">
        <v>4900</v>
      </c>
      <c r="O1633" s="18" t="s">
        <v>428</v>
      </c>
      <c r="P1633" s="43" t="s">
        <v>4047</v>
      </c>
      <c r="Q1633" s="17" t="str" cm="1">
        <f t="array" ref="Q1633">_xlfn.XLOOKUP(Table4[[#This Row],[Full Name / Nama Penuh]],Table1[[#All],[Employee Name]],Table1[[#All],[Status]],"",0,1)</f>
        <v>Active</v>
      </c>
      <c r="R1633" s="37"/>
    </row>
    <row r="1634" spans="1:18">
      <c r="A1634" s="17">
        <v>6101</v>
      </c>
      <c r="B1634" s="15">
        <v>46125.866087962997</v>
      </c>
      <c r="C1634" s="15">
        <v>46125.871921296297</v>
      </c>
      <c r="D1634" s="15" t="s">
        <v>264</v>
      </c>
      <c r="E1634" s="32">
        <v>46080</v>
      </c>
      <c r="F1634" s="17" t="s">
        <v>205</v>
      </c>
      <c r="G1634" s="15" t="s">
        <v>2135</v>
      </c>
      <c r="H1634" s="21" t="s">
        <v>239</v>
      </c>
      <c r="I1634" s="17" t="s">
        <v>417</v>
      </c>
      <c r="J1634" s="17" t="s">
        <v>300</v>
      </c>
      <c r="K1634" s="17" t="s">
        <v>285</v>
      </c>
      <c r="L1634" s="17" t="s">
        <v>5400</v>
      </c>
      <c r="M1634" s="17" t="s">
        <v>5401</v>
      </c>
      <c r="N1634" s="17" t="s">
        <v>5402</v>
      </c>
      <c r="O1634" s="17" t="s">
        <v>289</v>
      </c>
      <c r="P1634" s="43" t="s">
        <v>272</v>
      </c>
      <c r="Q1634" s="17" t="str" cm="1">
        <f t="array" ref="Q1634">_xlfn.XLOOKUP(Table4[[#This Row],[Full Name / Nama Penuh]],Table1[[#All],[Employee Name]],Table1[[#All],[Status]],"",0,1)</f>
        <v>Active</v>
      </c>
      <c r="R1634" s="37"/>
    </row>
    <row r="1635" spans="1:18">
      <c r="A1635" s="17">
        <v>6485</v>
      </c>
      <c r="B1635" s="15">
        <v>46141.934074074103</v>
      </c>
      <c r="C1635" s="15">
        <v>46141.942546296297</v>
      </c>
      <c r="D1635" s="15" t="s">
        <v>264</v>
      </c>
      <c r="E1635" s="32">
        <v>46080</v>
      </c>
      <c r="F1635" s="15" t="s">
        <v>2208</v>
      </c>
      <c r="G1635" s="15"/>
      <c r="H1635" s="21" t="s">
        <v>2026</v>
      </c>
      <c r="I1635" s="17" t="s">
        <v>2391</v>
      </c>
      <c r="J1635" s="17" t="s">
        <v>274</v>
      </c>
      <c r="K1635" s="17" t="s">
        <v>296</v>
      </c>
      <c r="L1635" s="17" t="s">
        <v>5403</v>
      </c>
      <c r="M1635" s="17" t="s">
        <v>5404</v>
      </c>
      <c r="N1635" s="17" t="s">
        <v>5405</v>
      </c>
      <c r="O1635" s="17" t="s">
        <v>593</v>
      </c>
      <c r="P1635" s="43" t="s">
        <v>390</v>
      </c>
      <c r="Q1635" s="17" t="str" cm="1">
        <f t="array" ref="Q1635">_xlfn.XLOOKUP(Table4[[#This Row],[Full Name / Nama Penuh]],Table1[[#All],[Employee Name]],Table1[[#All],[Status]],"",0,1)</f>
        <v/>
      </c>
      <c r="R1635" s="37"/>
    </row>
    <row r="1636" spans="1:18" ht="72.75">
      <c r="A1636" s="47"/>
      <c r="B1636" s="21"/>
      <c r="C1636" s="21"/>
      <c r="D1636" s="21"/>
      <c r="E1636" s="33">
        <v>46079</v>
      </c>
      <c r="F1636" s="17" t="s">
        <v>93</v>
      </c>
      <c r="G1636" s="15"/>
      <c r="H1636" s="17" t="s">
        <v>239</v>
      </c>
      <c r="I1636" s="18" t="s">
        <v>4357</v>
      </c>
      <c r="J1636" s="18" t="s">
        <v>320</v>
      </c>
      <c r="K1636" s="19" t="s">
        <v>267</v>
      </c>
      <c r="L1636" s="19" t="s">
        <v>5406</v>
      </c>
      <c r="M1636" s="20" t="s">
        <v>5407</v>
      </c>
      <c r="N1636" s="20" t="s">
        <v>5408</v>
      </c>
      <c r="O1636" s="18" t="s">
        <v>346</v>
      </c>
      <c r="P1636" s="43" t="s">
        <v>4047</v>
      </c>
      <c r="Q1636" s="17" t="str" cm="1">
        <f t="array" ref="Q1636">_xlfn.XLOOKUP(Table4[[#This Row],[Full Name / Nama Penuh]],Table1[[#All],[Employee Name]],Table1[[#All],[Status]],"",0,1)</f>
        <v>Active</v>
      </c>
      <c r="R1636" s="37"/>
    </row>
    <row r="1637" spans="1:18" ht="72.75">
      <c r="A1637" s="17"/>
      <c r="B1637" s="15"/>
      <c r="C1637" s="15"/>
      <c r="D1637" s="15"/>
      <c r="E1637" s="32">
        <v>46079</v>
      </c>
      <c r="F1637" s="17" t="s">
        <v>218</v>
      </c>
      <c r="G1637" s="15"/>
      <c r="H1637" s="17" t="s">
        <v>239</v>
      </c>
      <c r="I1637" s="18" t="s">
        <v>5409</v>
      </c>
      <c r="J1637" s="18" t="s">
        <v>966</v>
      </c>
      <c r="K1637" s="19" t="s">
        <v>305</v>
      </c>
      <c r="L1637" s="19" t="s">
        <v>5410</v>
      </c>
      <c r="M1637" s="20" t="s">
        <v>5411</v>
      </c>
      <c r="N1637" s="20" t="s">
        <v>5412</v>
      </c>
      <c r="O1637" s="18" t="s">
        <v>295</v>
      </c>
      <c r="P1637" s="43" t="s">
        <v>4047</v>
      </c>
      <c r="Q1637" s="17" t="str" cm="1">
        <f t="array" ref="Q1637">_xlfn.XLOOKUP(Table4[[#This Row],[Full Name / Nama Penuh]],Table1[[#All],[Employee Name]],Table1[[#All],[Status]],"",0,1)</f>
        <v>Active</v>
      </c>
      <c r="R1637" s="37"/>
    </row>
    <row r="1638" spans="1:18" ht="87">
      <c r="A1638" s="47"/>
      <c r="B1638" s="21"/>
      <c r="C1638" s="21"/>
      <c r="D1638" s="21"/>
      <c r="E1638" s="33">
        <v>46079</v>
      </c>
      <c r="F1638" s="17" t="s">
        <v>218</v>
      </c>
      <c r="G1638" s="15"/>
      <c r="H1638" s="17" t="s">
        <v>239</v>
      </c>
      <c r="I1638" s="22" t="s">
        <v>5409</v>
      </c>
      <c r="J1638" s="22" t="s">
        <v>266</v>
      </c>
      <c r="K1638" s="23" t="s">
        <v>267</v>
      </c>
      <c r="L1638" s="23" t="s">
        <v>5413</v>
      </c>
      <c r="M1638" s="24" t="s">
        <v>5411</v>
      </c>
      <c r="N1638" s="24" t="s">
        <v>5414</v>
      </c>
      <c r="O1638" s="22" t="s">
        <v>454</v>
      </c>
      <c r="P1638" s="43" t="s">
        <v>4047</v>
      </c>
      <c r="Q1638" s="17" t="str" cm="1">
        <f t="array" ref="Q1638">_xlfn.XLOOKUP(Table4[[#This Row],[Full Name / Nama Penuh]],Table1[[#All],[Employee Name]],Table1[[#All],[Status]],"",0,1)</f>
        <v>Active</v>
      </c>
      <c r="R1638" s="37"/>
    </row>
    <row r="1639" spans="1:18" ht="57.75">
      <c r="A1639" s="17"/>
      <c r="B1639" s="15"/>
      <c r="C1639" s="15"/>
      <c r="D1639" s="15"/>
      <c r="E1639" s="32">
        <v>46079</v>
      </c>
      <c r="F1639" s="17" t="s">
        <v>218</v>
      </c>
      <c r="G1639" s="15"/>
      <c r="H1639" s="17" t="s">
        <v>239</v>
      </c>
      <c r="I1639" s="18" t="s">
        <v>5409</v>
      </c>
      <c r="J1639" s="18" t="s">
        <v>386</v>
      </c>
      <c r="K1639" s="19" t="s">
        <v>305</v>
      </c>
      <c r="L1639" s="19" t="s">
        <v>5415</v>
      </c>
      <c r="M1639" s="20" t="s">
        <v>5411</v>
      </c>
      <c r="N1639" s="20" t="s">
        <v>5416</v>
      </c>
      <c r="O1639" s="18" t="s">
        <v>295</v>
      </c>
      <c r="P1639" s="43" t="s">
        <v>4047</v>
      </c>
      <c r="Q1639" s="17" t="str" cm="1">
        <f t="array" ref="Q1639">_xlfn.XLOOKUP(Table4[[#This Row],[Full Name / Nama Penuh]],Table1[[#All],[Employee Name]],Table1[[#All],[Status]],"",0,1)</f>
        <v>Active</v>
      </c>
      <c r="R1639" s="37"/>
    </row>
    <row r="1640" spans="1:18" ht="57.75">
      <c r="A1640" s="17"/>
      <c r="B1640" s="15"/>
      <c r="C1640" s="15"/>
      <c r="D1640" s="15"/>
      <c r="E1640" s="32">
        <v>46079</v>
      </c>
      <c r="F1640" s="17" t="s">
        <v>220</v>
      </c>
      <c r="G1640" s="15"/>
      <c r="H1640" s="17" t="s">
        <v>239</v>
      </c>
      <c r="I1640" s="22" t="s">
        <v>3066</v>
      </c>
      <c r="J1640" s="22" t="s">
        <v>628</v>
      </c>
      <c r="K1640" s="23" t="s">
        <v>285</v>
      </c>
      <c r="L1640" s="23" t="s">
        <v>5417</v>
      </c>
      <c r="M1640" s="24" t="s">
        <v>5418</v>
      </c>
      <c r="N1640" s="24" t="s">
        <v>5419</v>
      </c>
      <c r="O1640" s="22" t="s">
        <v>289</v>
      </c>
      <c r="P1640" s="43" t="s">
        <v>4047</v>
      </c>
      <c r="Q1640" s="17" t="str" cm="1">
        <f t="array" ref="Q1640">_xlfn.XLOOKUP(Table4[[#This Row],[Full Name / Nama Penuh]],Table1[[#All],[Employee Name]],Table1[[#All],[Status]],"",0,1)</f>
        <v>Active</v>
      </c>
      <c r="R1640" s="37"/>
    </row>
    <row r="1641" spans="1:18" ht="57.75">
      <c r="A1641" s="47"/>
      <c r="B1641" s="21"/>
      <c r="C1641" s="21"/>
      <c r="D1641" s="21"/>
      <c r="E1641" s="33">
        <v>46079</v>
      </c>
      <c r="F1641" s="17" t="s">
        <v>208</v>
      </c>
      <c r="G1641" s="15"/>
      <c r="H1641" s="17" t="s">
        <v>239</v>
      </c>
      <c r="I1641" s="22" t="s">
        <v>5420</v>
      </c>
      <c r="J1641" s="22" t="s">
        <v>274</v>
      </c>
      <c r="K1641" s="23" t="s">
        <v>296</v>
      </c>
      <c r="L1641" s="23" t="s">
        <v>5421</v>
      </c>
      <c r="M1641" s="24" t="s">
        <v>5422</v>
      </c>
      <c r="N1641" s="24" t="s">
        <v>5423</v>
      </c>
      <c r="O1641" s="22" t="s">
        <v>283</v>
      </c>
      <c r="P1641" s="43" t="s">
        <v>4047</v>
      </c>
      <c r="Q1641" s="17" t="str" cm="1">
        <f t="array" ref="Q1641">_xlfn.XLOOKUP(Table4[[#This Row],[Full Name / Nama Penuh]],Table1[[#All],[Employee Name]],Table1[[#All],[Status]],"",0,1)</f>
        <v>Active</v>
      </c>
      <c r="R1641" s="37"/>
    </row>
    <row r="1642" spans="1:18" ht="274.5">
      <c r="A1642" s="17"/>
      <c r="B1642" s="15"/>
      <c r="C1642" s="15"/>
      <c r="D1642" s="15"/>
      <c r="E1642" s="32">
        <v>46079</v>
      </c>
      <c r="F1642" s="17" t="s">
        <v>213</v>
      </c>
      <c r="G1642" s="15"/>
      <c r="H1642" s="17" t="s">
        <v>239</v>
      </c>
      <c r="I1642" s="18" t="s">
        <v>371</v>
      </c>
      <c r="J1642" s="18" t="s">
        <v>274</v>
      </c>
      <c r="K1642" s="19" t="s">
        <v>296</v>
      </c>
      <c r="L1642" s="19" t="s">
        <v>5424</v>
      </c>
      <c r="M1642" s="20" t="s">
        <v>5425</v>
      </c>
      <c r="N1642" s="20" t="s">
        <v>5426</v>
      </c>
      <c r="O1642" s="18" t="s">
        <v>375</v>
      </c>
      <c r="P1642" s="43" t="s">
        <v>4047</v>
      </c>
      <c r="Q1642" s="17" t="str" cm="1">
        <f t="array" ref="Q1642">_xlfn.XLOOKUP(Table4[[#This Row],[Full Name / Nama Penuh]],Table1[[#All],[Employee Name]],Table1[[#All],[Status]],"",0,1)</f>
        <v>Active</v>
      </c>
      <c r="R1642" s="37"/>
    </row>
    <row r="1643" spans="1:18">
      <c r="A1643" s="17">
        <v>5785</v>
      </c>
      <c r="B1643" s="15">
        <v>46114.383043981499</v>
      </c>
      <c r="C1643" s="15">
        <v>46114.385648148098</v>
      </c>
      <c r="D1643" s="15" t="s">
        <v>264</v>
      </c>
      <c r="E1643" s="32">
        <v>46079</v>
      </c>
      <c r="F1643" s="15" t="s">
        <v>2535</v>
      </c>
      <c r="G1643" s="15"/>
      <c r="H1643" s="21" t="s">
        <v>239</v>
      </c>
      <c r="I1643" s="17" t="s">
        <v>704</v>
      </c>
      <c r="J1643" s="17" t="s">
        <v>274</v>
      </c>
      <c r="K1643" s="17" t="s">
        <v>296</v>
      </c>
      <c r="L1643" s="17" t="s">
        <v>5427</v>
      </c>
      <c r="M1643" s="17" t="s">
        <v>5428</v>
      </c>
      <c r="N1643" s="17" t="s">
        <v>5429</v>
      </c>
      <c r="O1643" s="17" t="s">
        <v>948</v>
      </c>
      <c r="P1643" s="16" t="s">
        <v>272</v>
      </c>
      <c r="Q1643" s="17" t="str" cm="1">
        <f t="array" ref="Q1643">_xlfn.XLOOKUP(Table4[[#This Row],[Full Name / Nama Penuh]],Table1[[#All],[Employee Name]],Table1[[#All],[Status]],"",0,1)</f>
        <v>Active</v>
      </c>
      <c r="R1643" s="37"/>
    </row>
    <row r="1644" spans="1:18">
      <c r="A1644" s="17">
        <v>5805</v>
      </c>
      <c r="B1644" s="15">
        <v>46115.303935185198</v>
      </c>
      <c r="C1644" s="15">
        <v>46115.309120370403</v>
      </c>
      <c r="D1644" s="15" t="s">
        <v>264</v>
      </c>
      <c r="E1644" s="32">
        <v>46079</v>
      </c>
      <c r="F1644" s="17" t="s">
        <v>193</v>
      </c>
      <c r="G1644" s="15"/>
      <c r="H1644" s="21" t="s">
        <v>239</v>
      </c>
      <c r="I1644" s="17" t="s">
        <v>1191</v>
      </c>
      <c r="J1644" s="17" t="s">
        <v>291</v>
      </c>
      <c r="K1644" s="17" t="s">
        <v>285</v>
      </c>
      <c r="L1644" s="17" t="s">
        <v>5430</v>
      </c>
      <c r="M1644" s="17" t="s">
        <v>5431</v>
      </c>
      <c r="N1644" s="17" t="s">
        <v>5432</v>
      </c>
      <c r="O1644" s="17" t="s">
        <v>289</v>
      </c>
      <c r="P1644" s="43" t="s">
        <v>272</v>
      </c>
      <c r="Q1644" s="17" t="str" cm="1">
        <f t="array" ref="Q1644">_xlfn.XLOOKUP(Table4[[#This Row],[Full Name / Nama Penuh]],Table1[[#All],[Employee Name]],Table1[[#All],[Status]],"",0,1)</f>
        <v>Active</v>
      </c>
      <c r="R1644" s="37"/>
    </row>
    <row r="1645" spans="1:18" ht="57.75">
      <c r="A1645" s="17"/>
      <c r="B1645" s="15"/>
      <c r="C1645" s="15"/>
      <c r="D1645" s="15"/>
      <c r="E1645" s="32">
        <v>46078</v>
      </c>
      <c r="F1645" s="17" t="s">
        <v>110</v>
      </c>
      <c r="G1645" s="15"/>
      <c r="H1645" s="17" t="s">
        <v>239</v>
      </c>
      <c r="I1645" s="18" t="s">
        <v>537</v>
      </c>
      <c r="J1645" s="18" t="s">
        <v>88</v>
      </c>
      <c r="K1645" s="19" t="s">
        <v>267</v>
      </c>
      <c r="L1645" s="19" t="s">
        <v>5433</v>
      </c>
      <c r="M1645" s="20" t="s">
        <v>5434</v>
      </c>
      <c r="N1645" s="20" t="s">
        <v>5435</v>
      </c>
      <c r="O1645" s="18" t="s">
        <v>271</v>
      </c>
      <c r="P1645" s="43" t="s">
        <v>4047</v>
      </c>
      <c r="Q1645" s="17" t="str" cm="1">
        <f t="array" ref="Q1645">_xlfn.XLOOKUP(Table4[[#This Row],[Full Name / Nama Penuh]],Table1[[#All],[Employee Name]],Table1[[#All],[Status]],"",0,1)</f>
        <v>Active</v>
      </c>
      <c r="R1645" s="37"/>
    </row>
    <row r="1646" spans="1:18" ht="87">
      <c r="A1646" s="47"/>
      <c r="B1646" s="21"/>
      <c r="C1646" s="21"/>
      <c r="D1646" s="21"/>
      <c r="E1646" s="33">
        <v>46078</v>
      </c>
      <c r="F1646" s="17" t="s">
        <v>133</v>
      </c>
      <c r="G1646" s="15"/>
      <c r="H1646" s="17" t="s">
        <v>239</v>
      </c>
      <c r="I1646" s="18" t="s">
        <v>290</v>
      </c>
      <c r="J1646" s="18" t="s">
        <v>291</v>
      </c>
      <c r="K1646" s="19" t="s">
        <v>267</v>
      </c>
      <c r="L1646" s="19" t="s">
        <v>5436</v>
      </c>
      <c r="M1646" s="20" t="s">
        <v>5437</v>
      </c>
      <c r="N1646" s="20" t="s">
        <v>5438</v>
      </c>
      <c r="O1646" s="18" t="s">
        <v>375</v>
      </c>
      <c r="P1646" s="43" t="s">
        <v>4047</v>
      </c>
      <c r="Q1646" s="17" t="str" cm="1">
        <f t="array" ref="Q1646">_xlfn.XLOOKUP(Table4[[#This Row],[Full Name / Nama Penuh]],Table1[[#All],[Employee Name]],Table1[[#All],[Status]],"",0,1)</f>
        <v>Active</v>
      </c>
      <c r="R1646" s="37"/>
    </row>
    <row r="1647" spans="1:18" ht="115.5">
      <c r="A1647" s="17"/>
      <c r="B1647" s="15"/>
      <c r="C1647" s="15"/>
      <c r="D1647" s="15"/>
      <c r="E1647" s="32">
        <v>46078</v>
      </c>
      <c r="F1647" s="17" t="s">
        <v>226</v>
      </c>
      <c r="G1647" s="15"/>
      <c r="H1647" s="17" t="s">
        <v>239</v>
      </c>
      <c r="I1647" s="22" t="s">
        <v>499</v>
      </c>
      <c r="J1647" s="22" t="s">
        <v>274</v>
      </c>
      <c r="K1647" s="23" t="s">
        <v>285</v>
      </c>
      <c r="L1647" s="23" t="s">
        <v>5439</v>
      </c>
      <c r="M1647" s="24" t="s">
        <v>5440</v>
      </c>
      <c r="N1647" s="24" t="s">
        <v>5441</v>
      </c>
      <c r="O1647" s="22" t="s">
        <v>289</v>
      </c>
      <c r="P1647" s="43" t="s">
        <v>4047</v>
      </c>
      <c r="Q1647" s="17" t="str" cm="1">
        <f t="array" ref="Q1647">_xlfn.XLOOKUP(Table4[[#This Row],[Full Name / Nama Penuh]],Table1[[#All],[Employee Name]],Table1[[#All],[Status]],"",0,1)</f>
        <v>Active</v>
      </c>
      <c r="R1647" s="37"/>
    </row>
    <row r="1648" spans="1:18" ht="43.5">
      <c r="A1648" s="47"/>
      <c r="B1648" s="21"/>
      <c r="C1648" s="21"/>
      <c r="D1648" s="21"/>
      <c r="E1648" s="33">
        <v>46078</v>
      </c>
      <c r="F1648" s="17" t="s">
        <v>235</v>
      </c>
      <c r="G1648" s="15"/>
      <c r="H1648" s="17" t="s">
        <v>239</v>
      </c>
      <c r="I1648" s="18" t="s">
        <v>1016</v>
      </c>
      <c r="J1648" s="18" t="s">
        <v>386</v>
      </c>
      <c r="K1648" s="19" t="s">
        <v>285</v>
      </c>
      <c r="L1648" s="19" t="s">
        <v>5442</v>
      </c>
      <c r="M1648" s="20" t="s">
        <v>5443</v>
      </c>
      <c r="N1648" s="20" t="s">
        <v>362</v>
      </c>
      <c r="O1648" s="18" t="s">
        <v>553</v>
      </c>
      <c r="P1648" s="43" t="s">
        <v>4047</v>
      </c>
      <c r="Q1648" s="17" t="str" cm="1">
        <f t="array" ref="Q1648">_xlfn.XLOOKUP(Table4[[#This Row],[Full Name / Nama Penuh]],Table1[[#All],[Employee Name]],Table1[[#All],[Status]],"",0,1)</f>
        <v>Active</v>
      </c>
      <c r="R1648" s="37"/>
    </row>
    <row r="1649" spans="1:18" ht="43.5">
      <c r="A1649" s="17"/>
      <c r="B1649" s="15"/>
      <c r="C1649" s="15"/>
      <c r="D1649" s="15"/>
      <c r="E1649" s="32">
        <v>46078</v>
      </c>
      <c r="F1649" s="17" t="s">
        <v>235</v>
      </c>
      <c r="G1649" s="15"/>
      <c r="H1649" s="17" t="s">
        <v>239</v>
      </c>
      <c r="I1649" s="22" t="s">
        <v>1016</v>
      </c>
      <c r="J1649" s="22" t="s">
        <v>320</v>
      </c>
      <c r="K1649" s="23" t="s">
        <v>285</v>
      </c>
      <c r="L1649" s="23" t="s">
        <v>5444</v>
      </c>
      <c r="M1649" s="24" t="s">
        <v>5445</v>
      </c>
      <c r="N1649" s="24" t="s">
        <v>362</v>
      </c>
      <c r="O1649" s="22" t="s">
        <v>553</v>
      </c>
      <c r="P1649" s="43" t="s">
        <v>4047</v>
      </c>
      <c r="Q1649" s="17" t="str" cm="1">
        <f t="array" ref="Q1649">_xlfn.XLOOKUP(Table4[[#This Row],[Full Name / Nama Penuh]],Table1[[#All],[Employee Name]],Table1[[#All],[Status]],"",0,1)</f>
        <v>Active</v>
      </c>
      <c r="R1649" s="37"/>
    </row>
    <row r="1650" spans="1:18" ht="43.5">
      <c r="A1650" s="47"/>
      <c r="B1650" s="21"/>
      <c r="C1650" s="21"/>
      <c r="D1650" s="21"/>
      <c r="E1650" s="33">
        <v>46078</v>
      </c>
      <c r="F1650" s="17" t="s">
        <v>235</v>
      </c>
      <c r="G1650" s="15"/>
      <c r="H1650" s="17" t="s">
        <v>239</v>
      </c>
      <c r="I1650" s="18" t="s">
        <v>1016</v>
      </c>
      <c r="J1650" s="18" t="s">
        <v>266</v>
      </c>
      <c r="K1650" s="19" t="s">
        <v>285</v>
      </c>
      <c r="L1650" s="19" t="s">
        <v>5446</v>
      </c>
      <c r="M1650" s="20" t="s">
        <v>1811</v>
      </c>
      <c r="N1650" s="20" t="s">
        <v>1811</v>
      </c>
      <c r="O1650" s="18" t="s">
        <v>375</v>
      </c>
      <c r="P1650" s="43" t="s">
        <v>4047</v>
      </c>
      <c r="Q1650" s="17" t="str" cm="1">
        <f t="array" ref="Q1650">_xlfn.XLOOKUP(Table4[[#This Row],[Full Name / Nama Penuh]],Table1[[#All],[Employee Name]],Table1[[#All],[Status]],"",0,1)</f>
        <v>Active</v>
      </c>
      <c r="R1650" s="37"/>
    </row>
    <row r="1651" spans="1:18" ht="43.5">
      <c r="A1651" s="17"/>
      <c r="B1651" s="15"/>
      <c r="C1651" s="15"/>
      <c r="D1651" s="15"/>
      <c r="E1651" s="32">
        <v>46078</v>
      </c>
      <c r="F1651" s="17" t="s">
        <v>235</v>
      </c>
      <c r="G1651" s="15"/>
      <c r="H1651" s="17" t="s">
        <v>239</v>
      </c>
      <c r="I1651" s="22" t="s">
        <v>1016</v>
      </c>
      <c r="J1651" s="22" t="s">
        <v>683</v>
      </c>
      <c r="K1651" s="23" t="s">
        <v>285</v>
      </c>
      <c r="L1651" s="23" t="s">
        <v>5447</v>
      </c>
      <c r="M1651" s="24" t="s">
        <v>5448</v>
      </c>
      <c r="N1651" s="24" t="s">
        <v>362</v>
      </c>
      <c r="O1651" s="22" t="s">
        <v>553</v>
      </c>
      <c r="P1651" s="43" t="s">
        <v>4047</v>
      </c>
      <c r="Q1651" s="17" t="str" cm="1">
        <f t="array" ref="Q1651">_xlfn.XLOOKUP(Table4[[#This Row],[Full Name / Nama Penuh]],Table1[[#All],[Employee Name]],Table1[[#All],[Status]],"",0,1)</f>
        <v>Active</v>
      </c>
      <c r="R1651" s="37"/>
    </row>
    <row r="1652" spans="1:18" ht="43.5">
      <c r="A1652" s="47"/>
      <c r="B1652" s="21"/>
      <c r="C1652" s="21"/>
      <c r="D1652" s="21"/>
      <c r="E1652" s="33">
        <v>46078</v>
      </c>
      <c r="F1652" s="17" t="s">
        <v>235</v>
      </c>
      <c r="G1652" s="15"/>
      <c r="H1652" s="17" t="s">
        <v>239</v>
      </c>
      <c r="I1652" s="18" t="s">
        <v>1016</v>
      </c>
      <c r="J1652" s="18" t="s">
        <v>348</v>
      </c>
      <c r="K1652" s="19" t="s">
        <v>285</v>
      </c>
      <c r="L1652" s="19" t="s">
        <v>5449</v>
      </c>
      <c r="M1652" s="20" t="s">
        <v>5448</v>
      </c>
      <c r="N1652" s="20" t="s">
        <v>362</v>
      </c>
      <c r="O1652" s="18" t="s">
        <v>553</v>
      </c>
      <c r="P1652" s="43" t="s">
        <v>4047</v>
      </c>
      <c r="Q1652" s="17" t="str" cm="1">
        <f t="array" ref="Q1652">_xlfn.XLOOKUP(Table4[[#This Row],[Full Name / Nama Penuh]],Table1[[#All],[Employee Name]],Table1[[#All],[Status]],"",0,1)</f>
        <v>Active</v>
      </c>
      <c r="R1652" s="37"/>
    </row>
    <row r="1653" spans="1:18" ht="43.5">
      <c r="A1653" s="17"/>
      <c r="B1653" s="15"/>
      <c r="C1653" s="15"/>
      <c r="D1653" s="15"/>
      <c r="E1653" s="32">
        <v>46078</v>
      </c>
      <c r="F1653" s="17" t="s">
        <v>235</v>
      </c>
      <c r="G1653" s="15"/>
      <c r="H1653" s="17" t="s">
        <v>239</v>
      </c>
      <c r="I1653" s="22" t="s">
        <v>1016</v>
      </c>
      <c r="J1653" s="22" t="s">
        <v>348</v>
      </c>
      <c r="K1653" s="23" t="s">
        <v>285</v>
      </c>
      <c r="L1653" s="23" t="s">
        <v>5449</v>
      </c>
      <c r="M1653" s="24" t="s">
        <v>5448</v>
      </c>
      <c r="N1653" s="24" t="s">
        <v>362</v>
      </c>
      <c r="O1653" s="22" t="s">
        <v>553</v>
      </c>
      <c r="P1653" s="43" t="s">
        <v>4047</v>
      </c>
      <c r="Q1653" s="17" t="str" cm="1">
        <f t="array" ref="Q1653">_xlfn.XLOOKUP(Table4[[#This Row],[Full Name / Nama Penuh]],Table1[[#All],[Employee Name]],Table1[[#All],[Status]],"",0,1)</f>
        <v>Active</v>
      </c>
      <c r="R1653" s="37"/>
    </row>
    <row r="1654" spans="1:18" ht="43.5">
      <c r="A1654" s="47"/>
      <c r="B1654" s="21"/>
      <c r="C1654" s="21"/>
      <c r="D1654" s="21"/>
      <c r="E1654" s="33">
        <v>46078</v>
      </c>
      <c r="F1654" s="17" t="s">
        <v>235</v>
      </c>
      <c r="G1654" s="15"/>
      <c r="H1654" s="17" t="s">
        <v>239</v>
      </c>
      <c r="I1654" s="18" t="s">
        <v>1016</v>
      </c>
      <c r="J1654" s="18" t="s">
        <v>407</v>
      </c>
      <c r="K1654" s="19" t="s">
        <v>285</v>
      </c>
      <c r="L1654" s="19" t="s">
        <v>5449</v>
      </c>
      <c r="M1654" s="20" t="s">
        <v>5448</v>
      </c>
      <c r="N1654" s="20" t="s">
        <v>362</v>
      </c>
      <c r="O1654" s="18" t="s">
        <v>553</v>
      </c>
      <c r="P1654" s="43" t="s">
        <v>4047</v>
      </c>
      <c r="Q1654" s="17" t="str" cm="1">
        <f t="array" ref="Q1654">_xlfn.XLOOKUP(Table4[[#This Row],[Full Name / Nama Penuh]],Table1[[#All],[Employee Name]],Table1[[#All],[Status]],"",0,1)</f>
        <v>Active</v>
      </c>
      <c r="R1654" s="37"/>
    </row>
    <row r="1655" spans="1:18" ht="43.5">
      <c r="A1655" s="17"/>
      <c r="B1655" s="15"/>
      <c r="C1655" s="15"/>
      <c r="D1655" s="15"/>
      <c r="E1655" s="32">
        <v>46078</v>
      </c>
      <c r="F1655" s="17" t="s">
        <v>235</v>
      </c>
      <c r="G1655" s="15"/>
      <c r="H1655" s="17" t="s">
        <v>239</v>
      </c>
      <c r="I1655" s="22" t="s">
        <v>1016</v>
      </c>
      <c r="J1655" s="22" t="s">
        <v>88</v>
      </c>
      <c r="K1655" s="23" t="s">
        <v>285</v>
      </c>
      <c r="L1655" s="23" t="s">
        <v>5450</v>
      </c>
      <c r="M1655" s="24" t="s">
        <v>957</v>
      </c>
      <c r="N1655" s="24" t="s">
        <v>362</v>
      </c>
      <c r="O1655" s="22" t="s">
        <v>375</v>
      </c>
      <c r="P1655" s="43" t="s">
        <v>4047</v>
      </c>
      <c r="Q1655" s="17" t="str" cm="1">
        <f t="array" ref="Q1655">_xlfn.XLOOKUP(Table4[[#This Row],[Full Name / Nama Penuh]],Table1[[#All],[Employee Name]],Table1[[#All],[Status]],"",0,1)</f>
        <v>Active</v>
      </c>
      <c r="R1655" s="37"/>
    </row>
    <row r="1656" spans="1:18" ht="144.75">
      <c r="A1656" s="47"/>
      <c r="B1656" s="21"/>
      <c r="C1656" s="21"/>
      <c r="D1656" s="21"/>
      <c r="E1656" s="33">
        <v>46078</v>
      </c>
      <c r="F1656" s="17" t="s">
        <v>116</v>
      </c>
      <c r="G1656" s="15"/>
      <c r="H1656" s="17" t="s">
        <v>239</v>
      </c>
      <c r="I1656" s="22" t="s">
        <v>5451</v>
      </c>
      <c r="J1656" s="22" t="s">
        <v>320</v>
      </c>
      <c r="K1656" s="23" t="s">
        <v>285</v>
      </c>
      <c r="L1656" s="23" t="s">
        <v>5452</v>
      </c>
      <c r="M1656" s="24" t="s">
        <v>5453</v>
      </c>
      <c r="N1656" s="24" t="s">
        <v>5454</v>
      </c>
      <c r="O1656" s="22" t="s">
        <v>289</v>
      </c>
      <c r="P1656" s="43" t="s">
        <v>4047</v>
      </c>
      <c r="Q1656" s="17" t="str" cm="1">
        <f t="array" ref="Q1656">_xlfn.XLOOKUP(Table4[[#This Row],[Full Name / Nama Penuh]],Table1[[#All],[Employee Name]],Table1[[#All],[Status]],"",0,1)</f>
        <v>Active</v>
      </c>
      <c r="R1656" s="37"/>
    </row>
    <row r="1657" spans="1:18" ht="409.6">
      <c r="A1657" s="17"/>
      <c r="B1657" s="15"/>
      <c r="C1657" s="15"/>
      <c r="D1657" s="15"/>
      <c r="E1657" s="32">
        <v>46077</v>
      </c>
      <c r="F1657" s="17" t="s">
        <v>177</v>
      </c>
      <c r="G1657" s="15"/>
      <c r="H1657" s="17" t="s">
        <v>239</v>
      </c>
      <c r="I1657" s="18" t="s">
        <v>512</v>
      </c>
      <c r="J1657" s="18" t="s">
        <v>291</v>
      </c>
      <c r="K1657" s="19" t="s">
        <v>305</v>
      </c>
      <c r="L1657" s="19" t="s">
        <v>5455</v>
      </c>
      <c r="M1657" s="20" t="s">
        <v>5456</v>
      </c>
      <c r="N1657" s="20" t="s">
        <v>5457</v>
      </c>
      <c r="O1657" s="18" t="s">
        <v>295</v>
      </c>
      <c r="P1657" s="43" t="s">
        <v>4047</v>
      </c>
      <c r="Q1657" s="17" t="str" cm="1">
        <f t="array" ref="Q1657">_xlfn.XLOOKUP(Table4[[#This Row],[Full Name / Nama Penuh]],Table1[[#All],[Employee Name]],Table1[[#All],[Status]],"",0,1)</f>
        <v>Active</v>
      </c>
      <c r="R1657" s="37"/>
    </row>
    <row r="1658" spans="1:18" ht="43.5">
      <c r="A1658" s="17"/>
      <c r="B1658" s="15"/>
      <c r="C1658" s="15"/>
      <c r="D1658" s="15"/>
      <c r="E1658" s="32">
        <v>46077</v>
      </c>
      <c r="F1658" s="17" t="s">
        <v>53</v>
      </c>
      <c r="G1658" s="15"/>
      <c r="H1658" s="17" t="s">
        <v>239</v>
      </c>
      <c r="I1658" s="22" t="s">
        <v>304</v>
      </c>
      <c r="J1658" s="22" t="s">
        <v>355</v>
      </c>
      <c r="K1658" s="23" t="s">
        <v>267</v>
      </c>
      <c r="L1658" s="23" t="s">
        <v>5458</v>
      </c>
      <c r="M1658" s="24" t="s">
        <v>5459</v>
      </c>
      <c r="N1658" s="24" t="s">
        <v>5460</v>
      </c>
      <c r="O1658" s="22" t="s">
        <v>283</v>
      </c>
      <c r="P1658" s="43" t="s">
        <v>4047</v>
      </c>
      <c r="Q1658" s="17" t="str" cm="1">
        <f t="array" ref="Q1658">_xlfn.XLOOKUP(Table4[[#This Row],[Full Name / Nama Penuh]],Table1[[#All],[Employee Name]],Table1[[#All],[Status]],"",0,1)</f>
        <v>Active</v>
      </c>
      <c r="R1658" s="37"/>
    </row>
    <row r="1659" spans="1:18" ht="115.5">
      <c r="A1659" s="17"/>
      <c r="B1659" s="15"/>
      <c r="C1659" s="15"/>
      <c r="D1659" s="15"/>
      <c r="E1659" s="32">
        <v>46077</v>
      </c>
      <c r="F1659" s="17" t="s">
        <v>140</v>
      </c>
      <c r="G1659" s="15"/>
      <c r="H1659" s="17" t="s">
        <v>239</v>
      </c>
      <c r="I1659" s="22" t="s">
        <v>403</v>
      </c>
      <c r="J1659" s="22" t="s">
        <v>604</v>
      </c>
      <c r="K1659" s="23" t="s">
        <v>267</v>
      </c>
      <c r="L1659" s="23" t="s">
        <v>5461</v>
      </c>
      <c r="M1659" s="24" t="s">
        <v>5462</v>
      </c>
      <c r="N1659" s="24" t="s">
        <v>5463</v>
      </c>
      <c r="O1659" s="22" t="s">
        <v>283</v>
      </c>
      <c r="P1659" s="43" t="s">
        <v>4047</v>
      </c>
      <c r="Q1659" s="17" t="str" cm="1">
        <f t="array" ref="Q1659">_xlfn.XLOOKUP(Table4[[#This Row],[Full Name / Nama Penuh]],Table1[[#All],[Employee Name]],Table1[[#All],[Status]],"",0,1)</f>
        <v>Active</v>
      </c>
      <c r="R1659" s="37"/>
    </row>
    <row r="1660" spans="1:18">
      <c r="A1660" s="17">
        <v>5834</v>
      </c>
      <c r="B1660" s="15">
        <v>46118.609907407401</v>
      </c>
      <c r="C1660" s="15">
        <v>46118.613032407397</v>
      </c>
      <c r="D1660" s="15" t="s">
        <v>264</v>
      </c>
      <c r="E1660" s="32">
        <v>46077</v>
      </c>
      <c r="F1660" s="15" t="s">
        <v>62</v>
      </c>
      <c r="G1660" s="15"/>
      <c r="H1660" s="21" t="s">
        <v>239</v>
      </c>
      <c r="I1660" s="17" t="s">
        <v>632</v>
      </c>
      <c r="J1660" s="17" t="s">
        <v>274</v>
      </c>
      <c r="K1660" s="17" t="s">
        <v>267</v>
      </c>
      <c r="L1660" s="17" t="s">
        <v>5464</v>
      </c>
      <c r="M1660" s="17" t="s">
        <v>5465</v>
      </c>
      <c r="N1660" s="17" t="s">
        <v>5466</v>
      </c>
      <c r="O1660" s="17" t="s">
        <v>283</v>
      </c>
      <c r="P1660" s="16" t="s">
        <v>272</v>
      </c>
      <c r="Q1660" s="17" t="str" cm="1">
        <f t="array" ref="Q1660">_xlfn.XLOOKUP(Table4[[#This Row],[Full Name / Nama Penuh]],Table1[[#All],[Employee Name]],Table1[[#All],[Status]],"",0,1)</f>
        <v>Active</v>
      </c>
      <c r="R1660" s="37"/>
    </row>
    <row r="1661" spans="1:18" ht="72.75">
      <c r="A1661" s="17"/>
      <c r="B1661" s="15"/>
      <c r="C1661" s="15"/>
      <c r="D1661" s="15"/>
      <c r="E1661" s="32">
        <v>46077</v>
      </c>
      <c r="F1661" s="17" t="s">
        <v>157</v>
      </c>
      <c r="G1661" s="15"/>
      <c r="H1661" s="17" t="s">
        <v>239</v>
      </c>
      <c r="I1661" s="22" t="s">
        <v>465</v>
      </c>
      <c r="J1661" s="22" t="s">
        <v>332</v>
      </c>
      <c r="K1661" s="23" t="s">
        <v>285</v>
      </c>
      <c r="L1661" s="23" t="s">
        <v>5467</v>
      </c>
      <c r="M1661" s="24" t="s">
        <v>887</v>
      </c>
      <c r="N1661" s="24" t="s">
        <v>5468</v>
      </c>
      <c r="O1661" s="22" t="s">
        <v>375</v>
      </c>
      <c r="P1661" s="43" t="s">
        <v>4047</v>
      </c>
      <c r="Q1661" s="17" t="str" cm="1">
        <f t="array" ref="Q1661">_xlfn.XLOOKUP(Table4[[#This Row],[Full Name / Nama Penuh]],Table1[[#All],[Employee Name]],Table1[[#All],[Status]],"",0,1)</f>
        <v>Active</v>
      </c>
      <c r="R1661" s="37"/>
    </row>
    <row r="1662" spans="1:18" ht="231">
      <c r="A1662" s="17"/>
      <c r="B1662" s="15"/>
      <c r="C1662" s="15"/>
      <c r="D1662" s="15"/>
      <c r="E1662" s="32">
        <v>46077</v>
      </c>
      <c r="F1662" s="17" t="s">
        <v>84</v>
      </c>
      <c r="G1662" s="15"/>
      <c r="H1662" s="17" t="s">
        <v>239</v>
      </c>
      <c r="I1662" s="18" t="s">
        <v>309</v>
      </c>
      <c r="J1662" s="18" t="s">
        <v>608</v>
      </c>
      <c r="K1662" s="19" t="s">
        <v>285</v>
      </c>
      <c r="L1662" s="19" t="s">
        <v>5469</v>
      </c>
      <c r="M1662" s="20" t="s">
        <v>287</v>
      </c>
      <c r="N1662" s="20" t="s">
        <v>5470</v>
      </c>
      <c r="O1662" s="18" t="s">
        <v>289</v>
      </c>
      <c r="P1662" s="43" t="s">
        <v>4047</v>
      </c>
      <c r="Q1662" s="17" t="str" cm="1">
        <f t="array" ref="Q1662">_xlfn.XLOOKUP(Table4[[#This Row],[Full Name / Nama Penuh]],Table1[[#All],[Employee Name]],Table1[[#All],[Status]],"",0,1)</f>
        <v>Active</v>
      </c>
      <c r="R1662" s="37"/>
    </row>
    <row r="1663" spans="1:18" ht="29.25">
      <c r="A1663" s="47"/>
      <c r="B1663" s="21"/>
      <c r="C1663" s="21"/>
      <c r="D1663" s="21"/>
      <c r="E1663" s="33">
        <v>46077</v>
      </c>
      <c r="F1663" s="17" t="s">
        <v>84</v>
      </c>
      <c r="G1663" s="15"/>
      <c r="H1663" s="17" t="s">
        <v>239</v>
      </c>
      <c r="I1663" s="22" t="s">
        <v>309</v>
      </c>
      <c r="J1663" s="22" t="s">
        <v>620</v>
      </c>
      <c r="K1663" s="23" t="s">
        <v>296</v>
      </c>
      <c r="L1663" s="23" t="s">
        <v>5471</v>
      </c>
      <c r="M1663" s="24" t="s">
        <v>287</v>
      </c>
      <c r="N1663" s="24" t="s">
        <v>287</v>
      </c>
      <c r="O1663" s="22" t="s">
        <v>346</v>
      </c>
      <c r="P1663" s="43" t="s">
        <v>4047</v>
      </c>
      <c r="Q1663" s="17" t="str" cm="1">
        <f t="array" ref="Q1663">_xlfn.XLOOKUP(Table4[[#This Row],[Full Name / Nama Penuh]],Table1[[#All],[Employee Name]],Table1[[#All],[Status]],"",0,1)</f>
        <v>Active</v>
      </c>
      <c r="R1663" s="37"/>
    </row>
    <row r="1664" spans="1:18" ht="115.5">
      <c r="A1664" s="47"/>
      <c r="B1664" s="21"/>
      <c r="C1664" s="21"/>
      <c r="D1664" s="21"/>
      <c r="E1664" s="33">
        <v>46077</v>
      </c>
      <c r="F1664" s="17" t="s">
        <v>93</v>
      </c>
      <c r="G1664" s="15"/>
      <c r="H1664" s="17" t="s">
        <v>239</v>
      </c>
      <c r="I1664" s="22" t="s">
        <v>4357</v>
      </c>
      <c r="J1664" s="22" t="s">
        <v>355</v>
      </c>
      <c r="K1664" s="23" t="s">
        <v>296</v>
      </c>
      <c r="L1664" s="23" t="s">
        <v>5472</v>
      </c>
      <c r="M1664" s="24" t="s">
        <v>5473</v>
      </c>
      <c r="N1664" s="24" t="s">
        <v>5474</v>
      </c>
      <c r="O1664" s="22" t="s">
        <v>346</v>
      </c>
      <c r="P1664" s="43" t="s">
        <v>4047</v>
      </c>
      <c r="Q1664" s="17" t="str" cm="1">
        <f t="array" ref="Q1664">_xlfn.XLOOKUP(Table4[[#This Row],[Full Name / Nama Penuh]],Table1[[#All],[Employee Name]],Table1[[#All],[Status]],"",0,1)</f>
        <v>Active</v>
      </c>
      <c r="R1664" s="37"/>
    </row>
    <row r="1665" spans="1:18">
      <c r="A1665" s="17">
        <v>5766</v>
      </c>
      <c r="B1665" s="15">
        <v>46113.613194444399</v>
      </c>
      <c r="C1665" s="15">
        <v>46113.627627314803</v>
      </c>
      <c r="D1665" s="15" t="s">
        <v>264</v>
      </c>
      <c r="E1665" s="32">
        <v>46077</v>
      </c>
      <c r="F1665" s="17" t="s">
        <v>152</v>
      </c>
      <c r="G1665" s="15"/>
      <c r="H1665" s="21" t="s">
        <v>239</v>
      </c>
      <c r="I1665" s="17" t="s">
        <v>359</v>
      </c>
      <c r="J1665" s="17" t="s">
        <v>753</v>
      </c>
      <c r="K1665" s="17" t="s">
        <v>285</v>
      </c>
      <c r="L1665" s="17" t="s">
        <v>5475</v>
      </c>
      <c r="M1665" s="17" t="s">
        <v>287</v>
      </c>
      <c r="N1665" s="17" t="s">
        <v>5476</v>
      </c>
      <c r="O1665" s="17" t="s">
        <v>527</v>
      </c>
      <c r="P1665" s="43" t="s">
        <v>272</v>
      </c>
      <c r="Q1665" s="17" t="str" cm="1">
        <f t="array" ref="Q1665">_xlfn.XLOOKUP(Table4[[#This Row],[Full Name / Nama Penuh]],Table1[[#All],[Employee Name]],Table1[[#All],[Status]],"",0,1)</f>
        <v>Active</v>
      </c>
      <c r="R1665" s="37"/>
    </row>
    <row r="1666" spans="1:18" ht="43.5">
      <c r="A1666" s="17"/>
      <c r="B1666" s="15"/>
      <c r="C1666" s="15"/>
      <c r="D1666" s="15"/>
      <c r="E1666" s="32">
        <v>46074</v>
      </c>
      <c r="F1666" s="17" t="s">
        <v>235</v>
      </c>
      <c r="G1666" s="15"/>
      <c r="H1666" s="17" t="s">
        <v>239</v>
      </c>
      <c r="I1666" s="22" t="s">
        <v>1016</v>
      </c>
      <c r="J1666" s="22" t="s">
        <v>291</v>
      </c>
      <c r="K1666" s="23" t="s">
        <v>285</v>
      </c>
      <c r="L1666" s="23" t="s">
        <v>5477</v>
      </c>
      <c r="M1666" s="24" t="s">
        <v>5478</v>
      </c>
      <c r="N1666" s="24" t="s">
        <v>5479</v>
      </c>
      <c r="O1666" s="22" t="s">
        <v>289</v>
      </c>
      <c r="P1666" s="43" t="s">
        <v>4047</v>
      </c>
      <c r="Q1666" s="17" t="str" cm="1">
        <f t="array" ref="Q1666">_xlfn.XLOOKUP(Table4[[#This Row],[Full Name / Nama Penuh]],Table1[[#All],[Employee Name]],Table1[[#All],[Status]],"",0,1)</f>
        <v>Active</v>
      </c>
      <c r="R1666" s="37"/>
    </row>
    <row r="1667" spans="1:18" ht="72.75">
      <c r="A1667" s="47"/>
      <c r="B1667" s="21"/>
      <c r="C1667" s="21"/>
      <c r="D1667" s="21"/>
      <c r="E1667" s="33">
        <v>46073</v>
      </c>
      <c r="F1667" s="17" t="s">
        <v>216</v>
      </c>
      <c r="G1667" s="15"/>
      <c r="H1667" s="17" t="s">
        <v>239</v>
      </c>
      <c r="I1667" s="22" t="s">
        <v>371</v>
      </c>
      <c r="J1667" s="22" t="s">
        <v>1026</v>
      </c>
      <c r="K1667" s="23" t="s">
        <v>267</v>
      </c>
      <c r="L1667" s="23" t="s">
        <v>5480</v>
      </c>
      <c r="M1667" s="24" t="s">
        <v>5481</v>
      </c>
      <c r="N1667" s="24" t="s">
        <v>5482</v>
      </c>
      <c r="O1667" s="22" t="s">
        <v>346</v>
      </c>
      <c r="P1667" s="43" t="s">
        <v>4047</v>
      </c>
      <c r="Q1667" s="17" t="str" cm="1">
        <f t="array" ref="Q1667">_xlfn.XLOOKUP(Table4[[#This Row],[Full Name / Nama Penuh]],Table1[[#All],[Employee Name]],Table1[[#All],[Status]],"",0,1)</f>
        <v>Active</v>
      </c>
      <c r="R1667" s="37"/>
    </row>
    <row r="1668" spans="1:18">
      <c r="A1668" s="17">
        <v>6271</v>
      </c>
      <c r="B1668" s="15">
        <v>46126.894016203703</v>
      </c>
      <c r="C1668" s="15">
        <v>46126.8967708333</v>
      </c>
      <c r="D1668" s="15" t="s">
        <v>264</v>
      </c>
      <c r="E1668" s="32">
        <v>46073</v>
      </c>
      <c r="F1668" s="17" t="s">
        <v>179</v>
      </c>
      <c r="G1668" s="15" t="s">
        <v>4568</v>
      </c>
      <c r="H1668" s="21" t="s">
        <v>239</v>
      </c>
      <c r="I1668" s="17" t="s">
        <v>5483</v>
      </c>
      <c r="J1668" s="17" t="s">
        <v>475</v>
      </c>
      <c r="K1668" s="17" t="s">
        <v>267</v>
      </c>
      <c r="L1668" s="17" t="s">
        <v>4476</v>
      </c>
      <c r="M1668" s="17" t="s">
        <v>5484</v>
      </c>
      <c r="N1668" s="17" t="s">
        <v>5485</v>
      </c>
      <c r="O1668" s="17" t="s">
        <v>283</v>
      </c>
      <c r="P1668" s="43" t="s">
        <v>272</v>
      </c>
      <c r="Q1668" s="17" t="str" cm="1">
        <f t="array" ref="Q1668">_xlfn.XLOOKUP(Table4[[#This Row],[Full Name / Nama Penuh]],Table1[[#All],[Employee Name]],Table1[[#All],[Status]],"",0,1)</f>
        <v>Active</v>
      </c>
      <c r="R1668" s="37"/>
    </row>
    <row r="1669" spans="1:18">
      <c r="A1669" s="17">
        <v>6272</v>
      </c>
      <c r="B1669" s="15">
        <v>46126.8968171296</v>
      </c>
      <c r="C1669" s="15">
        <v>46126.900138888901</v>
      </c>
      <c r="D1669" s="15" t="s">
        <v>264</v>
      </c>
      <c r="E1669" s="32">
        <v>46073</v>
      </c>
      <c r="F1669" s="17" t="s">
        <v>179</v>
      </c>
      <c r="G1669" s="15" t="s">
        <v>4568</v>
      </c>
      <c r="H1669" s="21" t="s">
        <v>239</v>
      </c>
      <c r="I1669" s="17" t="s">
        <v>465</v>
      </c>
      <c r="J1669" s="17" t="s">
        <v>475</v>
      </c>
      <c r="K1669" s="17" t="s">
        <v>267</v>
      </c>
      <c r="L1669" s="17" t="s">
        <v>5486</v>
      </c>
      <c r="M1669" s="17" t="s">
        <v>5487</v>
      </c>
      <c r="N1669" s="17" t="s">
        <v>5488</v>
      </c>
      <c r="O1669" s="17" t="s">
        <v>318</v>
      </c>
      <c r="P1669" s="43" t="s">
        <v>272</v>
      </c>
      <c r="Q1669" s="17" t="str" cm="1">
        <f t="array" ref="Q1669">_xlfn.XLOOKUP(Table4[[#This Row],[Full Name / Nama Penuh]],Table1[[#All],[Employee Name]],Table1[[#All],[Status]],"",0,1)</f>
        <v>Active</v>
      </c>
      <c r="R1669" s="37"/>
    </row>
    <row r="1670" spans="1:18" ht="43.5">
      <c r="A1670" s="47"/>
      <c r="B1670" s="21"/>
      <c r="C1670" s="21"/>
      <c r="D1670" s="21"/>
      <c r="E1670" s="33">
        <v>46073</v>
      </c>
      <c r="F1670" s="17" t="s">
        <v>235</v>
      </c>
      <c r="G1670" s="15"/>
      <c r="H1670" s="17" t="s">
        <v>239</v>
      </c>
      <c r="I1670" s="18" t="s">
        <v>1016</v>
      </c>
      <c r="J1670" s="18" t="s">
        <v>644</v>
      </c>
      <c r="K1670" s="19" t="s">
        <v>296</v>
      </c>
      <c r="L1670" s="19" t="s">
        <v>5489</v>
      </c>
      <c r="M1670" s="20" t="s">
        <v>5490</v>
      </c>
      <c r="N1670" s="20" t="s">
        <v>5491</v>
      </c>
      <c r="O1670" s="18" t="s">
        <v>289</v>
      </c>
      <c r="P1670" s="43" t="s">
        <v>4047</v>
      </c>
      <c r="Q1670" s="17" t="str" cm="1">
        <f t="array" ref="Q1670">_xlfn.XLOOKUP(Table4[[#This Row],[Full Name / Nama Penuh]],Table1[[#All],[Employee Name]],Table1[[#All],[Status]],"",0,1)</f>
        <v>Active</v>
      </c>
      <c r="R1670" s="37"/>
    </row>
    <row r="1671" spans="1:18" ht="43.5">
      <c r="A1671" s="17"/>
      <c r="B1671" s="15"/>
      <c r="C1671" s="15"/>
      <c r="D1671" s="15"/>
      <c r="E1671" s="32">
        <v>46073</v>
      </c>
      <c r="F1671" s="17" t="s">
        <v>235</v>
      </c>
      <c r="G1671" s="15"/>
      <c r="H1671" s="17" t="s">
        <v>239</v>
      </c>
      <c r="I1671" s="18" t="s">
        <v>1016</v>
      </c>
      <c r="J1671" s="18" t="s">
        <v>848</v>
      </c>
      <c r="K1671" s="19" t="s">
        <v>285</v>
      </c>
      <c r="L1671" s="19" t="s">
        <v>5492</v>
      </c>
      <c r="M1671" s="20" t="s">
        <v>5493</v>
      </c>
      <c r="N1671" s="20" t="s">
        <v>362</v>
      </c>
      <c r="O1671" s="18" t="s">
        <v>289</v>
      </c>
      <c r="P1671" s="43" t="s">
        <v>4047</v>
      </c>
      <c r="Q1671" s="17" t="str" cm="1">
        <f t="array" ref="Q1671">_xlfn.XLOOKUP(Table4[[#This Row],[Full Name / Nama Penuh]],Table1[[#All],[Employee Name]],Table1[[#All],[Status]],"",0,1)</f>
        <v>Active</v>
      </c>
      <c r="R1671" s="37"/>
    </row>
    <row r="1672" spans="1:18" ht="115.5">
      <c r="A1672" s="17"/>
      <c r="B1672" s="15"/>
      <c r="C1672" s="15"/>
      <c r="D1672" s="15"/>
      <c r="E1672" s="32">
        <v>46073</v>
      </c>
      <c r="F1672" s="17" t="s">
        <v>216</v>
      </c>
      <c r="G1672" s="15"/>
      <c r="H1672" s="17" t="s">
        <v>239</v>
      </c>
      <c r="I1672" s="18" t="s">
        <v>371</v>
      </c>
      <c r="J1672" s="18" t="s">
        <v>2021</v>
      </c>
      <c r="K1672" s="19" t="s">
        <v>285</v>
      </c>
      <c r="L1672" s="19" t="s">
        <v>5494</v>
      </c>
      <c r="M1672" s="20" t="s">
        <v>5495</v>
      </c>
      <c r="N1672" s="20" t="s">
        <v>5496</v>
      </c>
      <c r="O1672" s="18" t="s">
        <v>295</v>
      </c>
      <c r="P1672" s="43" t="s">
        <v>4047</v>
      </c>
      <c r="Q1672" s="17" t="str" cm="1">
        <f t="array" ref="Q1672">_xlfn.XLOOKUP(Table4[[#This Row],[Full Name / Nama Penuh]],Table1[[#All],[Employee Name]],Table1[[#All],[Status]],"",0,1)</f>
        <v>Active</v>
      </c>
      <c r="R1672" s="37"/>
    </row>
    <row r="1673" spans="1:18" ht="101.25">
      <c r="A1673" s="47"/>
      <c r="B1673" s="21"/>
      <c r="C1673" s="21"/>
      <c r="D1673" s="21"/>
      <c r="E1673" s="33">
        <v>46073</v>
      </c>
      <c r="F1673" s="17" t="s">
        <v>216</v>
      </c>
      <c r="G1673" s="15"/>
      <c r="H1673" s="17" t="s">
        <v>239</v>
      </c>
      <c r="I1673" s="22" t="s">
        <v>5231</v>
      </c>
      <c r="J1673" s="22" t="s">
        <v>715</v>
      </c>
      <c r="K1673" s="23" t="s">
        <v>296</v>
      </c>
      <c r="L1673" s="23" t="s">
        <v>5497</v>
      </c>
      <c r="M1673" s="24" t="s">
        <v>5498</v>
      </c>
      <c r="N1673" s="24" t="s">
        <v>5499</v>
      </c>
      <c r="O1673" s="22" t="s">
        <v>289</v>
      </c>
      <c r="P1673" s="43" t="s">
        <v>4047</v>
      </c>
      <c r="Q1673" s="17" t="str" cm="1">
        <f t="array" ref="Q1673">_xlfn.XLOOKUP(Table4[[#This Row],[Full Name / Nama Penuh]],Table1[[#All],[Employee Name]],Table1[[#All],[Status]],"",0,1)</f>
        <v>Active</v>
      </c>
      <c r="R1673" s="37"/>
    </row>
    <row r="1674" spans="1:18">
      <c r="A1674" s="17">
        <v>5890</v>
      </c>
      <c r="B1674" s="15">
        <v>46120.553993055597</v>
      </c>
      <c r="C1674" s="15">
        <v>46120.5551851852</v>
      </c>
      <c r="D1674" s="15" t="s">
        <v>264</v>
      </c>
      <c r="E1674" s="32">
        <v>46072</v>
      </c>
      <c r="F1674" s="17" t="s">
        <v>147</v>
      </c>
      <c r="G1674" s="15"/>
      <c r="H1674" s="21" t="s">
        <v>239</v>
      </c>
      <c r="I1674" s="17" t="s">
        <v>508</v>
      </c>
      <c r="J1674" s="17" t="s">
        <v>266</v>
      </c>
      <c r="K1674" s="17" t="s">
        <v>285</v>
      </c>
      <c r="L1674" s="17" t="s">
        <v>5500</v>
      </c>
      <c r="M1674" s="17" t="s">
        <v>5501</v>
      </c>
      <c r="N1674" s="17" t="s">
        <v>873</v>
      </c>
      <c r="O1674" s="17" t="s">
        <v>527</v>
      </c>
      <c r="P1674" s="43" t="s">
        <v>272</v>
      </c>
      <c r="Q1674" s="17" t="str" cm="1">
        <f t="array" ref="Q1674">_xlfn.XLOOKUP(Table4[[#This Row],[Full Name / Nama Penuh]],Table1[[#All],[Employee Name]],Table1[[#All],[Status]],"",0,1)</f>
        <v>Active</v>
      </c>
      <c r="R1674" s="37"/>
    </row>
    <row r="1675" spans="1:18" ht="72.75">
      <c r="A1675" s="17"/>
      <c r="B1675" s="15"/>
      <c r="C1675" s="15"/>
      <c r="D1675" s="15"/>
      <c r="E1675" s="32">
        <v>46071</v>
      </c>
      <c r="F1675" s="17" t="s">
        <v>218</v>
      </c>
      <c r="G1675" s="15"/>
      <c r="H1675" s="17" t="s">
        <v>239</v>
      </c>
      <c r="I1675" s="22" t="s">
        <v>627</v>
      </c>
      <c r="J1675" s="22" t="s">
        <v>342</v>
      </c>
      <c r="K1675" s="23" t="s">
        <v>267</v>
      </c>
      <c r="L1675" s="23" t="s">
        <v>5502</v>
      </c>
      <c r="M1675" s="24" t="s">
        <v>5503</v>
      </c>
      <c r="N1675" s="24" t="s">
        <v>5504</v>
      </c>
      <c r="O1675" s="22" t="s">
        <v>283</v>
      </c>
      <c r="P1675" s="43" t="s">
        <v>4047</v>
      </c>
      <c r="Q1675" s="17" t="str" cm="1">
        <f t="array" ref="Q1675">_xlfn.XLOOKUP(Table4[[#This Row],[Full Name / Nama Penuh]],Table1[[#All],[Employee Name]],Table1[[#All],[Status]],"",0,1)</f>
        <v>Active</v>
      </c>
      <c r="R1675" s="37"/>
    </row>
    <row r="1676" spans="1:18" ht="245.25">
      <c r="A1676" s="17"/>
      <c r="B1676" s="15"/>
      <c r="C1676" s="15"/>
      <c r="D1676" s="15"/>
      <c r="E1676" s="32">
        <v>46071</v>
      </c>
      <c r="F1676" s="17" t="s">
        <v>140</v>
      </c>
      <c r="G1676" s="15"/>
      <c r="H1676" s="17" t="s">
        <v>239</v>
      </c>
      <c r="I1676" s="18" t="s">
        <v>714</v>
      </c>
      <c r="J1676" s="18" t="s">
        <v>1867</v>
      </c>
      <c r="K1676" s="19" t="s">
        <v>267</v>
      </c>
      <c r="L1676" s="19" t="s">
        <v>5505</v>
      </c>
      <c r="M1676" s="20" t="s">
        <v>5506</v>
      </c>
      <c r="N1676" s="20" t="s">
        <v>5507</v>
      </c>
      <c r="O1676" s="18" t="s">
        <v>283</v>
      </c>
      <c r="P1676" s="43" t="s">
        <v>4047</v>
      </c>
      <c r="Q1676" s="17" t="str" cm="1">
        <f t="array" ref="Q1676">_xlfn.XLOOKUP(Table4[[#This Row],[Full Name / Nama Penuh]],Table1[[#All],[Employee Name]],Table1[[#All],[Status]],"",0,1)</f>
        <v>Active</v>
      </c>
      <c r="R1676" s="37"/>
    </row>
    <row r="1677" spans="1:18" ht="144.75">
      <c r="A1677" s="47"/>
      <c r="B1677" s="21"/>
      <c r="C1677" s="21"/>
      <c r="D1677" s="21"/>
      <c r="E1677" s="33">
        <v>46071</v>
      </c>
      <c r="F1677" s="17" t="s">
        <v>219</v>
      </c>
      <c r="G1677" s="37">
        <v>12000048</v>
      </c>
      <c r="H1677" s="17" t="s">
        <v>239</v>
      </c>
      <c r="I1677" s="22" t="s">
        <v>627</v>
      </c>
      <c r="J1677" s="22" t="s">
        <v>848</v>
      </c>
      <c r="K1677" s="23" t="s">
        <v>296</v>
      </c>
      <c r="L1677" s="23" t="s">
        <v>5508</v>
      </c>
      <c r="M1677" s="24" t="s">
        <v>5509</v>
      </c>
      <c r="N1677" s="24" t="s">
        <v>5510</v>
      </c>
      <c r="O1677" s="22" t="s">
        <v>346</v>
      </c>
      <c r="P1677" s="43" t="s">
        <v>4047</v>
      </c>
      <c r="Q1677" s="17" t="str" cm="1">
        <f t="array" ref="Q1677">_xlfn.XLOOKUP(Table4[[#This Row],[Full Name / Nama Penuh]],Table1[[#All],[Employee Name]],Table1[[#All],[Status]],"",0,1)</f>
        <v>Active</v>
      </c>
      <c r="R1677" s="37"/>
    </row>
    <row r="1678" spans="1:18" ht="72.75">
      <c r="A1678" s="47"/>
      <c r="B1678" s="21"/>
      <c r="C1678" s="21"/>
      <c r="D1678" s="21"/>
      <c r="E1678" s="33">
        <v>46071</v>
      </c>
      <c r="F1678" s="17" t="s">
        <v>218</v>
      </c>
      <c r="G1678" s="15"/>
      <c r="H1678" s="17" t="s">
        <v>239</v>
      </c>
      <c r="I1678" s="18" t="s">
        <v>627</v>
      </c>
      <c r="J1678" s="18" t="s">
        <v>342</v>
      </c>
      <c r="K1678" s="19" t="s">
        <v>296</v>
      </c>
      <c r="L1678" s="19" t="s">
        <v>5511</v>
      </c>
      <c r="M1678" s="20" t="s">
        <v>5512</v>
      </c>
      <c r="N1678" s="20" t="s">
        <v>5513</v>
      </c>
      <c r="O1678" s="18" t="s">
        <v>450</v>
      </c>
      <c r="P1678" s="43" t="s">
        <v>4047</v>
      </c>
      <c r="Q1678" s="17" t="str" cm="1">
        <f t="array" ref="Q1678">_xlfn.XLOOKUP(Table4[[#This Row],[Full Name / Nama Penuh]],Table1[[#All],[Employee Name]],Table1[[#All],[Status]],"",0,1)</f>
        <v>Active</v>
      </c>
      <c r="R1678" s="37"/>
    </row>
    <row r="1679" spans="1:18" ht="57.75">
      <c r="A1679" s="17"/>
      <c r="B1679" s="15"/>
      <c r="C1679" s="15"/>
      <c r="D1679" s="15"/>
      <c r="E1679" s="32">
        <v>46071</v>
      </c>
      <c r="F1679" s="17" t="s">
        <v>214</v>
      </c>
      <c r="G1679" s="15"/>
      <c r="H1679" s="17" t="s">
        <v>239</v>
      </c>
      <c r="I1679" s="22" t="s">
        <v>371</v>
      </c>
      <c r="J1679" s="22" t="s">
        <v>325</v>
      </c>
      <c r="K1679" s="23" t="s">
        <v>296</v>
      </c>
      <c r="L1679" s="23" t="s">
        <v>5514</v>
      </c>
      <c r="M1679" s="24" t="s">
        <v>5515</v>
      </c>
      <c r="N1679" s="24" t="s">
        <v>5516</v>
      </c>
      <c r="O1679" s="22" t="s">
        <v>346</v>
      </c>
      <c r="P1679" s="43" t="s">
        <v>4047</v>
      </c>
      <c r="Q1679" s="17" t="str" cm="1">
        <f t="array" ref="Q1679">_xlfn.XLOOKUP(Table4[[#This Row],[Full Name / Nama Penuh]],Table1[[#All],[Employee Name]],Table1[[#All],[Status]],"",0,1)</f>
        <v>Active</v>
      </c>
      <c r="R1679" s="37"/>
    </row>
    <row r="1680" spans="1:18" ht="57.75">
      <c r="A1680" s="47"/>
      <c r="B1680" s="21"/>
      <c r="C1680" s="21"/>
      <c r="D1680" s="21"/>
      <c r="E1680" s="33">
        <v>46071</v>
      </c>
      <c r="F1680" s="17" t="s">
        <v>235</v>
      </c>
      <c r="G1680" s="15"/>
      <c r="H1680" s="17" t="s">
        <v>239</v>
      </c>
      <c r="I1680" s="22" t="s">
        <v>1016</v>
      </c>
      <c r="J1680" s="22" t="s">
        <v>291</v>
      </c>
      <c r="K1680" s="23" t="s">
        <v>285</v>
      </c>
      <c r="L1680" s="23" t="s">
        <v>5517</v>
      </c>
      <c r="M1680" s="24" t="s">
        <v>362</v>
      </c>
      <c r="N1680" s="24" t="s">
        <v>362</v>
      </c>
      <c r="O1680" s="22" t="s">
        <v>289</v>
      </c>
      <c r="P1680" s="43" t="s">
        <v>4047</v>
      </c>
      <c r="Q1680" s="17" t="str" cm="1">
        <f t="array" ref="Q1680">_xlfn.XLOOKUP(Table4[[#This Row],[Full Name / Nama Penuh]],Table1[[#All],[Employee Name]],Table1[[#All],[Status]],"",0,1)</f>
        <v>Active</v>
      </c>
      <c r="R1680" s="37"/>
    </row>
    <row r="1681" spans="1:18">
      <c r="A1681" s="17">
        <v>6183</v>
      </c>
      <c r="B1681" s="15">
        <v>46126.401006944398</v>
      </c>
      <c r="C1681" s="15">
        <v>46126.402083333298</v>
      </c>
      <c r="D1681" s="15" t="s">
        <v>264</v>
      </c>
      <c r="E1681" s="32">
        <v>46071</v>
      </c>
      <c r="F1681" s="15" t="s">
        <v>2658</v>
      </c>
      <c r="G1681" s="15" t="s">
        <v>2659</v>
      </c>
      <c r="H1681" s="21" t="s">
        <v>239</v>
      </c>
      <c r="I1681" s="17" t="s">
        <v>1831</v>
      </c>
      <c r="J1681" s="17" t="s">
        <v>274</v>
      </c>
      <c r="K1681" s="17" t="s">
        <v>285</v>
      </c>
      <c r="L1681" s="17" t="s">
        <v>5518</v>
      </c>
      <c r="M1681" s="17" t="s">
        <v>5519</v>
      </c>
      <c r="N1681" s="17" t="s">
        <v>5520</v>
      </c>
      <c r="O1681" s="17" t="s">
        <v>428</v>
      </c>
      <c r="P1681" s="16" t="s">
        <v>272</v>
      </c>
      <c r="Q1681" s="17" t="str" cm="1">
        <f t="array" ref="Q1681">_xlfn.XLOOKUP(Table4[[#This Row],[Full Name / Nama Penuh]],Table1[[#All],[Employee Name]],Table1[[#All],[Status]],"",0,1)</f>
        <v>Inactive</v>
      </c>
      <c r="R1681" s="37"/>
    </row>
    <row r="1682" spans="1:18">
      <c r="A1682" s="17">
        <v>5838</v>
      </c>
      <c r="B1682" s="15">
        <v>46118.628842592603</v>
      </c>
      <c r="C1682" s="15">
        <v>46118.632210648197</v>
      </c>
      <c r="D1682" s="15" t="s">
        <v>264</v>
      </c>
      <c r="E1682" s="32">
        <v>46070</v>
      </c>
      <c r="F1682" s="15" t="s">
        <v>62</v>
      </c>
      <c r="G1682" s="15"/>
      <c r="H1682" s="21" t="s">
        <v>239</v>
      </c>
      <c r="I1682" s="17" t="s">
        <v>632</v>
      </c>
      <c r="J1682" s="17" t="s">
        <v>291</v>
      </c>
      <c r="K1682" s="17" t="s">
        <v>305</v>
      </c>
      <c r="L1682" s="17" t="s">
        <v>5521</v>
      </c>
      <c r="M1682" s="17" t="s">
        <v>5522</v>
      </c>
      <c r="N1682" s="17" t="s">
        <v>5523</v>
      </c>
      <c r="O1682" s="17" t="s">
        <v>295</v>
      </c>
      <c r="P1682" s="16" t="s">
        <v>272</v>
      </c>
      <c r="Q1682" s="17" t="str" cm="1">
        <f t="array" ref="Q1682">_xlfn.XLOOKUP(Table4[[#This Row],[Full Name / Nama Penuh]],Table1[[#All],[Employee Name]],Table1[[#All],[Status]],"",0,1)</f>
        <v>Active</v>
      </c>
      <c r="R1682" s="37"/>
    </row>
    <row r="1683" spans="1:18">
      <c r="A1683" s="17">
        <v>6182</v>
      </c>
      <c r="B1683" s="15">
        <v>46126.399363425902</v>
      </c>
      <c r="C1683" s="15">
        <v>46126.400937500002</v>
      </c>
      <c r="D1683" s="15" t="s">
        <v>264</v>
      </c>
      <c r="E1683" s="32">
        <v>46070</v>
      </c>
      <c r="F1683" s="15" t="s">
        <v>2658</v>
      </c>
      <c r="G1683" s="15" t="s">
        <v>2659</v>
      </c>
      <c r="H1683" s="21" t="s">
        <v>239</v>
      </c>
      <c r="I1683" s="17" t="s">
        <v>1831</v>
      </c>
      <c r="J1683" s="17" t="s">
        <v>355</v>
      </c>
      <c r="K1683" s="17" t="s">
        <v>267</v>
      </c>
      <c r="L1683" s="17" t="s">
        <v>5524</v>
      </c>
      <c r="M1683" s="17" t="s">
        <v>5525</v>
      </c>
      <c r="N1683" s="17" t="s">
        <v>5526</v>
      </c>
      <c r="O1683" s="17" t="s">
        <v>428</v>
      </c>
      <c r="P1683" s="16" t="s">
        <v>272</v>
      </c>
      <c r="Q1683" s="17" t="str" cm="1">
        <f t="array" ref="Q1683">_xlfn.XLOOKUP(Table4[[#This Row],[Full Name / Nama Penuh]],Table1[[#All],[Employee Name]],Table1[[#All],[Status]],"",0,1)</f>
        <v>Inactive</v>
      </c>
      <c r="R1683" s="37"/>
    </row>
    <row r="1684" spans="1:18" ht="57.75">
      <c r="A1684" s="17"/>
      <c r="B1684" s="15"/>
      <c r="C1684" s="15"/>
      <c r="D1684" s="15"/>
      <c r="E1684" s="32">
        <v>46070</v>
      </c>
      <c r="F1684" s="17" t="s">
        <v>157</v>
      </c>
      <c r="G1684" s="15"/>
      <c r="H1684" s="17" t="s">
        <v>239</v>
      </c>
      <c r="I1684" s="18" t="s">
        <v>465</v>
      </c>
      <c r="J1684" s="18" t="s">
        <v>274</v>
      </c>
      <c r="K1684" s="19" t="s">
        <v>285</v>
      </c>
      <c r="L1684" s="19" t="s">
        <v>5527</v>
      </c>
      <c r="M1684" s="20" t="s">
        <v>887</v>
      </c>
      <c r="N1684" s="20" t="s">
        <v>5528</v>
      </c>
      <c r="O1684" s="18" t="s">
        <v>375</v>
      </c>
      <c r="P1684" s="43" t="s">
        <v>4047</v>
      </c>
      <c r="Q1684" s="17" t="str" cm="1">
        <f t="array" ref="Q1684">_xlfn.XLOOKUP(Table4[[#This Row],[Full Name / Nama Penuh]],Table1[[#All],[Employee Name]],Table1[[#All],[Status]],"",0,1)</f>
        <v>Active</v>
      </c>
      <c r="R1684" s="37"/>
    </row>
    <row r="1685" spans="1:18">
      <c r="A1685" s="17">
        <v>6112</v>
      </c>
      <c r="B1685" s="15">
        <v>46125.901053240697</v>
      </c>
      <c r="C1685" s="15">
        <v>46125.901851851901</v>
      </c>
      <c r="D1685" s="15" t="s">
        <v>264</v>
      </c>
      <c r="E1685" s="32">
        <v>46070</v>
      </c>
      <c r="F1685" s="17" t="s">
        <v>147</v>
      </c>
      <c r="G1685" s="15" t="s">
        <v>2217</v>
      </c>
      <c r="H1685" s="21" t="s">
        <v>239</v>
      </c>
      <c r="I1685" s="17" t="s">
        <v>508</v>
      </c>
      <c r="J1685" s="17" t="s">
        <v>266</v>
      </c>
      <c r="K1685" s="17" t="s">
        <v>285</v>
      </c>
      <c r="L1685" s="17" t="s">
        <v>5529</v>
      </c>
      <c r="M1685" s="17" t="s">
        <v>362</v>
      </c>
      <c r="N1685" s="17" t="s">
        <v>873</v>
      </c>
      <c r="O1685" s="17" t="s">
        <v>340</v>
      </c>
      <c r="P1685" s="43" t="s">
        <v>272</v>
      </c>
      <c r="Q1685" s="17" t="str" cm="1">
        <f t="array" ref="Q1685">_xlfn.XLOOKUP(Table4[[#This Row],[Full Name / Nama Penuh]],Table1[[#All],[Employee Name]],Table1[[#All],[Status]],"",0,1)</f>
        <v>Active</v>
      </c>
      <c r="R1685" s="37"/>
    </row>
    <row r="1686" spans="1:18" ht="43.5">
      <c r="A1686" s="17"/>
      <c r="B1686" s="15"/>
      <c r="C1686" s="15"/>
      <c r="D1686" s="15"/>
      <c r="E1686" s="32">
        <v>46069</v>
      </c>
      <c r="F1686" s="17" t="s">
        <v>211</v>
      </c>
      <c r="G1686" s="15"/>
      <c r="H1686" s="17" t="s">
        <v>239</v>
      </c>
      <c r="I1686" s="18" t="s">
        <v>892</v>
      </c>
      <c r="J1686" s="18" t="s">
        <v>753</v>
      </c>
      <c r="K1686" s="19" t="s">
        <v>305</v>
      </c>
      <c r="L1686" s="19" t="s">
        <v>5530</v>
      </c>
      <c r="M1686" s="20" t="s">
        <v>5531</v>
      </c>
      <c r="N1686" s="20" t="s">
        <v>5532</v>
      </c>
      <c r="O1686" s="18" t="s">
        <v>295</v>
      </c>
      <c r="P1686" s="43" t="s">
        <v>4047</v>
      </c>
      <c r="Q1686" s="17" t="str" cm="1">
        <f t="array" ref="Q1686">_xlfn.XLOOKUP(Table4[[#This Row],[Full Name / Nama Penuh]],Table1[[#All],[Employee Name]],Table1[[#All],[Status]],"",0,1)</f>
        <v>Active</v>
      </c>
      <c r="R1686" s="37"/>
    </row>
    <row r="1687" spans="1:18" ht="174">
      <c r="A1687" s="17"/>
      <c r="B1687" s="15"/>
      <c r="C1687" s="15"/>
      <c r="D1687" s="15"/>
      <c r="E1687" s="32">
        <v>46069</v>
      </c>
      <c r="F1687" s="17" t="s">
        <v>226</v>
      </c>
      <c r="G1687" s="15"/>
      <c r="H1687" s="17" t="s">
        <v>239</v>
      </c>
      <c r="I1687" s="18" t="s">
        <v>499</v>
      </c>
      <c r="J1687" s="18" t="s">
        <v>274</v>
      </c>
      <c r="K1687" s="19" t="s">
        <v>305</v>
      </c>
      <c r="L1687" s="19" t="s">
        <v>5533</v>
      </c>
      <c r="M1687" s="20" t="s">
        <v>5534</v>
      </c>
      <c r="N1687" s="20" t="s">
        <v>5535</v>
      </c>
      <c r="O1687" s="18" t="s">
        <v>295</v>
      </c>
      <c r="P1687" s="43" t="s">
        <v>4047</v>
      </c>
      <c r="Q1687" s="17" t="str" cm="1">
        <f t="array" ref="Q1687">_xlfn.XLOOKUP(Table4[[#This Row],[Full Name / Nama Penuh]],Table1[[#All],[Employee Name]],Table1[[#All],[Status]],"",0,1)</f>
        <v>Active</v>
      </c>
      <c r="R1687" s="37"/>
    </row>
    <row r="1688" spans="1:18" ht="130.5">
      <c r="A1688" s="47"/>
      <c r="B1688" s="21"/>
      <c r="C1688" s="21"/>
      <c r="D1688" s="21"/>
      <c r="E1688" s="33">
        <v>46069</v>
      </c>
      <c r="F1688" s="17" t="s">
        <v>137</v>
      </c>
      <c r="G1688" s="15"/>
      <c r="H1688" s="17" t="s">
        <v>239</v>
      </c>
      <c r="I1688" s="22" t="s">
        <v>2772</v>
      </c>
      <c r="J1688" s="22" t="s">
        <v>291</v>
      </c>
      <c r="K1688" s="23" t="s">
        <v>285</v>
      </c>
      <c r="L1688" s="23" t="s">
        <v>5536</v>
      </c>
      <c r="M1688" s="24" t="s">
        <v>5537</v>
      </c>
      <c r="N1688" s="24" t="s">
        <v>5538</v>
      </c>
      <c r="O1688" s="22" t="s">
        <v>289</v>
      </c>
      <c r="P1688" s="43" t="s">
        <v>4047</v>
      </c>
      <c r="Q1688" s="17" t="str" cm="1">
        <f t="array" ref="Q1688">_xlfn.XLOOKUP(Table4[[#This Row],[Full Name / Nama Penuh]],Table1[[#All],[Employee Name]],Table1[[#All],[Status]],"",0,1)</f>
        <v>Active</v>
      </c>
      <c r="R1688" s="37"/>
    </row>
    <row r="1689" spans="1:18" ht="101.25">
      <c r="A1689" s="17"/>
      <c r="B1689" s="15"/>
      <c r="C1689" s="15"/>
      <c r="D1689" s="15"/>
      <c r="E1689" s="32">
        <v>46066</v>
      </c>
      <c r="F1689" s="17" t="s">
        <v>219</v>
      </c>
      <c r="G1689" s="37">
        <v>12000048</v>
      </c>
      <c r="H1689" s="17" t="s">
        <v>239</v>
      </c>
      <c r="I1689" s="18" t="s">
        <v>627</v>
      </c>
      <c r="J1689" s="18" t="s">
        <v>266</v>
      </c>
      <c r="K1689" s="19" t="s">
        <v>305</v>
      </c>
      <c r="L1689" s="19" t="s">
        <v>5539</v>
      </c>
      <c r="M1689" s="20" t="s">
        <v>5540</v>
      </c>
      <c r="N1689" s="20" t="s">
        <v>5541</v>
      </c>
      <c r="O1689" s="18" t="s">
        <v>289</v>
      </c>
      <c r="P1689" s="43" t="s">
        <v>4047</v>
      </c>
      <c r="Q1689" s="17" t="str" cm="1">
        <f t="array" ref="Q1689">_xlfn.XLOOKUP(Table4[[#This Row],[Full Name / Nama Penuh]],Table1[[#All],[Employee Name]],Table1[[#All],[Status]],"",0,1)</f>
        <v>Active</v>
      </c>
      <c r="R1689" s="37"/>
    </row>
    <row r="1690" spans="1:18" ht="87">
      <c r="A1690" s="47"/>
      <c r="B1690" s="21"/>
      <c r="C1690" s="21"/>
      <c r="D1690" s="21"/>
      <c r="E1690" s="33">
        <v>46066</v>
      </c>
      <c r="F1690" s="17" t="s">
        <v>219</v>
      </c>
      <c r="G1690" s="37">
        <v>12000048</v>
      </c>
      <c r="H1690" s="17" t="s">
        <v>239</v>
      </c>
      <c r="I1690" s="22" t="s">
        <v>627</v>
      </c>
      <c r="J1690" s="22" t="s">
        <v>314</v>
      </c>
      <c r="K1690" s="23" t="s">
        <v>267</v>
      </c>
      <c r="L1690" s="23" t="s">
        <v>5542</v>
      </c>
      <c r="M1690" s="24" t="s">
        <v>5543</v>
      </c>
      <c r="N1690" s="24" t="s">
        <v>5544</v>
      </c>
      <c r="O1690" s="22" t="s">
        <v>346</v>
      </c>
      <c r="P1690" s="43" t="s">
        <v>4047</v>
      </c>
      <c r="Q1690" s="17" t="str" cm="1">
        <f t="array" ref="Q1690">_xlfn.XLOOKUP(Table4[[#This Row],[Full Name / Nama Penuh]],Table1[[#All],[Employee Name]],Table1[[#All],[Status]],"",0,1)</f>
        <v>Active</v>
      </c>
      <c r="R1690" s="37"/>
    </row>
    <row r="1691" spans="1:18" ht="29.25">
      <c r="A1691" s="17"/>
      <c r="B1691" s="15"/>
      <c r="C1691" s="15"/>
      <c r="D1691" s="15"/>
      <c r="E1691" s="32">
        <v>46066</v>
      </c>
      <c r="F1691" s="17" t="s">
        <v>135</v>
      </c>
      <c r="G1691" s="15"/>
      <c r="H1691" s="17" t="s">
        <v>239</v>
      </c>
      <c r="I1691" s="18" t="s">
        <v>1762</v>
      </c>
      <c r="J1691" s="18" t="s">
        <v>919</v>
      </c>
      <c r="K1691" s="19" t="s">
        <v>296</v>
      </c>
      <c r="L1691" s="19" t="s">
        <v>5545</v>
      </c>
      <c r="M1691" s="20" t="s">
        <v>5546</v>
      </c>
      <c r="N1691" s="20" t="s">
        <v>5547</v>
      </c>
      <c r="O1691" s="18" t="s">
        <v>593</v>
      </c>
      <c r="P1691" s="43" t="s">
        <v>4047</v>
      </c>
      <c r="Q1691" s="17" t="str" cm="1">
        <f t="array" ref="Q1691">_xlfn.XLOOKUP(Table4[[#This Row],[Full Name / Nama Penuh]],Table1[[#All],[Employee Name]],Table1[[#All],[Status]],"",0,1)</f>
        <v>Active</v>
      </c>
      <c r="R1691" s="37"/>
    </row>
    <row r="1692" spans="1:18" ht="130.5">
      <c r="A1692" s="47"/>
      <c r="B1692" s="21"/>
      <c r="C1692" s="21"/>
      <c r="D1692" s="21"/>
      <c r="E1692" s="33">
        <v>46066</v>
      </c>
      <c r="F1692" s="17" t="s">
        <v>140</v>
      </c>
      <c r="G1692" s="15"/>
      <c r="H1692" s="17" t="s">
        <v>239</v>
      </c>
      <c r="I1692" s="18" t="s">
        <v>403</v>
      </c>
      <c r="J1692" s="18" t="s">
        <v>291</v>
      </c>
      <c r="K1692" s="19" t="s">
        <v>285</v>
      </c>
      <c r="L1692" s="19" t="s">
        <v>5548</v>
      </c>
      <c r="M1692" s="20" t="s">
        <v>5549</v>
      </c>
      <c r="N1692" s="20" t="s">
        <v>5550</v>
      </c>
      <c r="O1692" s="18" t="s">
        <v>289</v>
      </c>
      <c r="P1692" s="43" t="s">
        <v>4047</v>
      </c>
      <c r="Q1692" s="17" t="str" cm="1">
        <f t="array" ref="Q1692">_xlfn.XLOOKUP(Table4[[#This Row],[Full Name / Nama Penuh]],Table1[[#All],[Employee Name]],Table1[[#All],[Status]],"",0,1)</f>
        <v>Active</v>
      </c>
      <c r="R1692" s="37"/>
    </row>
    <row r="1693" spans="1:18" ht="115.5">
      <c r="A1693" s="17"/>
      <c r="B1693" s="15"/>
      <c r="C1693" s="15"/>
      <c r="D1693" s="15"/>
      <c r="E1693" s="32">
        <v>46066</v>
      </c>
      <c r="F1693" s="17" t="s">
        <v>116</v>
      </c>
      <c r="G1693" s="15"/>
      <c r="H1693" s="17" t="s">
        <v>239</v>
      </c>
      <c r="I1693" s="18" t="s">
        <v>116</v>
      </c>
      <c r="J1693" s="18" t="s">
        <v>88</v>
      </c>
      <c r="K1693" s="19" t="s">
        <v>285</v>
      </c>
      <c r="L1693" s="19" t="s">
        <v>5551</v>
      </c>
      <c r="M1693" s="20" t="s">
        <v>5552</v>
      </c>
      <c r="N1693" s="20" t="s">
        <v>5553</v>
      </c>
      <c r="O1693" s="18" t="s">
        <v>383</v>
      </c>
      <c r="P1693" s="43" t="s">
        <v>4047</v>
      </c>
      <c r="Q1693" s="17" t="str" cm="1">
        <f t="array" ref="Q1693">_xlfn.XLOOKUP(Table4[[#This Row],[Full Name / Nama Penuh]],Table1[[#All],[Employee Name]],Table1[[#All],[Status]],"",0,1)</f>
        <v>Active</v>
      </c>
      <c r="R1693" s="37"/>
    </row>
    <row r="1694" spans="1:18" ht="174">
      <c r="A1694" s="17"/>
      <c r="B1694" s="15"/>
      <c r="C1694" s="15"/>
      <c r="D1694" s="15"/>
      <c r="E1694" s="32">
        <v>46065</v>
      </c>
      <c r="F1694" s="17" t="s">
        <v>135</v>
      </c>
      <c r="G1694" s="15"/>
      <c r="H1694" s="17" t="s">
        <v>239</v>
      </c>
      <c r="I1694" s="22" t="s">
        <v>1762</v>
      </c>
      <c r="J1694" s="22" t="s">
        <v>604</v>
      </c>
      <c r="K1694" s="23" t="s">
        <v>267</v>
      </c>
      <c r="L1694" s="23" t="s">
        <v>5554</v>
      </c>
      <c r="M1694" s="24" t="s">
        <v>5555</v>
      </c>
      <c r="N1694" s="24" t="s">
        <v>5556</v>
      </c>
      <c r="O1694" s="22" t="s">
        <v>375</v>
      </c>
      <c r="P1694" s="43" t="s">
        <v>4047</v>
      </c>
      <c r="Q1694" s="17" t="str" cm="1">
        <f t="array" ref="Q1694">_xlfn.XLOOKUP(Table4[[#This Row],[Full Name / Nama Penuh]],Table1[[#All],[Employee Name]],Table1[[#All],[Status]],"",0,1)</f>
        <v>Active</v>
      </c>
      <c r="R1694" s="37"/>
    </row>
    <row r="1695" spans="1:18" ht="29.25">
      <c r="A1695" s="47"/>
      <c r="B1695" s="21"/>
      <c r="C1695" s="21"/>
      <c r="D1695" s="21"/>
      <c r="E1695" s="33">
        <v>46065</v>
      </c>
      <c r="F1695" s="17" t="s">
        <v>228</v>
      </c>
      <c r="G1695" s="15"/>
      <c r="H1695" s="17" t="s">
        <v>239</v>
      </c>
      <c r="I1695" s="22" t="s">
        <v>814</v>
      </c>
      <c r="J1695" s="22" t="s">
        <v>266</v>
      </c>
      <c r="K1695" s="23" t="s">
        <v>305</v>
      </c>
      <c r="L1695" s="23" t="s">
        <v>5557</v>
      </c>
      <c r="M1695" s="24" t="s">
        <v>393</v>
      </c>
      <c r="N1695" s="24" t="s">
        <v>2589</v>
      </c>
      <c r="O1695" s="22" t="s">
        <v>295</v>
      </c>
      <c r="P1695" s="43" t="s">
        <v>4047</v>
      </c>
      <c r="Q1695" s="17" t="str" cm="1">
        <f t="array" ref="Q1695">_xlfn.XLOOKUP(Table4[[#This Row],[Full Name / Nama Penuh]],Table1[[#All],[Employee Name]],Table1[[#All],[Status]],"",0,1)</f>
        <v>Active</v>
      </c>
      <c r="R1695" s="37"/>
    </row>
    <row r="1696" spans="1:18" ht="144.75">
      <c r="A1696" s="17"/>
      <c r="B1696" s="15"/>
      <c r="C1696" s="15"/>
      <c r="D1696" s="15"/>
      <c r="E1696" s="32">
        <v>46065</v>
      </c>
      <c r="F1696" s="17" t="s">
        <v>167</v>
      </c>
      <c r="G1696" s="15"/>
      <c r="H1696" s="17" t="s">
        <v>239</v>
      </c>
      <c r="I1696" s="22" t="s">
        <v>5558</v>
      </c>
      <c r="J1696" s="22" t="s">
        <v>274</v>
      </c>
      <c r="K1696" s="23" t="s">
        <v>267</v>
      </c>
      <c r="L1696" s="23" t="s">
        <v>5559</v>
      </c>
      <c r="M1696" s="24" t="s">
        <v>5560</v>
      </c>
      <c r="N1696" s="24" t="s">
        <v>5561</v>
      </c>
      <c r="O1696" s="22" t="s">
        <v>283</v>
      </c>
      <c r="P1696" s="43" t="s">
        <v>4047</v>
      </c>
      <c r="Q1696" s="17" t="str" cm="1">
        <f t="array" ref="Q1696">_xlfn.XLOOKUP(Table4[[#This Row],[Full Name / Nama Penuh]],Table1[[#All],[Employee Name]],Table1[[#All],[Status]],"",0,1)</f>
        <v>Active</v>
      </c>
      <c r="R1696" s="37"/>
    </row>
    <row r="1697" spans="1:18" ht="57.75">
      <c r="A1697" s="17"/>
      <c r="B1697" s="15"/>
      <c r="C1697" s="15"/>
      <c r="D1697" s="15"/>
      <c r="E1697" s="32">
        <v>46065</v>
      </c>
      <c r="F1697" s="17" t="s">
        <v>84</v>
      </c>
      <c r="G1697" s="15"/>
      <c r="H1697" s="17" t="s">
        <v>239</v>
      </c>
      <c r="I1697" s="22" t="s">
        <v>309</v>
      </c>
      <c r="J1697" s="22" t="s">
        <v>483</v>
      </c>
      <c r="K1697" s="23" t="s">
        <v>267</v>
      </c>
      <c r="L1697" s="23" t="s">
        <v>5562</v>
      </c>
      <c r="M1697" s="24" t="s">
        <v>5563</v>
      </c>
      <c r="N1697" s="24" t="s">
        <v>5564</v>
      </c>
      <c r="O1697" s="22" t="s">
        <v>375</v>
      </c>
      <c r="P1697" s="43" t="s">
        <v>4047</v>
      </c>
      <c r="Q1697" s="17" t="str" cm="1">
        <f t="array" ref="Q1697">_xlfn.XLOOKUP(Table4[[#This Row],[Full Name / Nama Penuh]],Table1[[#All],[Employee Name]],Table1[[#All],[Status]],"",0,1)</f>
        <v>Active</v>
      </c>
      <c r="R1697" s="37"/>
    </row>
    <row r="1698" spans="1:18">
      <c r="A1698" s="17">
        <v>6121</v>
      </c>
      <c r="B1698" s="15">
        <v>46126.332511574103</v>
      </c>
      <c r="C1698" s="15">
        <v>46126.333749999998</v>
      </c>
      <c r="D1698" s="15" t="s">
        <v>264</v>
      </c>
      <c r="E1698" s="32">
        <v>46065</v>
      </c>
      <c r="F1698" s="17" t="s">
        <v>139</v>
      </c>
      <c r="G1698" s="15" t="s">
        <v>4616</v>
      </c>
      <c r="H1698" s="21" t="s">
        <v>239</v>
      </c>
      <c r="I1698" s="17" t="s">
        <v>769</v>
      </c>
      <c r="J1698" s="17" t="s">
        <v>1787</v>
      </c>
      <c r="K1698" s="17" t="s">
        <v>267</v>
      </c>
      <c r="L1698" s="17" t="s">
        <v>770</v>
      </c>
      <c r="M1698" s="17" t="s">
        <v>5565</v>
      </c>
      <c r="N1698" s="17" t="s">
        <v>5566</v>
      </c>
      <c r="O1698" s="17" t="s">
        <v>346</v>
      </c>
      <c r="P1698" s="43" t="s">
        <v>272</v>
      </c>
      <c r="Q1698" s="17" t="str" cm="1">
        <f t="array" ref="Q1698">_xlfn.XLOOKUP(Table4[[#This Row],[Full Name / Nama Penuh]],Table1[[#All],[Employee Name]],Table1[[#All],[Status]],"",0,1)</f>
        <v>Active</v>
      </c>
      <c r="R1698" s="37"/>
    </row>
    <row r="1699" spans="1:18">
      <c r="A1699" s="17">
        <v>6132</v>
      </c>
      <c r="B1699" s="15">
        <v>46126.338194444397</v>
      </c>
      <c r="C1699" s="15">
        <v>46126.339594907397</v>
      </c>
      <c r="D1699" s="15" t="s">
        <v>264</v>
      </c>
      <c r="E1699" s="32">
        <v>46065</v>
      </c>
      <c r="F1699" s="17" t="s">
        <v>139</v>
      </c>
      <c r="G1699" s="15" t="s">
        <v>4616</v>
      </c>
      <c r="H1699" s="21" t="s">
        <v>239</v>
      </c>
      <c r="I1699" s="17" t="s">
        <v>769</v>
      </c>
      <c r="J1699" s="17" t="s">
        <v>1026</v>
      </c>
      <c r="K1699" s="17" t="s">
        <v>267</v>
      </c>
      <c r="L1699" s="17" t="s">
        <v>5567</v>
      </c>
      <c r="M1699" s="17" t="s">
        <v>5568</v>
      </c>
      <c r="N1699" s="17" t="s">
        <v>5569</v>
      </c>
      <c r="O1699" s="17" t="s">
        <v>271</v>
      </c>
      <c r="P1699" s="43" t="s">
        <v>272</v>
      </c>
      <c r="Q1699" s="17" t="str" cm="1">
        <f t="array" ref="Q1699">_xlfn.XLOOKUP(Table4[[#This Row],[Full Name / Nama Penuh]],Table1[[#All],[Employee Name]],Table1[[#All],[Status]],"",0,1)</f>
        <v>Active</v>
      </c>
      <c r="R1699" s="37"/>
    </row>
    <row r="1700" spans="1:18">
      <c r="A1700" s="17">
        <v>6168</v>
      </c>
      <c r="B1700" s="15">
        <v>46126.372002314798</v>
      </c>
      <c r="C1700" s="15">
        <v>46126.373495370397</v>
      </c>
      <c r="D1700" s="15" t="s">
        <v>264</v>
      </c>
      <c r="E1700" s="32">
        <v>46065</v>
      </c>
      <c r="F1700" s="17" t="s">
        <v>189</v>
      </c>
      <c r="G1700" s="15" t="s">
        <v>3042</v>
      </c>
      <c r="H1700" s="21" t="s">
        <v>239</v>
      </c>
      <c r="I1700" s="17" t="s">
        <v>465</v>
      </c>
      <c r="J1700" s="17" t="s">
        <v>279</v>
      </c>
      <c r="K1700" s="17" t="s">
        <v>267</v>
      </c>
      <c r="L1700" s="17" t="s">
        <v>5570</v>
      </c>
      <c r="M1700" s="17" t="s">
        <v>5571</v>
      </c>
      <c r="N1700" s="17" t="s">
        <v>5572</v>
      </c>
      <c r="O1700" s="17" t="s">
        <v>346</v>
      </c>
      <c r="P1700" s="43" t="s">
        <v>272</v>
      </c>
      <c r="Q1700" s="17" t="str" cm="1">
        <f t="array" ref="Q1700">_xlfn.XLOOKUP(Table4[[#This Row],[Full Name / Nama Penuh]],Table1[[#All],[Employee Name]],Table1[[#All],[Status]],"",0,1)</f>
        <v>Active</v>
      </c>
      <c r="R1700" s="37"/>
    </row>
    <row r="1701" spans="1:18" ht="43.5">
      <c r="A1701" s="47"/>
      <c r="B1701" s="21"/>
      <c r="C1701" s="21"/>
      <c r="D1701" s="21"/>
      <c r="E1701" s="33">
        <v>46065</v>
      </c>
      <c r="F1701" s="17" t="s">
        <v>84</v>
      </c>
      <c r="G1701" s="15"/>
      <c r="H1701" s="17" t="s">
        <v>239</v>
      </c>
      <c r="I1701" s="18" t="s">
        <v>309</v>
      </c>
      <c r="J1701" s="18" t="s">
        <v>483</v>
      </c>
      <c r="K1701" s="19" t="s">
        <v>296</v>
      </c>
      <c r="L1701" s="19" t="s">
        <v>5573</v>
      </c>
      <c r="M1701" s="20" t="s">
        <v>5574</v>
      </c>
      <c r="N1701" s="20" t="s">
        <v>5575</v>
      </c>
      <c r="O1701" s="18" t="s">
        <v>346</v>
      </c>
      <c r="P1701" s="43" t="s">
        <v>4047</v>
      </c>
      <c r="Q1701" s="17" t="str" cm="1">
        <f t="array" ref="Q1701">_xlfn.XLOOKUP(Table4[[#This Row],[Full Name / Nama Penuh]],Table1[[#All],[Employee Name]],Table1[[#All],[Status]],"",0,1)</f>
        <v>Active</v>
      </c>
      <c r="R1701" s="37"/>
    </row>
    <row r="1702" spans="1:18" ht="43.5">
      <c r="A1702" s="47"/>
      <c r="B1702" s="21"/>
      <c r="C1702" s="21"/>
      <c r="D1702" s="21"/>
      <c r="E1702" s="33">
        <v>46065</v>
      </c>
      <c r="F1702" s="17" t="s">
        <v>229</v>
      </c>
      <c r="G1702" s="15"/>
      <c r="H1702" s="17" t="s">
        <v>239</v>
      </c>
      <c r="I1702" s="18" t="s">
        <v>2849</v>
      </c>
      <c r="J1702" s="18" t="s">
        <v>644</v>
      </c>
      <c r="K1702" s="19" t="s">
        <v>285</v>
      </c>
      <c r="L1702" s="19" t="s">
        <v>5576</v>
      </c>
      <c r="M1702" s="20" t="s">
        <v>5577</v>
      </c>
      <c r="N1702" s="20" t="s">
        <v>5578</v>
      </c>
      <c r="O1702" s="18" t="s">
        <v>383</v>
      </c>
      <c r="P1702" s="43" t="s">
        <v>4047</v>
      </c>
      <c r="Q1702" s="17" t="str" cm="1">
        <f t="array" ref="Q1702">_xlfn.XLOOKUP(Table4[[#This Row],[Full Name / Nama Penuh]],Table1[[#All],[Employee Name]],Table1[[#All],[Status]],"",0,1)</f>
        <v>Active</v>
      </c>
      <c r="R1702" s="37"/>
    </row>
    <row r="1703" spans="1:18">
      <c r="A1703" s="17">
        <v>5786</v>
      </c>
      <c r="B1703" s="15">
        <v>46114.385729166701</v>
      </c>
      <c r="C1703" s="15">
        <v>46114.387847222199</v>
      </c>
      <c r="D1703" s="15" t="s">
        <v>264</v>
      </c>
      <c r="E1703" s="32">
        <v>46065</v>
      </c>
      <c r="F1703" s="15" t="s">
        <v>2535</v>
      </c>
      <c r="G1703" s="15"/>
      <c r="H1703" s="21" t="s">
        <v>239</v>
      </c>
      <c r="I1703" s="17" t="s">
        <v>704</v>
      </c>
      <c r="J1703" s="17" t="s">
        <v>274</v>
      </c>
      <c r="K1703" s="17" t="s">
        <v>296</v>
      </c>
      <c r="L1703" s="17" t="s">
        <v>5579</v>
      </c>
      <c r="M1703" s="17" t="s">
        <v>5580</v>
      </c>
      <c r="N1703" s="17" t="s">
        <v>5429</v>
      </c>
      <c r="O1703" s="17" t="s">
        <v>318</v>
      </c>
      <c r="P1703" s="16" t="s">
        <v>272</v>
      </c>
      <c r="Q1703" s="17" t="str" cm="1">
        <f t="array" ref="Q1703">_xlfn.XLOOKUP(Table4[[#This Row],[Full Name / Nama Penuh]],Table1[[#All],[Employee Name]],Table1[[#All],[Status]],"",0,1)</f>
        <v>Active</v>
      </c>
      <c r="R1703" s="37"/>
    </row>
    <row r="1704" spans="1:18" ht="174">
      <c r="A1704" s="17"/>
      <c r="B1704" s="15"/>
      <c r="C1704" s="15"/>
      <c r="D1704" s="15"/>
      <c r="E1704" s="32">
        <v>46064</v>
      </c>
      <c r="F1704" s="17" t="s">
        <v>169</v>
      </c>
      <c r="G1704" s="15"/>
      <c r="H1704" s="17" t="s">
        <v>239</v>
      </c>
      <c r="I1704" s="18" t="s">
        <v>932</v>
      </c>
      <c r="J1704" s="18" t="s">
        <v>266</v>
      </c>
      <c r="K1704" s="19" t="s">
        <v>267</v>
      </c>
      <c r="L1704" s="19" t="s">
        <v>5581</v>
      </c>
      <c r="M1704" s="20" t="s">
        <v>5582</v>
      </c>
      <c r="N1704" s="20" t="s">
        <v>5583</v>
      </c>
      <c r="O1704" s="18" t="s">
        <v>283</v>
      </c>
      <c r="P1704" s="43" t="s">
        <v>4047</v>
      </c>
      <c r="Q1704" s="17" t="str" cm="1">
        <f t="array" ref="Q1704">_xlfn.XLOOKUP(Table4[[#This Row],[Full Name / Nama Penuh]],Table1[[#All],[Employee Name]],Table1[[#All],[Status]],"",0,1)</f>
        <v>Active</v>
      </c>
      <c r="R1704" s="37"/>
    </row>
    <row r="1705" spans="1:18" ht="57.75">
      <c r="A1705" s="47"/>
      <c r="B1705" s="21"/>
      <c r="C1705" s="21"/>
      <c r="D1705" s="21"/>
      <c r="E1705" s="33">
        <v>46064</v>
      </c>
      <c r="F1705" s="17" t="s">
        <v>231</v>
      </c>
      <c r="G1705" s="15"/>
      <c r="H1705" s="17" t="s">
        <v>239</v>
      </c>
      <c r="I1705" s="22" t="s">
        <v>5584</v>
      </c>
      <c r="J1705" s="22" t="s">
        <v>1787</v>
      </c>
      <c r="K1705" s="23" t="s">
        <v>305</v>
      </c>
      <c r="L1705" s="23" t="s">
        <v>5585</v>
      </c>
      <c r="M1705" s="24" t="s">
        <v>5586</v>
      </c>
      <c r="N1705" s="24" t="s">
        <v>5587</v>
      </c>
      <c r="O1705" s="22" t="s">
        <v>295</v>
      </c>
      <c r="P1705" s="43" t="s">
        <v>4047</v>
      </c>
      <c r="Q1705" s="17" t="str" cm="1">
        <f t="array" ref="Q1705">_xlfn.XLOOKUP(Table4[[#This Row],[Full Name / Nama Penuh]],Table1[[#All],[Employee Name]],Table1[[#All],[Status]],"",0,1)</f>
        <v>Inactive</v>
      </c>
      <c r="R1705" s="37"/>
    </row>
    <row r="1706" spans="1:18" ht="144.75">
      <c r="A1706" s="47"/>
      <c r="B1706" s="21"/>
      <c r="C1706" s="21"/>
      <c r="D1706" s="21"/>
      <c r="E1706" s="33">
        <v>46064</v>
      </c>
      <c r="F1706" s="17" t="s">
        <v>202</v>
      </c>
      <c r="G1706" s="15"/>
      <c r="H1706" s="17" t="s">
        <v>239</v>
      </c>
      <c r="I1706" s="22" t="s">
        <v>5588</v>
      </c>
      <c r="J1706" s="22" t="s">
        <v>88</v>
      </c>
      <c r="K1706" s="23" t="s">
        <v>285</v>
      </c>
      <c r="L1706" s="23" t="s">
        <v>5589</v>
      </c>
      <c r="M1706" s="24" t="s">
        <v>5590</v>
      </c>
      <c r="N1706" s="24" t="s">
        <v>5591</v>
      </c>
      <c r="O1706" s="22" t="s">
        <v>340</v>
      </c>
      <c r="P1706" s="43" t="s">
        <v>4047</v>
      </c>
      <c r="Q1706" s="17" t="str" cm="1">
        <f t="array" ref="Q1706">_xlfn.XLOOKUP(Table4[[#This Row],[Full Name / Nama Penuh]],Table1[[#All],[Employee Name]],Table1[[#All],[Status]],"",0,1)</f>
        <v>Active</v>
      </c>
      <c r="R1706" s="37"/>
    </row>
    <row r="1707" spans="1:18" ht="43.5">
      <c r="A1707" s="47"/>
      <c r="B1707" s="21"/>
      <c r="C1707" s="21"/>
      <c r="D1707" s="21"/>
      <c r="E1707" s="33">
        <v>46063</v>
      </c>
      <c r="F1707" s="17" t="s">
        <v>228</v>
      </c>
      <c r="G1707" s="15"/>
      <c r="H1707" s="17" t="s">
        <v>239</v>
      </c>
      <c r="I1707" s="18" t="s">
        <v>814</v>
      </c>
      <c r="J1707" s="18" t="s">
        <v>279</v>
      </c>
      <c r="K1707" s="19" t="s">
        <v>305</v>
      </c>
      <c r="L1707" s="19" t="s">
        <v>5592</v>
      </c>
      <c r="M1707" s="20" t="s">
        <v>393</v>
      </c>
      <c r="N1707" s="20" t="s">
        <v>5593</v>
      </c>
      <c r="O1707" s="18" t="s">
        <v>295</v>
      </c>
      <c r="P1707" s="43" t="s">
        <v>4047</v>
      </c>
      <c r="Q1707" s="17" t="str" cm="1">
        <f t="array" ref="Q1707">_xlfn.XLOOKUP(Table4[[#This Row],[Full Name / Nama Penuh]],Table1[[#All],[Employee Name]],Table1[[#All],[Status]],"",0,1)</f>
        <v>Active</v>
      </c>
      <c r="R1707" s="37"/>
    </row>
    <row r="1708" spans="1:18" ht="57.75">
      <c r="A1708" s="17"/>
      <c r="B1708" s="15"/>
      <c r="C1708" s="15"/>
      <c r="D1708" s="15"/>
      <c r="E1708" s="32">
        <v>46063</v>
      </c>
      <c r="F1708" s="17" t="s">
        <v>218</v>
      </c>
      <c r="G1708" s="15"/>
      <c r="H1708" s="17" t="s">
        <v>239</v>
      </c>
      <c r="I1708" s="22" t="s">
        <v>5409</v>
      </c>
      <c r="J1708" s="22" t="s">
        <v>266</v>
      </c>
      <c r="K1708" s="23" t="s">
        <v>305</v>
      </c>
      <c r="L1708" s="23" t="s">
        <v>5594</v>
      </c>
      <c r="M1708" s="24" t="s">
        <v>5411</v>
      </c>
      <c r="N1708" s="24" t="s">
        <v>5595</v>
      </c>
      <c r="O1708" s="22" t="s">
        <v>295</v>
      </c>
      <c r="P1708" s="43" t="s">
        <v>4047</v>
      </c>
      <c r="Q1708" s="17" t="str" cm="1">
        <f t="array" ref="Q1708">_xlfn.XLOOKUP(Table4[[#This Row],[Full Name / Nama Penuh]],Table1[[#All],[Employee Name]],Table1[[#All],[Status]],"",0,1)</f>
        <v>Active</v>
      </c>
      <c r="R1708" s="37"/>
    </row>
    <row r="1709" spans="1:18" ht="87">
      <c r="A1709" s="47"/>
      <c r="B1709" s="21"/>
      <c r="C1709" s="21"/>
      <c r="D1709" s="21"/>
      <c r="E1709" s="33">
        <v>46063</v>
      </c>
      <c r="F1709" s="17" t="s">
        <v>218</v>
      </c>
      <c r="G1709" s="15"/>
      <c r="H1709" s="17" t="s">
        <v>239</v>
      </c>
      <c r="I1709" s="18" t="s">
        <v>5409</v>
      </c>
      <c r="J1709" s="18" t="s">
        <v>325</v>
      </c>
      <c r="K1709" s="19" t="s">
        <v>305</v>
      </c>
      <c r="L1709" s="19" t="s">
        <v>5596</v>
      </c>
      <c r="M1709" s="20" t="s">
        <v>5411</v>
      </c>
      <c r="N1709" s="20" t="s">
        <v>5597</v>
      </c>
      <c r="O1709" s="18" t="s">
        <v>295</v>
      </c>
      <c r="P1709" s="43" t="s">
        <v>4047</v>
      </c>
      <c r="Q1709" s="17" t="str" cm="1">
        <f t="array" ref="Q1709">_xlfn.XLOOKUP(Table4[[#This Row],[Full Name / Nama Penuh]],Table1[[#All],[Employee Name]],Table1[[#All],[Status]],"",0,1)</f>
        <v>Active</v>
      </c>
      <c r="R1709" s="37"/>
    </row>
    <row r="1710" spans="1:18" ht="115.5">
      <c r="A1710" s="17"/>
      <c r="B1710" s="15"/>
      <c r="C1710" s="15"/>
      <c r="D1710" s="15"/>
      <c r="E1710" s="32">
        <v>46063</v>
      </c>
      <c r="F1710" s="17" t="s">
        <v>167</v>
      </c>
      <c r="G1710" s="15"/>
      <c r="H1710" s="17" t="s">
        <v>239</v>
      </c>
      <c r="I1710" s="18" t="s">
        <v>5558</v>
      </c>
      <c r="J1710" s="18" t="s">
        <v>274</v>
      </c>
      <c r="K1710" s="19" t="s">
        <v>267</v>
      </c>
      <c r="L1710" s="19" t="s">
        <v>5598</v>
      </c>
      <c r="M1710" s="20" t="s">
        <v>5599</v>
      </c>
      <c r="N1710" s="20" t="s">
        <v>5600</v>
      </c>
      <c r="O1710" s="18" t="s">
        <v>295</v>
      </c>
      <c r="P1710" s="43" t="s">
        <v>4047</v>
      </c>
      <c r="Q1710" s="17" t="str" cm="1">
        <f t="array" ref="Q1710">_xlfn.XLOOKUP(Table4[[#This Row],[Full Name / Nama Penuh]],Table1[[#All],[Employee Name]],Table1[[#All],[Status]],"",0,1)</f>
        <v>Active</v>
      </c>
      <c r="R1710" s="37"/>
    </row>
    <row r="1711" spans="1:18" ht="159">
      <c r="A1711" s="47"/>
      <c r="B1711" s="21"/>
      <c r="C1711" s="21"/>
      <c r="D1711" s="21"/>
      <c r="E1711" s="33">
        <v>46063</v>
      </c>
      <c r="F1711" s="17" t="s">
        <v>58</v>
      </c>
      <c r="G1711" s="15"/>
      <c r="H1711" s="17" t="s">
        <v>239</v>
      </c>
      <c r="I1711" s="22" t="s">
        <v>56</v>
      </c>
      <c r="J1711" s="22" t="s">
        <v>604</v>
      </c>
      <c r="K1711" s="23" t="s">
        <v>305</v>
      </c>
      <c r="L1711" s="23" t="s">
        <v>5601</v>
      </c>
      <c r="M1711" s="24" t="s">
        <v>5602</v>
      </c>
      <c r="N1711" s="24" t="s">
        <v>5603</v>
      </c>
      <c r="O1711" s="22" t="s">
        <v>589</v>
      </c>
      <c r="P1711" s="43" t="s">
        <v>4047</v>
      </c>
      <c r="Q1711" s="17" t="str" cm="1">
        <f t="array" ref="Q1711">_xlfn.XLOOKUP(Table4[[#This Row],[Full Name / Nama Penuh]],Table1[[#All],[Employee Name]],Table1[[#All],[Status]],"",0,1)</f>
        <v>Active</v>
      </c>
      <c r="R1711" s="37"/>
    </row>
    <row r="1712" spans="1:18" ht="409.6">
      <c r="A1712" s="17"/>
      <c r="B1712" s="15"/>
      <c r="C1712" s="15"/>
      <c r="D1712" s="15"/>
      <c r="E1712" s="32">
        <v>46063</v>
      </c>
      <c r="F1712" s="17" t="s">
        <v>177</v>
      </c>
      <c r="G1712" s="15"/>
      <c r="H1712" s="17" t="s">
        <v>239</v>
      </c>
      <c r="I1712" s="18" t="s">
        <v>512</v>
      </c>
      <c r="J1712" s="18" t="s">
        <v>291</v>
      </c>
      <c r="K1712" s="19" t="s">
        <v>305</v>
      </c>
      <c r="L1712" s="19" t="s">
        <v>5604</v>
      </c>
      <c r="M1712" s="20" t="s">
        <v>5605</v>
      </c>
      <c r="N1712" s="20" t="s">
        <v>5606</v>
      </c>
      <c r="O1712" s="18" t="s">
        <v>295</v>
      </c>
      <c r="P1712" s="43" t="s">
        <v>4047</v>
      </c>
      <c r="Q1712" s="17" t="str" cm="1">
        <f t="array" ref="Q1712">_xlfn.XLOOKUP(Table4[[#This Row],[Full Name / Nama Penuh]],Table1[[#All],[Employee Name]],Table1[[#All],[Status]],"",0,1)</f>
        <v>Active</v>
      </c>
      <c r="R1712" s="37"/>
    </row>
    <row r="1713" spans="1:18" ht="43.5">
      <c r="A1713" s="47"/>
      <c r="B1713" s="21"/>
      <c r="C1713" s="21"/>
      <c r="D1713" s="21"/>
      <c r="E1713" s="33">
        <v>46063</v>
      </c>
      <c r="F1713" s="17" t="s">
        <v>187</v>
      </c>
      <c r="G1713" s="15"/>
      <c r="H1713" s="17" t="s">
        <v>239</v>
      </c>
      <c r="I1713" s="22" t="s">
        <v>2950</v>
      </c>
      <c r="J1713" s="22" t="s">
        <v>266</v>
      </c>
      <c r="K1713" s="23" t="s">
        <v>267</v>
      </c>
      <c r="L1713" s="23" t="s">
        <v>5607</v>
      </c>
      <c r="M1713" s="24" t="s">
        <v>804</v>
      </c>
      <c r="N1713" s="24" t="s">
        <v>1360</v>
      </c>
      <c r="O1713" s="22" t="s">
        <v>553</v>
      </c>
      <c r="P1713" s="43" t="s">
        <v>4047</v>
      </c>
      <c r="Q1713" s="17" t="str" cm="1">
        <f t="array" ref="Q1713">_xlfn.XLOOKUP(Table4[[#This Row],[Full Name / Nama Penuh]],Table1[[#All],[Employee Name]],Table1[[#All],[Status]],"",0,1)</f>
        <v>Active</v>
      </c>
      <c r="R1713" s="37"/>
    </row>
    <row r="1714" spans="1:18" ht="57.75">
      <c r="A1714" s="17"/>
      <c r="B1714" s="15"/>
      <c r="C1714" s="15"/>
      <c r="D1714" s="15"/>
      <c r="E1714" s="32">
        <v>46063</v>
      </c>
      <c r="F1714" s="17" t="s">
        <v>110</v>
      </c>
      <c r="G1714" s="15"/>
      <c r="H1714" s="17" t="s">
        <v>239</v>
      </c>
      <c r="I1714" s="22" t="s">
        <v>546</v>
      </c>
      <c r="J1714" s="22" t="s">
        <v>88</v>
      </c>
      <c r="K1714" s="23" t="s">
        <v>267</v>
      </c>
      <c r="L1714" s="23" t="s">
        <v>5433</v>
      </c>
      <c r="M1714" s="24" t="s">
        <v>5608</v>
      </c>
      <c r="N1714" s="24" t="s">
        <v>5435</v>
      </c>
      <c r="O1714" s="22" t="s">
        <v>271</v>
      </c>
      <c r="P1714" s="43" t="s">
        <v>4047</v>
      </c>
      <c r="Q1714" s="17" t="str" cm="1">
        <f t="array" ref="Q1714">_xlfn.XLOOKUP(Table4[[#This Row],[Full Name / Nama Penuh]],Table1[[#All],[Employee Name]],Table1[[#All],[Status]],"",0,1)</f>
        <v>Active</v>
      </c>
      <c r="R1714" s="37"/>
    </row>
    <row r="1715" spans="1:18">
      <c r="A1715" s="17">
        <v>5934</v>
      </c>
      <c r="B1715" s="15">
        <v>46121.442476851902</v>
      </c>
      <c r="C1715" s="15">
        <v>46121.443969907399</v>
      </c>
      <c r="D1715" s="15" t="s">
        <v>264</v>
      </c>
      <c r="E1715" s="32">
        <v>46063</v>
      </c>
      <c r="F1715" s="17" t="s">
        <v>108</v>
      </c>
      <c r="G1715" s="15"/>
      <c r="H1715" s="21" t="s">
        <v>239</v>
      </c>
      <c r="I1715" s="17" t="s">
        <v>537</v>
      </c>
      <c r="J1715" s="17" t="s">
        <v>88</v>
      </c>
      <c r="K1715" s="17" t="s">
        <v>267</v>
      </c>
      <c r="L1715" s="17" t="s">
        <v>4176</v>
      </c>
      <c r="M1715" s="17" t="s">
        <v>4177</v>
      </c>
      <c r="N1715" s="17" t="s">
        <v>4178</v>
      </c>
      <c r="O1715" s="17" t="s">
        <v>271</v>
      </c>
      <c r="P1715" s="43" t="s">
        <v>272</v>
      </c>
      <c r="Q1715" s="17" t="str" cm="1">
        <f t="array" ref="Q1715">_xlfn.XLOOKUP(Table4[[#This Row],[Full Name / Nama Penuh]],Table1[[#All],[Employee Name]],Table1[[#All],[Status]],"",0,1)</f>
        <v>Active</v>
      </c>
      <c r="R1715" s="37"/>
    </row>
    <row r="1716" spans="1:18">
      <c r="A1716" s="17">
        <v>5943</v>
      </c>
      <c r="B1716" s="15">
        <v>46121.5081712963</v>
      </c>
      <c r="C1716" s="15">
        <v>46121.510462963</v>
      </c>
      <c r="D1716" s="15" t="s">
        <v>264</v>
      </c>
      <c r="E1716" s="32">
        <v>46063</v>
      </c>
      <c r="F1716" s="17" t="s">
        <v>99</v>
      </c>
      <c r="G1716" s="15"/>
      <c r="H1716" s="21" t="s">
        <v>239</v>
      </c>
      <c r="I1716" s="17" t="s">
        <v>3494</v>
      </c>
      <c r="J1716" s="17" t="s">
        <v>291</v>
      </c>
      <c r="K1716" s="17" t="s">
        <v>305</v>
      </c>
      <c r="L1716" s="17" t="s">
        <v>5609</v>
      </c>
      <c r="M1716" s="17" t="s">
        <v>5610</v>
      </c>
      <c r="N1716" s="17" t="s">
        <v>5611</v>
      </c>
      <c r="O1716" s="17" t="s">
        <v>295</v>
      </c>
      <c r="P1716" s="43" t="s">
        <v>272</v>
      </c>
      <c r="Q1716" s="17" t="str" cm="1">
        <f t="array" ref="Q1716">_xlfn.XLOOKUP(Table4[[#This Row],[Full Name / Nama Penuh]],Table1[[#All],[Employee Name]],Table1[[#All],[Status]],"",0,1)</f>
        <v>Active</v>
      </c>
      <c r="R1716" s="37"/>
    </row>
    <row r="1717" spans="1:18">
      <c r="A1717" s="17">
        <v>6194</v>
      </c>
      <c r="B1717" s="15">
        <v>46126.425324074102</v>
      </c>
      <c r="C1717" s="15">
        <v>46126.430636574099</v>
      </c>
      <c r="D1717" s="15" t="s">
        <v>264</v>
      </c>
      <c r="E1717" s="32">
        <v>46063</v>
      </c>
      <c r="F1717" s="15" t="s">
        <v>2653</v>
      </c>
      <c r="G1717" s="15" t="s">
        <v>2654</v>
      </c>
      <c r="H1717" s="21" t="s">
        <v>239</v>
      </c>
      <c r="I1717" s="17" t="s">
        <v>789</v>
      </c>
      <c r="J1717" s="17" t="s">
        <v>266</v>
      </c>
      <c r="K1717" s="17" t="s">
        <v>267</v>
      </c>
      <c r="L1717" s="17" t="s">
        <v>5612</v>
      </c>
      <c r="M1717" s="17" t="s">
        <v>5613</v>
      </c>
      <c r="N1717" s="17" t="s">
        <v>5614</v>
      </c>
      <c r="O1717" s="17" t="s">
        <v>271</v>
      </c>
      <c r="P1717" s="16" t="s">
        <v>272</v>
      </c>
      <c r="Q1717" s="17" t="str" cm="1">
        <f t="array" ref="Q1717">_xlfn.XLOOKUP(Table4[[#This Row],[Full Name / Nama Penuh]],Table1[[#All],[Employee Name]],Table1[[#All],[Status]],"",0,1)</f>
        <v>Active</v>
      </c>
      <c r="R1717" s="37"/>
    </row>
    <row r="1718" spans="1:18">
      <c r="A1718" s="17">
        <v>6217</v>
      </c>
      <c r="B1718" s="15">
        <v>46126.507430555597</v>
      </c>
      <c r="C1718" s="15">
        <v>46126.508773148104</v>
      </c>
      <c r="D1718" s="15" t="s">
        <v>264</v>
      </c>
      <c r="E1718" s="32">
        <v>46063</v>
      </c>
      <c r="F1718" s="17" t="s">
        <v>187</v>
      </c>
      <c r="G1718" s="15" t="s">
        <v>1963</v>
      </c>
      <c r="H1718" s="21" t="s">
        <v>239</v>
      </c>
      <c r="I1718" s="17" t="s">
        <v>1578</v>
      </c>
      <c r="J1718" s="17" t="s">
        <v>628</v>
      </c>
      <c r="K1718" s="17" t="s">
        <v>267</v>
      </c>
      <c r="L1718" s="17" t="s">
        <v>5615</v>
      </c>
      <c r="M1718" s="17" t="s">
        <v>804</v>
      </c>
      <c r="N1718" s="17" t="s">
        <v>4962</v>
      </c>
      <c r="O1718" s="17" t="s">
        <v>340</v>
      </c>
      <c r="P1718" s="43" t="s">
        <v>272</v>
      </c>
      <c r="Q1718" s="17" t="str" cm="1">
        <f t="array" ref="Q1718">_xlfn.XLOOKUP(Table4[[#This Row],[Full Name / Nama Penuh]],Table1[[#All],[Employee Name]],Table1[[#All],[Status]],"",0,1)</f>
        <v>Active</v>
      </c>
      <c r="R1718" s="37"/>
    </row>
    <row r="1719" spans="1:18">
      <c r="A1719" s="17">
        <v>5804</v>
      </c>
      <c r="B1719" s="15">
        <v>46115.292939814797</v>
      </c>
      <c r="C1719" s="15">
        <v>46115.301851851902</v>
      </c>
      <c r="D1719" s="15" t="s">
        <v>264</v>
      </c>
      <c r="E1719" s="32">
        <v>46063</v>
      </c>
      <c r="F1719" s="17" t="s">
        <v>193</v>
      </c>
      <c r="G1719" s="15"/>
      <c r="H1719" s="21" t="s">
        <v>239</v>
      </c>
      <c r="I1719" s="17" t="s">
        <v>1191</v>
      </c>
      <c r="J1719" s="17" t="s">
        <v>266</v>
      </c>
      <c r="K1719" s="17" t="s">
        <v>285</v>
      </c>
      <c r="L1719" s="17" t="s">
        <v>5616</v>
      </c>
      <c r="M1719" s="17" t="s">
        <v>5617</v>
      </c>
      <c r="N1719" s="17" t="s">
        <v>5618</v>
      </c>
      <c r="O1719" s="17" t="s">
        <v>289</v>
      </c>
      <c r="P1719" s="43" t="s">
        <v>272</v>
      </c>
      <c r="Q1719" s="17" t="str" cm="1">
        <f t="array" ref="Q1719">_xlfn.XLOOKUP(Table4[[#This Row],[Full Name / Nama Penuh]],Table1[[#All],[Employee Name]],Table1[[#All],[Status]],"",0,1)</f>
        <v>Active</v>
      </c>
      <c r="R1719" s="37"/>
    </row>
    <row r="1720" spans="1:18">
      <c r="A1720" s="17">
        <v>6110</v>
      </c>
      <c r="B1720" s="15">
        <v>46125.8993402778</v>
      </c>
      <c r="C1720" s="15">
        <v>46125.901006944398</v>
      </c>
      <c r="D1720" s="15" t="s">
        <v>264</v>
      </c>
      <c r="E1720" s="32">
        <v>46063</v>
      </c>
      <c r="F1720" s="17" t="s">
        <v>147</v>
      </c>
      <c r="G1720" s="15" t="s">
        <v>2217</v>
      </c>
      <c r="H1720" s="21" t="s">
        <v>239</v>
      </c>
      <c r="I1720" s="17" t="s">
        <v>508</v>
      </c>
      <c r="J1720" s="17" t="s">
        <v>266</v>
      </c>
      <c r="K1720" s="17" t="s">
        <v>285</v>
      </c>
      <c r="L1720" s="17" t="s">
        <v>5619</v>
      </c>
      <c r="M1720" s="17" t="s">
        <v>5620</v>
      </c>
      <c r="N1720" s="17" t="s">
        <v>5621</v>
      </c>
      <c r="O1720" s="17" t="s">
        <v>295</v>
      </c>
      <c r="P1720" s="43" t="s">
        <v>272</v>
      </c>
      <c r="Q1720" s="17" t="str" cm="1">
        <f t="array" ref="Q1720">_xlfn.XLOOKUP(Table4[[#This Row],[Full Name / Nama Penuh]],Table1[[#All],[Employee Name]],Table1[[#All],[Status]],"",0,1)</f>
        <v>Active</v>
      </c>
      <c r="R1720" s="37"/>
    </row>
    <row r="1721" spans="1:18">
      <c r="A1721" s="17">
        <v>6484</v>
      </c>
      <c r="B1721" s="15">
        <v>46141.924768518496</v>
      </c>
      <c r="C1721" s="15">
        <v>46141.934004629598</v>
      </c>
      <c r="D1721" s="15" t="s">
        <v>264</v>
      </c>
      <c r="E1721" s="32">
        <v>46063</v>
      </c>
      <c r="F1721" s="15" t="s">
        <v>2208</v>
      </c>
      <c r="G1721" s="15"/>
      <c r="H1721" s="21" t="s">
        <v>2026</v>
      </c>
      <c r="I1721" s="17" t="s">
        <v>2391</v>
      </c>
      <c r="J1721" s="17" t="s">
        <v>274</v>
      </c>
      <c r="K1721" s="17" t="s">
        <v>285</v>
      </c>
      <c r="L1721" s="17" t="s">
        <v>5622</v>
      </c>
      <c r="M1721" s="17" t="s">
        <v>5623</v>
      </c>
      <c r="N1721" s="17" t="s">
        <v>5624</v>
      </c>
      <c r="O1721" s="17" t="s">
        <v>428</v>
      </c>
      <c r="P1721" s="43" t="s">
        <v>390</v>
      </c>
      <c r="Q1721" s="17" t="str" cm="1">
        <f t="array" ref="Q1721">_xlfn.XLOOKUP(Table4[[#This Row],[Full Name / Nama Penuh]],Table1[[#All],[Employee Name]],Table1[[#All],[Status]],"",0,1)</f>
        <v/>
      </c>
      <c r="R1721" s="37"/>
    </row>
    <row r="1722" spans="1:18" ht="87">
      <c r="A1722" s="17"/>
      <c r="B1722" s="15"/>
      <c r="C1722" s="15"/>
      <c r="D1722" s="15"/>
      <c r="E1722" s="32">
        <v>46062</v>
      </c>
      <c r="F1722" s="17" t="s">
        <v>116</v>
      </c>
      <c r="G1722" s="15"/>
      <c r="H1722" s="17" t="s">
        <v>239</v>
      </c>
      <c r="I1722" s="18" t="s">
        <v>861</v>
      </c>
      <c r="J1722" s="18" t="s">
        <v>88</v>
      </c>
      <c r="K1722" s="19" t="s">
        <v>267</v>
      </c>
      <c r="L1722" s="19" t="s">
        <v>5625</v>
      </c>
      <c r="M1722" s="20" t="s">
        <v>5626</v>
      </c>
      <c r="N1722" s="20" t="s">
        <v>5627</v>
      </c>
      <c r="O1722" s="18" t="s">
        <v>346</v>
      </c>
      <c r="P1722" s="43" t="s">
        <v>4047</v>
      </c>
      <c r="Q1722" s="17" t="str" cm="1">
        <f t="array" ref="Q1722">_xlfn.XLOOKUP(Table4[[#This Row],[Full Name / Nama Penuh]],Table1[[#All],[Employee Name]],Table1[[#All],[Status]],"",0,1)</f>
        <v>Active</v>
      </c>
      <c r="R1722" s="37"/>
    </row>
    <row r="1723" spans="1:18" ht="115.5">
      <c r="A1723" s="47"/>
      <c r="B1723" s="21"/>
      <c r="C1723" s="21"/>
      <c r="D1723" s="21"/>
      <c r="E1723" s="33">
        <v>46062</v>
      </c>
      <c r="F1723" s="17" t="s">
        <v>202</v>
      </c>
      <c r="G1723" s="15"/>
      <c r="H1723" s="17" t="s">
        <v>239</v>
      </c>
      <c r="I1723" s="18" t="s">
        <v>5628</v>
      </c>
      <c r="J1723" s="18" t="s">
        <v>753</v>
      </c>
      <c r="K1723" s="19" t="s">
        <v>267</v>
      </c>
      <c r="L1723" s="19" t="s">
        <v>5629</v>
      </c>
      <c r="M1723" s="20" t="s">
        <v>5630</v>
      </c>
      <c r="N1723" s="20" t="s">
        <v>5631</v>
      </c>
      <c r="O1723" s="18" t="s">
        <v>283</v>
      </c>
      <c r="P1723" s="43" t="s">
        <v>4047</v>
      </c>
      <c r="Q1723" s="17" t="str" cm="1">
        <f t="array" ref="Q1723">_xlfn.XLOOKUP(Table4[[#This Row],[Full Name / Nama Penuh]],Table1[[#All],[Employee Name]],Table1[[#All],[Status]],"",0,1)</f>
        <v>Active</v>
      </c>
      <c r="R1723" s="37"/>
    </row>
    <row r="1724" spans="1:18" ht="130.5">
      <c r="A1724" s="17"/>
      <c r="B1724" s="15"/>
      <c r="C1724" s="15"/>
      <c r="D1724" s="15"/>
      <c r="E1724" s="32">
        <v>46062</v>
      </c>
      <c r="F1724" s="17" t="s">
        <v>202</v>
      </c>
      <c r="G1724" s="15"/>
      <c r="H1724" s="17" t="s">
        <v>239</v>
      </c>
      <c r="I1724" s="22" t="s">
        <v>379</v>
      </c>
      <c r="J1724" s="22" t="s">
        <v>274</v>
      </c>
      <c r="K1724" s="23" t="s">
        <v>305</v>
      </c>
      <c r="L1724" s="23" t="s">
        <v>5632</v>
      </c>
      <c r="M1724" s="24" t="s">
        <v>5633</v>
      </c>
      <c r="N1724" s="24" t="s">
        <v>5634</v>
      </c>
      <c r="O1724" s="22" t="s">
        <v>527</v>
      </c>
      <c r="P1724" s="43" t="s">
        <v>4047</v>
      </c>
      <c r="Q1724" s="17" t="str" cm="1">
        <f t="array" ref="Q1724">_xlfn.XLOOKUP(Table4[[#This Row],[Full Name / Nama Penuh]],Table1[[#All],[Employee Name]],Table1[[#All],[Status]],"",0,1)</f>
        <v>Active</v>
      </c>
      <c r="R1724" s="37"/>
    </row>
    <row r="1725" spans="1:18" ht="130.5">
      <c r="A1725" s="17"/>
      <c r="B1725" s="15"/>
      <c r="C1725" s="15"/>
      <c r="D1725" s="15"/>
      <c r="E1725" s="32">
        <v>46062</v>
      </c>
      <c r="F1725" s="17" t="s">
        <v>51</v>
      </c>
      <c r="G1725" s="15"/>
      <c r="H1725" s="17" t="s">
        <v>239</v>
      </c>
      <c r="I1725" s="18" t="s">
        <v>304</v>
      </c>
      <c r="J1725" s="18" t="s">
        <v>604</v>
      </c>
      <c r="K1725" s="19" t="s">
        <v>267</v>
      </c>
      <c r="L1725" s="19" t="s">
        <v>5635</v>
      </c>
      <c r="M1725" s="20" t="s">
        <v>5636</v>
      </c>
      <c r="N1725" s="20" t="s">
        <v>5637</v>
      </c>
      <c r="O1725" s="18" t="s">
        <v>283</v>
      </c>
      <c r="P1725" s="43" t="s">
        <v>4047</v>
      </c>
      <c r="Q1725" s="17" t="str" cm="1">
        <f t="array" ref="Q1725">_xlfn.XLOOKUP(Table4[[#This Row],[Full Name / Nama Penuh]],Table1[[#All],[Employee Name]],Table1[[#All],[Status]],"",0,1)</f>
        <v>Active</v>
      </c>
      <c r="R1725" s="37"/>
    </row>
    <row r="1726" spans="1:18" ht="101.25">
      <c r="A1726" s="47"/>
      <c r="B1726" s="21"/>
      <c r="C1726" s="21"/>
      <c r="D1726" s="21"/>
      <c r="E1726" s="33">
        <v>46062</v>
      </c>
      <c r="F1726" s="17" t="s">
        <v>167</v>
      </c>
      <c r="G1726" s="15"/>
      <c r="H1726" s="17" t="s">
        <v>239</v>
      </c>
      <c r="I1726" s="18" t="s">
        <v>5558</v>
      </c>
      <c r="J1726" s="18" t="s">
        <v>274</v>
      </c>
      <c r="K1726" s="19" t="s">
        <v>267</v>
      </c>
      <c r="L1726" s="19" t="s">
        <v>5638</v>
      </c>
      <c r="M1726" s="20" t="s">
        <v>5639</v>
      </c>
      <c r="N1726" s="20" t="s">
        <v>5640</v>
      </c>
      <c r="O1726" s="18" t="s">
        <v>283</v>
      </c>
      <c r="P1726" s="43" t="s">
        <v>4047</v>
      </c>
      <c r="Q1726" s="17" t="str" cm="1">
        <f t="array" ref="Q1726">_xlfn.XLOOKUP(Table4[[#This Row],[Full Name / Nama Penuh]],Table1[[#All],[Employee Name]],Table1[[#All],[Status]],"",0,1)</f>
        <v>Active</v>
      </c>
      <c r="R1726" s="37"/>
    </row>
    <row r="1727" spans="1:18">
      <c r="A1727" s="17">
        <v>5765</v>
      </c>
      <c r="B1727" s="15">
        <v>46113.474606481497</v>
      </c>
      <c r="C1727" s="15">
        <v>46113.613125000003</v>
      </c>
      <c r="D1727" s="15" t="s">
        <v>264</v>
      </c>
      <c r="E1727" s="32">
        <v>46062</v>
      </c>
      <c r="F1727" s="17" t="s">
        <v>152</v>
      </c>
      <c r="G1727" s="15"/>
      <c r="H1727" s="21" t="s">
        <v>239</v>
      </c>
      <c r="I1727" s="17" t="s">
        <v>359</v>
      </c>
      <c r="J1727" s="17" t="s">
        <v>644</v>
      </c>
      <c r="K1727" s="17" t="s">
        <v>305</v>
      </c>
      <c r="L1727" s="17" t="s">
        <v>5641</v>
      </c>
      <c r="M1727" s="17" t="s">
        <v>5642</v>
      </c>
      <c r="N1727" s="17" t="s">
        <v>5643</v>
      </c>
      <c r="O1727" s="17" t="s">
        <v>295</v>
      </c>
      <c r="P1727" s="43" t="s">
        <v>272</v>
      </c>
      <c r="Q1727" s="17" t="str" cm="1">
        <f t="array" ref="Q1727">_xlfn.XLOOKUP(Table4[[#This Row],[Full Name / Nama Penuh]],Table1[[#All],[Employee Name]],Table1[[#All],[Status]],"",0,1)</f>
        <v>Active</v>
      </c>
      <c r="R1727" s="37"/>
    </row>
    <row r="1728" spans="1:18">
      <c r="A1728" s="17">
        <v>5833</v>
      </c>
      <c r="B1728" s="15">
        <v>46118.605925925898</v>
      </c>
      <c r="C1728" s="15">
        <v>46118.6089236111</v>
      </c>
      <c r="D1728" s="15" t="s">
        <v>264</v>
      </c>
      <c r="E1728" s="32">
        <v>46062</v>
      </c>
      <c r="F1728" s="15" t="s">
        <v>62</v>
      </c>
      <c r="G1728" s="15"/>
      <c r="H1728" s="21" t="s">
        <v>239</v>
      </c>
      <c r="I1728" s="17" t="s">
        <v>632</v>
      </c>
      <c r="J1728" s="17" t="s">
        <v>88</v>
      </c>
      <c r="K1728" s="17" t="s">
        <v>305</v>
      </c>
      <c r="L1728" s="17" t="s">
        <v>5644</v>
      </c>
      <c r="M1728" s="17" t="s">
        <v>5645</v>
      </c>
      <c r="N1728" s="17" t="s">
        <v>5646</v>
      </c>
      <c r="O1728" s="17" t="s">
        <v>454</v>
      </c>
      <c r="P1728" s="16" t="s">
        <v>272</v>
      </c>
      <c r="Q1728" s="17" t="str" cm="1">
        <f t="array" ref="Q1728">_xlfn.XLOOKUP(Table4[[#This Row],[Full Name / Nama Penuh]],Table1[[#All],[Employee Name]],Table1[[#All],[Status]],"",0,1)</f>
        <v>Active</v>
      </c>
      <c r="R1728" s="37"/>
    </row>
    <row r="1729" spans="1:18">
      <c r="A1729" s="17">
        <v>6154</v>
      </c>
      <c r="B1729" s="15">
        <v>46126.350879629601</v>
      </c>
      <c r="C1729" s="15">
        <v>46126.351759259298</v>
      </c>
      <c r="D1729" s="15" t="s">
        <v>264</v>
      </c>
      <c r="E1729" s="32">
        <v>46062</v>
      </c>
      <c r="F1729" s="17" t="s">
        <v>139</v>
      </c>
      <c r="G1729" s="15" t="s">
        <v>4616</v>
      </c>
      <c r="H1729" s="21" t="s">
        <v>239</v>
      </c>
      <c r="I1729" s="17" t="s">
        <v>769</v>
      </c>
      <c r="J1729" s="17" t="s">
        <v>1787</v>
      </c>
      <c r="K1729" s="17" t="s">
        <v>267</v>
      </c>
      <c r="L1729" s="17" t="s">
        <v>5647</v>
      </c>
      <c r="M1729" s="17" t="s">
        <v>5648</v>
      </c>
      <c r="N1729" s="17" t="s">
        <v>5566</v>
      </c>
      <c r="O1729" s="17" t="s">
        <v>346</v>
      </c>
      <c r="P1729" s="43" t="s">
        <v>272</v>
      </c>
      <c r="Q1729" s="17" t="str" cm="1">
        <f t="array" ref="Q1729">_xlfn.XLOOKUP(Table4[[#This Row],[Full Name / Nama Penuh]],Table1[[#All],[Employee Name]],Table1[[#All],[Status]],"",0,1)</f>
        <v>Active</v>
      </c>
      <c r="R1729" s="37"/>
    </row>
    <row r="1730" spans="1:18" ht="43.5">
      <c r="A1730" s="47"/>
      <c r="B1730" s="21"/>
      <c r="C1730" s="21"/>
      <c r="D1730" s="21"/>
      <c r="E1730" s="33">
        <v>46062</v>
      </c>
      <c r="F1730" s="17" t="s">
        <v>220</v>
      </c>
      <c r="G1730" s="15"/>
      <c r="H1730" s="17" t="s">
        <v>239</v>
      </c>
      <c r="I1730" s="18" t="s">
        <v>5649</v>
      </c>
      <c r="J1730" s="18" t="s">
        <v>4550</v>
      </c>
      <c r="K1730" s="19" t="s">
        <v>296</v>
      </c>
      <c r="L1730" s="19" t="s">
        <v>5650</v>
      </c>
      <c r="M1730" s="20" t="s">
        <v>5651</v>
      </c>
      <c r="N1730" s="20" t="s">
        <v>5652</v>
      </c>
      <c r="O1730" s="18" t="s">
        <v>948</v>
      </c>
      <c r="P1730" s="43" t="s">
        <v>4047</v>
      </c>
      <c r="Q1730" s="17" t="str" cm="1">
        <f t="array" ref="Q1730">_xlfn.XLOOKUP(Table4[[#This Row],[Full Name / Nama Penuh]],Table1[[#All],[Employee Name]],Table1[[#All],[Status]],"",0,1)</f>
        <v>Active</v>
      </c>
      <c r="R1730" s="37"/>
    </row>
    <row r="1731" spans="1:18" ht="43.5">
      <c r="A1731" s="17"/>
      <c r="B1731" s="15"/>
      <c r="C1731" s="15"/>
      <c r="D1731" s="15"/>
      <c r="E1731" s="32">
        <v>46062</v>
      </c>
      <c r="F1731" s="17" t="s">
        <v>229</v>
      </c>
      <c r="G1731" s="15"/>
      <c r="H1731" s="17" t="s">
        <v>239</v>
      </c>
      <c r="I1731" s="22" t="s">
        <v>2849</v>
      </c>
      <c r="J1731" s="22" t="s">
        <v>644</v>
      </c>
      <c r="K1731" s="23" t="s">
        <v>285</v>
      </c>
      <c r="L1731" s="23" t="s">
        <v>5653</v>
      </c>
      <c r="M1731" s="24" t="s">
        <v>5654</v>
      </c>
      <c r="N1731" s="24" t="s">
        <v>5655</v>
      </c>
      <c r="O1731" s="22" t="s">
        <v>383</v>
      </c>
      <c r="P1731" s="43" t="s">
        <v>4047</v>
      </c>
      <c r="Q1731" s="17" t="str" cm="1">
        <f t="array" ref="Q1731">_xlfn.XLOOKUP(Table4[[#This Row],[Full Name / Nama Penuh]],Table1[[#All],[Employee Name]],Table1[[#All],[Status]],"",0,1)</f>
        <v>Active</v>
      </c>
      <c r="R1731" s="37"/>
    </row>
    <row r="1732" spans="1:18">
      <c r="A1732" s="17">
        <v>6044</v>
      </c>
      <c r="B1732" s="15">
        <v>46125.3130439815</v>
      </c>
      <c r="C1732" s="15">
        <v>46125.316550925898</v>
      </c>
      <c r="D1732" s="15" t="s">
        <v>264</v>
      </c>
      <c r="E1732" s="32">
        <v>46060</v>
      </c>
      <c r="F1732" s="17" t="s">
        <v>94</v>
      </c>
      <c r="G1732" s="15" t="s">
        <v>2213</v>
      </c>
      <c r="H1732" s="21" t="s">
        <v>239</v>
      </c>
      <c r="I1732" s="17" t="s">
        <v>908</v>
      </c>
      <c r="J1732" s="17" t="s">
        <v>291</v>
      </c>
      <c r="K1732" s="17" t="s">
        <v>285</v>
      </c>
      <c r="L1732" s="17" t="s">
        <v>5656</v>
      </c>
      <c r="M1732" s="17" t="s">
        <v>5657</v>
      </c>
      <c r="N1732" s="17" t="s">
        <v>5658</v>
      </c>
      <c r="O1732" s="17" t="s">
        <v>454</v>
      </c>
      <c r="P1732" s="43" t="s">
        <v>272</v>
      </c>
      <c r="Q1732" s="17" t="str" cm="1">
        <f t="array" ref="Q1732">_xlfn.XLOOKUP(Table4[[#This Row],[Full Name / Nama Penuh]],Table1[[#All],[Employee Name]],Table1[[#All],[Status]],"",0,1)</f>
        <v>Active</v>
      </c>
      <c r="R1732" s="37"/>
    </row>
    <row r="1733" spans="1:18">
      <c r="A1733" s="17">
        <v>6243</v>
      </c>
      <c r="B1733" s="15">
        <v>46126.559826388897</v>
      </c>
      <c r="C1733" s="15">
        <v>46126.561469907399</v>
      </c>
      <c r="D1733" s="15" t="s">
        <v>264</v>
      </c>
      <c r="E1733" s="32">
        <v>46060</v>
      </c>
      <c r="F1733" s="17" t="s">
        <v>197</v>
      </c>
      <c r="G1733" s="15" t="s">
        <v>3208</v>
      </c>
      <c r="H1733" s="21" t="s">
        <v>239</v>
      </c>
      <c r="I1733" s="17" t="s">
        <v>752</v>
      </c>
      <c r="J1733" s="17" t="s">
        <v>348</v>
      </c>
      <c r="K1733" s="17" t="s">
        <v>296</v>
      </c>
      <c r="L1733" s="17" t="s">
        <v>5659</v>
      </c>
      <c r="M1733" s="17" t="s">
        <v>5660</v>
      </c>
      <c r="N1733" s="17" t="s">
        <v>5661</v>
      </c>
      <c r="O1733" s="17" t="s">
        <v>498</v>
      </c>
      <c r="P1733" s="43" t="s">
        <v>272</v>
      </c>
      <c r="Q1733" s="17" t="str" cm="1">
        <f t="array" ref="Q1733">_xlfn.XLOOKUP(Table4[[#This Row],[Full Name / Nama Penuh]],Table1[[#All],[Employee Name]],Table1[[#All],[Status]],"",0,1)</f>
        <v>Active</v>
      </c>
      <c r="R1733" s="37"/>
    </row>
    <row r="1734" spans="1:18">
      <c r="A1734" s="17">
        <v>6089</v>
      </c>
      <c r="B1734" s="15">
        <v>46125.8460416667</v>
      </c>
      <c r="C1734" s="15">
        <v>46125.8536805556</v>
      </c>
      <c r="D1734" s="15" t="s">
        <v>264</v>
      </c>
      <c r="E1734" s="32">
        <v>46059</v>
      </c>
      <c r="F1734" s="17" t="s">
        <v>156</v>
      </c>
      <c r="G1734" s="15" t="s">
        <v>3249</v>
      </c>
      <c r="H1734" s="21" t="s">
        <v>239</v>
      </c>
      <c r="I1734" s="17" t="s">
        <v>697</v>
      </c>
      <c r="J1734" s="17" t="s">
        <v>919</v>
      </c>
      <c r="K1734" s="17" t="s">
        <v>267</v>
      </c>
      <c r="L1734" s="17" t="s">
        <v>5662</v>
      </c>
      <c r="M1734" s="17" t="s">
        <v>5663</v>
      </c>
      <c r="N1734" s="17" t="s">
        <v>5664</v>
      </c>
      <c r="O1734" s="17" t="s">
        <v>553</v>
      </c>
      <c r="P1734" s="43" t="s">
        <v>272</v>
      </c>
      <c r="Q1734" s="17" t="str" cm="1">
        <f t="array" ref="Q1734">_xlfn.XLOOKUP(Table4[[#This Row],[Full Name / Nama Penuh]],Table1[[#All],[Employee Name]],Table1[[#All],[Status]],"",0,1)</f>
        <v>Active</v>
      </c>
      <c r="R1734" s="37"/>
    </row>
    <row r="1735" spans="1:18" ht="130.5">
      <c r="A1735" s="47"/>
      <c r="B1735" s="21"/>
      <c r="C1735" s="21"/>
      <c r="D1735" s="21"/>
      <c r="E1735" s="33">
        <v>46059</v>
      </c>
      <c r="F1735" s="17" t="s">
        <v>116</v>
      </c>
      <c r="G1735" s="15"/>
      <c r="H1735" s="17" t="s">
        <v>239</v>
      </c>
      <c r="I1735" s="22" t="s">
        <v>5665</v>
      </c>
      <c r="J1735" s="22" t="s">
        <v>88</v>
      </c>
      <c r="K1735" s="23" t="s">
        <v>296</v>
      </c>
      <c r="L1735" s="23" t="s">
        <v>5666</v>
      </c>
      <c r="M1735" s="24" t="s">
        <v>5667</v>
      </c>
      <c r="N1735" s="24" t="s">
        <v>5668</v>
      </c>
      <c r="O1735" s="22" t="s">
        <v>541</v>
      </c>
      <c r="P1735" s="43" t="s">
        <v>4047</v>
      </c>
      <c r="Q1735" s="17" t="str" cm="1">
        <f t="array" ref="Q1735">_xlfn.XLOOKUP(Table4[[#This Row],[Full Name / Nama Penuh]],Table1[[#All],[Employee Name]],Table1[[#All],[Status]],"",0,1)</f>
        <v>Active</v>
      </c>
      <c r="R1735" s="37"/>
    </row>
    <row r="1736" spans="1:18" ht="101.25">
      <c r="A1736" s="17"/>
      <c r="B1736" s="15"/>
      <c r="C1736" s="15"/>
      <c r="D1736" s="15"/>
      <c r="E1736" s="32">
        <v>46058</v>
      </c>
      <c r="F1736" s="17" t="s">
        <v>167</v>
      </c>
      <c r="G1736" s="15"/>
      <c r="H1736" s="17" t="s">
        <v>239</v>
      </c>
      <c r="I1736" s="18" t="s">
        <v>5558</v>
      </c>
      <c r="J1736" s="18" t="s">
        <v>274</v>
      </c>
      <c r="K1736" s="19" t="s">
        <v>305</v>
      </c>
      <c r="L1736" s="19" t="s">
        <v>5669</v>
      </c>
      <c r="M1736" s="20" t="s">
        <v>5670</v>
      </c>
      <c r="N1736" s="20" t="s">
        <v>5671</v>
      </c>
      <c r="O1736" s="18" t="s">
        <v>295</v>
      </c>
      <c r="P1736" s="43" t="s">
        <v>4047</v>
      </c>
      <c r="Q1736" s="17" t="str" cm="1">
        <f t="array" ref="Q1736">_xlfn.XLOOKUP(Table4[[#This Row],[Full Name / Nama Penuh]],Table1[[#All],[Employee Name]],Table1[[#All],[Status]],"",0,1)</f>
        <v>Active</v>
      </c>
      <c r="R1736" s="37"/>
    </row>
    <row r="1737" spans="1:18" ht="43.5">
      <c r="A1737" s="17"/>
      <c r="B1737" s="15"/>
      <c r="C1737" s="15"/>
      <c r="D1737" s="15"/>
      <c r="E1737" s="32">
        <v>46058</v>
      </c>
      <c r="F1737" s="17" t="s">
        <v>222</v>
      </c>
      <c r="G1737" s="15"/>
      <c r="H1737" s="17" t="s">
        <v>239</v>
      </c>
      <c r="I1737" s="22" t="s">
        <v>789</v>
      </c>
      <c r="J1737" s="22" t="s">
        <v>291</v>
      </c>
      <c r="K1737" s="23" t="s">
        <v>285</v>
      </c>
      <c r="L1737" s="23" t="s">
        <v>5672</v>
      </c>
      <c r="M1737" s="24" t="s">
        <v>122</v>
      </c>
      <c r="N1737" s="24" t="s">
        <v>5673</v>
      </c>
      <c r="O1737" s="22" t="s">
        <v>289</v>
      </c>
      <c r="P1737" s="43" t="s">
        <v>4047</v>
      </c>
      <c r="Q1737" s="17" t="str" cm="1">
        <f t="array" ref="Q1737">_xlfn.XLOOKUP(Table4[[#This Row],[Full Name / Nama Penuh]],Table1[[#All],[Employee Name]],Table1[[#All],[Status]],"",0,1)</f>
        <v>Active</v>
      </c>
      <c r="R1737" s="37"/>
    </row>
    <row r="1738" spans="1:18" ht="72.75">
      <c r="A1738" s="17"/>
      <c r="B1738" s="15"/>
      <c r="C1738" s="15"/>
      <c r="D1738" s="15"/>
      <c r="E1738" s="32">
        <v>46057</v>
      </c>
      <c r="F1738" s="17" t="s">
        <v>93</v>
      </c>
      <c r="G1738" s="15"/>
      <c r="H1738" s="17" t="s">
        <v>239</v>
      </c>
      <c r="I1738" s="18" t="s">
        <v>5674</v>
      </c>
      <c r="J1738" s="18" t="s">
        <v>88</v>
      </c>
      <c r="K1738" s="19" t="s">
        <v>267</v>
      </c>
      <c r="L1738" s="19" t="s">
        <v>5675</v>
      </c>
      <c r="M1738" s="20" t="s">
        <v>5676</v>
      </c>
      <c r="N1738" s="20" t="s">
        <v>5677</v>
      </c>
      <c r="O1738" s="18" t="s">
        <v>346</v>
      </c>
      <c r="P1738" s="43" t="s">
        <v>4047</v>
      </c>
      <c r="Q1738" s="17" t="str" cm="1">
        <f t="array" ref="Q1738">_xlfn.XLOOKUP(Table4[[#This Row],[Full Name / Nama Penuh]],Table1[[#All],[Employee Name]],Table1[[#All],[Status]],"",0,1)</f>
        <v>Active</v>
      </c>
      <c r="R1738" s="37"/>
    </row>
    <row r="1739" spans="1:18" ht="43.5">
      <c r="A1739" s="47"/>
      <c r="B1739" s="21"/>
      <c r="C1739" s="21"/>
      <c r="D1739" s="21"/>
      <c r="E1739" s="33">
        <v>46057</v>
      </c>
      <c r="F1739" s="17" t="s">
        <v>165</v>
      </c>
      <c r="G1739" s="15"/>
      <c r="H1739" s="17" t="s">
        <v>239</v>
      </c>
      <c r="I1739" s="18" t="s">
        <v>651</v>
      </c>
      <c r="J1739" s="18" t="s">
        <v>274</v>
      </c>
      <c r="K1739" s="19" t="s">
        <v>267</v>
      </c>
      <c r="L1739" s="19" t="s">
        <v>5678</v>
      </c>
      <c r="M1739" s="20" t="s">
        <v>5679</v>
      </c>
      <c r="N1739" s="20" t="s">
        <v>3500</v>
      </c>
      <c r="O1739" s="18" t="s">
        <v>283</v>
      </c>
      <c r="P1739" s="43" t="s">
        <v>4047</v>
      </c>
      <c r="Q1739" s="17" t="str" cm="1">
        <f t="array" ref="Q1739">_xlfn.XLOOKUP(Table4[[#This Row],[Full Name / Nama Penuh]],Table1[[#All],[Employee Name]],Table1[[#All],[Status]],"",0,1)</f>
        <v>Active</v>
      </c>
      <c r="R1739" s="37"/>
    </row>
    <row r="1740" spans="1:18" ht="115.5">
      <c r="A1740" s="17"/>
      <c r="B1740" s="15"/>
      <c r="C1740" s="15"/>
      <c r="D1740" s="15"/>
      <c r="E1740" s="32">
        <v>46057</v>
      </c>
      <c r="F1740" s="17" t="s">
        <v>165</v>
      </c>
      <c r="G1740" s="15"/>
      <c r="H1740" s="17" t="s">
        <v>239</v>
      </c>
      <c r="I1740" s="22" t="s">
        <v>651</v>
      </c>
      <c r="J1740" s="22" t="s">
        <v>266</v>
      </c>
      <c r="K1740" s="23" t="s">
        <v>267</v>
      </c>
      <c r="L1740" s="23" t="s">
        <v>5680</v>
      </c>
      <c r="M1740" s="24" t="s">
        <v>5681</v>
      </c>
      <c r="N1740" s="24" t="s">
        <v>5682</v>
      </c>
      <c r="O1740" s="22" t="s">
        <v>553</v>
      </c>
      <c r="P1740" s="43" t="s">
        <v>4047</v>
      </c>
      <c r="Q1740" s="17" t="str" cm="1">
        <f t="array" ref="Q1740">_xlfn.XLOOKUP(Table4[[#This Row],[Full Name / Nama Penuh]],Table1[[#All],[Employee Name]],Table1[[#All],[Status]],"",0,1)</f>
        <v>Active</v>
      </c>
      <c r="R1740" s="37"/>
    </row>
    <row r="1741" spans="1:18" ht="72.75">
      <c r="A1741" s="17"/>
      <c r="B1741" s="15"/>
      <c r="C1741" s="15"/>
      <c r="D1741" s="15"/>
      <c r="E1741" s="32">
        <v>46057</v>
      </c>
      <c r="F1741" s="17" t="s">
        <v>211</v>
      </c>
      <c r="G1741" s="15"/>
      <c r="H1741" s="17" t="s">
        <v>239</v>
      </c>
      <c r="I1741" s="22" t="s">
        <v>892</v>
      </c>
      <c r="J1741" s="22" t="s">
        <v>291</v>
      </c>
      <c r="K1741" s="23" t="s">
        <v>267</v>
      </c>
      <c r="L1741" s="23" t="s">
        <v>5683</v>
      </c>
      <c r="M1741" s="24" t="s">
        <v>5684</v>
      </c>
      <c r="N1741" s="24" t="s">
        <v>5685</v>
      </c>
      <c r="O1741" s="22" t="s">
        <v>589</v>
      </c>
      <c r="P1741" s="43" t="s">
        <v>4047</v>
      </c>
      <c r="Q1741" s="17" t="str" cm="1">
        <f t="array" ref="Q1741">_xlfn.XLOOKUP(Table4[[#This Row],[Full Name / Nama Penuh]],Table1[[#All],[Employee Name]],Table1[[#All],[Status]],"",0,1)</f>
        <v>Active</v>
      </c>
      <c r="R1741" s="37"/>
    </row>
    <row r="1742" spans="1:18" ht="115.5">
      <c r="A1742" s="47"/>
      <c r="B1742" s="21"/>
      <c r="C1742" s="21"/>
      <c r="D1742" s="21"/>
      <c r="E1742" s="33">
        <v>46057</v>
      </c>
      <c r="F1742" s="17" t="s">
        <v>165</v>
      </c>
      <c r="G1742" s="15"/>
      <c r="H1742" s="17" t="s">
        <v>239</v>
      </c>
      <c r="I1742" s="18" t="s">
        <v>651</v>
      </c>
      <c r="J1742" s="18" t="s">
        <v>644</v>
      </c>
      <c r="K1742" s="19" t="s">
        <v>296</v>
      </c>
      <c r="L1742" s="19" t="s">
        <v>5686</v>
      </c>
      <c r="M1742" s="20" t="s">
        <v>5687</v>
      </c>
      <c r="N1742" s="20" t="s">
        <v>5688</v>
      </c>
      <c r="O1742" s="18" t="s">
        <v>948</v>
      </c>
      <c r="P1742" s="43" t="s">
        <v>4047</v>
      </c>
      <c r="Q1742" s="17" t="str" cm="1">
        <f t="array" ref="Q1742">_xlfn.XLOOKUP(Table4[[#This Row],[Full Name / Nama Penuh]],Table1[[#All],[Employee Name]],Table1[[#All],[Status]],"",0,1)</f>
        <v>Active</v>
      </c>
      <c r="R1742" s="37"/>
    </row>
    <row r="1743" spans="1:18" ht="144.75">
      <c r="A1743" s="17"/>
      <c r="B1743" s="15"/>
      <c r="C1743" s="15"/>
      <c r="D1743" s="15"/>
      <c r="E1743" s="32">
        <v>46056</v>
      </c>
      <c r="F1743" s="17" t="s">
        <v>169</v>
      </c>
      <c r="G1743" s="15"/>
      <c r="H1743" s="17" t="s">
        <v>239</v>
      </c>
      <c r="I1743" s="22" t="s">
        <v>5689</v>
      </c>
      <c r="J1743" s="22" t="s">
        <v>274</v>
      </c>
      <c r="K1743" s="23" t="s">
        <v>267</v>
      </c>
      <c r="L1743" s="23" t="s">
        <v>5690</v>
      </c>
      <c r="M1743" s="24" t="s">
        <v>5691</v>
      </c>
      <c r="N1743" s="24" t="s">
        <v>5692</v>
      </c>
      <c r="O1743" s="22" t="s">
        <v>283</v>
      </c>
      <c r="P1743" s="43" t="s">
        <v>4047</v>
      </c>
      <c r="Q1743" s="17" t="str" cm="1">
        <f t="array" ref="Q1743">_xlfn.XLOOKUP(Table4[[#This Row],[Full Name / Nama Penuh]],Table1[[#All],[Employee Name]],Table1[[#All],[Status]],"",0,1)</f>
        <v>Active</v>
      </c>
      <c r="R1743" s="37"/>
    </row>
    <row r="1744" spans="1:18" ht="43.5">
      <c r="A1744" s="47"/>
      <c r="B1744" s="21"/>
      <c r="C1744" s="21"/>
      <c r="D1744" s="21"/>
      <c r="E1744" s="33">
        <v>46056</v>
      </c>
      <c r="F1744" s="17" t="s">
        <v>187</v>
      </c>
      <c r="G1744" s="15"/>
      <c r="H1744" s="17" t="s">
        <v>239</v>
      </c>
      <c r="I1744" s="18" t="s">
        <v>1578</v>
      </c>
      <c r="J1744" s="18" t="s">
        <v>266</v>
      </c>
      <c r="K1744" s="19" t="s">
        <v>267</v>
      </c>
      <c r="L1744" s="19" t="s">
        <v>5607</v>
      </c>
      <c r="M1744" s="20" t="s">
        <v>804</v>
      </c>
      <c r="N1744" s="20" t="s">
        <v>1360</v>
      </c>
      <c r="O1744" s="18" t="s">
        <v>553</v>
      </c>
      <c r="P1744" s="43" t="s">
        <v>4047</v>
      </c>
      <c r="Q1744" s="17" t="str" cm="1">
        <f t="array" ref="Q1744">_xlfn.XLOOKUP(Table4[[#This Row],[Full Name / Nama Penuh]],Table1[[#All],[Employee Name]],Table1[[#All],[Status]],"",0,1)</f>
        <v>Active</v>
      </c>
      <c r="R1744" s="37"/>
    </row>
    <row r="1745" spans="1:18" ht="72.75">
      <c r="A1745" s="17"/>
      <c r="B1745" s="15"/>
      <c r="C1745" s="15"/>
      <c r="D1745" s="15"/>
      <c r="E1745" s="32">
        <v>46055</v>
      </c>
      <c r="F1745" s="17" t="s">
        <v>165</v>
      </c>
      <c r="G1745" s="15"/>
      <c r="H1745" s="17" t="s">
        <v>239</v>
      </c>
      <c r="I1745" s="18" t="s">
        <v>651</v>
      </c>
      <c r="J1745" s="18" t="s">
        <v>266</v>
      </c>
      <c r="K1745" s="19" t="s">
        <v>267</v>
      </c>
      <c r="L1745" s="19" t="s">
        <v>5693</v>
      </c>
      <c r="M1745" s="20" t="s">
        <v>5694</v>
      </c>
      <c r="N1745" s="20" t="s">
        <v>5695</v>
      </c>
      <c r="O1745" s="18" t="s">
        <v>553</v>
      </c>
      <c r="P1745" s="43" t="s">
        <v>4047</v>
      </c>
      <c r="Q1745" s="17" t="str" cm="1">
        <f t="array" ref="Q1745">_xlfn.XLOOKUP(Table4[[#This Row],[Full Name / Nama Penuh]],Table1[[#All],[Employee Name]],Table1[[#All],[Status]],"",0,1)</f>
        <v>Active</v>
      </c>
      <c r="R1745" s="37"/>
    </row>
    <row r="1746" spans="1:18" ht="43.5">
      <c r="A1746" s="47"/>
      <c r="B1746" s="21"/>
      <c r="C1746" s="21"/>
      <c r="D1746" s="21"/>
      <c r="E1746" s="33">
        <v>46055</v>
      </c>
      <c r="F1746" s="17" t="s">
        <v>231</v>
      </c>
      <c r="G1746" s="15"/>
      <c r="H1746" s="17" t="s">
        <v>239</v>
      </c>
      <c r="I1746" s="18" t="s">
        <v>5584</v>
      </c>
      <c r="J1746" s="18" t="s">
        <v>291</v>
      </c>
      <c r="K1746" s="19" t="s">
        <v>267</v>
      </c>
      <c r="L1746" s="19" t="s">
        <v>5696</v>
      </c>
      <c r="M1746" s="20" t="s">
        <v>5697</v>
      </c>
      <c r="N1746" s="20" t="s">
        <v>5698</v>
      </c>
      <c r="O1746" s="18" t="s">
        <v>346</v>
      </c>
      <c r="P1746" s="43" t="s">
        <v>4047</v>
      </c>
      <c r="Q1746" s="17" t="str" cm="1">
        <f t="array" ref="Q1746">_xlfn.XLOOKUP(Table4[[#This Row],[Full Name / Nama Penuh]],Table1[[#All],[Employee Name]],Table1[[#All],[Status]],"",0,1)</f>
        <v>Inactive</v>
      </c>
      <c r="R1746" s="37"/>
    </row>
    <row r="1747" spans="1:18">
      <c r="A1747" s="17">
        <v>6153</v>
      </c>
      <c r="B1747" s="15">
        <v>46126.350115740701</v>
      </c>
      <c r="C1747" s="15">
        <v>46126.3508449074</v>
      </c>
      <c r="D1747" s="15" t="s">
        <v>264</v>
      </c>
      <c r="E1747" s="32">
        <v>46055</v>
      </c>
      <c r="F1747" s="17" t="s">
        <v>139</v>
      </c>
      <c r="G1747" s="15" t="s">
        <v>4616</v>
      </c>
      <c r="H1747" s="21" t="s">
        <v>239</v>
      </c>
      <c r="I1747" s="17" t="s">
        <v>769</v>
      </c>
      <c r="J1747" s="17" t="s">
        <v>1787</v>
      </c>
      <c r="K1747" s="17" t="s">
        <v>267</v>
      </c>
      <c r="L1747" s="17" t="s">
        <v>770</v>
      </c>
      <c r="M1747" s="17" t="s">
        <v>5699</v>
      </c>
      <c r="N1747" s="17" t="s">
        <v>5566</v>
      </c>
      <c r="O1747" s="17" t="s">
        <v>346</v>
      </c>
      <c r="P1747" s="43" t="s">
        <v>272</v>
      </c>
      <c r="Q1747" s="17" t="str" cm="1">
        <f t="array" ref="Q1747">_xlfn.XLOOKUP(Table4[[#This Row],[Full Name / Nama Penuh]],Table1[[#All],[Employee Name]],Table1[[#All],[Status]],"",0,1)</f>
        <v>Active</v>
      </c>
      <c r="R1747" s="37"/>
    </row>
    <row r="1748" spans="1:18" ht="130.5">
      <c r="A1748" s="47"/>
      <c r="B1748" s="21"/>
      <c r="C1748" s="21"/>
      <c r="D1748" s="21"/>
      <c r="E1748" s="33">
        <v>46055</v>
      </c>
      <c r="F1748" s="17" t="s">
        <v>116</v>
      </c>
      <c r="G1748" s="15"/>
      <c r="H1748" s="17" t="s">
        <v>239</v>
      </c>
      <c r="I1748" s="22" t="s">
        <v>881</v>
      </c>
      <c r="J1748" s="22" t="s">
        <v>88</v>
      </c>
      <c r="K1748" s="23" t="s">
        <v>285</v>
      </c>
      <c r="L1748" s="23" t="s">
        <v>5700</v>
      </c>
      <c r="M1748" s="24" t="s">
        <v>5701</v>
      </c>
      <c r="N1748" s="24" t="s">
        <v>5702</v>
      </c>
      <c r="O1748" s="22" t="s">
        <v>367</v>
      </c>
      <c r="P1748" s="43" t="s">
        <v>4047</v>
      </c>
      <c r="Q1748" s="17" t="str" cm="1">
        <f t="array" ref="Q1748">_xlfn.XLOOKUP(Table4[[#This Row],[Full Name / Nama Penuh]],Table1[[#All],[Employee Name]],Table1[[#All],[Status]],"",0,1)</f>
        <v>Active</v>
      </c>
      <c r="R1748" s="37"/>
    </row>
    <row r="1749" spans="1:18" ht="43.5">
      <c r="A1749" s="17"/>
      <c r="B1749" s="15"/>
      <c r="C1749" s="15"/>
      <c r="D1749" s="15"/>
      <c r="E1749" s="32">
        <v>46055</v>
      </c>
      <c r="F1749" s="17" t="s">
        <v>229</v>
      </c>
      <c r="G1749" s="15"/>
      <c r="H1749" s="17" t="s">
        <v>239</v>
      </c>
      <c r="I1749" s="18" t="s">
        <v>2849</v>
      </c>
      <c r="J1749" s="18" t="s">
        <v>644</v>
      </c>
      <c r="K1749" s="19" t="s">
        <v>296</v>
      </c>
      <c r="L1749" s="19" t="s">
        <v>5703</v>
      </c>
      <c r="M1749" s="20" t="s">
        <v>5704</v>
      </c>
      <c r="N1749" s="20" t="s">
        <v>5705</v>
      </c>
      <c r="O1749" s="18" t="s">
        <v>383</v>
      </c>
      <c r="P1749" s="43" t="s">
        <v>4047</v>
      </c>
      <c r="Q1749" s="17" t="str" cm="1">
        <f t="array" ref="Q1749">_xlfn.XLOOKUP(Table4[[#This Row],[Full Name / Nama Penuh]],Table1[[#All],[Employee Name]],Table1[[#All],[Status]],"",0,1)</f>
        <v>Active</v>
      </c>
      <c r="R1749" s="37"/>
    </row>
    <row r="1750" spans="1:18">
      <c r="A1750" s="17">
        <v>6072</v>
      </c>
      <c r="B1750" s="15">
        <v>46125.769768518498</v>
      </c>
      <c r="C1750" s="15">
        <v>46125.771076388897</v>
      </c>
      <c r="D1750" s="15" t="s">
        <v>264</v>
      </c>
      <c r="E1750" s="32">
        <v>46055</v>
      </c>
      <c r="F1750" s="15" t="s">
        <v>4474</v>
      </c>
      <c r="G1750" s="15" t="s">
        <v>4475</v>
      </c>
      <c r="H1750" s="21" t="s">
        <v>239</v>
      </c>
      <c r="I1750" s="17" t="s">
        <v>885</v>
      </c>
      <c r="J1750" s="17" t="s">
        <v>274</v>
      </c>
      <c r="K1750" s="17" t="s">
        <v>285</v>
      </c>
      <c r="L1750" s="17" t="s">
        <v>5706</v>
      </c>
      <c r="M1750" s="17" t="s">
        <v>957</v>
      </c>
      <c r="N1750" s="17" t="s">
        <v>1811</v>
      </c>
      <c r="O1750" s="17" t="s">
        <v>289</v>
      </c>
      <c r="P1750" s="16" t="s">
        <v>272</v>
      </c>
      <c r="Q1750" s="17" t="str" cm="1">
        <f t="array" ref="Q1750">_xlfn.XLOOKUP(Table4[[#This Row],[Full Name / Nama Penuh]],Table1[[#All],[Employee Name]],Table1[[#All],[Status]],"",0,1)</f>
        <v>Active</v>
      </c>
      <c r="R1750" s="37"/>
    </row>
    <row r="1751" spans="1:18">
      <c r="A1751" s="17">
        <v>6098</v>
      </c>
      <c r="B1751" s="15">
        <v>46125.862638888902</v>
      </c>
      <c r="C1751" s="15">
        <v>46125.866041666697</v>
      </c>
      <c r="D1751" s="15" t="s">
        <v>264</v>
      </c>
      <c r="E1751" s="32">
        <v>46053</v>
      </c>
      <c r="F1751" s="17" t="s">
        <v>205</v>
      </c>
      <c r="G1751" s="15" t="s">
        <v>2135</v>
      </c>
      <c r="H1751" s="21" t="s">
        <v>239</v>
      </c>
      <c r="I1751" s="17" t="s">
        <v>5371</v>
      </c>
      <c r="J1751" s="17" t="s">
        <v>266</v>
      </c>
      <c r="K1751" s="17" t="s">
        <v>305</v>
      </c>
      <c r="L1751" s="17" t="s">
        <v>5707</v>
      </c>
      <c r="M1751" s="17" t="s">
        <v>5708</v>
      </c>
      <c r="N1751" s="17" t="s">
        <v>5709</v>
      </c>
      <c r="O1751" s="17" t="s">
        <v>295</v>
      </c>
      <c r="P1751" s="43" t="s">
        <v>272</v>
      </c>
      <c r="Q1751" s="17" t="str" cm="1">
        <f t="array" ref="Q1751">_xlfn.XLOOKUP(Table4[[#This Row],[Full Name / Nama Penuh]],Table1[[#All],[Employee Name]],Table1[[#All],[Status]],"",0,1)</f>
        <v>Active</v>
      </c>
      <c r="R1751" s="37"/>
    </row>
    <row r="1752" spans="1:18" ht="101.25">
      <c r="A1752" s="47"/>
      <c r="B1752" s="21"/>
      <c r="C1752" s="21"/>
      <c r="D1752" s="21"/>
      <c r="E1752" s="33">
        <v>46052</v>
      </c>
      <c r="F1752" s="17" t="s">
        <v>94</v>
      </c>
      <c r="G1752" s="15"/>
      <c r="H1752" s="17" t="s">
        <v>239</v>
      </c>
      <c r="I1752" s="22" t="s">
        <v>5710</v>
      </c>
      <c r="J1752" s="22" t="s">
        <v>266</v>
      </c>
      <c r="K1752" s="23" t="s">
        <v>305</v>
      </c>
      <c r="L1752" s="23" t="s">
        <v>5711</v>
      </c>
      <c r="M1752" s="24" t="s">
        <v>5712</v>
      </c>
      <c r="N1752" s="24" t="s">
        <v>5713</v>
      </c>
      <c r="O1752" s="22" t="s">
        <v>367</v>
      </c>
      <c r="P1752" s="43" t="s">
        <v>4047</v>
      </c>
      <c r="Q1752" s="17" t="str" cm="1">
        <f t="array" ref="Q1752">_xlfn.XLOOKUP(Table4[[#This Row],[Full Name / Nama Penuh]],Table1[[#All],[Employee Name]],Table1[[#All],[Status]],"",0,1)</f>
        <v>Active</v>
      </c>
      <c r="R1752" s="37"/>
    </row>
    <row r="1753" spans="1:18" ht="29.25">
      <c r="A1753" s="17"/>
      <c r="B1753" s="15"/>
      <c r="C1753" s="15"/>
      <c r="D1753" s="15"/>
      <c r="E1753" s="32">
        <v>46052</v>
      </c>
      <c r="F1753" s="17" t="s">
        <v>228</v>
      </c>
      <c r="G1753" s="15"/>
      <c r="H1753" s="17" t="s">
        <v>239</v>
      </c>
      <c r="I1753" s="18" t="s">
        <v>319</v>
      </c>
      <c r="J1753" s="18" t="s">
        <v>2315</v>
      </c>
      <c r="K1753" s="19" t="s">
        <v>305</v>
      </c>
      <c r="L1753" s="19" t="s">
        <v>5714</v>
      </c>
      <c r="M1753" s="20" t="s">
        <v>393</v>
      </c>
      <c r="N1753" s="20" t="s">
        <v>2589</v>
      </c>
      <c r="O1753" s="18" t="s">
        <v>454</v>
      </c>
      <c r="P1753" s="43" t="s">
        <v>4047</v>
      </c>
      <c r="Q1753" s="17" t="str" cm="1">
        <f t="array" ref="Q1753">_xlfn.XLOOKUP(Table4[[#This Row],[Full Name / Nama Penuh]],Table1[[#All],[Employee Name]],Table1[[#All],[Status]],"",0,1)</f>
        <v>Active</v>
      </c>
      <c r="R1753" s="37"/>
    </row>
    <row r="1754" spans="1:18" ht="409.6">
      <c r="A1754" s="47"/>
      <c r="B1754" s="21"/>
      <c r="C1754" s="21"/>
      <c r="D1754" s="21"/>
      <c r="E1754" s="33">
        <v>46052</v>
      </c>
      <c r="F1754" s="17" t="s">
        <v>171</v>
      </c>
      <c r="G1754" s="15"/>
      <c r="H1754" s="17" t="s">
        <v>239</v>
      </c>
      <c r="I1754" s="18" t="s">
        <v>465</v>
      </c>
      <c r="J1754" s="18" t="s">
        <v>274</v>
      </c>
      <c r="K1754" s="19" t="s">
        <v>267</v>
      </c>
      <c r="L1754" s="19" t="s">
        <v>5715</v>
      </c>
      <c r="M1754" s="20" t="s">
        <v>5716</v>
      </c>
      <c r="N1754" s="20" t="s">
        <v>5717</v>
      </c>
      <c r="O1754" s="18" t="s">
        <v>283</v>
      </c>
      <c r="P1754" s="43" t="s">
        <v>4047</v>
      </c>
      <c r="Q1754" s="17" t="str" cm="1">
        <f t="array" ref="Q1754">_xlfn.XLOOKUP(Table4[[#This Row],[Full Name / Nama Penuh]],Table1[[#All],[Employee Name]],Table1[[#All],[Status]],"",0,1)</f>
        <v>Active</v>
      </c>
      <c r="R1754" s="37"/>
    </row>
    <row r="1755" spans="1:18" ht="87">
      <c r="A1755" s="17"/>
      <c r="B1755" s="15"/>
      <c r="C1755" s="15"/>
      <c r="D1755" s="15"/>
      <c r="E1755" s="32">
        <v>46052</v>
      </c>
      <c r="F1755" s="17" t="s">
        <v>208</v>
      </c>
      <c r="G1755" s="15"/>
      <c r="H1755" s="17" t="s">
        <v>239</v>
      </c>
      <c r="I1755" s="22" t="s">
        <v>4066</v>
      </c>
      <c r="J1755" s="22" t="s">
        <v>3817</v>
      </c>
      <c r="K1755" s="23" t="s">
        <v>296</v>
      </c>
      <c r="L1755" s="23" t="s">
        <v>5718</v>
      </c>
      <c r="M1755" s="24" t="s">
        <v>5719</v>
      </c>
      <c r="N1755" s="24" t="s">
        <v>5720</v>
      </c>
      <c r="O1755" s="22" t="s">
        <v>289</v>
      </c>
      <c r="P1755" s="43" t="s">
        <v>4047</v>
      </c>
      <c r="Q1755" s="17" t="str" cm="1">
        <f t="array" ref="Q1755">_xlfn.XLOOKUP(Table4[[#This Row],[Full Name / Nama Penuh]],Table1[[#All],[Employee Name]],Table1[[#All],[Status]],"",0,1)</f>
        <v>Active</v>
      </c>
      <c r="R1755" s="37"/>
    </row>
    <row r="1756" spans="1:18">
      <c r="A1756" s="17">
        <v>6103</v>
      </c>
      <c r="B1756" s="15">
        <v>46125.872233796297</v>
      </c>
      <c r="C1756" s="15">
        <v>46125.877013888901</v>
      </c>
      <c r="D1756" s="15" t="s">
        <v>264</v>
      </c>
      <c r="E1756" s="32">
        <v>46052</v>
      </c>
      <c r="F1756" s="17" t="s">
        <v>205</v>
      </c>
      <c r="G1756" s="15" t="s">
        <v>2135</v>
      </c>
      <c r="H1756" s="21" t="s">
        <v>239</v>
      </c>
      <c r="I1756" s="17" t="s">
        <v>5371</v>
      </c>
      <c r="J1756" s="17" t="s">
        <v>608</v>
      </c>
      <c r="K1756" s="17" t="s">
        <v>285</v>
      </c>
      <c r="L1756" s="17" t="s">
        <v>5721</v>
      </c>
      <c r="M1756" s="17" t="s">
        <v>5722</v>
      </c>
      <c r="N1756" s="17" t="s">
        <v>5723</v>
      </c>
      <c r="O1756" s="17" t="s">
        <v>289</v>
      </c>
      <c r="P1756" s="43" t="s">
        <v>272</v>
      </c>
      <c r="Q1756" s="17" t="str" cm="1">
        <f t="array" ref="Q1756">_xlfn.XLOOKUP(Table4[[#This Row],[Full Name / Nama Penuh]],Table1[[#All],[Employee Name]],Table1[[#All],[Status]],"",0,1)</f>
        <v>Active</v>
      </c>
      <c r="R1756" s="37"/>
    </row>
    <row r="1757" spans="1:18">
      <c r="A1757" s="17">
        <v>6251</v>
      </c>
      <c r="B1757" s="15">
        <v>46126.568877314799</v>
      </c>
      <c r="C1757" s="15">
        <v>46126.571041666699</v>
      </c>
      <c r="D1757" s="15" t="s">
        <v>264</v>
      </c>
      <c r="E1757" s="32">
        <v>46052</v>
      </c>
      <c r="F1757" s="17" t="s">
        <v>163</v>
      </c>
      <c r="G1757" s="15" t="s">
        <v>3131</v>
      </c>
      <c r="H1757" s="21" t="s">
        <v>239</v>
      </c>
      <c r="I1757" s="17" t="s">
        <v>752</v>
      </c>
      <c r="J1757" s="17" t="s">
        <v>266</v>
      </c>
      <c r="K1757" s="17" t="s">
        <v>285</v>
      </c>
      <c r="L1757" s="17" t="s">
        <v>5724</v>
      </c>
      <c r="M1757" s="17" t="s">
        <v>5725</v>
      </c>
      <c r="N1757" s="17" t="s">
        <v>5726</v>
      </c>
      <c r="O1757" s="17" t="s">
        <v>289</v>
      </c>
      <c r="P1757" s="43" t="s">
        <v>272</v>
      </c>
      <c r="Q1757" s="17" t="str" cm="1">
        <f t="array" ref="Q1757">_xlfn.XLOOKUP(Table4[[#This Row],[Full Name / Nama Penuh]],Table1[[#All],[Employee Name]],Table1[[#All],[Status]],"",0,1)</f>
        <v>Active</v>
      </c>
      <c r="R1757" s="37"/>
    </row>
    <row r="1758" spans="1:18" ht="346.5">
      <c r="A1758" s="17"/>
      <c r="B1758" s="15"/>
      <c r="C1758" s="15"/>
      <c r="D1758" s="15"/>
      <c r="E1758" s="32">
        <v>46051</v>
      </c>
      <c r="F1758" s="17" t="s">
        <v>219</v>
      </c>
      <c r="G1758" s="37">
        <v>12000048</v>
      </c>
      <c r="H1758" s="17" t="s">
        <v>239</v>
      </c>
      <c r="I1758" s="18" t="s">
        <v>627</v>
      </c>
      <c r="J1758" s="18" t="s">
        <v>628</v>
      </c>
      <c r="K1758" s="19" t="s">
        <v>267</v>
      </c>
      <c r="L1758" s="19" t="s">
        <v>5727</v>
      </c>
      <c r="M1758" s="20" t="s">
        <v>5728</v>
      </c>
      <c r="N1758" s="20" t="s">
        <v>5729</v>
      </c>
      <c r="O1758" s="18" t="s">
        <v>553</v>
      </c>
      <c r="P1758" s="43" t="s">
        <v>4047</v>
      </c>
      <c r="Q1758" s="17" t="str" cm="1">
        <f t="array" ref="Q1758">_xlfn.XLOOKUP(Table4[[#This Row],[Full Name / Nama Penuh]],Table1[[#All],[Employee Name]],Table1[[#All],[Status]],"",0,1)</f>
        <v>Active</v>
      </c>
      <c r="R1758" s="37"/>
    </row>
    <row r="1759" spans="1:18" ht="409.6">
      <c r="A1759" s="47"/>
      <c r="B1759" s="21"/>
      <c r="C1759" s="21"/>
      <c r="D1759" s="21"/>
      <c r="E1759" s="33">
        <v>46051</v>
      </c>
      <c r="F1759" s="17" t="s">
        <v>171</v>
      </c>
      <c r="G1759" s="15"/>
      <c r="H1759" s="17" t="s">
        <v>239</v>
      </c>
      <c r="I1759" s="22" t="s">
        <v>5730</v>
      </c>
      <c r="J1759" s="22" t="s">
        <v>274</v>
      </c>
      <c r="K1759" s="23" t="s">
        <v>305</v>
      </c>
      <c r="L1759" s="23" t="s">
        <v>5731</v>
      </c>
      <c r="M1759" s="24" t="s">
        <v>5732</v>
      </c>
      <c r="N1759" s="24" t="s">
        <v>5733</v>
      </c>
      <c r="O1759" s="22" t="s">
        <v>295</v>
      </c>
      <c r="P1759" s="43" t="s">
        <v>4047</v>
      </c>
      <c r="Q1759" s="17" t="str" cm="1">
        <f t="array" ref="Q1759">_xlfn.XLOOKUP(Table4[[#This Row],[Full Name / Nama Penuh]],Table1[[#All],[Employee Name]],Table1[[#All],[Status]],"",0,1)</f>
        <v>Active</v>
      </c>
      <c r="R1759" s="37"/>
    </row>
    <row r="1760" spans="1:18" ht="115.5">
      <c r="A1760" s="47"/>
      <c r="B1760" s="21"/>
      <c r="C1760" s="21"/>
      <c r="D1760" s="21"/>
      <c r="E1760" s="33">
        <v>46051</v>
      </c>
      <c r="F1760" s="17" t="s">
        <v>87</v>
      </c>
      <c r="G1760" s="15"/>
      <c r="H1760" s="17" t="s">
        <v>239</v>
      </c>
      <c r="I1760" s="22" t="s">
        <v>949</v>
      </c>
      <c r="J1760" s="22" t="s">
        <v>274</v>
      </c>
      <c r="K1760" s="23" t="s">
        <v>305</v>
      </c>
      <c r="L1760" s="23" t="s">
        <v>5734</v>
      </c>
      <c r="M1760" s="24" t="s">
        <v>5735</v>
      </c>
      <c r="N1760" s="24" t="s">
        <v>5736</v>
      </c>
      <c r="O1760" s="22" t="s">
        <v>295</v>
      </c>
      <c r="P1760" s="43" t="s">
        <v>4047</v>
      </c>
      <c r="Q1760" s="17" t="str" cm="1">
        <f t="array" ref="Q1760">_xlfn.XLOOKUP(Table4[[#This Row],[Full Name / Nama Penuh]],Table1[[#All],[Employee Name]],Table1[[#All],[Status]],"",0,1)</f>
        <v>Active</v>
      </c>
      <c r="R1760" s="37"/>
    </row>
    <row r="1761" spans="1:18" ht="245.25">
      <c r="A1761" s="17"/>
      <c r="B1761" s="15"/>
      <c r="C1761" s="15"/>
      <c r="D1761" s="15"/>
      <c r="E1761" s="32">
        <v>46051</v>
      </c>
      <c r="F1761" s="17" t="s">
        <v>226</v>
      </c>
      <c r="G1761" s="15"/>
      <c r="H1761" s="17" t="s">
        <v>239</v>
      </c>
      <c r="I1761" s="18" t="s">
        <v>5737</v>
      </c>
      <c r="J1761" s="18" t="s">
        <v>88</v>
      </c>
      <c r="K1761" s="19" t="s">
        <v>267</v>
      </c>
      <c r="L1761" s="19" t="s">
        <v>5738</v>
      </c>
      <c r="M1761" s="20" t="s">
        <v>5739</v>
      </c>
      <c r="N1761" s="20" t="s">
        <v>5740</v>
      </c>
      <c r="O1761" s="18" t="s">
        <v>295</v>
      </c>
      <c r="P1761" s="43" t="s">
        <v>4047</v>
      </c>
      <c r="Q1761" s="17" t="str" cm="1">
        <f t="array" ref="Q1761">_xlfn.XLOOKUP(Table4[[#This Row],[Full Name / Nama Penuh]],Table1[[#All],[Employee Name]],Table1[[#All],[Status]],"",0,1)</f>
        <v>Active</v>
      </c>
      <c r="R1761" s="37"/>
    </row>
    <row r="1762" spans="1:18" ht="130.5">
      <c r="A1762" s="47"/>
      <c r="B1762" s="21"/>
      <c r="C1762" s="21"/>
      <c r="D1762" s="21"/>
      <c r="E1762" s="33">
        <v>46051</v>
      </c>
      <c r="F1762" s="17" t="s">
        <v>51</v>
      </c>
      <c r="G1762" s="15"/>
      <c r="H1762" s="17" t="s">
        <v>239</v>
      </c>
      <c r="I1762" s="18" t="s">
        <v>304</v>
      </c>
      <c r="J1762" s="18" t="s">
        <v>266</v>
      </c>
      <c r="K1762" s="19" t="s">
        <v>305</v>
      </c>
      <c r="L1762" s="19" t="s">
        <v>5741</v>
      </c>
      <c r="M1762" s="20" t="s">
        <v>5742</v>
      </c>
      <c r="N1762" s="20" t="s">
        <v>5743</v>
      </c>
      <c r="O1762" s="18" t="s">
        <v>283</v>
      </c>
      <c r="P1762" s="43" t="s">
        <v>4047</v>
      </c>
      <c r="Q1762" s="17" t="str" cm="1">
        <f t="array" ref="Q1762">_xlfn.XLOOKUP(Table4[[#This Row],[Full Name / Nama Penuh]],Table1[[#All],[Employee Name]],Table1[[#All],[Status]],"",0,1)</f>
        <v>Active</v>
      </c>
      <c r="R1762" s="37"/>
    </row>
    <row r="1763" spans="1:18" ht="318">
      <c r="A1763" s="47"/>
      <c r="B1763" s="21"/>
      <c r="C1763" s="21"/>
      <c r="D1763" s="21"/>
      <c r="E1763" s="33">
        <v>46051</v>
      </c>
      <c r="F1763" s="17" t="s">
        <v>171</v>
      </c>
      <c r="G1763" s="15"/>
      <c r="H1763" s="17" t="s">
        <v>239</v>
      </c>
      <c r="I1763" s="22" t="s">
        <v>465</v>
      </c>
      <c r="J1763" s="22" t="s">
        <v>274</v>
      </c>
      <c r="K1763" s="23" t="s">
        <v>267</v>
      </c>
      <c r="L1763" s="23" t="s">
        <v>5744</v>
      </c>
      <c r="M1763" s="24" t="s">
        <v>5745</v>
      </c>
      <c r="N1763" s="24" t="s">
        <v>5746</v>
      </c>
      <c r="O1763" s="22" t="s">
        <v>283</v>
      </c>
      <c r="P1763" s="43" t="s">
        <v>4047</v>
      </c>
      <c r="Q1763" s="17" t="str" cm="1">
        <f t="array" ref="Q1763">_xlfn.XLOOKUP(Table4[[#This Row],[Full Name / Nama Penuh]],Table1[[#All],[Employee Name]],Table1[[#All],[Status]],"",0,1)</f>
        <v>Active</v>
      </c>
      <c r="R1763" s="37"/>
    </row>
    <row r="1764" spans="1:18" ht="375.75">
      <c r="A1764" s="17"/>
      <c r="B1764" s="15"/>
      <c r="C1764" s="15"/>
      <c r="D1764" s="15"/>
      <c r="E1764" s="32">
        <v>46051</v>
      </c>
      <c r="F1764" s="17" t="s">
        <v>171</v>
      </c>
      <c r="G1764" s="15"/>
      <c r="H1764" s="17" t="s">
        <v>239</v>
      </c>
      <c r="I1764" s="18" t="s">
        <v>56</v>
      </c>
      <c r="J1764" s="18" t="s">
        <v>274</v>
      </c>
      <c r="K1764" s="19" t="s">
        <v>285</v>
      </c>
      <c r="L1764" s="19" t="s">
        <v>5747</v>
      </c>
      <c r="M1764" s="20" t="s">
        <v>5748</v>
      </c>
      <c r="N1764" s="20" t="s">
        <v>5749</v>
      </c>
      <c r="O1764" s="18" t="s">
        <v>289</v>
      </c>
      <c r="P1764" s="43" t="s">
        <v>4047</v>
      </c>
      <c r="Q1764" s="17" t="str" cm="1">
        <f t="array" ref="Q1764">_xlfn.XLOOKUP(Table4[[#This Row],[Full Name / Nama Penuh]],Table1[[#All],[Employee Name]],Table1[[#All],[Status]],"",0,1)</f>
        <v>Active</v>
      </c>
      <c r="R1764" s="37"/>
    </row>
    <row r="1765" spans="1:18" ht="43.5">
      <c r="A1765" s="17"/>
      <c r="B1765" s="15"/>
      <c r="C1765" s="15"/>
      <c r="D1765" s="15"/>
      <c r="E1765" s="32">
        <v>46051</v>
      </c>
      <c r="F1765" s="17" t="s">
        <v>51</v>
      </c>
      <c r="G1765" s="15"/>
      <c r="H1765" s="17" t="s">
        <v>239</v>
      </c>
      <c r="I1765" s="22" t="s">
        <v>304</v>
      </c>
      <c r="J1765" s="22" t="s">
        <v>753</v>
      </c>
      <c r="K1765" s="23" t="s">
        <v>296</v>
      </c>
      <c r="L1765" s="23" t="s">
        <v>5750</v>
      </c>
      <c r="M1765" s="24" t="s">
        <v>5751</v>
      </c>
      <c r="N1765" s="24" t="s">
        <v>5752</v>
      </c>
      <c r="O1765" s="22" t="s">
        <v>289</v>
      </c>
      <c r="P1765" s="43" t="s">
        <v>4047</v>
      </c>
      <c r="Q1765" s="17" t="str" cm="1">
        <f t="array" ref="Q1765">_xlfn.XLOOKUP(Table4[[#This Row],[Full Name / Nama Penuh]],Table1[[#All],[Employee Name]],Table1[[#All],[Status]],"",0,1)</f>
        <v>Active</v>
      </c>
      <c r="R1765" s="37"/>
    </row>
    <row r="1766" spans="1:18" ht="72.75">
      <c r="A1766" s="17"/>
      <c r="B1766" s="15"/>
      <c r="C1766" s="15"/>
      <c r="D1766" s="15"/>
      <c r="E1766" s="32">
        <v>46050</v>
      </c>
      <c r="F1766" s="17" t="s">
        <v>136</v>
      </c>
      <c r="G1766" s="15"/>
      <c r="H1766" s="17" t="s">
        <v>239</v>
      </c>
      <c r="I1766" s="22" t="s">
        <v>1436</v>
      </c>
      <c r="J1766" s="22" t="s">
        <v>291</v>
      </c>
      <c r="K1766" s="23" t="s">
        <v>267</v>
      </c>
      <c r="L1766" s="23" t="s">
        <v>5753</v>
      </c>
      <c r="M1766" s="24" t="s">
        <v>3106</v>
      </c>
      <c r="N1766" s="24" t="s">
        <v>5754</v>
      </c>
      <c r="O1766" s="22" t="s">
        <v>375</v>
      </c>
      <c r="P1766" s="43" t="s">
        <v>4047</v>
      </c>
      <c r="Q1766" s="17" t="str" cm="1">
        <f t="array" ref="Q1766">_xlfn.XLOOKUP(Table4[[#This Row],[Full Name / Nama Penuh]],Table1[[#All],[Employee Name]],Table1[[#All],[Status]],"",0,1)</f>
        <v>Active</v>
      </c>
      <c r="R1766" s="37"/>
    </row>
    <row r="1767" spans="1:18" ht="72.75">
      <c r="A1767" s="17"/>
      <c r="B1767" s="15"/>
      <c r="C1767" s="15"/>
      <c r="D1767" s="15"/>
      <c r="E1767" s="32">
        <v>46050</v>
      </c>
      <c r="F1767" s="17" t="s">
        <v>116</v>
      </c>
      <c r="G1767" s="15"/>
      <c r="H1767" s="17" t="s">
        <v>239</v>
      </c>
      <c r="I1767" s="18" t="s">
        <v>881</v>
      </c>
      <c r="J1767" s="18" t="s">
        <v>88</v>
      </c>
      <c r="K1767" s="19" t="s">
        <v>267</v>
      </c>
      <c r="L1767" s="19" t="s">
        <v>5755</v>
      </c>
      <c r="M1767" s="20" t="s">
        <v>5756</v>
      </c>
      <c r="N1767" s="20" t="s">
        <v>5757</v>
      </c>
      <c r="O1767" s="18" t="s">
        <v>346</v>
      </c>
      <c r="P1767" s="43" t="s">
        <v>4047</v>
      </c>
      <c r="Q1767" s="17" t="str" cm="1">
        <f t="array" ref="Q1767">_xlfn.XLOOKUP(Table4[[#This Row],[Full Name / Nama Penuh]],Table1[[#All],[Employee Name]],Table1[[#All],[Status]],"",0,1)</f>
        <v>Active</v>
      </c>
      <c r="R1767" s="37"/>
    </row>
    <row r="1768" spans="1:18" ht="115.5">
      <c r="A1768" s="47"/>
      <c r="B1768" s="21"/>
      <c r="C1768" s="21"/>
      <c r="D1768" s="21"/>
      <c r="E1768" s="33">
        <v>46050</v>
      </c>
      <c r="F1768" s="17" t="s">
        <v>167</v>
      </c>
      <c r="G1768" s="15"/>
      <c r="H1768" s="17" t="s">
        <v>239</v>
      </c>
      <c r="I1768" s="22" t="s">
        <v>5558</v>
      </c>
      <c r="J1768" s="22" t="s">
        <v>291</v>
      </c>
      <c r="K1768" s="23" t="s">
        <v>305</v>
      </c>
      <c r="L1768" s="23" t="s">
        <v>5758</v>
      </c>
      <c r="M1768" s="24" t="s">
        <v>5759</v>
      </c>
      <c r="N1768" s="24" t="s">
        <v>5760</v>
      </c>
      <c r="O1768" s="22" t="s">
        <v>318</v>
      </c>
      <c r="P1768" s="43" t="s">
        <v>4047</v>
      </c>
      <c r="Q1768" s="17" t="str" cm="1">
        <f t="array" ref="Q1768">_xlfn.XLOOKUP(Table4[[#This Row],[Full Name / Nama Penuh]],Table1[[#All],[Employee Name]],Table1[[#All],[Status]],"",0,1)</f>
        <v>Active</v>
      </c>
      <c r="R1768" s="37"/>
    </row>
    <row r="1769" spans="1:18" ht="72.75">
      <c r="A1769" s="47"/>
      <c r="B1769" s="21"/>
      <c r="C1769" s="21"/>
      <c r="D1769" s="21"/>
      <c r="E1769" s="33">
        <v>46050</v>
      </c>
      <c r="F1769" s="17" t="s">
        <v>84</v>
      </c>
      <c r="G1769" s="15"/>
      <c r="H1769" s="17" t="s">
        <v>239</v>
      </c>
      <c r="I1769" s="22" t="s">
        <v>309</v>
      </c>
      <c r="J1769" s="22" t="s">
        <v>966</v>
      </c>
      <c r="K1769" s="23" t="s">
        <v>296</v>
      </c>
      <c r="L1769" s="23" t="s">
        <v>5761</v>
      </c>
      <c r="M1769" s="24" t="s">
        <v>5762</v>
      </c>
      <c r="N1769" s="24" t="s">
        <v>5763</v>
      </c>
      <c r="O1769" s="22" t="s">
        <v>383</v>
      </c>
      <c r="P1769" s="43" t="s">
        <v>4047</v>
      </c>
      <c r="Q1769" s="17" t="str" cm="1">
        <f t="array" ref="Q1769">_xlfn.XLOOKUP(Table4[[#This Row],[Full Name / Nama Penuh]],Table1[[#All],[Employee Name]],Table1[[#All],[Status]],"",0,1)</f>
        <v>Active</v>
      </c>
      <c r="R1769" s="37"/>
    </row>
    <row r="1770" spans="1:18" ht="43.5">
      <c r="A1770" s="47"/>
      <c r="B1770" s="21"/>
      <c r="C1770" s="21"/>
      <c r="D1770" s="21"/>
      <c r="E1770" s="33">
        <v>46049</v>
      </c>
      <c r="F1770" s="17" t="s">
        <v>208</v>
      </c>
      <c r="G1770" s="15"/>
      <c r="H1770" s="17" t="s">
        <v>239</v>
      </c>
      <c r="I1770" s="18" t="s">
        <v>4066</v>
      </c>
      <c r="J1770" s="18" t="s">
        <v>848</v>
      </c>
      <c r="K1770" s="19" t="s">
        <v>267</v>
      </c>
      <c r="L1770" s="19" t="s">
        <v>5764</v>
      </c>
      <c r="M1770" s="20" t="s">
        <v>5765</v>
      </c>
      <c r="N1770" s="20" t="s">
        <v>5766</v>
      </c>
      <c r="O1770" s="18" t="s">
        <v>346</v>
      </c>
      <c r="P1770" s="43" t="s">
        <v>4047</v>
      </c>
      <c r="Q1770" s="17" t="str" cm="1">
        <f t="array" ref="Q1770">_xlfn.XLOOKUP(Table4[[#This Row],[Full Name / Nama Penuh]],Table1[[#All],[Employee Name]],Table1[[#All],[Status]],"",0,1)</f>
        <v>Active</v>
      </c>
      <c r="R1770" s="37"/>
    </row>
    <row r="1771" spans="1:18" ht="57.75">
      <c r="A1771" s="17"/>
      <c r="B1771" s="15"/>
      <c r="C1771" s="15"/>
      <c r="D1771" s="15"/>
      <c r="E1771" s="32">
        <v>46049</v>
      </c>
      <c r="F1771" s="17" t="s">
        <v>133</v>
      </c>
      <c r="G1771" s="15"/>
      <c r="H1771" s="17" t="s">
        <v>239</v>
      </c>
      <c r="I1771" s="22" t="s">
        <v>5767</v>
      </c>
      <c r="J1771" s="22" t="s">
        <v>604</v>
      </c>
      <c r="K1771" s="23" t="s">
        <v>267</v>
      </c>
      <c r="L1771" s="23" t="s">
        <v>5768</v>
      </c>
      <c r="M1771" s="24" t="s">
        <v>5769</v>
      </c>
      <c r="N1771" s="24" t="s">
        <v>5770</v>
      </c>
      <c r="O1771" s="22" t="s">
        <v>593</v>
      </c>
      <c r="P1771" s="43" t="s">
        <v>4047</v>
      </c>
      <c r="Q1771" s="17" t="str" cm="1">
        <f t="array" ref="Q1771">_xlfn.XLOOKUP(Table4[[#This Row],[Full Name / Nama Penuh]],Table1[[#All],[Employee Name]],Table1[[#All],[Status]],"",0,1)</f>
        <v>Active</v>
      </c>
      <c r="R1771" s="37"/>
    </row>
    <row r="1772" spans="1:18" ht="57.75">
      <c r="A1772" s="17"/>
      <c r="B1772" s="15"/>
      <c r="C1772" s="15"/>
      <c r="D1772" s="15"/>
      <c r="E1772" s="32">
        <v>46049</v>
      </c>
      <c r="F1772" s="17" t="s">
        <v>133</v>
      </c>
      <c r="G1772" s="15"/>
      <c r="H1772" s="17" t="s">
        <v>239</v>
      </c>
      <c r="I1772" s="18" t="s">
        <v>290</v>
      </c>
      <c r="J1772" s="18" t="s">
        <v>604</v>
      </c>
      <c r="K1772" s="19" t="s">
        <v>267</v>
      </c>
      <c r="L1772" s="19" t="s">
        <v>5771</v>
      </c>
      <c r="M1772" s="20" t="s">
        <v>5772</v>
      </c>
      <c r="N1772" s="20" t="s">
        <v>5773</v>
      </c>
      <c r="O1772" s="18" t="s">
        <v>283</v>
      </c>
      <c r="P1772" s="43" t="s">
        <v>4047</v>
      </c>
      <c r="Q1772" s="17" t="str" cm="1">
        <f t="array" ref="Q1772">_xlfn.XLOOKUP(Table4[[#This Row],[Full Name / Nama Penuh]],Table1[[#All],[Employee Name]],Table1[[#All],[Status]],"",0,1)</f>
        <v>Active</v>
      </c>
      <c r="R1772" s="37"/>
    </row>
    <row r="1773" spans="1:18" ht="57.75">
      <c r="A1773" s="17"/>
      <c r="B1773" s="15"/>
      <c r="C1773" s="15"/>
      <c r="D1773" s="15"/>
      <c r="E1773" s="32">
        <v>46049</v>
      </c>
      <c r="F1773" s="17" t="s">
        <v>165</v>
      </c>
      <c r="G1773" s="15"/>
      <c r="H1773" s="17" t="s">
        <v>239</v>
      </c>
      <c r="I1773" s="18" t="s">
        <v>5774</v>
      </c>
      <c r="J1773" s="18" t="s">
        <v>608</v>
      </c>
      <c r="K1773" s="19" t="s">
        <v>267</v>
      </c>
      <c r="L1773" s="19" t="s">
        <v>5775</v>
      </c>
      <c r="M1773" s="20" t="s">
        <v>5776</v>
      </c>
      <c r="N1773" s="20" t="s">
        <v>5777</v>
      </c>
      <c r="O1773" s="18" t="s">
        <v>318</v>
      </c>
      <c r="P1773" s="43" t="s">
        <v>4047</v>
      </c>
      <c r="Q1773" s="17" t="str" cm="1">
        <f t="array" ref="Q1773">_xlfn.XLOOKUP(Table4[[#This Row],[Full Name / Nama Penuh]],Table1[[#All],[Employee Name]],Table1[[#All],[Status]],"",0,1)</f>
        <v>Active</v>
      </c>
      <c r="R1773" s="37"/>
    </row>
    <row r="1774" spans="1:18" ht="57.75">
      <c r="A1774" s="47"/>
      <c r="B1774" s="21"/>
      <c r="C1774" s="21"/>
      <c r="D1774" s="21"/>
      <c r="E1774" s="33">
        <v>46049</v>
      </c>
      <c r="F1774" s="17" t="s">
        <v>166</v>
      </c>
      <c r="G1774" s="15"/>
      <c r="H1774" s="17" t="s">
        <v>239</v>
      </c>
      <c r="I1774" s="18" t="s">
        <v>359</v>
      </c>
      <c r="J1774" s="18" t="s">
        <v>644</v>
      </c>
      <c r="K1774" s="19" t="s">
        <v>305</v>
      </c>
      <c r="L1774" s="19" t="s">
        <v>5778</v>
      </c>
      <c r="M1774" s="20" t="s">
        <v>5779</v>
      </c>
      <c r="N1774" s="20" t="s">
        <v>5780</v>
      </c>
      <c r="O1774" s="18" t="s">
        <v>295</v>
      </c>
      <c r="P1774" s="43" t="s">
        <v>4047</v>
      </c>
      <c r="Q1774" s="17" t="str" cm="1">
        <f t="array" ref="Q1774">_xlfn.XLOOKUP(Table4[[#This Row],[Full Name / Nama Penuh]],Table1[[#All],[Employee Name]],Table1[[#All],[Status]],"",0,1)</f>
        <v>Active</v>
      </c>
      <c r="R1774" s="37"/>
    </row>
    <row r="1775" spans="1:18" ht="72.75">
      <c r="A1775" s="17"/>
      <c r="B1775" s="15"/>
      <c r="C1775" s="15"/>
      <c r="D1775" s="15"/>
      <c r="E1775" s="32">
        <v>46048</v>
      </c>
      <c r="F1775" s="17" t="s">
        <v>166</v>
      </c>
      <c r="G1775" s="15"/>
      <c r="H1775" s="17" t="s">
        <v>239</v>
      </c>
      <c r="I1775" s="22" t="s">
        <v>359</v>
      </c>
      <c r="J1775" s="22" t="s">
        <v>407</v>
      </c>
      <c r="K1775" s="23" t="s">
        <v>305</v>
      </c>
      <c r="L1775" s="23" t="s">
        <v>5781</v>
      </c>
      <c r="M1775" s="24" t="s">
        <v>5782</v>
      </c>
      <c r="N1775" s="24" t="s">
        <v>5783</v>
      </c>
      <c r="O1775" s="22" t="s">
        <v>295</v>
      </c>
      <c r="P1775" s="43" t="s">
        <v>4047</v>
      </c>
      <c r="Q1775" s="17" t="str" cm="1">
        <f t="array" ref="Q1775">_xlfn.XLOOKUP(Table4[[#This Row],[Full Name / Nama Penuh]],Table1[[#All],[Employee Name]],Table1[[#All],[Status]],"",0,1)</f>
        <v>Active</v>
      </c>
      <c r="R1775" s="37"/>
    </row>
    <row r="1776" spans="1:18" ht="260.25">
      <c r="A1776" s="47"/>
      <c r="B1776" s="21"/>
      <c r="C1776" s="21"/>
      <c r="D1776" s="21"/>
      <c r="E1776" s="33">
        <v>46048</v>
      </c>
      <c r="F1776" s="17" t="s">
        <v>177</v>
      </c>
      <c r="G1776" s="15"/>
      <c r="H1776" s="17" t="s">
        <v>239</v>
      </c>
      <c r="I1776" s="22" t="s">
        <v>512</v>
      </c>
      <c r="J1776" s="22" t="s">
        <v>291</v>
      </c>
      <c r="K1776" s="23" t="s">
        <v>305</v>
      </c>
      <c r="L1776" s="23" t="s">
        <v>5784</v>
      </c>
      <c r="M1776" s="24" t="s">
        <v>5785</v>
      </c>
      <c r="N1776" s="24" t="s">
        <v>5786</v>
      </c>
      <c r="O1776" s="22" t="s">
        <v>295</v>
      </c>
      <c r="P1776" s="43" t="s">
        <v>4047</v>
      </c>
      <c r="Q1776" s="17" t="str" cm="1">
        <f t="array" ref="Q1776">_xlfn.XLOOKUP(Table4[[#This Row],[Full Name / Nama Penuh]],Table1[[#All],[Employee Name]],Table1[[#All],[Status]],"",0,1)</f>
        <v>Active</v>
      </c>
      <c r="R1776" s="37"/>
    </row>
    <row r="1777" spans="1:18" ht="29.25">
      <c r="A1777" s="17"/>
      <c r="B1777" s="15"/>
      <c r="C1777" s="15"/>
      <c r="D1777" s="15"/>
      <c r="E1777" s="32">
        <v>46048</v>
      </c>
      <c r="F1777" s="17" t="s">
        <v>187</v>
      </c>
      <c r="G1777" s="15"/>
      <c r="H1777" s="17" t="s">
        <v>239</v>
      </c>
      <c r="I1777" s="22" t="s">
        <v>465</v>
      </c>
      <c r="J1777" s="22" t="s">
        <v>325</v>
      </c>
      <c r="K1777" s="23" t="s">
        <v>296</v>
      </c>
      <c r="L1777" s="23" t="s">
        <v>5787</v>
      </c>
      <c r="M1777" s="24" t="s">
        <v>804</v>
      </c>
      <c r="N1777" s="24" t="s">
        <v>5788</v>
      </c>
      <c r="O1777" s="22" t="s">
        <v>367</v>
      </c>
      <c r="P1777" s="43" t="s">
        <v>4047</v>
      </c>
      <c r="Q1777" s="17" t="str" cm="1">
        <f t="array" ref="Q1777">_xlfn.XLOOKUP(Table4[[#This Row],[Full Name / Nama Penuh]],Table1[[#All],[Employee Name]],Table1[[#All],[Status]],"",0,1)</f>
        <v>Active</v>
      </c>
      <c r="R1777" s="37"/>
    </row>
    <row r="1778" spans="1:18">
      <c r="A1778" s="17">
        <v>5888</v>
      </c>
      <c r="B1778" s="15">
        <v>46120.550567129598</v>
      </c>
      <c r="C1778" s="15">
        <v>46120.551921296297</v>
      </c>
      <c r="D1778" s="15" t="s">
        <v>264</v>
      </c>
      <c r="E1778" s="32">
        <v>46048</v>
      </c>
      <c r="F1778" s="17" t="s">
        <v>147</v>
      </c>
      <c r="G1778" s="15"/>
      <c r="H1778" s="21" t="s">
        <v>239</v>
      </c>
      <c r="I1778" s="17" t="s">
        <v>508</v>
      </c>
      <c r="J1778" s="17" t="s">
        <v>266</v>
      </c>
      <c r="K1778" s="17" t="s">
        <v>285</v>
      </c>
      <c r="L1778" s="17" t="s">
        <v>5789</v>
      </c>
      <c r="M1778" s="17" t="s">
        <v>5790</v>
      </c>
      <c r="N1778" s="17" t="s">
        <v>5791</v>
      </c>
      <c r="O1778" s="17" t="s">
        <v>428</v>
      </c>
      <c r="P1778" s="43" t="s">
        <v>272</v>
      </c>
      <c r="Q1778" s="17" t="str" cm="1">
        <f t="array" ref="Q1778">_xlfn.XLOOKUP(Table4[[#This Row],[Full Name / Nama Penuh]],Table1[[#All],[Employee Name]],Table1[[#All],[Status]],"",0,1)</f>
        <v>Active</v>
      </c>
      <c r="R1778" s="37"/>
    </row>
    <row r="1779" spans="1:18">
      <c r="A1779" s="17">
        <v>6270</v>
      </c>
      <c r="B1779" s="15">
        <v>46126.891180555598</v>
      </c>
      <c r="C1779" s="15">
        <v>46126.893946759301</v>
      </c>
      <c r="D1779" s="15" t="s">
        <v>264</v>
      </c>
      <c r="E1779" s="32">
        <v>46045</v>
      </c>
      <c r="F1779" s="17" t="s">
        <v>179</v>
      </c>
      <c r="G1779" s="15" t="s">
        <v>4568</v>
      </c>
      <c r="H1779" s="21" t="s">
        <v>239</v>
      </c>
      <c r="I1779" s="17" t="s">
        <v>465</v>
      </c>
      <c r="J1779" s="17" t="s">
        <v>332</v>
      </c>
      <c r="K1779" s="17" t="s">
        <v>267</v>
      </c>
      <c r="L1779" s="17" t="s">
        <v>5792</v>
      </c>
      <c r="M1779" s="17" t="s">
        <v>5793</v>
      </c>
      <c r="N1779" s="17" t="s">
        <v>5794</v>
      </c>
      <c r="O1779" s="17" t="s">
        <v>428</v>
      </c>
      <c r="P1779" s="43" t="s">
        <v>272</v>
      </c>
      <c r="Q1779" s="17" t="str" cm="1">
        <f t="array" ref="Q1779">_xlfn.XLOOKUP(Table4[[#This Row],[Full Name / Nama Penuh]],Table1[[#All],[Employee Name]],Table1[[#All],[Status]],"",0,1)</f>
        <v>Active</v>
      </c>
      <c r="R1779" s="37"/>
    </row>
    <row r="1780" spans="1:18" ht="130.5">
      <c r="A1780" s="47"/>
      <c r="B1780" s="21"/>
      <c r="C1780" s="21"/>
      <c r="D1780" s="21"/>
      <c r="E1780" s="33">
        <v>46045</v>
      </c>
      <c r="F1780" s="17" t="s">
        <v>116</v>
      </c>
      <c r="G1780" s="15"/>
      <c r="H1780" s="17" t="s">
        <v>239</v>
      </c>
      <c r="I1780" s="18" t="s">
        <v>861</v>
      </c>
      <c r="J1780" s="18" t="s">
        <v>88</v>
      </c>
      <c r="K1780" s="19" t="s">
        <v>285</v>
      </c>
      <c r="L1780" s="19" t="s">
        <v>5795</v>
      </c>
      <c r="M1780" s="20" t="s">
        <v>5796</v>
      </c>
      <c r="N1780" s="20" t="s">
        <v>5797</v>
      </c>
      <c r="O1780" s="18" t="s">
        <v>295</v>
      </c>
      <c r="P1780" s="43" t="s">
        <v>4047</v>
      </c>
      <c r="Q1780" s="17" t="str" cm="1">
        <f t="array" ref="Q1780">_xlfn.XLOOKUP(Table4[[#This Row],[Full Name / Nama Penuh]],Table1[[#All],[Employee Name]],Table1[[#All],[Status]],"",0,1)</f>
        <v>Active</v>
      </c>
      <c r="R1780" s="37"/>
    </row>
    <row r="1781" spans="1:18" ht="288.75">
      <c r="A1781" s="17"/>
      <c r="B1781" s="15"/>
      <c r="C1781" s="15"/>
      <c r="D1781" s="15"/>
      <c r="E1781" s="32">
        <v>46044</v>
      </c>
      <c r="F1781" s="17" t="s">
        <v>114</v>
      </c>
      <c r="G1781" s="15"/>
      <c r="H1781" s="17" t="s">
        <v>239</v>
      </c>
      <c r="I1781" s="18" t="s">
        <v>5798</v>
      </c>
      <c r="J1781" s="18" t="s">
        <v>291</v>
      </c>
      <c r="K1781" s="19" t="s">
        <v>305</v>
      </c>
      <c r="L1781" s="19" t="s">
        <v>5799</v>
      </c>
      <c r="M1781" s="20" t="s">
        <v>5800</v>
      </c>
      <c r="N1781" s="20" t="s">
        <v>5801</v>
      </c>
      <c r="O1781" s="18" t="s">
        <v>340</v>
      </c>
      <c r="P1781" s="43" t="s">
        <v>4047</v>
      </c>
      <c r="Q1781" s="17" t="str" cm="1">
        <f t="array" ref="Q1781">_xlfn.XLOOKUP(Table4[[#This Row],[Full Name / Nama Penuh]],Table1[[#All],[Employee Name]],Table1[[#All],[Status]],"",0,1)</f>
        <v>Active</v>
      </c>
      <c r="R1781" s="37"/>
    </row>
    <row r="1782" spans="1:18" ht="144.75">
      <c r="A1782" s="47"/>
      <c r="B1782" s="21"/>
      <c r="C1782" s="21"/>
      <c r="D1782" s="21"/>
      <c r="E1782" s="33">
        <v>46044</v>
      </c>
      <c r="F1782" s="17" t="s">
        <v>167</v>
      </c>
      <c r="G1782" s="15"/>
      <c r="H1782" s="17" t="s">
        <v>239</v>
      </c>
      <c r="I1782" s="22" t="s">
        <v>1268</v>
      </c>
      <c r="J1782" s="22" t="s">
        <v>753</v>
      </c>
      <c r="K1782" s="23" t="s">
        <v>267</v>
      </c>
      <c r="L1782" s="23" t="s">
        <v>5802</v>
      </c>
      <c r="M1782" s="24" t="s">
        <v>5803</v>
      </c>
      <c r="N1782" s="24" t="s">
        <v>5804</v>
      </c>
      <c r="O1782" s="22" t="s">
        <v>283</v>
      </c>
      <c r="P1782" s="43" t="s">
        <v>4047</v>
      </c>
      <c r="Q1782" s="17" t="str" cm="1">
        <f t="array" ref="Q1782">_xlfn.XLOOKUP(Table4[[#This Row],[Full Name / Nama Penuh]],Table1[[#All],[Employee Name]],Table1[[#All],[Status]],"",0,1)</f>
        <v>Active</v>
      </c>
      <c r="R1782" s="37"/>
    </row>
    <row r="1783" spans="1:18" ht="72.75">
      <c r="A1783" s="47"/>
      <c r="B1783" s="21"/>
      <c r="C1783" s="21"/>
      <c r="D1783" s="21"/>
      <c r="E1783" s="33">
        <v>46044</v>
      </c>
      <c r="F1783" s="17" t="s">
        <v>211</v>
      </c>
      <c r="G1783" s="15"/>
      <c r="H1783" s="17" t="s">
        <v>239</v>
      </c>
      <c r="I1783" s="18" t="s">
        <v>892</v>
      </c>
      <c r="J1783" s="18" t="s">
        <v>848</v>
      </c>
      <c r="K1783" s="19" t="s">
        <v>267</v>
      </c>
      <c r="L1783" s="19" t="s">
        <v>5805</v>
      </c>
      <c r="M1783" s="20" t="s">
        <v>5806</v>
      </c>
      <c r="N1783" s="20" t="s">
        <v>5807</v>
      </c>
      <c r="O1783" s="18" t="s">
        <v>289</v>
      </c>
      <c r="P1783" s="43" t="s">
        <v>4047</v>
      </c>
      <c r="Q1783" s="17" t="str" cm="1">
        <f t="array" ref="Q1783">_xlfn.XLOOKUP(Table4[[#This Row],[Full Name / Nama Penuh]],Table1[[#All],[Employee Name]],Table1[[#All],[Status]],"",0,1)</f>
        <v>Active</v>
      </c>
      <c r="R1783" s="37"/>
    </row>
    <row r="1784" spans="1:18" ht="57.75">
      <c r="A1784" s="17"/>
      <c r="B1784" s="15"/>
      <c r="C1784" s="15"/>
      <c r="D1784" s="15"/>
      <c r="E1784" s="32">
        <v>46044</v>
      </c>
      <c r="F1784" s="17" t="s">
        <v>110</v>
      </c>
      <c r="G1784" s="15"/>
      <c r="H1784" s="17" t="s">
        <v>239</v>
      </c>
      <c r="I1784" s="22" t="s">
        <v>537</v>
      </c>
      <c r="J1784" s="22" t="s">
        <v>88</v>
      </c>
      <c r="K1784" s="23" t="s">
        <v>267</v>
      </c>
      <c r="L1784" s="23" t="s">
        <v>5433</v>
      </c>
      <c r="M1784" s="24" t="s">
        <v>758</v>
      </c>
      <c r="N1784" s="24" t="s">
        <v>5808</v>
      </c>
      <c r="O1784" s="22" t="s">
        <v>271</v>
      </c>
      <c r="P1784" s="43" t="s">
        <v>4047</v>
      </c>
      <c r="Q1784" s="17" t="str" cm="1">
        <f t="array" ref="Q1784">_xlfn.XLOOKUP(Table4[[#This Row],[Full Name / Nama Penuh]],Table1[[#All],[Employee Name]],Table1[[#All],[Status]],"",0,1)</f>
        <v>Active</v>
      </c>
      <c r="R1784" s="37"/>
    </row>
    <row r="1785" spans="1:18">
      <c r="A1785" s="17">
        <v>6108</v>
      </c>
      <c r="B1785" s="15">
        <v>46125.897997685199</v>
      </c>
      <c r="C1785" s="15">
        <v>46125.8992939815</v>
      </c>
      <c r="D1785" s="15" t="s">
        <v>264</v>
      </c>
      <c r="E1785" s="32">
        <v>46044</v>
      </c>
      <c r="F1785" s="17" t="s">
        <v>147</v>
      </c>
      <c r="G1785" s="15" t="s">
        <v>2217</v>
      </c>
      <c r="H1785" s="21" t="s">
        <v>239</v>
      </c>
      <c r="I1785" s="17" t="s">
        <v>508</v>
      </c>
      <c r="J1785" s="17" t="s">
        <v>279</v>
      </c>
      <c r="K1785" s="17" t="s">
        <v>305</v>
      </c>
      <c r="L1785" s="17" t="s">
        <v>5809</v>
      </c>
      <c r="M1785" s="17" t="s">
        <v>2722</v>
      </c>
      <c r="N1785" s="17" t="s">
        <v>5810</v>
      </c>
      <c r="O1785" s="17" t="s">
        <v>295</v>
      </c>
      <c r="P1785" s="43" t="s">
        <v>272</v>
      </c>
      <c r="Q1785" s="17" t="str" cm="1">
        <f t="array" ref="Q1785">_xlfn.XLOOKUP(Table4[[#This Row],[Full Name / Nama Penuh]],Table1[[#All],[Employee Name]],Table1[[#All],[Status]],"",0,1)</f>
        <v>Active</v>
      </c>
      <c r="R1785" s="37"/>
    </row>
    <row r="1786" spans="1:18" ht="87">
      <c r="A1786" s="17"/>
      <c r="B1786" s="15"/>
      <c r="C1786" s="15"/>
      <c r="D1786" s="15"/>
      <c r="E1786" s="32">
        <v>46044</v>
      </c>
      <c r="F1786" s="17" t="s">
        <v>141</v>
      </c>
      <c r="G1786" s="15"/>
      <c r="H1786" s="17" t="s">
        <v>239</v>
      </c>
      <c r="I1786" s="22" t="s">
        <v>2221</v>
      </c>
      <c r="J1786" s="22" t="s">
        <v>266</v>
      </c>
      <c r="K1786" s="23" t="s">
        <v>285</v>
      </c>
      <c r="L1786" s="23" t="s">
        <v>5811</v>
      </c>
      <c r="M1786" s="24" t="s">
        <v>5812</v>
      </c>
      <c r="N1786" s="24" t="s">
        <v>5813</v>
      </c>
      <c r="O1786" s="22" t="s">
        <v>289</v>
      </c>
      <c r="P1786" s="43" t="s">
        <v>4047</v>
      </c>
      <c r="Q1786" s="17" t="str" cm="1">
        <f t="array" ref="Q1786">_xlfn.XLOOKUP(Table4[[#This Row],[Full Name / Nama Penuh]],Table1[[#All],[Employee Name]],Table1[[#All],[Status]],"",0,1)</f>
        <v>Inactive</v>
      </c>
      <c r="R1786" s="37"/>
    </row>
    <row r="1787" spans="1:18">
      <c r="A1787" s="17">
        <v>6155</v>
      </c>
      <c r="B1787" s="15">
        <v>46126.351793981499</v>
      </c>
      <c r="C1787" s="15">
        <v>46126.352534722202</v>
      </c>
      <c r="D1787" s="15" t="s">
        <v>264</v>
      </c>
      <c r="E1787" s="32">
        <v>46044</v>
      </c>
      <c r="F1787" s="17" t="s">
        <v>139</v>
      </c>
      <c r="G1787" s="15" t="s">
        <v>4616</v>
      </c>
      <c r="H1787" s="21" t="s">
        <v>239</v>
      </c>
      <c r="I1787" s="17" t="s">
        <v>769</v>
      </c>
      <c r="J1787" s="17" t="s">
        <v>88</v>
      </c>
      <c r="K1787" s="17" t="s">
        <v>285</v>
      </c>
      <c r="L1787" s="17" t="s">
        <v>5814</v>
      </c>
      <c r="M1787" s="17" t="s">
        <v>592</v>
      </c>
      <c r="N1787" s="17" t="s">
        <v>592</v>
      </c>
      <c r="O1787" s="17" t="s">
        <v>289</v>
      </c>
      <c r="P1787" s="43" t="s">
        <v>272</v>
      </c>
      <c r="Q1787" s="17" t="str" cm="1">
        <f t="array" ref="Q1787">_xlfn.XLOOKUP(Table4[[#This Row],[Full Name / Nama Penuh]],Table1[[#All],[Employee Name]],Table1[[#All],[Status]],"",0,1)</f>
        <v>Active</v>
      </c>
      <c r="R1787" s="37"/>
    </row>
    <row r="1788" spans="1:18">
      <c r="A1788" s="17">
        <v>6160</v>
      </c>
      <c r="B1788" s="15">
        <v>46126.351261574098</v>
      </c>
      <c r="C1788" s="15">
        <v>46126.354826388902</v>
      </c>
      <c r="D1788" s="15" t="s">
        <v>264</v>
      </c>
      <c r="E1788" s="32">
        <v>46044</v>
      </c>
      <c r="F1788" s="17" t="s">
        <v>146</v>
      </c>
      <c r="G1788" s="15" t="s">
        <v>2343</v>
      </c>
      <c r="H1788" s="21" t="s">
        <v>239</v>
      </c>
      <c r="I1788" s="17" t="s">
        <v>2344</v>
      </c>
      <c r="J1788" s="17" t="s">
        <v>266</v>
      </c>
      <c r="K1788" s="17" t="s">
        <v>285</v>
      </c>
      <c r="L1788" s="17" t="s">
        <v>5815</v>
      </c>
      <c r="M1788" s="17" t="s">
        <v>1049</v>
      </c>
      <c r="N1788" s="17" t="s">
        <v>1050</v>
      </c>
      <c r="O1788" s="17" t="s">
        <v>428</v>
      </c>
      <c r="P1788" s="43" t="s">
        <v>272</v>
      </c>
      <c r="Q1788" s="17" t="str" cm="1">
        <f t="array" ref="Q1788">_xlfn.XLOOKUP(Table4[[#This Row],[Full Name / Nama Penuh]],Table1[[#All],[Employee Name]],Table1[[#All],[Status]],"",0,1)</f>
        <v>Active</v>
      </c>
      <c r="R1788" s="37"/>
    </row>
    <row r="1789" spans="1:18">
      <c r="A1789" s="17">
        <v>6162</v>
      </c>
      <c r="B1789" s="15">
        <v>46126.356689814798</v>
      </c>
      <c r="C1789" s="15">
        <v>46126.356967592597</v>
      </c>
      <c r="D1789" s="15" t="s">
        <v>264</v>
      </c>
      <c r="E1789" s="32">
        <v>46044</v>
      </c>
      <c r="F1789" s="17" t="s">
        <v>146</v>
      </c>
      <c r="G1789" s="15" t="s">
        <v>2343</v>
      </c>
      <c r="H1789" s="21" t="s">
        <v>239</v>
      </c>
      <c r="I1789" s="17" t="s">
        <v>2344</v>
      </c>
      <c r="J1789" s="17" t="s">
        <v>266</v>
      </c>
      <c r="K1789" s="17" t="s">
        <v>285</v>
      </c>
      <c r="L1789" s="17" t="s">
        <v>5816</v>
      </c>
      <c r="M1789" s="17" t="s">
        <v>1049</v>
      </c>
      <c r="N1789" s="17" t="s">
        <v>5817</v>
      </c>
      <c r="O1789" s="17" t="s">
        <v>541</v>
      </c>
      <c r="P1789" s="43" t="s">
        <v>272</v>
      </c>
      <c r="Q1789" s="17" t="str" cm="1">
        <f t="array" ref="Q1789">_xlfn.XLOOKUP(Table4[[#This Row],[Full Name / Nama Penuh]],Table1[[#All],[Employee Name]],Table1[[#All],[Status]],"",0,1)</f>
        <v>Active</v>
      </c>
      <c r="R1789" s="37"/>
    </row>
    <row r="1790" spans="1:18" ht="130.5">
      <c r="A1790" s="17"/>
      <c r="B1790" s="15"/>
      <c r="C1790" s="15"/>
      <c r="D1790" s="15"/>
      <c r="E1790" s="32">
        <v>46043</v>
      </c>
      <c r="F1790" s="17" t="s">
        <v>135</v>
      </c>
      <c r="G1790" s="15"/>
      <c r="H1790" s="17" t="s">
        <v>239</v>
      </c>
      <c r="I1790" s="18" t="s">
        <v>1762</v>
      </c>
      <c r="J1790" s="18" t="s">
        <v>291</v>
      </c>
      <c r="K1790" s="19" t="s">
        <v>267</v>
      </c>
      <c r="L1790" s="19" t="s">
        <v>5818</v>
      </c>
      <c r="M1790" s="20" t="s">
        <v>5819</v>
      </c>
      <c r="N1790" s="20" t="s">
        <v>5820</v>
      </c>
      <c r="O1790" s="18" t="s">
        <v>593</v>
      </c>
      <c r="P1790" s="43" t="s">
        <v>4047</v>
      </c>
      <c r="Q1790" s="17" t="str" cm="1">
        <f t="array" ref="Q1790">_xlfn.XLOOKUP(Table4[[#This Row],[Full Name / Nama Penuh]],Table1[[#All],[Employee Name]],Table1[[#All],[Status]],"",0,1)</f>
        <v>Active</v>
      </c>
      <c r="R1790" s="37"/>
    </row>
    <row r="1791" spans="1:18" ht="57.75">
      <c r="A1791" s="17"/>
      <c r="B1791" s="15"/>
      <c r="C1791" s="15"/>
      <c r="D1791" s="15"/>
      <c r="E1791" s="32">
        <v>46043</v>
      </c>
      <c r="F1791" s="17" t="s">
        <v>167</v>
      </c>
      <c r="G1791" s="15"/>
      <c r="H1791" s="17" t="s">
        <v>239</v>
      </c>
      <c r="I1791" s="22" t="s">
        <v>1268</v>
      </c>
      <c r="J1791" s="22" t="s">
        <v>274</v>
      </c>
      <c r="K1791" s="23" t="s">
        <v>305</v>
      </c>
      <c r="L1791" s="23" t="s">
        <v>5821</v>
      </c>
      <c r="M1791" s="24" t="s">
        <v>5822</v>
      </c>
      <c r="N1791" s="24" t="s">
        <v>5823</v>
      </c>
      <c r="O1791" s="22" t="s">
        <v>295</v>
      </c>
      <c r="P1791" s="43" t="s">
        <v>4047</v>
      </c>
      <c r="Q1791" s="17" t="str" cm="1">
        <f t="array" ref="Q1791">_xlfn.XLOOKUP(Table4[[#This Row],[Full Name / Nama Penuh]],Table1[[#All],[Employee Name]],Table1[[#All],[Status]],"",0,1)</f>
        <v>Active</v>
      </c>
      <c r="R1791" s="37"/>
    </row>
    <row r="1792" spans="1:18" ht="216.75">
      <c r="A1792" s="47"/>
      <c r="B1792" s="21"/>
      <c r="C1792" s="21"/>
      <c r="D1792" s="21"/>
      <c r="E1792" s="33">
        <v>46043</v>
      </c>
      <c r="F1792" s="17" t="s">
        <v>167</v>
      </c>
      <c r="G1792" s="15"/>
      <c r="H1792" s="17" t="s">
        <v>239</v>
      </c>
      <c r="I1792" s="18" t="s">
        <v>1268</v>
      </c>
      <c r="J1792" s="18" t="s">
        <v>291</v>
      </c>
      <c r="K1792" s="19" t="s">
        <v>305</v>
      </c>
      <c r="L1792" s="19" t="s">
        <v>5824</v>
      </c>
      <c r="M1792" s="20" t="s">
        <v>5825</v>
      </c>
      <c r="N1792" s="20" t="s">
        <v>5826</v>
      </c>
      <c r="O1792" s="18" t="s">
        <v>283</v>
      </c>
      <c r="P1792" s="43" t="s">
        <v>4047</v>
      </c>
      <c r="Q1792" s="17" t="str" cm="1">
        <f t="array" ref="Q1792">_xlfn.XLOOKUP(Table4[[#This Row],[Full Name / Nama Penuh]],Table1[[#All],[Employee Name]],Table1[[#All],[Status]],"",0,1)</f>
        <v>Active</v>
      </c>
      <c r="R1792" s="37"/>
    </row>
    <row r="1793" spans="1:18" ht="159">
      <c r="A1793" s="17"/>
      <c r="B1793" s="15"/>
      <c r="C1793" s="15"/>
      <c r="D1793" s="15"/>
      <c r="E1793" s="32">
        <v>46043</v>
      </c>
      <c r="F1793" s="17" t="s">
        <v>169</v>
      </c>
      <c r="G1793" s="15"/>
      <c r="H1793" s="17" t="s">
        <v>239</v>
      </c>
      <c r="I1793" s="22" t="s">
        <v>465</v>
      </c>
      <c r="J1793" s="22" t="s">
        <v>291</v>
      </c>
      <c r="K1793" s="23" t="s">
        <v>305</v>
      </c>
      <c r="L1793" s="23" t="s">
        <v>5827</v>
      </c>
      <c r="M1793" s="24" t="s">
        <v>5828</v>
      </c>
      <c r="N1793" s="24" t="s">
        <v>5829</v>
      </c>
      <c r="O1793" s="22" t="s">
        <v>318</v>
      </c>
      <c r="P1793" s="43" t="s">
        <v>4047</v>
      </c>
      <c r="Q1793" s="17" t="str" cm="1">
        <f t="array" ref="Q1793">_xlfn.XLOOKUP(Table4[[#This Row],[Full Name / Nama Penuh]],Table1[[#All],[Employee Name]],Table1[[#All],[Status]],"",0,1)</f>
        <v>Active</v>
      </c>
      <c r="R1793" s="37"/>
    </row>
    <row r="1794" spans="1:18" ht="144.75">
      <c r="A1794" s="17"/>
      <c r="B1794" s="15"/>
      <c r="C1794" s="15"/>
      <c r="D1794" s="15"/>
      <c r="E1794" s="32">
        <v>46043</v>
      </c>
      <c r="F1794" s="17" t="s">
        <v>219</v>
      </c>
      <c r="G1794" s="37">
        <v>12000048</v>
      </c>
      <c r="H1794" s="17" t="s">
        <v>239</v>
      </c>
      <c r="I1794" s="22" t="s">
        <v>627</v>
      </c>
      <c r="J1794" s="22" t="s">
        <v>88</v>
      </c>
      <c r="K1794" s="23" t="s">
        <v>296</v>
      </c>
      <c r="L1794" s="23" t="s">
        <v>5830</v>
      </c>
      <c r="M1794" s="24" t="s">
        <v>5831</v>
      </c>
      <c r="N1794" s="24" t="s">
        <v>5832</v>
      </c>
      <c r="O1794" s="22" t="s">
        <v>346</v>
      </c>
      <c r="P1794" s="43" t="s">
        <v>4047</v>
      </c>
      <c r="Q1794" s="17" t="str" cm="1">
        <f t="array" ref="Q1794">_xlfn.XLOOKUP(Table4[[#This Row],[Full Name / Nama Penuh]],Table1[[#All],[Employee Name]],Table1[[#All],[Status]],"",0,1)</f>
        <v>Active</v>
      </c>
      <c r="R1794" s="37"/>
    </row>
    <row r="1795" spans="1:18" ht="130.5">
      <c r="A1795" s="47"/>
      <c r="B1795" s="21"/>
      <c r="C1795" s="21"/>
      <c r="D1795" s="21"/>
      <c r="E1795" s="33">
        <v>46043</v>
      </c>
      <c r="F1795" s="17" t="s">
        <v>219</v>
      </c>
      <c r="G1795" s="37">
        <v>12000048</v>
      </c>
      <c r="H1795" s="17" t="s">
        <v>239</v>
      </c>
      <c r="I1795" s="18" t="s">
        <v>627</v>
      </c>
      <c r="J1795" s="18" t="s">
        <v>88</v>
      </c>
      <c r="K1795" s="19" t="s">
        <v>285</v>
      </c>
      <c r="L1795" s="19" t="s">
        <v>671</v>
      </c>
      <c r="M1795" s="20" t="s">
        <v>5833</v>
      </c>
      <c r="N1795" s="20" t="s">
        <v>671</v>
      </c>
      <c r="O1795" s="18" t="s">
        <v>295</v>
      </c>
      <c r="P1795" s="43" t="s">
        <v>4047</v>
      </c>
      <c r="Q1795" s="17" t="str" cm="1">
        <f t="array" ref="Q1795">_xlfn.XLOOKUP(Table4[[#This Row],[Full Name / Nama Penuh]],Table1[[#All],[Employee Name]],Table1[[#All],[Status]],"",0,1)</f>
        <v>Active</v>
      </c>
      <c r="R1795" s="37"/>
    </row>
    <row r="1796" spans="1:18" ht="115.5">
      <c r="A1796" s="17"/>
      <c r="B1796" s="15"/>
      <c r="C1796" s="15"/>
      <c r="D1796" s="15"/>
      <c r="E1796" s="32">
        <v>46043</v>
      </c>
      <c r="F1796" s="17" t="s">
        <v>217</v>
      </c>
      <c r="G1796" s="15"/>
      <c r="H1796" s="17" t="s">
        <v>239</v>
      </c>
      <c r="I1796" s="22" t="s">
        <v>2887</v>
      </c>
      <c r="J1796" s="22" t="s">
        <v>274</v>
      </c>
      <c r="K1796" s="23" t="s">
        <v>285</v>
      </c>
      <c r="L1796" s="23" t="s">
        <v>5834</v>
      </c>
      <c r="M1796" s="24" t="s">
        <v>1049</v>
      </c>
      <c r="N1796" s="24" t="s">
        <v>5835</v>
      </c>
      <c r="O1796" s="22" t="s">
        <v>948</v>
      </c>
      <c r="P1796" s="43" t="s">
        <v>4047</v>
      </c>
      <c r="Q1796" s="17" t="str" cm="1">
        <f t="array" ref="Q1796">_xlfn.XLOOKUP(Table4[[#This Row],[Full Name / Nama Penuh]],Table1[[#All],[Employee Name]],Table1[[#All],[Status]],"",0,1)</f>
        <v>Inactive</v>
      </c>
      <c r="R1796" s="37"/>
    </row>
    <row r="1797" spans="1:18" ht="43.5">
      <c r="A1797" s="47"/>
      <c r="B1797" s="21"/>
      <c r="C1797" s="21"/>
      <c r="D1797" s="21"/>
      <c r="E1797" s="33">
        <v>46043</v>
      </c>
      <c r="F1797" s="17" t="s">
        <v>157</v>
      </c>
      <c r="G1797" s="15"/>
      <c r="H1797" s="17" t="s">
        <v>239</v>
      </c>
      <c r="I1797" s="22" t="s">
        <v>465</v>
      </c>
      <c r="J1797" s="22" t="s">
        <v>620</v>
      </c>
      <c r="K1797" s="23" t="s">
        <v>285</v>
      </c>
      <c r="L1797" s="23" t="s">
        <v>5836</v>
      </c>
      <c r="M1797" s="24" t="s">
        <v>887</v>
      </c>
      <c r="N1797" s="24" t="s">
        <v>5837</v>
      </c>
      <c r="O1797" s="22" t="s">
        <v>527</v>
      </c>
      <c r="P1797" s="43" t="s">
        <v>4047</v>
      </c>
      <c r="Q1797" s="17" t="str" cm="1">
        <f t="array" ref="Q1797">_xlfn.XLOOKUP(Table4[[#This Row],[Full Name / Nama Penuh]],Table1[[#All],[Employee Name]],Table1[[#All],[Status]],"",0,1)</f>
        <v>Active</v>
      </c>
      <c r="R1797" s="37"/>
    </row>
    <row r="1798" spans="1:18">
      <c r="A1798" s="17">
        <v>5932</v>
      </c>
      <c r="B1798" s="15">
        <v>46121.440844907404</v>
      </c>
      <c r="C1798" s="15">
        <v>46121.441770833299</v>
      </c>
      <c r="D1798" s="15" t="s">
        <v>264</v>
      </c>
      <c r="E1798" s="32">
        <v>46043</v>
      </c>
      <c r="F1798" s="17" t="s">
        <v>108</v>
      </c>
      <c r="G1798" s="15"/>
      <c r="H1798" s="21" t="s">
        <v>239</v>
      </c>
      <c r="I1798" s="17" t="s">
        <v>537</v>
      </c>
      <c r="J1798" s="17" t="s">
        <v>88</v>
      </c>
      <c r="K1798" s="17" t="s">
        <v>285</v>
      </c>
      <c r="L1798" s="17" t="s">
        <v>4222</v>
      </c>
      <c r="M1798" s="17" t="s">
        <v>4223</v>
      </c>
      <c r="N1798" s="17" t="s">
        <v>4224</v>
      </c>
      <c r="O1798" s="17" t="s">
        <v>289</v>
      </c>
      <c r="P1798" s="43" t="s">
        <v>272</v>
      </c>
      <c r="Q1798" s="17" t="str" cm="1">
        <f t="array" ref="Q1798">_xlfn.XLOOKUP(Table4[[#This Row],[Full Name / Nama Penuh]],Table1[[#All],[Employee Name]],Table1[[#All],[Status]],"",0,1)</f>
        <v>Active</v>
      </c>
      <c r="R1798" s="37"/>
    </row>
    <row r="1799" spans="1:18" ht="144.75">
      <c r="A1799" s="47"/>
      <c r="B1799" s="21"/>
      <c r="C1799" s="21"/>
      <c r="D1799" s="21"/>
      <c r="E1799" s="33">
        <v>46042</v>
      </c>
      <c r="F1799" s="17" t="s">
        <v>87</v>
      </c>
      <c r="G1799" s="15"/>
      <c r="H1799" s="17" t="s">
        <v>239</v>
      </c>
      <c r="I1799" s="22" t="s">
        <v>949</v>
      </c>
      <c r="J1799" s="22" t="s">
        <v>966</v>
      </c>
      <c r="K1799" s="23" t="s">
        <v>267</v>
      </c>
      <c r="L1799" s="23" t="s">
        <v>5838</v>
      </c>
      <c r="M1799" s="24" t="s">
        <v>5839</v>
      </c>
      <c r="N1799" s="24" t="s">
        <v>5840</v>
      </c>
      <c r="O1799" s="22" t="s">
        <v>346</v>
      </c>
      <c r="P1799" s="43" t="s">
        <v>4047</v>
      </c>
      <c r="Q1799" s="17" t="str" cm="1">
        <f t="array" ref="Q1799">_xlfn.XLOOKUP(Table4[[#This Row],[Full Name / Nama Penuh]],Table1[[#All],[Employee Name]],Table1[[#All],[Status]],"",0,1)</f>
        <v>Active</v>
      </c>
      <c r="R1799" s="37"/>
    </row>
    <row r="1800" spans="1:18" ht="159">
      <c r="A1800" s="17"/>
      <c r="B1800" s="15"/>
      <c r="C1800" s="15"/>
      <c r="D1800" s="15"/>
      <c r="E1800" s="32">
        <v>46042</v>
      </c>
      <c r="F1800" s="17" t="s">
        <v>136</v>
      </c>
      <c r="G1800" s="15"/>
      <c r="H1800" s="17" t="s">
        <v>239</v>
      </c>
      <c r="I1800" s="18" t="s">
        <v>1436</v>
      </c>
      <c r="J1800" s="18" t="s">
        <v>274</v>
      </c>
      <c r="K1800" s="19" t="s">
        <v>267</v>
      </c>
      <c r="L1800" s="19" t="s">
        <v>5841</v>
      </c>
      <c r="M1800" s="20" t="s">
        <v>1492</v>
      </c>
      <c r="N1800" s="20" t="s">
        <v>5842</v>
      </c>
      <c r="O1800" s="18" t="s">
        <v>375</v>
      </c>
      <c r="P1800" s="43" t="s">
        <v>4047</v>
      </c>
      <c r="Q1800" s="17" t="str" cm="1">
        <f t="array" ref="Q1800">_xlfn.XLOOKUP(Table4[[#This Row],[Full Name / Nama Penuh]],Table1[[#All],[Employee Name]],Table1[[#All],[Status]],"",0,1)</f>
        <v>Active</v>
      </c>
      <c r="R1800" s="37"/>
    </row>
    <row r="1801" spans="1:18" ht="130.5">
      <c r="A1801" s="47"/>
      <c r="B1801" s="21"/>
      <c r="C1801" s="21"/>
      <c r="D1801" s="21"/>
      <c r="E1801" s="33">
        <v>46042</v>
      </c>
      <c r="F1801" s="17" t="s">
        <v>167</v>
      </c>
      <c r="G1801" s="15"/>
      <c r="H1801" s="17" t="s">
        <v>239</v>
      </c>
      <c r="I1801" s="18" t="s">
        <v>1268</v>
      </c>
      <c r="J1801" s="18" t="s">
        <v>274</v>
      </c>
      <c r="K1801" s="19" t="s">
        <v>267</v>
      </c>
      <c r="L1801" s="19" t="s">
        <v>4476</v>
      </c>
      <c r="M1801" s="20" t="s">
        <v>5843</v>
      </c>
      <c r="N1801" s="20" t="s">
        <v>5844</v>
      </c>
      <c r="O1801" s="18" t="s">
        <v>283</v>
      </c>
      <c r="P1801" s="43" t="s">
        <v>4047</v>
      </c>
      <c r="Q1801" s="17" t="str" cm="1">
        <f t="array" ref="Q1801">_xlfn.XLOOKUP(Table4[[#This Row],[Full Name / Nama Penuh]],Table1[[#All],[Employee Name]],Table1[[#All],[Status]],"",0,1)</f>
        <v>Active</v>
      </c>
      <c r="R1801" s="37"/>
    </row>
    <row r="1802" spans="1:18">
      <c r="A1802" s="17">
        <v>6144</v>
      </c>
      <c r="B1802" s="15">
        <v>46126.341192129599</v>
      </c>
      <c r="C1802" s="15">
        <v>46126.345532407402</v>
      </c>
      <c r="D1802" s="15" t="s">
        <v>264</v>
      </c>
      <c r="E1802" s="32">
        <v>46042</v>
      </c>
      <c r="F1802" s="15" t="s">
        <v>2653</v>
      </c>
      <c r="G1802" s="15" t="s">
        <v>2654</v>
      </c>
      <c r="H1802" s="21" t="s">
        <v>239</v>
      </c>
      <c r="I1802" s="17" t="s">
        <v>789</v>
      </c>
      <c r="J1802" s="17" t="s">
        <v>291</v>
      </c>
      <c r="K1802" s="17" t="s">
        <v>267</v>
      </c>
      <c r="L1802" s="17" t="s">
        <v>5845</v>
      </c>
      <c r="M1802" s="17" t="s">
        <v>1910</v>
      </c>
      <c r="N1802" s="17" t="s">
        <v>2905</v>
      </c>
      <c r="O1802" s="17" t="s">
        <v>295</v>
      </c>
      <c r="P1802" s="16" t="s">
        <v>272</v>
      </c>
      <c r="Q1802" s="17" t="str" cm="1">
        <f t="array" ref="Q1802">_xlfn.XLOOKUP(Table4[[#This Row],[Full Name / Nama Penuh]],Table1[[#All],[Employee Name]],Table1[[#All],[Status]],"",0,1)</f>
        <v>Active</v>
      </c>
      <c r="R1802" s="37"/>
    </row>
    <row r="1803" spans="1:18" ht="43.5">
      <c r="A1803" s="17"/>
      <c r="B1803" s="15"/>
      <c r="C1803" s="15"/>
      <c r="D1803" s="15"/>
      <c r="E1803" s="32">
        <v>46042</v>
      </c>
      <c r="F1803" s="17" t="s">
        <v>135</v>
      </c>
      <c r="G1803" s="15"/>
      <c r="H1803" s="17" t="s">
        <v>239</v>
      </c>
      <c r="I1803" s="22" t="s">
        <v>1762</v>
      </c>
      <c r="J1803" s="22" t="s">
        <v>475</v>
      </c>
      <c r="K1803" s="23" t="s">
        <v>296</v>
      </c>
      <c r="L1803" s="23" t="s">
        <v>5846</v>
      </c>
      <c r="M1803" s="24" t="s">
        <v>5847</v>
      </c>
      <c r="N1803" s="24" t="s">
        <v>5848</v>
      </c>
      <c r="O1803" s="22" t="s">
        <v>450</v>
      </c>
      <c r="P1803" s="43" t="s">
        <v>4047</v>
      </c>
      <c r="Q1803" s="17" t="str" cm="1">
        <f t="array" ref="Q1803">_xlfn.XLOOKUP(Table4[[#This Row],[Full Name / Nama Penuh]],Table1[[#All],[Employee Name]],Table1[[#All],[Status]],"",0,1)</f>
        <v>Active</v>
      </c>
      <c r="R1803" s="37"/>
    </row>
    <row r="1804" spans="1:18" ht="87">
      <c r="A1804" s="47"/>
      <c r="B1804" s="21"/>
      <c r="C1804" s="21"/>
      <c r="D1804" s="21"/>
      <c r="E1804" s="33">
        <v>46042</v>
      </c>
      <c r="F1804" s="17" t="s">
        <v>211</v>
      </c>
      <c r="G1804" s="15"/>
      <c r="H1804" s="17" t="s">
        <v>239</v>
      </c>
      <c r="I1804" s="22" t="s">
        <v>892</v>
      </c>
      <c r="J1804" s="22" t="s">
        <v>88</v>
      </c>
      <c r="K1804" s="23" t="s">
        <v>285</v>
      </c>
      <c r="L1804" s="23" t="s">
        <v>5849</v>
      </c>
      <c r="M1804" s="24" t="s">
        <v>5850</v>
      </c>
      <c r="N1804" s="24" t="s">
        <v>5851</v>
      </c>
      <c r="O1804" s="22" t="s">
        <v>295</v>
      </c>
      <c r="P1804" s="43" t="s">
        <v>4047</v>
      </c>
      <c r="Q1804" s="17" t="str" cm="1">
        <f t="array" ref="Q1804">_xlfn.XLOOKUP(Table4[[#This Row],[Full Name / Nama Penuh]],Table1[[#All],[Employee Name]],Table1[[#All],[Status]],"",0,1)</f>
        <v>Active</v>
      </c>
      <c r="R1804" s="37"/>
    </row>
    <row r="1805" spans="1:18" ht="43.5">
      <c r="A1805" s="47"/>
      <c r="B1805" s="21"/>
      <c r="C1805" s="21"/>
      <c r="D1805" s="21"/>
      <c r="E1805" s="33">
        <v>46041</v>
      </c>
      <c r="F1805" s="17" t="s">
        <v>187</v>
      </c>
      <c r="G1805" s="15"/>
      <c r="H1805" s="17" t="s">
        <v>239</v>
      </c>
      <c r="I1805" s="18" t="s">
        <v>465</v>
      </c>
      <c r="J1805" s="18" t="s">
        <v>608</v>
      </c>
      <c r="K1805" s="19" t="s">
        <v>267</v>
      </c>
      <c r="L1805" s="19" t="s">
        <v>5852</v>
      </c>
      <c r="M1805" s="20" t="s">
        <v>4517</v>
      </c>
      <c r="N1805" s="20" t="s">
        <v>5788</v>
      </c>
      <c r="O1805" s="18" t="s">
        <v>289</v>
      </c>
      <c r="P1805" s="43" t="s">
        <v>4047</v>
      </c>
      <c r="Q1805" s="17" t="str" cm="1">
        <f t="array" ref="Q1805">_xlfn.XLOOKUP(Table4[[#This Row],[Full Name / Nama Penuh]],Table1[[#All],[Employee Name]],Table1[[#All],[Status]],"",0,1)</f>
        <v>Active</v>
      </c>
      <c r="R1805" s="37"/>
    </row>
    <row r="1806" spans="1:18" ht="115.5">
      <c r="A1806" s="17"/>
      <c r="B1806" s="15"/>
      <c r="C1806" s="15"/>
      <c r="D1806" s="15"/>
      <c r="E1806" s="32">
        <v>46041</v>
      </c>
      <c r="F1806" s="17" t="s">
        <v>140</v>
      </c>
      <c r="G1806" s="15"/>
      <c r="H1806" s="17" t="s">
        <v>239</v>
      </c>
      <c r="I1806" s="18" t="s">
        <v>403</v>
      </c>
      <c r="J1806" s="18" t="s">
        <v>291</v>
      </c>
      <c r="K1806" s="19" t="s">
        <v>285</v>
      </c>
      <c r="L1806" s="19" t="s">
        <v>5853</v>
      </c>
      <c r="M1806" s="20" t="s">
        <v>5854</v>
      </c>
      <c r="N1806" s="20" t="s">
        <v>5855</v>
      </c>
      <c r="O1806" s="18" t="s">
        <v>289</v>
      </c>
      <c r="P1806" s="43" t="s">
        <v>4047</v>
      </c>
      <c r="Q1806" s="17" t="str" cm="1">
        <f t="array" ref="Q1806">_xlfn.XLOOKUP(Table4[[#This Row],[Full Name / Nama Penuh]],Table1[[#All],[Employee Name]],Table1[[#All],[Status]],"",0,1)</f>
        <v>Active</v>
      </c>
      <c r="R1806" s="37"/>
    </row>
    <row r="1807" spans="1:18" ht="72.75">
      <c r="A1807" s="17"/>
      <c r="B1807" s="15"/>
      <c r="C1807" s="15"/>
      <c r="D1807" s="15"/>
      <c r="E1807" s="32">
        <v>46038</v>
      </c>
      <c r="F1807" s="17" t="s">
        <v>136</v>
      </c>
      <c r="G1807" s="15"/>
      <c r="H1807" s="17" t="s">
        <v>239</v>
      </c>
      <c r="I1807" s="22" t="s">
        <v>1436</v>
      </c>
      <c r="J1807" s="22" t="s">
        <v>291</v>
      </c>
      <c r="K1807" s="23" t="s">
        <v>267</v>
      </c>
      <c r="L1807" s="23" t="s">
        <v>5856</v>
      </c>
      <c r="M1807" s="24" t="s">
        <v>1556</v>
      </c>
      <c r="N1807" s="24" t="s">
        <v>5857</v>
      </c>
      <c r="O1807" s="22" t="s">
        <v>589</v>
      </c>
      <c r="P1807" s="43" t="s">
        <v>4047</v>
      </c>
      <c r="Q1807" s="17" t="str" cm="1">
        <f t="array" ref="Q1807">_xlfn.XLOOKUP(Table4[[#This Row],[Full Name / Nama Penuh]],Table1[[#All],[Employee Name]],Table1[[#All],[Status]],"",0,1)</f>
        <v>Active</v>
      </c>
      <c r="R1807" s="37"/>
    </row>
    <row r="1808" spans="1:18">
      <c r="A1808" s="17">
        <v>5837</v>
      </c>
      <c r="B1808" s="15">
        <v>46118.626296296301</v>
      </c>
      <c r="C1808" s="15">
        <v>46118.628275463001</v>
      </c>
      <c r="D1808" s="15" t="s">
        <v>264</v>
      </c>
      <c r="E1808" s="32">
        <v>46038</v>
      </c>
      <c r="F1808" s="15" t="s">
        <v>62</v>
      </c>
      <c r="G1808" s="15"/>
      <c r="H1808" s="21" t="s">
        <v>239</v>
      </c>
      <c r="I1808" s="17" t="s">
        <v>632</v>
      </c>
      <c r="J1808" s="17" t="s">
        <v>386</v>
      </c>
      <c r="K1808" s="17" t="s">
        <v>305</v>
      </c>
      <c r="L1808" s="17" t="s">
        <v>5858</v>
      </c>
      <c r="M1808" s="17" t="s">
        <v>5859</v>
      </c>
      <c r="N1808" s="17" t="s">
        <v>5860</v>
      </c>
      <c r="O1808" s="17" t="s">
        <v>295</v>
      </c>
      <c r="P1808" s="16" t="s">
        <v>272</v>
      </c>
      <c r="Q1808" s="17" t="str" cm="1">
        <f t="array" ref="Q1808">_xlfn.XLOOKUP(Table4[[#This Row],[Full Name / Nama Penuh]],Table1[[#All],[Employee Name]],Table1[[#All],[Status]],"",0,1)</f>
        <v>Active</v>
      </c>
      <c r="R1808" s="37"/>
    </row>
    <row r="1809" spans="1:18">
      <c r="A1809" s="17">
        <v>6091</v>
      </c>
      <c r="B1809" s="15">
        <v>46125.854398148098</v>
      </c>
      <c r="C1809" s="15">
        <v>46125.855995370403</v>
      </c>
      <c r="D1809" s="15" t="s">
        <v>264</v>
      </c>
      <c r="E1809" s="32">
        <v>46038</v>
      </c>
      <c r="F1809" s="17" t="s">
        <v>156</v>
      </c>
      <c r="G1809" s="15" t="s">
        <v>3249</v>
      </c>
      <c r="H1809" s="21" t="s">
        <v>239</v>
      </c>
      <c r="I1809" s="17" t="s">
        <v>697</v>
      </c>
      <c r="J1809" s="17" t="s">
        <v>683</v>
      </c>
      <c r="K1809" s="17" t="s">
        <v>296</v>
      </c>
      <c r="L1809" s="17" t="s">
        <v>5861</v>
      </c>
      <c r="M1809" s="17" t="s">
        <v>5862</v>
      </c>
      <c r="N1809" s="17" t="s">
        <v>5863</v>
      </c>
      <c r="O1809" s="17" t="s">
        <v>346</v>
      </c>
      <c r="P1809" s="43" t="s">
        <v>272</v>
      </c>
      <c r="Q1809" s="17" t="str" cm="1">
        <f t="array" ref="Q1809">_xlfn.XLOOKUP(Table4[[#This Row],[Full Name / Nama Penuh]],Table1[[#All],[Employee Name]],Table1[[#All],[Status]],"",0,1)</f>
        <v>Active</v>
      </c>
      <c r="R1809" s="37"/>
    </row>
    <row r="1810" spans="1:18" ht="115.5">
      <c r="A1810" s="17"/>
      <c r="B1810" s="15"/>
      <c r="C1810" s="15"/>
      <c r="D1810" s="15"/>
      <c r="E1810" s="32">
        <v>46037</v>
      </c>
      <c r="F1810" s="17" t="s">
        <v>46</v>
      </c>
      <c r="G1810" s="15"/>
      <c r="H1810" s="17" t="s">
        <v>239</v>
      </c>
      <c r="I1810" s="22" t="s">
        <v>341</v>
      </c>
      <c r="J1810" s="22" t="s">
        <v>715</v>
      </c>
      <c r="K1810" s="23" t="s">
        <v>267</v>
      </c>
      <c r="L1810" s="23" t="s">
        <v>5864</v>
      </c>
      <c r="M1810" s="24" t="s">
        <v>5865</v>
      </c>
      <c r="N1810" s="24" t="s">
        <v>5866</v>
      </c>
      <c r="O1810" s="22" t="s">
        <v>346</v>
      </c>
      <c r="P1810" s="43" t="s">
        <v>4047</v>
      </c>
      <c r="Q1810" s="17" t="str" cm="1">
        <f t="array" ref="Q1810">_xlfn.XLOOKUP(Table4[[#This Row],[Full Name / Nama Penuh]],Table1[[#All],[Employee Name]],Table1[[#All],[Status]],"",0,1)</f>
        <v>Active</v>
      </c>
      <c r="R1810" s="37"/>
    </row>
    <row r="1811" spans="1:18" ht="115.5">
      <c r="A1811" s="47"/>
      <c r="B1811" s="21"/>
      <c r="C1811" s="21"/>
      <c r="D1811" s="21"/>
      <c r="E1811" s="33">
        <v>46037</v>
      </c>
      <c r="F1811" s="17" t="s">
        <v>46</v>
      </c>
      <c r="G1811" s="15"/>
      <c r="H1811" s="17" t="s">
        <v>239</v>
      </c>
      <c r="I1811" s="18" t="s">
        <v>341</v>
      </c>
      <c r="J1811" s="18" t="s">
        <v>715</v>
      </c>
      <c r="K1811" s="19" t="s">
        <v>267</v>
      </c>
      <c r="L1811" s="19" t="s">
        <v>5867</v>
      </c>
      <c r="M1811" s="20" t="s">
        <v>5868</v>
      </c>
      <c r="N1811" s="20" t="s">
        <v>5866</v>
      </c>
      <c r="O1811" s="18" t="s">
        <v>346</v>
      </c>
      <c r="P1811" s="43" t="s">
        <v>4047</v>
      </c>
      <c r="Q1811" s="17" t="str" cm="1">
        <f t="array" ref="Q1811">_xlfn.XLOOKUP(Table4[[#This Row],[Full Name / Nama Penuh]],Table1[[#All],[Employee Name]],Table1[[#All],[Status]],"",0,1)</f>
        <v>Active</v>
      </c>
      <c r="R1811" s="37"/>
    </row>
    <row r="1812" spans="1:18" ht="115.5">
      <c r="A1812" s="17"/>
      <c r="B1812" s="15"/>
      <c r="C1812" s="15"/>
      <c r="D1812" s="15"/>
      <c r="E1812" s="32">
        <v>46037</v>
      </c>
      <c r="F1812" s="17" t="s">
        <v>46</v>
      </c>
      <c r="G1812" s="15"/>
      <c r="H1812" s="17" t="s">
        <v>239</v>
      </c>
      <c r="I1812" s="22" t="s">
        <v>341</v>
      </c>
      <c r="J1812" s="22" t="s">
        <v>715</v>
      </c>
      <c r="K1812" s="23" t="s">
        <v>267</v>
      </c>
      <c r="L1812" s="23" t="s">
        <v>5867</v>
      </c>
      <c r="M1812" s="24" t="s">
        <v>5868</v>
      </c>
      <c r="N1812" s="24" t="s">
        <v>5866</v>
      </c>
      <c r="O1812" s="22" t="s">
        <v>346</v>
      </c>
      <c r="P1812" s="43" t="s">
        <v>4047</v>
      </c>
      <c r="Q1812" s="17" t="str" cm="1">
        <f t="array" ref="Q1812">_xlfn.XLOOKUP(Table4[[#This Row],[Full Name / Nama Penuh]],Table1[[#All],[Employee Name]],Table1[[#All],[Status]],"",0,1)</f>
        <v>Active</v>
      </c>
      <c r="R1812" s="37"/>
    </row>
    <row r="1813" spans="1:18" ht="115.5">
      <c r="A1813" s="47"/>
      <c r="B1813" s="21"/>
      <c r="C1813" s="21"/>
      <c r="D1813" s="21"/>
      <c r="E1813" s="33">
        <v>46037</v>
      </c>
      <c r="F1813" s="17" t="s">
        <v>46</v>
      </c>
      <c r="G1813" s="15"/>
      <c r="H1813" s="17" t="s">
        <v>239</v>
      </c>
      <c r="I1813" s="18" t="s">
        <v>341</v>
      </c>
      <c r="J1813" s="18" t="s">
        <v>715</v>
      </c>
      <c r="K1813" s="19" t="s">
        <v>267</v>
      </c>
      <c r="L1813" s="19" t="s">
        <v>5869</v>
      </c>
      <c r="M1813" s="20" t="s">
        <v>5868</v>
      </c>
      <c r="N1813" s="20" t="s">
        <v>5866</v>
      </c>
      <c r="O1813" s="18" t="s">
        <v>346</v>
      </c>
      <c r="P1813" s="43" t="s">
        <v>4047</v>
      </c>
      <c r="Q1813" s="17" t="str" cm="1">
        <f t="array" ref="Q1813">_xlfn.XLOOKUP(Table4[[#This Row],[Full Name / Nama Penuh]],Table1[[#All],[Employee Name]],Table1[[#All],[Status]],"",0,1)</f>
        <v>Active</v>
      </c>
      <c r="R1813" s="37"/>
    </row>
    <row r="1814" spans="1:18" ht="115.5">
      <c r="A1814" s="17"/>
      <c r="B1814" s="15"/>
      <c r="C1814" s="15"/>
      <c r="D1814" s="15"/>
      <c r="E1814" s="32">
        <v>46037</v>
      </c>
      <c r="F1814" s="17" t="s">
        <v>46</v>
      </c>
      <c r="G1814" s="15"/>
      <c r="H1814" s="17" t="s">
        <v>239</v>
      </c>
      <c r="I1814" s="22" t="s">
        <v>341</v>
      </c>
      <c r="J1814" s="22" t="s">
        <v>715</v>
      </c>
      <c r="K1814" s="23" t="s">
        <v>267</v>
      </c>
      <c r="L1814" s="23" t="s">
        <v>5870</v>
      </c>
      <c r="M1814" s="24" t="s">
        <v>5868</v>
      </c>
      <c r="N1814" s="24" t="s">
        <v>5866</v>
      </c>
      <c r="O1814" s="22" t="s">
        <v>346</v>
      </c>
      <c r="P1814" s="43" t="s">
        <v>4047</v>
      </c>
      <c r="Q1814" s="17" t="str" cm="1">
        <f t="array" ref="Q1814">_xlfn.XLOOKUP(Table4[[#This Row],[Full Name / Nama Penuh]],Table1[[#All],[Employee Name]],Table1[[#All],[Status]],"",0,1)</f>
        <v>Active</v>
      </c>
      <c r="R1814" s="37"/>
    </row>
    <row r="1815" spans="1:18" ht="216.75">
      <c r="A1815" s="47"/>
      <c r="B1815" s="21"/>
      <c r="C1815" s="21"/>
      <c r="D1815" s="21"/>
      <c r="E1815" s="33">
        <v>46037</v>
      </c>
      <c r="F1815" s="17" t="s">
        <v>84</v>
      </c>
      <c r="G1815" s="15"/>
      <c r="H1815" s="17" t="s">
        <v>239</v>
      </c>
      <c r="I1815" s="18" t="s">
        <v>309</v>
      </c>
      <c r="J1815" s="18" t="s">
        <v>683</v>
      </c>
      <c r="K1815" s="19" t="s">
        <v>267</v>
      </c>
      <c r="L1815" s="19" t="s">
        <v>5871</v>
      </c>
      <c r="M1815" s="20" t="s">
        <v>5872</v>
      </c>
      <c r="N1815" s="20" t="s">
        <v>5873</v>
      </c>
      <c r="O1815" s="18" t="s">
        <v>346</v>
      </c>
      <c r="P1815" s="43" t="s">
        <v>4047</v>
      </c>
      <c r="Q1815" s="17" t="str" cm="1">
        <f t="array" ref="Q1815">_xlfn.XLOOKUP(Table4[[#This Row],[Full Name / Nama Penuh]],Table1[[#All],[Employee Name]],Table1[[#All],[Status]],"",0,1)</f>
        <v>Active</v>
      </c>
      <c r="R1815" s="37"/>
    </row>
    <row r="1816" spans="1:18" ht="216.75">
      <c r="A1816" s="17"/>
      <c r="B1816" s="15"/>
      <c r="C1816" s="15"/>
      <c r="D1816" s="15"/>
      <c r="E1816" s="32">
        <v>46037</v>
      </c>
      <c r="F1816" s="17" t="s">
        <v>226</v>
      </c>
      <c r="G1816" s="15"/>
      <c r="H1816" s="17" t="s">
        <v>239</v>
      </c>
      <c r="I1816" s="18" t="s">
        <v>2954</v>
      </c>
      <c r="J1816" s="18" t="s">
        <v>274</v>
      </c>
      <c r="K1816" s="19" t="s">
        <v>305</v>
      </c>
      <c r="L1816" s="19" t="s">
        <v>5874</v>
      </c>
      <c r="M1816" s="20" t="s">
        <v>5875</v>
      </c>
      <c r="N1816" s="20" t="s">
        <v>5876</v>
      </c>
      <c r="O1816" s="18" t="s">
        <v>295</v>
      </c>
      <c r="P1816" s="43" t="s">
        <v>4047</v>
      </c>
      <c r="Q1816" s="17" t="str" cm="1">
        <f t="array" ref="Q1816">_xlfn.XLOOKUP(Table4[[#This Row],[Full Name / Nama Penuh]],Table1[[#All],[Employee Name]],Table1[[#All],[Status]],"",0,1)</f>
        <v>Active</v>
      </c>
      <c r="R1816" s="37"/>
    </row>
    <row r="1817" spans="1:18" ht="57.75">
      <c r="A1817" s="47"/>
      <c r="B1817" s="21"/>
      <c r="C1817" s="21"/>
      <c r="D1817" s="21"/>
      <c r="E1817" s="33">
        <v>46037</v>
      </c>
      <c r="F1817" s="17" t="s">
        <v>136</v>
      </c>
      <c r="G1817" s="15"/>
      <c r="H1817" s="17" t="s">
        <v>239</v>
      </c>
      <c r="I1817" s="18" t="s">
        <v>1436</v>
      </c>
      <c r="J1817" s="18" t="s">
        <v>475</v>
      </c>
      <c r="K1817" s="19" t="s">
        <v>267</v>
      </c>
      <c r="L1817" s="19" t="s">
        <v>5877</v>
      </c>
      <c r="M1817" s="20" t="s">
        <v>5878</v>
      </c>
      <c r="N1817" s="20" t="s">
        <v>5879</v>
      </c>
      <c r="O1817" s="18" t="s">
        <v>375</v>
      </c>
      <c r="P1817" s="43" t="s">
        <v>4047</v>
      </c>
      <c r="Q1817" s="17" t="str" cm="1">
        <f t="array" ref="Q1817">_xlfn.XLOOKUP(Table4[[#This Row],[Full Name / Nama Penuh]],Table1[[#All],[Employee Name]],Table1[[#All],[Status]],"",0,1)</f>
        <v>Active</v>
      </c>
      <c r="R1817" s="37"/>
    </row>
    <row r="1818" spans="1:18" ht="57.75">
      <c r="A1818" s="47"/>
      <c r="B1818" s="21"/>
      <c r="C1818" s="21"/>
      <c r="D1818" s="21"/>
      <c r="E1818" s="33">
        <v>46037</v>
      </c>
      <c r="F1818" s="17" t="s">
        <v>148</v>
      </c>
      <c r="G1818" s="15"/>
      <c r="H1818" s="17" t="s">
        <v>239</v>
      </c>
      <c r="I1818" s="18" t="s">
        <v>432</v>
      </c>
      <c r="J1818" s="18" t="s">
        <v>266</v>
      </c>
      <c r="K1818" s="19" t="s">
        <v>285</v>
      </c>
      <c r="L1818" s="19" t="s">
        <v>5880</v>
      </c>
      <c r="M1818" s="20" t="s">
        <v>5881</v>
      </c>
      <c r="N1818" s="20" t="s">
        <v>5882</v>
      </c>
      <c r="O1818" s="18" t="s">
        <v>375</v>
      </c>
      <c r="P1818" s="43" t="s">
        <v>4047</v>
      </c>
      <c r="Q1818" s="17" t="str" cm="1">
        <f t="array" ref="Q1818">_xlfn.XLOOKUP(Table4[[#This Row],[Full Name / Nama Penuh]],Table1[[#All],[Employee Name]],Table1[[#All],[Status]],"",0,1)</f>
        <v>Active</v>
      </c>
      <c r="R1818" s="37"/>
    </row>
    <row r="1819" spans="1:18" ht="130.5">
      <c r="A1819" s="17"/>
      <c r="B1819" s="15"/>
      <c r="C1819" s="15"/>
      <c r="D1819" s="15"/>
      <c r="E1819" s="32">
        <v>46037</v>
      </c>
      <c r="F1819" s="17" t="s">
        <v>169</v>
      </c>
      <c r="G1819" s="15"/>
      <c r="H1819" s="17" t="s">
        <v>239</v>
      </c>
      <c r="I1819" s="22" t="s">
        <v>465</v>
      </c>
      <c r="J1819" s="22" t="s">
        <v>274</v>
      </c>
      <c r="K1819" s="23" t="s">
        <v>296</v>
      </c>
      <c r="L1819" s="23" t="s">
        <v>5883</v>
      </c>
      <c r="M1819" s="24" t="s">
        <v>5884</v>
      </c>
      <c r="N1819" s="24" t="s">
        <v>5885</v>
      </c>
      <c r="O1819" s="22" t="s">
        <v>289</v>
      </c>
      <c r="P1819" s="43" t="s">
        <v>4047</v>
      </c>
      <c r="Q1819" s="17" t="str" cm="1">
        <f t="array" ref="Q1819">_xlfn.XLOOKUP(Table4[[#This Row],[Full Name / Nama Penuh]],Table1[[#All],[Employee Name]],Table1[[#All],[Status]],"",0,1)</f>
        <v>Active</v>
      </c>
      <c r="R1819" s="37"/>
    </row>
    <row r="1820" spans="1:18" ht="130.5">
      <c r="A1820" s="47"/>
      <c r="B1820" s="21"/>
      <c r="C1820" s="21"/>
      <c r="D1820" s="21"/>
      <c r="E1820" s="33">
        <v>46037</v>
      </c>
      <c r="F1820" s="17" t="s">
        <v>141</v>
      </c>
      <c r="G1820" s="15"/>
      <c r="H1820" s="17" t="s">
        <v>239</v>
      </c>
      <c r="I1820" s="18" t="s">
        <v>2221</v>
      </c>
      <c r="J1820" s="18" t="s">
        <v>266</v>
      </c>
      <c r="K1820" s="19" t="s">
        <v>285</v>
      </c>
      <c r="L1820" s="19" t="s">
        <v>5886</v>
      </c>
      <c r="M1820" s="20" t="s">
        <v>5887</v>
      </c>
      <c r="N1820" s="20" t="s">
        <v>5888</v>
      </c>
      <c r="O1820" s="18" t="s">
        <v>289</v>
      </c>
      <c r="P1820" s="43" t="s">
        <v>4047</v>
      </c>
      <c r="Q1820" s="17" t="str" cm="1">
        <f t="array" ref="Q1820">_xlfn.XLOOKUP(Table4[[#This Row],[Full Name / Nama Penuh]],Table1[[#All],[Employee Name]],Table1[[#All],[Status]],"",0,1)</f>
        <v>Inactive</v>
      </c>
      <c r="R1820" s="37"/>
    </row>
    <row r="1821" spans="1:18" ht="101.25">
      <c r="A1821" s="17"/>
      <c r="B1821" s="15"/>
      <c r="C1821" s="15"/>
      <c r="D1821" s="15"/>
      <c r="E1821" s="32">
        <v>46037</v>
      </c>
      <c r="F1821" s="17" t="s">
        <v>137</v>
      </c>
      <c r="G1821" s="15"/>
      <c r="H1821" s="17" t="s">
        <v>239</v>
      </c>
      <c r="I1821" s="22" t="s">
        <v>769</v>
      </c>
      <c r="J1821" s="22" t="s">
        <v>291</v>
      </c>
      <c r="K1821" s="23" t="s">
        <v>285</v>
      </c>
      <c r="L1821" s="23" t="s">
        <v>2772</v>
      </c>
      <c r="M1821" s="24" t="s">
        <v>5889</v>
      </c>
      <c r="N1821" s="24" t="s">
        <v>5890</v>
      </c>
      <c r="O1821" s="22" t="s">
        <v>289</v>
      </c>
      <c r="P1821" s="43" t="s">
        <v>4047</v>
      </c>
      <c r="Q1821" s="17" t="str" cm="1">
        <f t="array" ref="Q1821">_xlfn.XLOOKUP(Table4[[#This Row],[Full Name / Nama Penuh]],Table1[[#All],[Employee Name]],Table1[[#All],[Status]],"",0,1)</f>
        <v>Active</v>
      </c>
      <c r="R1821" s="37"/>
    </row>
    <row r="1822" spans="1:18" ht="57.75">
      <c r="A1822" s="47"/>
      <c r="B1822" s="21"/>
      <c r="C1822" s="21"/>
      <c r="D1822" s="21"/>
      <c r="E1822" s="33">
        <v>46037</v>
      </c>
      <c r="F1822" s="17" t="s">
        <v>157</v>
      </c>
      <c r="G1822" s="15"/>
      <c r="H1822" s="17" t="s">
        <v>239</v>
      </c>
      <c r="I1822" s="18" t="s">
        <v>278</v>
      </c>
      <c r="J1822" s="18" t="s">
        <v>274</v>
      </c>
      <c r="K1822" s="19" t="s">
        <v>285</v>
      </c>
      <c r="L1822" s="19" t="s">
        <v>5891</v>
      </c>
      <c r="M1822" s="20" t="s">
        <v>887</v>
      </c>
      <c r="N1822" s="20" t="s">
        <v>5892</v>
      </c>
      <c r="O1822" s="18" t="s">
        <v>428</v>
      </c>
      <c r="P1822" s="43" t="s">
        <v>4047</v>
      </c>
      <c r="Q1822" s="17" t="str" cm="1">
        <f t="array" ref="Q1822">_xlfn.XLOOKUP(Table4[[#This Row],[Full Name / Nama Penuh]],Table1[[#All],[Employee Name]],Table1[[#All],[Status]],"",0,1)</f>
        <v>Active</v>
      </c>
      <c r="R1822" s="37"/>
    </row>
    <row r="1823" spans="1:18">
      <c r="A1823" s="17">
        <v>6137</v>
      </c>
      <c r="B1823" s="15">
        <v>46126.338692129597</v>
      </c>
      <c r="C1823" s="15">
        <v>46126.3406944444</v>
      </c>
      <c r="D1823" s="15" t="s">
        <v>264</v>
      </c>
      <c r="E1823" s="32">
        <v>46037</v>
      </c>
      <c r="F1823" s="15" t="s">
        <v>2653</v>
      </c>
      <c r="G1823" s="15" t="s">
        <v>2654</v>
      </c>
      <c r="H1823" s="21" t="s">
        <v>239</v>
      </c>
      <c r="I1823" s="17" t="s">
        <v>789</v>
      </c>
      <c r="J1823" s="17" t="s">
        <v>266</v>
      </c>
      <c r="K1823" s="17" t="s">
        <v>285</v>
      </c>
      <c r="L1823" s="17" t="s">
        <v>5893</v>
      </c>
      <c r="M1823" s="17" t="s">
        <v>122</v>
      </c>
      <c r="N1823" s="17" t="s">
        <v>122</v>
      </c>
      <c r="O1823" s="17" t="s">
        <v>289</v>
      </c>
      <c r="P1823" s="16" t="s">
        <v>272</v>
      </c>
      <c r="Q1823" s="17" t="str" cm="1">
        <f t="array" ref="Q1823">_xlfn.XLOOKUP(Table4[[#This Row],[Full Name / Nama Penuh]],Table1[[#All],[Employee Name]],Table1[[#All],[Status]],"",0,1)</f>
        <v>Active</v>
      </c>
      <c r="R1823" s="37"/>
    </row>
    <row r="1824" spans="1:18">
      <c r="A1824" s="17">
        <v>6181</v>
      </c>
      <c r="B1824" s="15">
        <v>46126.398969907401</v>
      </c>
      <c r="C1824" s="15">
        <v>46126.399270833303</v>
      </c>
      <c r="D1824" s="15" t="s">
        <v>264</v>
      </c>
      <c r="E1824" s="32">
        <v>46037</v>
      </c>
      <c r="F1824" s="15" t="s">
        <v>2658</v>
      </c>
      <c r="G1824" s="15" t="s">
        <v>2659</v>
      </c>
      <c r="H1824" s="21" t="s">
        <v>239</v>
      </c>
      <c r="I1824" s="17" t="s">
        <v>1831</v>
      </c>
      <c r="J1824" s="17" t="s">
        <v>266</v>
      </c>
      <c r="K1824" s="17" t="s">
        <v>285</v>
      </c>
      <c r="L1824" s="17" t="s">
        <v>5894</v>
      </c>
      <c r="M1824" s="17" t="s">
        <v>5895</v>
      </c>
      <c r="N1824" s="17" t="s">
        <v>5896</v>
      </c>
      <c r="O1824" s="17" t="s">
        <v>428</v>
      </c>
      <c r="P1824" s="16" t="s">
        <v>272</v>
      </c>
      <c r="Q1824" s="17" t="str" cm="1">
        <f t="array" ref="Q1824">_xlfn.XLOOKUP(Table4[[#This Row],[Full Name / Nama Penuh]],Table1[[#All],[Employee Name]],Table1[[#All],[Status]],"",0,1)</f>
        <v>Inactive</v>
      </c>
      <c r="R1824" s="37"/>
    </row>
    <row r="1825" spans="1:18" ht="43.5">
      <c r="A1825" s="47"/>
      <c r="B1825" s="21"/>
      <c r="C1825" s="21"/>
      <c r="D1825" s="21"/>
      <c r="E1825" s="33">
        <v>46036</v>
      </c>
      <c r="F1825" s="17" t="s">
        <v>18</v>
      </c>
      <c r="G1825" s="15"/>
      <c r="H1825" s="17" t="s">
        <v>239</v>
      </c>
      <c r="I1825" s="18" t="s">
        <v>1086</v>
      </c>
      <c r="J1825" s="18" t="s">
        <v>644</v>
      </c>
      <c r="K1825" s="19" t="s">
        <v>267</v>
      </c>
      <c r="L1825" s="19" t="s">
        <v>5069</v>
      </c>
      <c r="M1825" s="20" t="s">
        <v>5897</v>
      </c>
      <c r="N1825" s="20" t="s">
        <v>5898</v>
      </c>
      <c r="O1825" s="18" t="s">
        <v>346</v>
      </c>
      <c r="P1825" s="43" t="s">
        <v>4047</v>
      </c>
      <c r="Q1825" s="17" t="str" cm="1">
        <f t="array" ref="Q1825">_xlfn.XLOOKUP(Table4[[#This Row],[Full Name / Nama Penuh]],Table1[[#All],[Employee Name]],Table1[[#All],[Status]],"",0,1)</f>
        <v>Active</v>
      </c>
      <c r="R1825" s="37"/>
    </row>
    <row r="1826" spans="1:18" ht="43.5">
      <c r="A1826" s="17"/>
      <c r="B1826" s="15"/>
      <c r="C1826" s="15"/>
      <c r="D1826" s="15"/>
      <c r="E1826" s="32">
        <v>46036</v>
      </c>
      <c r="F1826" s="17" t="s">
        <v>18</v>
      </c>
      <c r="G1826" s="15"/>
      <c r="H1826" s="17" t="s">
        <v>239</v>
      </c>
      <c r="I1826" s="22" t="s">
        <v>1086</v>
      </c>
      <c r="J1826" s="22" t="s">
        <v>644</v>
      </c>
      <c r="K1826" s="23" t="s">
        <v>267</v>
      </c>
      <c r="L1826" s="23" t="s">
        <v>5066</v>
      </c>
      <c r="M1826" s="24" t="s">
        <v>5897</v>
      </c>
      <c r="N1826" s="24" t="s">
        <v>5898</v>
      </c>
      <c r="O1826" s="22" t="s">
        <v>346</v>
      </c>
      <c r="P1826" s="43" t="s">
        <v>4047</v>
      </c>
      <c r="Q1826" s="17" t="str" cm="1">
        <f t="array" ref="Q1826">_xlfn.XLOOKUP(Table4[[#This Row],[Full Name / Nama Penuh]],Table1[[#All],[Employee Name]],Table1[[#All],[Status]],"",0,1)</f>
        <v>Active</v>
      </c>
      <c r="R1826" s="37"/>
    </row>
    <row r="1827" spans="1:18" ht="43.5">
      <c r="A1827" s="47"/>
      <c r="B1827" s="21"/>
      <c r="C1827" s="21"/>
      <c r="D1827" s="21"/>
      <c r="E1827" s="33">
        <v>46036</v>
      </c>
      <c r="F1827" s="17" t="s">
        <v>18</v>
      </c>
      <c r="G1827" s="15"/>
      <c r="H1827" s="17" t="s">
        <v>239</v>
      </c>
      <c r="I1827" s="18" t="s">
        <v>1086</v>
      </c>
      <c r="J1827" s="18" t="s">
        <v>644</v>
      </c>
      <c r="K1827" s="19" t="s">
        <v>267</v>
      </c>
      <c r="L1827" s="19" t="s">
        <v>5070</v>
      </c>
      <c r="M1827" s="20" t="s">
        <v>5897</v>
      </c>
      <c r="N1827" s="20" t="s">
        <v>5898</v>
      </c>
      <c r="O1827" s="18" t="s">
        <v>346</v>
      </c>
      <c r="P1827" s="43" t="s">
        <v>4047</v>
      </c>
      <c r="Q1827" s="17" t="str" cm="1">
        <f t="array" ref="Q1827">_xlfn.XLOOKUP(Table4[[#This Row],[Full Name / Nama Penuh]],Table1[[#All],[Employee Name]],Table1[[#All],[Status]],"",0,1)</f>
        <v>Active</v>
      </c>
      <c r="R1827" s="37"/>
    </row>
    <row r="1828" spans="1:18" ht="29.25">
      <c r="A1828" s="17"/>
      <c r="B1828" s="15"/>
      <c r="C1828" s="15"/>
      <c r="D1828" s="15"/>
      <c r="E1828" s="32">
        <v>46036</v>
      </c>
      <c r="F1828" s="17" t="s">
        <v>228</v>
      </c>
      <c r="G1828" s="15"/>
      <c r="H1828" s="17" t="s">
        <v>239</v>
      </c>
      <c r="I1828" s="22" t="s">
        <v>814</v>
      </c>
      <c r="J1828" s="22" t="s">
        <v>5899</v>
      </c>
      <c r="K1828" s="23" t="s">
        <v>305</v>
      </c>
      <c r="L1828" s="23" t="s">
        <v>5900</v>
      </c>
      <c r="M1828" s="24" t="s">
        <v>393</v>
      </c>
      <c r="N1828" s="24" t="s">
        <v>2589</v>
      </c>
      <c r="O1828" s="22" t="s">
        <v>454</v>
      </c>
      <c r="P1828" s="43" t="s">
        <v>4047</v>
      </c>
      <c r="Q1828" s="17" t="str" cm="1">
        <f t="array" ref="Q1828">_xlfn.XLOOKUP(Table4[[#This Row],[Full Name / Nama Penuh]],Table1[[#All],[Employee Name]],Table1[[#All],[Status]],"",0,1)</f>
        <v>Active</v>
      </c>
      <c r="R1828" s="37"/>
    </row>
    <row r="1829" spans="1:18" ht="43.5">
      <c r="A1829" s="47"/>
      <c r="B1829" s="21"/>
      <c r="C1829" s="21"/>
      <c r="D1829" s="21"/>
      <c r="E1829" s="33">
        <v>46036</v>
      </c>
      <c r="F1829" s="17" t="s">
        <v>148</v>
      </c>
      <c r="G1829" s="15"/>
      <c r="H1829" s="17" t="s">
        <v>239</v>
      </c>
      <c r="I1829" s="22" t="s">
        <v>432</v>
      </c>
      <c r="J1829" s="22" t="s">
        <v>753</v>
      </c>
      <c r="K1829" s="23" t="s">
        <v>305</v>
      </c>
      <c r="L1829" s="23" t="s">
        <v>5901</v>
      </c>
      <c r="M1829" s="24" t="s">
        <v>4888</v>
      </c>
      <c r="N1829" s="24" t="s">
        <v>5902</v>
      </c>
      <c r="O1829" s="22" t="s">
        <v>295</v>
      </c>
      <c r="P1829" s="43" t="s">
        <v>4047</v>
      </c>
      <c r="Q1829" s="17" t="str" cm="1">
        <f t="array" ref="Q1829">_xlfn.XLOOKUP(Table4[[#This Row],[Full Name / Nama Penuh]],Table1[[#All],[Employee Name]],Table1[[#All],[Status]],"",0,1)</f>
        <v>Active</v>
      </c>
      <c r="R1829" s="37"/>
    </row>
    <row r="1830" spans="1:18" ht="188.25">
      <c r="A1830" s="47"/>
      <c r="B1830" s="21"/>
      <c r="C1830" s="21"/>
      <c r="D1830" s="21"/>
      <c r="E1830" s="33">
        <v>46036</v>
      </c>
      <c r="F1830" s="17" t="s">
        <v>90</v>
      </c>
      <c r="G1830" s="15"/>
      <c r="H1830" s="17" t="s">
        <v>239</v>
      </c>
      <c r="I1830" s="18" t="s">
        <v>445</v>
      </c>
      <c r="J1830" s="18" t="s">
        <v>1571</v>
      </c>
      <c r="K1830" s="19" t="s">
        <v>305</v>
      </c>
      <c r="L1830" s="19" t="s">
        <v>5903</v>
      </c>
      <c r="M1830" s="20" t="s">
        <v>5904</v>
      </c>
      <c r="N1830" s="20" t="s">
        <v>5905</v>
      </c>
      <c r="O1830" s="18" t="s">
        <v>295</v>
      </c>
      <c r="P1830" s="43" t="s">
        <v>4047</v>
      </c>
      <c r="Q1830" s="17" t="str" cm="1">
        <f t="array" ref="Q1830">_xlfn.XLOOKUP(Table4[[#This Row],[Full Name / Nama Penuh]],Table1[[#All],[Employee Name]],Table1[[#All],[Status]],"",0,1)</f>
        <v>Active</v>
      </c>
      <c r="R1830" s="37"/>
    </row>
    <row r="1831" spans="1:18" ht="43.5">
      <c r="A1831" s="17"/>
      <c r="B1831" s="15"/>
      <c r="C1831" s="15"/>
      <c r="D1831" s="15"/>
      <c r="E1831" s="32">
        <v>46036</v>
      </c>
      <c r="F1831" s="17" t="s">
        <v>165</v>
      </c>
      <c r="G1831" s="15"/>
      <c r="H1831" s="17" t="s">
        <v>239</v>
      </c>
      <c r="I1831" s="22" t="s">
        <v>701</v>
      </c>
      <c r="J1831" s="22" t="s">
        <v>325</v>
      </c>
      <c r="K1831" s="23" t="s">
        <v>267</v>
      </c>
      <c r="L1831" s="23" t="s">
        <v>5906</v>
      </c>
      <c r="M1831" s="24" t="s">
        <v>5907</v>
      </c>
      <c r="N1831" s="24" t="s">
        <v>5908</v>
      </c>
      <c r="O1831" s="22" t="s">
        <v>283</v>
      </c>
      <c r="P1831" s="43" t="s">
        <v>4047</v>
      </c>
      <c r="Q1831" s="17" t="str" cm="1">
        <f t="array" ref="Q1831">_xlfn.XLOOKUP(Table4[[#This Row],[Full Name / Nama Penuh]],Table1[[#All],[Employee Name]],Table1[[#All],[Status]],"",0,1)</f>
        <v>Active</v>
      </c>
      <c r="R1831" s="37"/>
    </row>
    <row r="1832" spans="1:18">
      <c r="A1832" s="17">
        <v>6179</v>
      </c>
      <c r="B1832" s="15">
        <v>46126.395057870403</v>
      </c>
      <c r="C1832" s="15">
        <v>46126.397048611099</v>
      </c>
      <c r="D1832" s="15" t="s">
        <v>264</v>
      </c>
      <c r="E1832" s="32">
        <v>46036</v>
      </c>
      <c r="F1832" s="15" t="s">
        <v>2658</v>
      </c>
      <c r="G1832" s="15" t="s">
        <v>2659</v>
      </c>
      <c r="H1832" s="21" t="s">
        <v>239</v>
      </c>
      <c r="I1832" s="17" t="s">
        <v>1831</v>
      </c>
      <c r="J1832" s="17" t="s">
        <v>274</v>
      </c>
      <c r="K1832" s="17" t="s">
        <v>305</v>
      </c>
      <c r="L1832" s="17" t="s">
        <v>5909</v>
      </c>
      <c r="M1832" s="17" t="s">
        <v>5910</v>
      </c>
      <c r="N1832" s="17" t="s">
        <v>5911</v>
      </c>
      <c r="O1832" s="17" t="s">
        <v>589</v>
      </c>
      <c r="P1832" s="16" t="s">
        <v>272</v>
      </c>
      <c r="Q1832" s="17" t="str" cm="1">
        <f t="array" ref="Q1832">_xlfn.XLOOKUP(Table4[[#This Row],[Full Name / Nama Penuh]],Table1[[#All],[Employee Name]],Table1[[#All],[Status]],"",0,1)</f>
        <v>Inactive</v>
      </c>
      <c r="R1832" s="37"/>
    </row>
    <row r="1833" spans="1:18" ht="87">
      <c r="A1833" s="17"/>
      <c r="B1833" s="15"/>
      <c r="C1833" s="15"/>
      <c r="D1833" s="15"/>
      <c r="E1833" s="32">
        <v>46036</v>
      </c>
      <c r="F1833" s="17" t="s">
        <v>217</v>
      </c>
      <c r="G1833" s="15"/>
      <c r="H1833" s="17" t="s">
        <v>239</v>
      </c>
      <c r="I1833" s="18" t="s">
        <v>2887</v>
      </c>
      <c r="J1833" s="18" t="s">
        <v>88</v>
      </c>
      <c r="K1833" s="19" t="s">
        <v>285</v>
      </c>
      <c r="L1833" s="19" t="s">
        <v>5912</v>
      </c>
      <c r="M1833" s="20" t="s">
        <v>1049</v>
      </c>
      <c r="N1833" s="20" t="s">
        <v>5913</v>
      </c>
      <c r="O1833" s="18" t="s">
        <v>295</v>
      </c>
      <c r="P1833" s="43" t="s">
        <v>4047</v>
      </c>
      <c r="Q1833" s="17" t="str" cm="1">
        <f t="array" ref="Q1833">_xlfn.XLOOKUP(Table4[[#This Row],[Full Name / Nama Penuh]],Table1[[#All],[Employee Name]],Table1[[#All],[Status]],"",0,1)</f>
        <v>Inactive</v>
      </c>
      <c r="R1833" s="37"/>
    </row>
    <row r="1834" spans="1:18">
      <c r="A1834" s="17">
        <v>5887</v>
      </c>
      <c r="B1834" s="15">
        <v>46120.548067129603</v>
      </c>
      <c r="C1834" s="15">
        <v>46120.550543981502</v>
      </c>
      <c r="D1834" s="15" t="s">
        <v>264</v>
      </c>
      <c r="E1834" s="32">
        <v>46036</v>
      </c>
      <c r="F1834" s="17" t="s">
        <v>147</v>
      </c>
      <c r="G1834" s="15"/>
      <c r="H1834" s="21" t="s">
        <v>239</v>
      </c>
      <c r="I1834" s="17" t="s">
        <v>508</v>
      </c>
      <c r="J1834" s="17" t="s">
        <v>266</v>
      </c>
      <c r="K1834" s="17" t="s">
        <v>285</v>
      </c>
      <c r="L1834" s="17" t="s">
        <v>5914</v>
      </c>
      <c r="M1834" s="17" t="s">
        <v>362</v>
      </c>
      <c r="N1834" s="17" t="s">
        <v>5915</v>
      </c>
      <c r="O1834" s="17" t="s">
        <v>289</v>
      </c>
      <c r="P1834" s="43" t="s">
        <v>272</v>
      </c>
      <c r="Q1834" s="17" t="str" cm="1">
        <f t="array" ref="Q1834">_xlfn.XLOOKUP(Table4[[#This Row],[Full Name / Nama Penuh]],Table1[[#All],[Employee Name]],Table1[[#All],[Status]],"",0,1)</f>
        <v>Active</v>
      </c>
      <c r="R1834" s="37"/>
    </row>
    <row r="1835" spans="1:18">
      <c r="A1835" s="17">
        <v>6249</v>
      </c>
      <c r="B1835" s="15">
        <v>46126.565798611096</v>
      </c>
      <c r="C1835" s="15">
        <v>46126.568842592598</v>
      </c>
      <c r="D1835" s="15" t="s">
        <v>264</v>
      </c>
      <c r="E1835" s="32">
        <v>46036</v>
      </c>
      <c r="F1835" s="17" t="s">
        <v>163</v>
      </c>
      <c r="G1835" s="15" t="s">
        <v>3131</v>
      </c>
      <c r="H1835" s="21" t="s">
        <v>239</v>
      </c>
      <c r="I1835" s="17" t="s">
        <v>752</v>
      </c>
      <c r="J1835" s="17" t="s">
        <v>266</v>
      </c>
      <c r="K1835" s="17" t="s">
        <v>285</v>
      </c>
      <c r="L1835" s="17" t="s">
        <v>5916</v>
      </c>
      <c r="M1835" s="17" t="s">
        <v>5917</v>
      </c>
      <c r="N1835" s="17" t="s">
        <v>5918</v>
      </c>
      <c r="O1835" s="17" t="s">
        <v>289</v>
      </c>
      <c r="P1835" s="43" t="s">
        <v>272</v>
      </c>
      <c r="Q1835" s="17" t="str" cm="1">
        <f t="array" ref="Q1835">_xlfn.XLOOKUP(Table4[[#This Row],[Full Name / Nama Penuh]],Table1[[#All],[Employee Name]],Table1[[#All],[Status]],"",0,1)</f>
        <v>Active</v>
      </c>
      <c r="R1835" s="37"/>
    </row>
    <row r="1836" spans="1:18" ht="43.5">
      <c r="A1836" s="17"/>
      <c r="B1836" s="15"/>
      <c r="C1836" s="15"/>
      <c r="D1836" s="15"/>
      <c r="E1836" s="32">
        <v>46035</v>
      </c>
      <c r="F1836" s="17" t="s">
        <v>228</v>
      </c>
      <c r="G1836" s="15"/>
      <c r="H1836" s="17" t="s">
        <v>239</v>
      </c>
      <c r="I1836" s="22" t="s">
        <v>814</v>
      </c>
      <c r="J1836" s="22" t="s">
        <v>274</v>
      </c>
      <c r="K1836" s="23" t="s">
        <v>305</v>
      </c>
      <c r="L1836" s="23" t="s">
        <v>5919</v>
      </c>
      <c r="M1836" s="24" t="s">
        <v>393</v>
      </c>
      <c r="N1836" s="24" t="s">
        <v>5920</v>
      </c>
      <c r="O1836" s="22" t="s">
        <v>295</v>
      </c>
      <c r="P1836" s="43" t="s">
        <v>4047</v>
      </c>
      <c r="Q1836" s="17" t="str" cm="1">
        <f t="array" ref="Q1836">_xlfn.XLOOKUP(Table4[[#This Row],[Full Name / Nama Penuh]],Table1[[#All],[Employee Name]],Table1[[#All],[Status]],"",0,1)</f>
        <v>Active</v>
      </c>
      <c r="R1836" s="37"/>
    </row>
    <row r="1837" spans="1:18" ht="115.5">
      <c r="A1837" s="17"/>
      <c r="B1837" s="15"/>
      <c r="C1837" s="15"/>
      <c r="D1837" s="15"/>
      <c r="E1837" s="32">
        <v>46035</v>
      </c>
      <c r="F1837" s="17" t="s">
        <v>226</v>
      </c>
      <c r="G1837" s="15"/>
      <c r="H1837" s="17" t="s">
        <v>239</v>
      </c>
      <c r="I1837" s="22" t="s">
        <v>2954</v>
      </c>
      <c r="J1837" s="22" t="s">
        <v>88</v>
      </c>
      <c r="K1837" s="23" t="s">
        <v>305</v>
      </c>
      <c r="L1837" s="23" t="s">
        <v>5921</v>
      </c>
      <c r="M1837" s="24" t="s">
        <v>5922</v>
      </c>
      <c r="N1837" s="24" t="s">
        <v>5923</v>
      </c>
      <c r="O1837" s="22" t="s">
        <v>295</v>
      </c>
      <c r="P1837" s="43" t="s">
        <v>4047</v>
      </c>
      <c r="Q1837" s="17" t="str" cm="1">
        <f t="array" ref="Q1837">_xlfn.XLOOKUP(Table4[[#This Row],[Full Name / Nama Penuh]],Table1[[#All],[Employee Name]],Table1[[#All],[Status]],"",0,1)</f>
        <v>Active</v>
      </c>
      <c r="R1837" s="37"/>
    </row>
    <row r="1838" spans="1:18">
      <c r="A1838" s="17">
        <v>6023</v>
      </c>
      <c r="B1838" s="15">
        <v>46123.371249999997</v>
      </c>
      <c r="C1838" s="15">
        <v>46123.373136574097</v>
      </c>
      <c r="D1838" s="15" t="s">
        <v>264</v>
      </c>
      <c r="E1838" s="32">
        <v>46035</v>
      </c>
      <c r="F1838" s="17" t="s">
        <v>159</v>
      </c>
      <c r="G1838" s="15" t="s">
        <v>3299</v>
      </c>
      <c r="H1838" s="21" t="s">
        <v>239</v>
      </c>
      <c r="I1838" s="17" t="s">
        <v>962</v>
      </c>
      <c r="J1838" s="17" t="s">
        <v>644</v>
      </c>
      <c r="K1838" s="17" t="s">
        <v>305</v>
      </c>
      <c r="L1838" s="17" t="s">
        <v>5924</v>
      </c>
      <c r="M1838" s="17" t="s">
        <v>5925</v>
      </c>
      <c r="N1838" s="17" t="s">
        <v>5926</v>
      </c>
      <c r="O1838" s="17" t="s">
        <v>295</v>
      </c>
      <c r="P1838" s="43" t="s">
        <v>272</v>
      </c>
      <c r="Q1838" s="17" t="str" cm="1">
        <f t="array" ref="Q1838">_xlfn.XLOOKUP(Table4[[#This Row],[Full Name / Nama Penuh]],Table1[[#All],[Employee Name]],Table1[[#All],[Status]],"",0,1)</f>
        <v>Active</v>
      </c>
      <c r="R1838" s="37"/>
    </row>
    <row r="1839" spans="1:18">
      <c r="A1839" s="17">
        <v>6024</v>
      </c>
      <c r="B1839" s="15">
        <v>46123.374965277799</v>
      </c>
      <c r="C1839" s="15">
        <v>46123.3750462963</v>
      </c>
      <c r="D1839" s="15" t="s">
        <v>264</v>
      </c>
      <c r="E1839" s="32">
        <v>46035</v>
      </c>
      <c r="F1839" s="17" t="s">
        <v>159</v>
      </c>
      <c r="G1839" s="15" t="s">
        <v>3299</v>
      </c>
      <c r="H1839" s="21" t="s">
        <v>239</v>
      </c>
      <c r="I1839" s="17" t="s">
        <v>962</v>
      </c>
      <c r="J1839" s="17" t="s">
        <v>644</v>
      </c>
      <c r="K1839" s="17" t="s">
        <v>305</v>
      </c>
      <c r="L1839" s="17" t="s">
        <v>5927</v>
      </c>
      <c r="M1839" s="17" t="s">
        <v>5928</v>
      </c>
      <c r="N1839" s="17" t="s">
        <v>5929</v>
      </c>
      <c r="O1839" s="17" t="s">
        <v>295</v>
      </c>
      <c r="P1839" s="43" t="s">
        <v>272</v>
      </c>
      <c r="Q1839" s="17" t="str" cm="1">
        <f t="array" ref="Q1839">_xlfn.XLOOKUP(Table4[[#This Row],[Full Name / Nama Penuh]],Table1[[#All],[Employee Name]],Table1[[#All],[Status]],"",0,1)</f>
        <v>Active</v>
      </c>
      <c r="R1839" s="37"/>
    </row>
    <row r="1840" spans="1:18">
      <c r="A1840" s="17">
        <v>6025</v>
      </c>
      <c r="B1840" s="15">
        <v>46123.3751388889</v>
      </c>
      <c r="C1840" s="15">
        <v>46123.376423611102</v>
      </c>
      <c r="D1840" s="15" t="s">
        <v>264</v>
      </c>
      <c r="E1840" s="32">
        <v>46035</v>
      </c>
      <c r="F1840" s="17" t="s">
        <v>159</v>
      </c>
      <c r="G1840" s="15" t="s">
        <v>3299</v>
      </c>
      <c r="H1840" s="21" t="s">
        <v>239</v>
      </c>
      <c r="I1840" s="17" t="s">
        <v>962</v>
      </c>
      <c r="J1840" s="17" t="s">
        <v>279</v>
      </c>
      <c r="K1840" s="17" t="s">
        <v>305</v>
      </c>
      <c r="L1840" s="17" t="s">
        <v>5930</v>
      </c>
      <c r="M1840" s="17" t="s">
        <v>4517</v>
      </c>
      <c r="N1840" s="17" t="s">
        <v>5931</v>
      </c>
      <c r="O1840" s="17" t="s">
        <v>295</v>
      </c>
      <c r="P1840" s="43" t="s">
        <v>272</v>
      </c>
      <c r="Q1840" s="17" t="str" cm="1">
        <f t="array" ref="Q1840">_xlfn.XLOOKUP(Table4[[#This Row],[Full Name / Nama Penuh]],Table1[[#All],[Employee Name]],Table1[[#All],[Status]],"",0,1)</f>
        <v>Active</v>
      </c>
      <c r="R1840" s="37"/>
    </row>
    <row r="1841" spans="1:18" ht="201.75">
      <c r="A1841" s="17"/>
      <c r="B1841" s="15"/>
      <c r="C1841" s="15"/>
      <c r="D1841" s="15"/>
      <c r="E1841" s="32">
        <v>46035</v>
      </c>
      <c r="F1841" s="17" t="s">
        <v>93</v>
      </c>
      <c r="G1841" s="15"/>
      <c r="H1841" s="17" t="s">
        <v>239</v>
      </c>
      <c r="I1841" s="18" t="s">
        <v>4357</v>
      </c>
      <c r="J1841" s="18" t="s">
        <v>848</v>
      </c>
      <c r="K1841" s="19" t="s">
        <v>285</v>
      </c>
      <c r="L1841" s="19" t="s">
        <v>5932</v>
      </c>
      <c r="M1841" s="20" t="s">
        <v>5933</v>
      </c>
      <c r="N1841" s="20" t="s">
        <v>5934</v>
      </c>
      <c r="O1841" s="18" t="s">
        <v>289</v>
      </c>
      <c r="P1841" s="43" t="s">
        <v>4047</v>
      </c>
      <c r="Q1841" s="17" t="str" cm="1">
        <f t="array" ref="Q1841">_xlfn.XLOOKUP(Table4[[#This Row],[Full Name / Nama Penuh]],Table1[[#All],[Employee Name]],Table1[[#All],[Status]],"",0,1)</f>
        <v>Active</v>
      </c>
      <c r="R1841" s="37"/>
    </row>
    <row r="1842" spans="1:18">
      <c r="A1842" s="17">
        <v>5787</v>
      </c>
      <c r="B1842" s="15">
        <v>46114.388356481497</v>
      </c>
      <c r="C1842" s="15">
        <v>46114.390451388899</v>
      </c>
      <c r="D1842" s="15" t="s">
        <v>264</v>
      </c>
      <c r="E1842" s="32">
        <v>46035</v>
      </c>
      <c r="F1842" s="15" t="s">
        <v>2535</v>
      </c>
      <c r="G1842" s="15"/>
      <c r="H1842" s="21" t="s">
        <v>239</v>
      </c>
      <c r="I1842" s="17" t="s">
        <v>1432</v>
      </c>
      <c r="J1842" s="17" t="s">
        <v>266</v>
      </c>
      <c r="K1842" s="17" t="s">
        <v>285</v>
      </c>
      <c r="L1842" s="17" t="s">
        <v>5935</v>
      </c>
      <c r="M1842" s="17" t="s">
        <v>5936</v>
      </c>
      <c r="N1842" s="17" t="s">
        <v>5937</v>
      </c>
      <c r="O1842" s="17" t="s">
        <v>340</v>
      </c>
      <c r="P1842" s="16" t="s">
        <v>272</v>
      </c>
      <c r="Q1842" s="17" t="str" cm="1">
        <f t="array" ref="Q1842">_xlfn.XLOOKUP(Table4[[#This Row],[Full Name / Nama Penuh]],Table1[[#All],[Employee Name]],Table1[[#All],[Status]],"",0,1)</f>
        <v>Active</v>
      </c>
      <c r="R1842" s="37"/>
    </row>
    <row r="1843" spans="1:18">
      <c r="A1843" s="17">
        <v>6107</v>
      </c>
      <c r="B1843" s="15">
        <v>46125.896874999999</v>
      </c>
      <c r="C1843" s="15">
        <v>46125.897962962998</v>
      </c>
      <c r="D1843" s="15" t="s">
        <v>264</v>
      </c>
      <c r="E1843" s="32">
        <v>46035</v>
      </c>
      <c r="F1843" s="17" t="s">
        <v>147</v>
      </c>
      <c r="G1843" s="15" t="s">
        <v>2217</v>
      </c>
      <c r="H1843" s="21" t="s">
        <v>239</v>
      </c>
      <c r="I1843" s="17" t="s">
        <v>508</v>
      </c>
      <c r="J1843" s="17" t="s">
        <v>266</v>
      </c>
      <c r="K1843" s="17" t="s">
        <v>285</v>
      </c>
      <c r="L1843" s="17" t="s">
        <v>5938</v>
      </c>
      <c r="M1843" s="17" t="s">
        <v>362</v>
      </c>
      <c r="N1843" s="17" t="s">
        <v>5939</v>
      </c>
      <c r="O1843" s="17" t="s">
        <v>289</v>
      </c>
      <c r="P1843" s="43" t="s">
        <v>272</v>
      </c>
      <c r="Q1843" s="17" t="str" cm="1">
        <f t="array" ref="Q1843">_xlfn.XLOOKUP(Table4[[#This Row],[Full Name / Nama Penuh]],Table1[[#All],[Employee Name]],Table1[[#All],[Status]],"",0,1)</f>
        <v>Active</v>
      </c>
      <c r="R1843" s="37"/>
    </row>
    <row r="1844" spans="1:18">
      <c r="A1844" s="17">
        <v>6130</v>
      </c>
      <c r="B1844" s="15">
        <v>46126.3372453704</v>
      </c>
      <c r="C1844" s="15">
        <v>46126.338159722203</v>
      </c>
      <c r="D1844" s="15" t="s">
        <v>264</v>
      </c>
      <c r="E1844" s="32">
        <v>46035</v>
      </c>
      <c r="F1844" s="17" t="s">
        <v>139</v>
      </c>
      <c r="G1844" s="15" t="s">
        <v>4616</v>
      </c>
      <c r="H1844" s="21" t="s">
        <v>239</v>
      </c>
      <c r="I1844" s="17" t="s">
        <v>769</v>
      </c>
      <c r="J1844" s="17" t="s">
        <v>88</v>
      </c>
      <c r="K1844" s="17" t="s">
        <v>285</v>
      </c>
      <c r="L1844" s="17" t="s">
        <v>5940</v>
      </c>
      <c r="M1844" s="17" t="s">
        <v>592</v>
      </c>
      <c r="N1844" s="17" t="s">
        <v>592</v>
      </c>
      <c r="O1844" s="17" t="s">
        <v>340</v>
      </c>
      <c r="P1844" s="43" t="s">
        <v>272</v>
      </c>
      <c r="Q1844" s="17" t="str" cm="1">
        <f t="array" ref="Q1844">_xlfn.XLOOKUP(Table4[[#This Row],[Full Name / Nama Penuh]],Table1[[#All],[Employee Name]],Table1[[#All],[Status]],"",0,1)</f>
        <v>Active</v>
      </c>
      <c r="R1844" s="37"/>
    </row>
    <row r="1845" spans="1:18">
      <c r="A1845" s="17">
        <v>6208</v>
      </c>
      <c r="B1845" s="15">
        <v>46126.478715277801</v>
      </c>
      <c r="C1845" s="15">
        <v>46126.481168981503</v>
      </c>
      <c r="D1845" s="15" t="s">
        <v>264</v>
      </c>
      <c r="E1845" s="32">
        <v>46035</v>
      </c>
      <c r="F1845" s="15" t="s">
        <v>3414</v>
      </c>
      <c r="G1845" s="15" t="s">
        <v>1969</v>
      </c>
      <c r="H1845" s="21" t="s">
        <v>239</v>
      </c>
      <c r="I1845" s="17" t="s">
        <v>1067</v>
      </c>
      <c r="J1845" s="17" t="s">
        <v>608</v>
      </c>
      <c r="K1845" s="17" t="s">
        <v>285</v>
      </c>
      <c r="L1845" s="17" t="s">
        <v>5941</v>
      </c>
      <c r="M1845" s="17" t="s">
        <v>5942</v>
      </c>
      <c r="N1845" s="17" t="s">
        <v>5942</v>
      </c>
      <c r="O1845" s="17" t="s">
        <v>289</v>
      </c>
      <c r="P1845" s="16" t="s">
        <v>272</v>
      </c>
      <c r="Q1845" s="17" t="str" cm="1">
        <f t="array" ref="Q1845">_xlfn.XLOOKUP(Table4[[#This Row],[Full Name / Nama Penuh]],Table1[[#All],[Employee Name]],Table1[[#All],[Status]],"",0,1)</f>
        <v>Active</v>
      </c>
      <c r="R1845" s="37"/>
    </row>
    <row r="1846" spans="1:18" ht="144.75">
      <c r="A1846" s="17"/>
      <c r="B1846" s="15"/>
      <c r="C1846" s="15"/>
      <c r="D1846" s="15"/>
      <c r="E1846" s="32">
        <v>46034</v>
      </c>
      <c r="F1846" s="17" t="s">
        <v>216</v>
      </c>
      <c r="G1846" s="15"/>
      <c r="H1846" s="17" t="s">
        <v>239</v>
      </c>
      <c r="I1846" s="22" t="s">
        <v>371</v>
      </c>
      <c r="J1846" s="22" t="s">
        <v>919</v>
      </c>
      <c r="K1846" s="23" t="s">
        <v>267</v>
      </c>
      <c r="L1846" s="23" t="s">
        <v>5943</v>
      </c>
      <c r="M1846" s="24" t="s">
        <v>5944</v>
      </c>
      <c r="N1846" s="24" t="s">
        <v>5945</v>
      </c>
      <c r="O1846" s="22" t="s">
        <v>289</v>
      </c>
      <c r="P1846" s="43" t="s">
        <v>4047</v>
      </c>
      <c r="Q1846" s="17" t="str" cm="1">
        <f t="array" ref="Q1846">_xlfn.XLOOKUP(Table4[[#This Row],[Full Name / Nama Penuh]],Table1[[#All],[Employee Name]],Table1[[#All],[Status]],"",0,1)</f>
        <v>Active</v>
      </c>
      <c r="R1846" s="37"/>
    </row>
    <row r="1847" spans="1:18" ht="159">
      <c r="A1847" s="47"/>
      <c r="B1847" s="21"/>
      <c r="C1847" s="21"/>
      <c r="D1847" s="21"/>
      <c r="E1847" s="33">
        <v>46034</v>
      </c>
      <c r="F1847" s="17" t="s">
        <v>216</v>
      </c>
      <c r="G1847" s="15"/>
      <c r="H1847" s="17" t="s">
        <v>239</v>
      </c>
      <c r="I1847" s="22" t="s">
        <v>371</v>
      </c>
      <c r="J1847" s="22" t="s">
        <v>291</v>
      </c>
      <c r="K1847" s="23" t="s">
        <v>267</v>
      </c>
      <c r="L1847" s="23" t="s">
        <v>5946</v>
      </c>
      <c r="M1847" s="24" t="s">
        <v>5947</v>
      </c>
      <c r="N1847" s="24" t="s">
        <v>5948</v>
      </c>
      <c r="O1847" s="22" t="s">
        <v>283</v>
      </c>
      <c r="P1847" s="43" t="s">
        <v>4047</v>
      </c>
      <c r="Q1847" s="17" t="str" cm="1">
        <f t="array" ref="Q1847">_xlfn.XLOOKUP(Table4[[#This Row],[Full Name / Nama Penuh]],Table1[[#All],[Employee Name]],Table1[[#All],[Status]],"",0,1)</f>
        <v>Active</v>
      </c>
      <c r="R1847" s="37"/>
    </row>
    <row r="1848" spans="1:18" ht="43.5">
      <c r="A1848" s="47"/>
      <c r="B1848" s="21"/>
      <c r="C1848" s="21"/>
      <c r="D1848" s="21"/>
      <c r="E1848" s="33">
        <v>46034</v>
      </c>
      <c r="F1848" s="17" t="s">
        <v>58</v>
      </c>
      <c r="G1848" s="15"/>
      <c r="H1848" s="17" t="s">
        <v>239</v>
      </c>
      <c r="I1848" s="18" t="s">
        <v>56</v>
      </c>
      <c r="J1848" s="18" t="s">
        <v>291</v>
      </c>
      <c r="K1848" s="19" t="s">
        <v>285</v>
      </c>
      <c r="L1848" s="19" t="s">
        <v>5949</v>
      </c>
      <c r="M1848" s="20" t="s">
        <v>287</v>
      </c>
      <c r="N1848" s="20" t="s">
        <v>287</v>
      </c>
      <c r="O1848" s="18" t="s">
        <v>553</v>
      </c>
      <c r="P1848" s="43" t="s">
        <v>4047</v>
      </c>
      <c r="Q1848" s="17" t="str" cm="1">
        <f t="array" ref="Q1848">_xlfn.XLOOKUP(Table4[[#This Row],[Full Name / Nama Penuh]],Table1[[#All],[Employee Name]],Table1[[#All],[Status]],"",0,1)</f>
        <v>Active</v>
      </c>
      <c r="R1848" s="37"/>
    </row>
    <row r="1849" spans="1:18" ht="43.5">
      <c r="A1849" s="17"/>
      <c r="B1849" s="15"/>
      <c r="C1849" s="15"/>
      <c r="D1849" s="15"/>
      <c r="E1849" s="32">
        <v>46034</v>
      </c>
      <c r="F1849" s="17" t="s">
        <v>89</v>
      </c>
      <c r="G1849" s="15"/>
      <c r="H1849" s="17" t="s">
        <v>239</v>
      </c>
      <c r="I1849" s="18" t="s">
        <v>5950</v>
      </c>
      <c r="J1849" s="18" t="s">
        <v>919</v>
      </c>
      <c r="K1849" s="19" t="s">
        <v>296</v>
      </c>
      <c r="L1849" s="19" t="s">
        <v>5951</v>
      </c>
      <c r="M1849" s="20" t="s">
        <v>5952</v>
      </c>
      <c r="N1849" s="20" t="s">
        <v>5953</v>
      </c>
      <c r="O1849" s="18" t="s">
        <v>450</v>
      </c>
      <c r="P1849" s="43" t="s">
        <v>4047</v>
      </c>
      <c r="Q1849" s="17" t="str" cm="1">
        <f t="array" ref="Q1849">_xlfn.XLOOKUP(Table4[[#This Row],[Full Name / Nama Penuh]],Table1[[#All],[Employee Name]],Table1[[#All],[Status]],"",0,1)</f>
        <v>Inactive</v>
      </c>
      <c r="R1849" s="37"/>
    </row>
    <row r="1850" spans="1:18" ht="57.75">
      <c r="A1850" s="47"/>
      <c r="B1850" s="21"/>
      <c r="C1850" s="21"/>
      <c r="D1850" s="21"/>
      <c r="E1850" s="33">
        <v>46034</v>
      </c>
      <c r="F1850" s="17" t="s">
        <v>220</v>
      </c>
      <c r="G1850" s="15"/>
      <c r="H1850" s="17" t="s">
        <v>239</v>
      </c>
      <c r="I1850" s="22" t="s">
        <v>5649</v>
      </c>
      <c r="J1850" s="22" t="s">
        <v>274</v>
      </c>
      <c r="K1850" s="23" t="s">
        <v>285</v>
      </c>
      <c r="L1850" s="23" t="s">
        <v>5954</v>
      </c>
      <c r="M1850" s="24" t="s">
        <v>5955</v>
      </c>
      <c r="N1850" s="24" t="s">
        <v>5956</v>
      </c>
      <c r="O1850" s="22" t="s">
        <v>527</v>
      </c>
      <c r="P1850" s="43" t="s">
        <v>4047</v>
      </c>
      <c r="Q1850" s="17" t="str" cm="1">
        <f t="array" ref="Q1850">_xlfn.XLOOKUP(Table4[[#This Row],[Full Name / Nama Penuh]],Table1[[#All],[Employee Name]],Table1[[#All],[Status]],"",0,1)</f>
        <v>Active</v>
      </c>
      <c r="R1850" s="37"/>
    </row>
    <row r="1851" spans="1:18">
      <c r="A1851" s="17">
        <v>5803</v>
      </c>
      <c r="B1851" s="15">
        <v>46115.287673611099</v>
      </c>
      <c r="C1851" s="15">
        <v>46115.290162037003</v>
      </c>
      <c r="D1851" s="15" t="s">
        <v>264</v>
      </c>
      <c r="E1851" s="32">
        <v>46034</v>
      </c>
      <c r="F1851" s="17" t="s">
        <v>193</v>
      </c>
      <c r="G1851" s="15"/>
      <c r="H1851" s="21" t="s">
        <v>239</v>
      </c>
      <c r="I1851" s="17" t="s">
        <v>1191</v>
      </c>
      <c r="J1851" s="17" t="s">
        <v>266</v>
      </c>
      <c r="K1851" s="17" t="s">
        <v>285</v>
      </c>
      <c r="L1851" s="17" t="s">
        <v>5957</v>
      </c>
      <c r="M1851" s="17" t="s">
        <v>5958</v>
      </c>
      <c r="N1851" s="17" t="s">
        <v>5959</v>
      </c>
      <c r="O1851" s="17" t="s">
        <v>289</v>
      </c>
      <c r="P1851" s="43" t="s">
        <v>272</v>
      </c>
      <c r="Q1851" s="17" t="str" cm="1">
        <f t="array" ref="Q1851">_xlfn.XLOOKUP(Table4[[#This Row],[Full Name / Nama Penuh]],Table1[[#All],[Employee Name]],Table1[[#All],[Status]],"",0,1)</f>
        <v>Active</v>
      </c>
      <c r="R1851" s="37"/>
    </row>
    <row r="1852" spans="1:18">
      <c r="A1852" s="17">
        <v>5924</v>
      </c>
      <c r="B1852" s="15">
        <v>46121.426377314798</v>
      </c>
      <c r="C1852" s="15">
        <v>46121.4285185185</v>
      </c>
      <c r="D1852" s="15" t="s">
        <v>264</v>
      </c>
      <c r="E1852" s="32">
        <v>46034</v>
      </c>
      <c r="F1852" s="17" t="s">
        <v>99</v>
      </c>
      <c r="G1852" s="15"/>
      <c r="H1852" s="21" t="s">
        <v>239</v>
      </c>
      <c r="I1852" s="17" t="s">
        <v>3494</v>
      </c>
      <c r="J1852" s="17" t="s">
        <v>266</v>
      </c>
      <c r="K1852" s="17" t="s">
        <v>285</v>
      </c>
      <c r="L1852" s="17" t="s">
        <v>5960</v>
      </c>
      <c r="M1852" s="17" t="s">
        <v>5961</v>
      </c>
      <c r="N1852" s="17" t="s">
        <v>5962</v>
      </c>
      <c r="O1852" s="17" t="s">
        <v>375</v>
      </c>
      <c r="P1852" s="43" t="s">
        <v>272</v>
      </c>
      <c r="Q1852" s="17" t="str" cm="1">
        <f t="array" ref="Q1852">_xlfn.XLOOKUP(Table4[[#This Row],[Full Name / Nama Penuh]],Table1[[#All],[Employee Name]],Table1[[#All],[Status]],"",0,1)</f>
        <v>Active</v>
      </c>
      <c r="R1852" s="37"/>
    </row>
    <row r="1853" spans="1:18">
      <c r="A1853" s="17">
        <v>6007</v>
      </c>
      <c r="B1853" s="15">
        <v>46122.514571759297</v>
      </c>
      <c r="C1853" s="15">
        <v>46122.514780092599</v>
      </c>
      <c r="D1853" s="15" t="s">
        <v>264</v>
      </c>
      <c r="E1853" s="32">
        <v>46033</v>
      </c>
      <c r="F1853" s="17" t="s">
        <v>94</v>
      </c>
      <c r="G1853" s="15" t="s">
        <v>5963</v>
      </c>
      <c r="H1853" s="21" t="s">
        <v>239</v>
      </c>
      <c r="I1853" s="17" t="s">
        <v>908</v>
      </c>
      <c r="J1853" s="17" t="s">
        <v>291</v>
      </c>
      <c r="K1853" s="17" t="s">
        <v>285</v>
      </c>
      <c r="L1853" s="17" t="s">
        <v>5964</v>
      </c>
      <c r="M1853" s="17" t="s">
        <v>5965</v>
      </c>
      <c r="N1853" s="17" t="s">
        <v>5966</v>
      </c>
      <c r="O1853" s="17" t="s">
        <v>289</v>
      </c>
      <c r="P1853" s="43" t="s">
        <v>272</v>
      </c>
      <c r="Q1853" s="17" t="str" cm="1">
        <f t="array" ref="Q1853">_xlfn.XLOOKUP(Table4[[#This Row],[Full Name / Nama Penuh]],Table1[[#All],[Employee Name]],Table1[[#All],[Status]],"",0,1)</f>
        <v>Active</v>
      </c>
      <c r="R1853" s="37"/>
    </row>
    <row r="1854" spans="1:18" ht="174">
      <c r="A1854" s="17"/>
      <c r="B1854" s="15"/>
      <c r="C1854" s="15"/>
      <c r="D1854" s="15"/>
      <c r="E1854" s="32">
        <v>46031</v>
      </c>
      <c r="F1854" s="17" t="s">
        <v>93</v>
      </c>
      <c r="G1854" s="15"/>
      <c r="H1854" s="17" t="s">
        <v>239</v>
      </c>
      <c r="I1854" s="22" t="s">
        <v>5967</v>
      </c>
      <c r="J1854" s="22" t="s">
        <v>325</v>
      </c>
      <c r="K1854" s="23" t="s">
        <v>267</v>
      </c>
      <c r="L1854" s="23" t="s">
        <v>5968</v>
      </c>
      <c r="M1854" s="24" t="s">
        <v>5969</v>
      </c>
      <c r="N1854" s="24" t="s">
        <v>5970</v>
      </c>
      <c r="O1854" s="22" t="s">
        <v>346</v>
      </c>
      <c r="P1854" s="43" t="s">
        <v>4047</v>
      </c>
      <c r="Q1854" s="17" t="str" cm="1">
        <f t="array" ref="Q1854">_xlfn.XLOOKUP(Table4[[#This Row],[Full Name / Nama Penuh]],Table1[[#All],[Employee Name]],Table1[[#All],[Status]],"",0,1)</f>
        <v>Active</v>
      </c>
      <c r="R1854" s="37"/>
    </row>
    <row r="1855" spans="1:18" ht="43.5">
      <c r="A1855" s="47"/>
      <c r="B1855" s="21"/>
      <c r="C1855" s="21"/>
      <c r="D1855" s="21"/>
      <c r="E1855" s="33">
        <v>46031</v>
      </c>
      <c r="F1855" s="17" t="s">
        <v>167</v>
      </c>
      <c r="G1855" s="15"/>
      <c r="H1855" s="17" t="s">
        <v>239</v>
      </c>
      <c r="I1855" s="22" t="s">
        <v>5971</v>
      </c>
      <c r="J1855" s="22" t="s">
        <v>291</v>
      </c>
      <c r="K1855" s="23" t="s">
        <v>305</v>
      </c>
      <c r="L1855" s="23" t="s">
        <v>2687</v>
      </c>
      <c r="M1855" s="24" t="s">
        <v>1495</v>
      </c>
      <c r="N1855" s="24" t="s">
        <v>5972</v>
      </c>
      <c r="O1855" s="22" t="s">
        <v>295</v>
      </c>
      <c r="P1855" s="43" t="s">
        <v>4047</v>
      </c>
      <c r="Q1855" s="17" t="str" cm="1">
        <f t="array" ref="Q1855">_xlfn.XLOOKUP(Table4[[#This Row],[Full Name / Nama Penuh]],Table1[[#All],[Employee Name]],Table1[[#All],[Status]],"",0,1)</f>
        <v>Active</v>
      </c>
      <c r="R1855" s="37"/>
    </row>
    <row r="1856" spans="1:18" ht="43.5">
      <c r="A1856" s="17"/>
      <c r="B1856" s="15"/>
      <c r="C1856" s="15"/>
      <c r="D1856" s="15"/>
      <c r="E1856" s="32">
        <v>46031</v>
      </c>
      <c r="F1856" s="17" t="s">
        <v>148</v>
      </c>
      <c r="G1856" s="15"/>
      <c r="H1856" s="17" t="s">
        <v>239</v>
      </c>
      <c r="I1856" s="18" t="s">
        <v>432</v>
      </c>
      <c r="J1856" s="18" t="s">
        <v>291</v>
      </c>
      <c r="K1856" s="19" t="s">
        <v>285</v>
      </c>
      <c r="L1856" s="19" t="s">
        <v>5973</v>
      </c>
      <c r="M1856" s="20" t="s">
        <v>3502</v>
      </c>
      <c r="N1856" s="20" t="s">
        <v>5974</v>
      </c>
      <c r="O1856" s="18" t="s">
        <v>428</v>
      </c>
      <c r="P1856" s="43" t="s">
        <v>4047</v>
      </c>
      <c r="Q1856" s="17" t="str" cm="1">
        <f t="array" ref="Q1856">_xlfn.XLOOKUP(Table4[[#This Row],[Full Name / Nama Penuh]],Table1[[#All],[Employee Name]],Table1[[#All],[Status]],"",0,1)</f>
        <v>Active</v>
      </c>
      <c r="R1856" s="37"/>
    </row>
    <row r="1857" spans="1:18" ht="409.6">
      <c r="A1857" s="47"/>
      <c r="B1857" s="21"/>
      <c r="C1857" s="21"/>
      <c r="D1857" s="21"/>
      <c r="E1857" s="33">
        <v>46030</v>
      </c>
      <c r="F1857" s="17" t="s">
        <v>22</v>
      </c>
      <c r="G1857" s="15"/>
      <c r="H1857" s="17" t="s">
        <v>239</v>
      </c>
      <c r="I1857" s="22" t="s">
        <v>5975</v>
      </c>
      <c r="J1857" s="22" t="s">
        <v>1026</v>
      </c>
      <c r="K1857" s="23" t="s">
        <v>267</v>
      </c>
      <c r="L1857" s="23" t="s">
        <v>5976</v>
      </c>
      <c r="M1857" s="24" t="s">
        <v>5977</v>
      </c>
      <c r="N1857" s="24" t="s">
        <v>5978</v>
      </c>
      <c r="O1857" s="22" t="s">
        <v>346</v>
      </c>
      <c r="P1857" s="43" t="s">
        <v>4047</v>
      </c>
      <c r="Q1857" s="17" t="str" cm="1">
        <f t="array" ref="Q1857">_xlfn.XLOOKUP(Table4[[#This Row],[Full Name / Nama Penuh]],Table1[[#All],[Employee Name]],Table1[[#All],[Status]],"",0,1)</f>
        <v>Inactive</v>
      </c>
      <c r="R1857" s="37"/>
    </row>
    <row r="1858" spans="1:18" ht="409.6">
      <c r="A1858" s="17"/>
      <c r="B1858" s="15"/>
      <c r="C1858" s="15"/>
      <c r="D1858" s="15"/>
      <c r="E1858" s="32">
        <v>46030</v>
      </c>
      <c r="F1858" s="17" t="s">
        <v>22</v>
      </c>
      <c r="G1858" s="15"/>
      <c r="H1858" s="17" t="s">
        <v>239</v>
      </c>
      <c r="I1858" s="18" t="s">
        <v>5979</v>
      </c>
      <c r="J1858" s="18" t="s">
        <v>2236</v>
      </c>
      <c r="K1858" s="19" t="s">
        <v>267</v>
      </c>
      <c r="L1858" s="19" t="s">
        <v>5980</v>
      </c>
      <c r="M1858" s="20" t="s">
        <v>5981</v>
      </c>
      <c r="N1858" s="20" t="s">
        <v>5982</v>
      </c>
      <c r="O1858" s="18" t="s">
        <v>346</v>
      </c>
      <c r="P1858" s="43" t="s">
        <v>4047</v>
      </c>
      <c r="Q1858" s="17" t="str" cm="1">
        <f t="array" ref="Q1858">_xlfn.XLOOKUP(Table4[[#This Row],[Full Name / Nama Penuh]],Table1[[#All],[Employee Name]],Table1[[#All],[Status]],"",0,1)</f>
        <v>Inactive</v>
      </c>
      <c r="R1858" s="37"/>
    </row>
    <row r="1859" spans="1:18" ht="409.6">
      <c r="A1859" s="47"/>
      <c r="B1859" s="21"/>
      <c r="C1859" s="21"/>
      <c r="D1859" s="21"/>
      <c r="E1859" s="33">
        <v>46030</v>
      </c>
      <c r="F1859" s="17" t="s">
        <v>22</v>
      </c>
      <c r="G1859" s="15"/>
      <c r="H1859" s="17" t="s">
        <v>239</v>
      </c>
      <c r="I1859" s="22" t="s">
        <v>5975</v>
      </c>
      <c r="J1859" s="22" t="s">
        <v>266</v>
      </c>
      <c r="K1859" s="23" t="s">
        <v>267</v>
      </c>
      <c r="L1859" s="23" t="s">
        <v>5983</v>
      </c>
      <c r="M1859" s="24" t="s">
        <v>5977</v>
      </c>
      <c r="N1859" s="24" t="s">
        <v>5982</v>
      </c>
      <c r="O1859" s="22" t="s">
        <v>346</v>
      </c>
      <c r="P1859" s="43" t="s">
        <v>4047</v>
      </c>
      <c r="Q1859" s="17" t="str" cm="1">
        <f t="array" ref="Q1859">_xlfn.XLOOKUP(Table4[[#This Row],[Full Name / Nama Penuh]],Table1[[#All],[Employee Name]],Table1[[#All],[Status]],"",0,1)</f>
        <v>Inactive</v>
      </c>
      <c r="R1859" s="37"/>
    </row>
    <row r="1860" spans="1:18" ht="409.6">
      <c r="A1860" s="17"/>
      <c r="B1860" s="15"/>
      <c r="C1860" s="15"/>
      <c r="D1860" s="15"/>
      <c r="E1860" s="32">
        <v>46030</v>
      </c>
      <c r="F1860" s="17" t="s">
        <v>22</v>
      </c>
      <c r="G1860" s="15"/>
      <c r="H1860" s="17" t="s">
        <v>239</v>
      </c>
      <c r="I1860" s="18" t="s">
        <v>5975</v>
      </c>
      <c r="J1860" s="18" t="s">
        <v>88</v>
      </c>
      <c r="K1860" s="19" t="s">
        <v>267</v>
      </c>
      <c r="L1860" s="19" t="s">
        <v>5984</v>
      </c>
      <c r="M1860" s="20" t="s">
        <v>5977</v>
      </c>
      <c r="N1860" s="20" t="s">
        <v>5978</v>
      </c>
      <c r="O1860" s="18" t="s">
        <v>346</v>
      </c>
      <c r="P1860" s="43" t="s">
        <v>4047</v>
      </c>
      <c r="Q1860" s="17" t="str" cm="1">
        <f t="array" ref="Q1860">_xlfn.XLOOKUP(Table4[[#This Row],[Full Name / Nama Penuh]],Table1[[#All],[Employee Name]],Table1[[#All],[Status]],"",0,1)</f>
        <v>Inactive</v>
      </c>
      <c r="R1860" s="37"/>
    </row>
    <row r="1861" spans="1:18" ht="72.75">
      <c r="A1861" s="47"/>
      <c r="B1861" s="21"/>
      <c r="C1861" s="21"/>
      <c r="D1861" s="21"/>
      <c r="E1861" s="33">
        <v>46030</v>
      </c>
      <c r="F1861" s="17" t="s">
        <v>228</v>
      </c>
      <c r="G1861" s="15"/>
      <c r="H1861" s="17" t="s">
        <v>239</v>
      </c>
      <c r="I1861" s="22" t="s">
        <v>319</v>
      </c>
      <c r="J1861" s="22" t="s">
        <v>320</v>
      </c>
      <c r="K1861" s="23" t="s">
        <v>305</v>
      </c>
      <c r="L1861" s="23" t="s">
        <v>5985</v>
      </c>
      <c r="M1861" s="24" t="s">
        <v>393</v>
      </c>
      <c r="N1861" s="24" t="s">
        <v>5986</v>
      </c>
      <c r="O1861" s="22" t="s">
        <v>295</v>
      </c>
      <c r="P1861" s="43" t="s">
        <v>4047</v>
      </c>
      <c r="Q1861" s="17" t="str" cm="1">
        <f t="array" ref="Q1861">_xlfn.XLOOKUP(Table4[[#This Row],[Full Name / Nama Penuh]],Table1[[#All],[Employee Name]],Table1[[#All],[Status]],"",0,1)</f>
        <v>Active</v>
      </c>
      <c r="R1861" s="37"/>
    </row>
    <row r="1862" spans="1:18" ht="43.5">
      <c r="A1862" s="17"/>
      <c r="B1862" s="15"/>
      <c r="C1862" s="15"/>
      <c r="D1862" s="15"/>
      <c r="E1862" s="32">
        <v>46030</v>
      </c>
      <c r="F1862" s="17" t="s">
        <v>210</v>
      </c>
      <c r="G1862" s="15"/>
      <c r="H1862" s="17" t="s">
        <v>239</v>
      </c>
      <c r="I1862" s="18" t="s">
        <v>1324</v>
      </c>
      <c r="J1862" s="18" t="s">
        <v>644</v>
      </c>
      <c r="K1862" s="19" t="s">
        <v>305</v>
      </c>
      <c r="L1862" s="19" t="s">
        <v>5987</v>
      </c>
      <c r="M1862" s="20" t="s">
        <v>5988</v>
      </c>
      <c r="N1862" s="20" t="s">
        <v>5989</v>
      </c>
      <c r="O1862" s="18" t="s">
        <v>295</v>
      </c>
      <c r="P1862" s="43" t="s">
        <v>4047</v>
      </c>
      <c r="Q1862" s="17" t="str" cm="1">
        <f t="array" ref="Q1862">_xlfn.XLOOKUP(Table4[[#This Row],[Full Name / Nama Penuh]],Table1[[#All],[Employee Name]],Table1[[#All],[Status]],"",0,1)</f>
        <v>Active</v>
      </c>
      <c r="R1862" s="37"/>
    </row>
    <row r="1863" spans="1:18" ht="87">
      <c r="A1863" s="47"/>
      <c r="B1863" s="21"/>
      <c r="C1863" s="21"/>
      <c r="D1863" s="21"/>
      <c r="E1863" s="33">
        <v>46030</v>
      </c>
      <c r="F1863" s="17" t="s">
        <v>210</v>
      </c>
      <c r="G1863" s="15"/>
      <c r="H1863" s="17" t="s">
        <v>239</v>
      </c>
      <c r="I1863" s="22" t="s">
        <v>1324</v>
      </c>
      <c r="J1863" s="22" t="s">
        <v>407</v>
      </c>
      <c r="K1863" s="23" t="s">
        <v>296</v>
      </c>
      <c r="L1863" s="23" t="s">
        <v>5990</v>
      </c>
      <c r="M1863" s="24" t="s">
        <v>5991</v>
      </c>
      <c r="N1863" s="24" t="s">
        <v>5992</v>
      </c>
      <c r="O1863" s="22" t="s">
        <v>948</v>
      </c>
      <c r="P1863" s="43" t="s">
        <v>4047</v>
      </c>
      <c r="Q1863" s="17" t="str" cm="1">
        <f t="array" ref="Q1863">_xlfn.XLOOKUP(Table4[[#This Row],[Full Name / Nama Penuh]],Table1[[#All],[Employee Name]],Table1[[#All],[Status]],"",0,1)</f>
        <v>Active</v>
      </c>
      <c r="R1863" s="37"/>
    </row>
    <row r="1864" spans="1:18" ht="87">
      <c r="A1864" s="47"/>
      <c r="B1864" s="21"/>
      <c r="C1864" s="21"/>
      <c r="D1864" s="21"/>
      <c r="E1864" s="33">
        <v>46029</v>
      </c>
      <c r="F1864" s="17" t="s">
        <v>177</v>
      </c>
      <c r="G1864" s="15"/>
      <c r="H1864" s="17" t="s">
        <v>239</v>
      </c>
      <c r="I1864" s="18" t="s">
        <v>512</v>
      </c>
      <c r="J1864" s="18" t="s">
        <v>291</v>
      </c>
      <c r="K1864" s="19" t="s">
        <v>267</v>
      </c>
      <c r="L1864" s="19" t="s">
        <v>5993</v>
      </c>
      <c r="M1864" s="20" t="s">
        <v>5994</v>
      </c>
      <c r="N1864" s="20" t="s">
        <v>1049</v>
      </c>
      <c r="O1864" s="18" t="s">
        <v>283</v>
      </c>
      <c r="P1864" s="43" t="s">
        <v>4047</v>
      </c>
      <c r="Q1864" s="17" t="str" cm="1">
        <f t="array" ref="Q1864">_xlfn.XLOOKUP(Table4[[#This Row],[Full Name / Nama Penuh]],Table1[[#All],[Employee Name]],Table1[[#All],[Status]],"",0,1)</f>
        <v>Active</v>
      </c>
      <c r="R1864" s="37"/>
    </row>
    <row r="1865" spans="1:18" ht="101.25">
      <c r="A1865" s="17"/>
      <c r="B1865" s="15"/>
      <c r="C1865" s="15"/>
      <c r="D1865" s="15"/>
      <c r="E1865" s="32">
        <v>46029</v>
      </c>
      <c r="F1865" s="17" t="s">
        <v>211</v>
      </c>
      <c r="G1865" s="15"/>
      <c r="H1865" s="17" t="s">
        <v>239</v>
      </c>
      <c r="I1865" s="18" t="s">
        <v>892</v>
      </c>
      <c r="J1865" s="18" t="s">
        <v>274</v>
      </c>
      <c r="K1865" s="19" t="s">
        <v>267</v>
      </c>
      <c r="L1865" s="19" t="s">
        <v>5995</v>
      </c>
      <c r="M1865" s="20" t="s">
        <v>5996</v>
      </c>
      <c r="N1865" s="20" t="s">
        <v>5997</v>
      </c>
      <c r="O1865" s="18" t="s">
        <v>318</v>
      </c>
      <c r="P1865" s="43" t="s">
        <v>4047</v>
      </c>
      <c r="Q1865" s="17" t="str" cm="1">
        <f t="array" ref="Q1865">_xlfn.XLOOKUP(Table4[[#This Row],[Full Name / Nama Penuh]],Table1[[#All],[Employee Name]],Table1[[#All],[Status]],"",0,1)</f>
        <v>Active</v>
      </c>
      <c r="R1865" s="37"/>
    </row>
    <row r="1866" spans="1:18" ht="245.25">
      <c r="A1866" s="47"/>
      <c r="B1866" s="21"/>
      <c r="C1866" s="21"/>
      <c r="D1866" s="21"/>
      <c r="E1866" s="33">
        <v>46029</v>
      </c>
      <c r="F1866" s="17" t="s">
        <v>90</v>
      </c>
      <c r="G1866" s="15"/>
      <c r="H1866" s="17" t="s">
        <v>239</v>
      </c>
      <c r="I1866" s="22" t="s">
        <v>445</v>
      </c>
      <c r="J1866" s="22" t="s">
        <v>5998</v>
      </c>
      <c r="K1866" s="23" t="s">
        <v>267</v>
      </c>
      <c r="L1866" s="23" t="s">
        <v>5999</v>
      </c>
      <c r="M1866" s="24" t="s">
        <v>6000</v>
      </c>
      <c r="N1866" s="24" t="s">
        <v>6001</v>
      </c>
      <c r="O1866" s="22" t="s">
        <v>295</v>
      </c>
      <c r="P1866" s="43" t="s">
        <v>4047</v>
      </c>
      <c r="Q1866" s="17" t="str" cm="1">
        <f t="array" ref="Q1866">_xlfn.XLOOKUP(Table4[[#This Row],[Full Name / Nama Penuh]],Table1[[#All],[Employee Name]],Table1[[#All],[Status]],"",0,1)</f>
        <v>Active</v>
      </c>
      <c r="R1866" s="37"/>
    </row>
    <row r="1867" spans="1:18" ht="115.5">
      <c r="A1867" s="17"/>
      <c r="B1867" s="15"/>
      <c r="C1867" s="15"/>
      <c r="D1867" s="15"/>
      <c r="E1867" s="32">
        <v>46029</v>
      </c>
      <c r="F1867" s="17" t="s">
        <v>167</v>
      </c>
      <c r="G1867" s="15"/>
      <c r="H1867" s="17" t="s">
        <v>239</v>
      </c>
      <c r="I1867" s="22" t="s">
        <v>6002</v>
      </c>
      <c r="J1867" s="22" t="s">
        <v>274</v>
      </c>
      <c r="K1867" s="23" t="s">
        <v>285</v>
      </c>
      <c r="L1867" s="23" t="s">
        <v>6003</v>
      </c>
      <c r="M1867" s="24" t="s">
        <v>6004</v>
      </c>
      <c r="N1867" s="24" t="s">
        <v>6005</v>
      </c>
      <c r="O1867" s="22" t="s">
        <v>318</v>
      </c>
      <c r="P1867" s="43" t="s">
        <v>4047</v>
      </c>
      <c r="Q1867" s="17" t="str" cm="1">
        <f t="array" ref="Q1867">_xlfn.XLOOKUP(Table4[[#This Row],[Full Name / Nama Penuh]],Table1[[#All],[Employee Name]],Table1[[#All],[Status]],"",0,1)</f>
        <v>Active</v>
      </c>
      <c r="R1867" s="37"/>
    </row>
    <row r="1868" spans="1:18" ht="29.25">
      <c r="A1868" s="17"/>
      <c r="B1868" s="15"/>
      <c r="C1868" s="15"/>
      <c r="D1868" s="15"/>
      <c r="E1868" s="32">
        <v>46028</v>
      </c>
      <c r="F1868" s="17" t="s">
        <v>228</v>
      </c>
      <c r="G1868" s="15"/>
      <c r="H1868" s="17" t="s">
        <v>239</v>
      </c>
      <c r="I1868" s="18" t="s">
        <v>814</v>
      </c>
      <c r="J1868" s="18" t="s">
        <v>266</v>
      </c>
      <c r="K1868" s="19" t="s">
        <v>305</v>
      </c>
      <c r="L1868" s="19" t="s">
        <v>6006</v>
      </c>
      <c r="M1868" s="20" t="s">
        <v>6007</v>
      </c>
      <c r="N1868" s="20" t="s">
        <v>6008</v>
      </c>
      <c r="O1868" s="18" t="s">
        <v>295</v>
      </c>
      <c r="P1868" s="43" t="s">
        <v>4047</v>
      </c>
      <c r="Q1868" s="17" t="str" cm="1">
        <f t="array" ref="Q1868">_xlfn.XLOOKUP(Table4[[#This Row],[Full Name / Nama Penuh]],Table1[[#All],[Employee Name]],Table1[[#All],[Status]],"",0,1)</f>
        <v>Active</v>
      </c>
      <c r="R1868" s="37"/>
    </row>
    <row r="1869" spans="1:18" ht="57.75">
      <c r="A1869" s="47"/>
      <c r="B1869" s="21"/>
      <c r="C1869" s="21"/>
      <c r="D1869" s="21"/>
      <c r="E1869" s="33">
        <v>46028</v>
      </c>
      <c r="F1869" s="17" t="s">
        <v>110</v>
      </c>
      <c r="G1869" s="15"/>
      <c r="H1869" s="17" t="s">
        <v>239</v>
      </c>
      <c r="I1869" s="18" t="s">
        <v>537</v>
      </c>
      <c r="J1869" s="18" t="s">
        <v>88</v>
      </c>
      <c r="K1869" s="19" t="s">
        <v>267</v>
      </c>
      <c r="L1869" s="19" t="s">
        <v>5433</v>
      </c>
      <c r="M1869" s="20" t="s">
        <v>5434</v>
      </c>
      <c r="N1869" s="20" t="s">
        <v>5435</v>
      </c>
      <c r="O1869" s="18" t="s">
        <v>271</v>
      </c>
      <c r="P1869" s="43" t="s">
        <v>4047</v>
      </c>
      <c r="Q1869" s="17" t="str" cm="1">
        <f t="array" ref="Q1869">_xlfn.XLOOKUP(Table4[[#This Row],[Full Name / Nama Penuh]],Table1[[#All],[Employee Name]],Table1[[#All],[Status]],"",0,1)</f>
        <v>Active</v>
      </c>
      <c r="R1869" s="37"/>
    </row>
    <row r="1870" spans="1:18">
      <c r="A1870" s="17">
        <v>5931</v>
      </c>
      <c r="B1870" s="15">
        <v>46121.440648148098</v>
      </c>
      <c r="C1870" s="15">
        <v>46121.440763888902</v>
      </c>
      <c r="D1870" s="15" t="s">
        <v>264</v>
      </c>
      <c r="E1870" s="32">
        <v>46028</v>
      </c>
      <c r="F1870" s="15" t="s">
        <v>108</v>
      </c>
      <c r="G1870" s="15"/>
      <c r="H1870" s="21" t="s">
        <v>239</v>
      </c>
      <c r="I1870" s="17" t="s">
        <v>537</v>
      </c>
      <c r="J1870" s="17" t="s">
        <v>88</v>
      </c>
      <c r="K1870" s="17" t="s">
        <v>267</v>
      </c>
      <c r="L1870" s="17" t="s">
        <v>4176</v>
      </c>
      <c r="M1870" s="17" t="s">
        <v>4177</v>
      </c>
      <c r="N1870" s="17" t="s">
        <v>4178</v>
      </c>
      <c r="O1870" s="17" t="s">
        <v>271</v>
      </c>
      <c r="P1870" s="16" t="s">
        <v>272</v>
      </c>
      <c r="Q1870" s="17" t="str" cm="1">
        <f t="array" ref="Q1870">_xlfn.XLOOKUP(Table4[[#This Row],[Full Name / Nama Penuh]],Table1[[#All],[Employee Name]],Table1[[#All],[Status]],"",0,1)</f>
        <v>Active</v>
      </c>
      <c r="R1870" s="37"/>
    </row>
    <row r="1871" spans="1:18" ht="43.5">
      <c r="A1871" s="47"/>
      <c r="B1871" s="21"/>
      <c r="C1871" s="21"/>
      <c r="D1871" s="21"/>
      <c r="E1871" s="33">
        <v>46028</v>
      </c>
      <c r="F1871" s="17" t="s">
        <v>136</v>
      </c>
      <c r="G1871" s="15"/>
      <c r="H1871" s="17" t="s">
        <v>239</v>
      </c>
      <c r="I1871" s="18" t="s">
        <v>1436</v>
      </c>
      <c r="J1871" s="18" t="s">
        <v>291</v>
      </c>
      <c r="K1871" s="19" t="s">
        <v>285</v>
      </c>
      <c r="L1871" s="19" t="s">
        <v>6009</v>
      </c>
      <c r="M1871" s="20" t="s">
        <v>544</v>
      </c>
      <c r="N1871" s="20" t="s">
        <v>6010</v>
      </c>
      <c r="O1871" s="18" t="s">
        <v>428</v>
      </c>
      <c r="P1871" s="43" t="s">
        <v>4047</v>
      </c>
      <c r="Q1871" s="17" t="str" cm="1">
        <f t="array" ref="Q1871">_xlfn.XLOOKUP(Table4[[#This Row],[Full Name / Nama Penuh]],Table1[[#All],[Employee Name]],Table1[[#All],[Status]],"",0,1)</f>
        <v>Active</v>
      </c>
      <c r="R1871" s="37"/>
    </row>
    <row r="1872" spans="1:18" ht="43.5">
      <c r="A1872" s="17"/>
      <c r="B1872" s="15"/>
      <c r="C1872" s="15"/>
      <c r="D1872" s="15"/>
      <c r="E1872" s="32">
        <v>46028</v>
      </c>
      <c r="F1872" s="17" t="s">
        <v>229</v>
      </c>
      <c r="G1872" s="15"/>
      <c r="H1872" s="17" t="s">
        <v>239</v>
      </c>
      <c r="I1872" s="22" t="s">
        <v>2849</v>
      </c>
      <c r="J1872" s="22" t="s">
        <v>644</v>
      </c>
      <c r="K1872" s="23" t="s">
        <v>296</v>
      </c>
      <c r="L1872" s="23" t="s">
        <v>6011</v>
      </c>
      <c r="M1872" s="24" t="s">
        <v>6012</v>
      </c>
      <c r="N1872" s="24" t="s">
        <v>6013</v>
      </c>
      <c r="O1872" s="22" t="s">
        <v>383</v>
      </c>
      <c r="P1872" s="43" t="s">
        <v>4047</v>
      </c>
      <c r="Q1872" s="17" t="str" cm="1">
        <f t="array" ref="Q1872">_xlfn.XLOOKUP(Table4[[#This Row],[Full Name / Nama Penuh]],Table1[[#All],[Employee Name]],Table1[[#All],[Status]],"",0,1)</f>
        <v>Active</v>
      </c>
      <c r="R1872" s="37"/>
    </row>
    <row r="1873" spans="1:18" ht="57.75">
      <c r="A1873" s="17"/>
      <c r="B1873" s="15"/>
      <c r="C1873" s="15"/>
      <c r="D1873" s="15"/>
      <c r="E1873" s="32">
        <v>46028</v>
      </c>
      <c r="F1873" s="17" t="s">
        <v>231</v>
      </c>
      <c r="G1873" s="15"/>
      <c r="H1873" s="17" t="s">
        <v>239</v>
      </c>
      <c r="I1873" s="22" t="s">
        <v>6014</v>
      </c>
      <c r="J1873" s="22" t="s">
        <v>325</v>
      </c>
      <c r="K1873" s="23" t="s">
        <v>296</v>
      </c>
      <c r="L1873" s="23" t="s">
        <v>6015</v>
      </c>
      <c r="M1873" s="24" t="s">
        <v>6016</v>
      </c>
      <c r="N1873" s="24" t="s">
        <v>6017</v>
      </c>
      <c r="O1873" s="22" t="s">
        <v>271</v>
      </c>
      <c r="P1873" s="43" t="s">
        <v>4047</v>
      </c>
      <c r="Q1873" s="17" t="str" cm="1">
        <f t="array" ref="Q1873">_xlfn.XLOOKUP(Table4[[#This Row],[Full Name / Nama Penuh]],Table1[[#All],[Employee Name]],Table1[[#All],[Status]],"",0,1)</f>
        <v>Inactive</v>
      </c>
      <c r="R1873" s="37"/>
    </row>
    <row r="1874" spans="1:18" ht="57.75">
      <c r="A1874" s="47"/>
      <c r="B1874" s="21"/>
      <c r="C1874" s="21"/>
      <c r="D1874" s="21"/>
      <c r="E1874" s="33">
        <v>46027</v>
      </c>
      <c r="F1874" s="17" t="s">
        <v>136</v>
      </c>
      <c r="G1874" s="15"/>
      <c r="H1874" s="17" t="s">
        <v>239</v>
      </c>
      <c r="I1874" s="18" t="s">
        <v>1436</v>
      </c>
      <c r="J1874" s="18" t="s">
        <v>919</v>
      </c>
      <c r="K1874" s="19" t="s">
        <v>267</v>
      </c>
      <c r="L1874" s="19" t="s">
        <v>6018</v>
      </c>
      <c r="M1874" s="20" t="s">
        <v>477</v>
      </c>
      <c r="N1874" s="20" t="s">
        <v>6019</v>
      </c>
      <c r="O1874" s="18" t="s">
        <v>375</v>
      </c>
      <c r="P1874" s="43" t="s">
        <v>4047</v>
      </c>
      <c r="Q1874" s="17" t="str" cm="1">
        <f t="array" ref="Q1874">_xlfn.XLOOKUP(Table4[[#This Row],[Full Name / Nama Penuh]],Table1[[#All],[Employee Name]],Table1[[#All],[Status]],"",0,1)</f>
        <v>Active</v>
      </c>
      <c r="R1874" s="37"/>
    </row>
    <row r="1875" spans="1:18">
      <c r="A1875" s="17">
        <v>5923</v>
      </c>
      <c r="B1875" s="15">
        <v>46121.4226851852</v>
      </c>
      <c r="C1875" s="15">
        <v>46121.426331018498</v>
      </c>
      <c r="D1875" s="15" t="s">
        <v>264</v>
      </c>
      <c r="E1875" s="32">
        <v>46027</v>
      </c>
      <c r="F1875" s="17" t="s">
        <v>99</v>
      </c>
      <c r="G1875" s="15"/>
      <c r="H1875" s="21" t="s">
        <v>239</v>
      </c>
      <c r="I1875" s="17" t="s">
        <v>3494</v>
      </c>
      <c r="J1875" s="17" t="s">
        <v>266</v>
      </c>
      <c r="K1875" s="17" t="s">
        <v>305</v>
      </c>
      <c r="L1875" s="17" t="s">
        <v>6020</v>
      </c>
      <c r="M1875" s="17" t="s">
        <v>6021</v>
      </c>
      <c r="N1875" s="17" t="s">
        <v>6022</v>
      </c>
      <c r="O1875" s="17" t="s">
        <v>454</v>
      </c>
      <c r="P1875" s="43" t="s">
        <v>272</v>
      </c>
      <c r="Q1875" s="17" t="str" cm="1">
        <f t="array" ref="Q1875">_xlfn.XLOOKUP(Table4[[#This Row],[Full Name / Nama Penuh]],Table1[[#All],[Employee Name]],Table1[[#All],[Status]],"",0,1)</f>
        <v>Active</v>
      </c>
      <c r="R1875" s="37"/>
    </row>
    <row r="1876" spans="1:18" ht="115.5">
      <c r="A1876" s="17"/>
      <c r="B1876" s="15"/>
      <c r="C1876" s="15"/>
      <c r="D1876" s="15"/>
      <c r="E1876" s="32">
        <v>46027</v>
      </c>
      <c r="F1876" s="17" t="s">
        <v>136</v>
      </c>
      <c r="G1876" s="15"/>
      <c r="H1876" s="17" t="s">
        <v>239</v>
      </c>
      <c r="I1876" s="22" t="s">
        <v>1436</v>
      </c>
      <c r="J1876" s="22" t="s">
        <v>1038</v>
      </c>
      <c r="K1876" s="23" t="s">
        <v>296</v>
      </c>
      <c r="L1876" s="23" t="s">
        <v>6023</v>
      </c>
      <c r="M1876" s="24" t="s">
        <v>6024</v>
      </c>
      <c r="N1876" s="24" t="s">
        <v>6025</v>
      </c>
      <c r="O1876" s="22" t="s">
        <v>541</v>
      </c>
      <c r="P1876" s="43" t="s">
        <v>4047</v>
      </c>
      <c r="Q1876" s="17" t="str" cm="1">
        <f t="array" ref="Q1876">_xlfn.XLOOKUP(Table4[[#This Row],[Full Name / Nama Penuh]],Table1[[#All],[Employee Name]],Table1[[#All],[Status]],"",0,1)</f>
        <v>Active</v>
      </c>
      <c r="R1876" s="37"/>
    </row>
    <row r="1877" spans="1:18" ht="43.5">
      <c r="A1877" s="47"/>
      <c r="B1877" s="21"/>
      <c r="C1877" s="21"/>
      <c r="D1877" s="21"/>
      <c r="E1877" s="33">
        <v>46027</v>
      </c>
      <c r="F1877" s="17" t="s">
        <v>229</v>
      </c>
      <c r="G1877" s="15"/>
      <c r="H1877" s="17" t="s">
        <v>239</v>
      </c>
      <c r="I1877" s="18" t="s">
        <v>2849</v>
      </c>
      <c r="J1877" s="18" t="s">
        <v>644</v>
      </c>
      <c r="K1877" s="19" t="s">
        <v>296</v>
      </c>
      <c r="L1877" s="19" t="s">
        <v>6026</v>
      </c>
      <c r="M1877" s="20" t="s">
        <v>6027</v>
      </c>
      <c r="N1877" s="20" t="s">
        <v>6028</v>
      </c>
      <c r="O1877" s="18" t="s">
        <v>383</v>
      </c>
      <c r="P1877" s="43" t="s">
        <v>4047</v>
      </c>
      <c r="Q1877" s="17" t="str" cm="1">
        <f t="array" ref="Q1877">_xlfn.XLOOKUP(Table4[[#This Row],[Full Name / Nama Penuh]],Table1[[#All],[Employee Name]],Table1[[#All],[Status]],"",0,1)</f>
        <v>Active</v>
      </c>
      <c r="R1877" s="37"/>
    </row>
    <row r="1878" spans="1:18">
      <c r="A1878" s="17">
        <v>6156</v>
      </c>
      <c r="B1878" s="15">
        <v>46126.3499884259</v>
      </c>
      <c r="C1878" s="15">
        <v>46126.353564814803</v>
      </c>
      <c r="D1878" s="15" t="s">
        <v>264</v>
      </c>
      <c r="E1878" s="32">
        <v>46027</v>
      </c>
      <c r="F1878" s="17" t="s">
        <v>150</v>
      </c>
      <c r="G1878" s="15" t="s">
        <v>2080</v>
      </c>
      <c r="H1878" s="21" t="s">
        <v>239</v>
      </c>
      <c r="I1878" s="17" t="s">
        <v>2168</v>
      </c>
      <c r="J1878" s="17" t="s">
        <v>644</v>
      </c>
      <c r="K1878" s="17" t="s">
        <v>285</v>
      </c>
      <c r="L1878" s="17" t="s">
        <v>6029</v>
      </c>
      <c r="M1878" s="17" t="s">
        <v>6030</v>
      </c>
      <c r="N1878" s="17" t="s">
        <v>6031</v>
      </c>
      <c r="O1878" s="17" t="s">
        <v>289</v>
      </c>
      <c r="P1878" s="43" t="s">
        <v>272</v>
      </c>
      <c r="Q1878" s="17" t="str" cm="1">
        <f t="array" ref="Q1878">_xlfn.XLOOKUP(Table4[[#This Row],[Full Name / Nama Penuh]],Table1[[#All],[Employee Name]],Table1[[#All],[Status]],"",0,1)</f>
        <v>Active</v>
      </c>
      <c r="R1878" s="37"/>
    </row>
    <row r="1879" spans="1:18">
      <c r="A1879" s="17">
        <v>6230</v>
      </c>
      <c r="B1879" s="15">
        <v>46126.544467592597</v>
      </c>
      <c r="C1879" s="15">
        <v>46126.546261574098</v>
      </c>
      <c r="D1879" s="15" t="s">
        <v>264</v>
      </c>
      <c r="E1879" s="32">
        <v>46025</v>
      </c>
      <c r="F1879" s="17" t="s">
        <v>197</v>
      </c>
      <c r="G1879" s="15" t="s">
        <v>3208</v>
      </c>
      <c r="H1879" s="21" t="s">
        <v>239</v>
      </c>
      <c r="I1879" s="17" t="s">
        <v>752</v>
      </c>
      <c r="J1879" s="17" t="s">
        <v>475</v>
      </c>
      <c r="K1879" s="17" t="s">
        <v>267</v>
      </c>
      <c r="L1879" s="17" t="s">
        <v>6032</v>
      </c>
      <c r="M1879" s="17" t="s">
        <v>755</v>
      </c>
      <c r="N1879" s="17" t="s">
        <v>6033</v>
      </c>
      <c r="O1879" s="17" t="s">
        <v>346</v>
      </c>
      <c r="P1879" s="43" t="s">
        <v>272</v>
      </c>
      <c r="Q1879" s="17" t="str" cm="1">
        <f t="array" ref="Q1879">_xlfn.XLOOKUP(Table4[[#This Row],[Full Name / Nama Penuh]],Table1[[#All],[Employee Name]],Table1[[#All],[Status]],"",0,1)</f>
        <v>Active</v>
      </c>
      <c r="R1879" s="37"/>
    </row>
    <row r="1880" spans="1:18">
      <c r="A1880" s="17">
        <v>5802</v>
      </c>
      <c r="B1880" s="15">
        <v>46115.2816087963</v>
      </c>
      <c r="C1880" s="15">
        <v>46115.287233796298</v>
      </c>
      <c r="D1880" s="15" t="s">
        <v>264</v>
      </c>
      <c r="E1880" s="32">
        <v>46025</v>
      </c>
      <c r="F1880" s="17" t="s">
        <v>193</v>
      </c>
      <c r="G1880" s="15"/>
      <c r="H1880" s="21" t="s">
        <v>239</v>
      </c>
      <c r="I1880" s="17" t="s">
        <v>6034</v>
      </c>
      <c r="J1880" s="17" t="s">
        <v>266</v>
      </c>
      <c r="K1880" s="17" t="s">
        <v>285</v>
      </c>
      <c r="L1880" s="17" t="s">
        <v>6035</v>
      </c>
      <c r="M1880" s="17" t="s">
        <v>6036</v>
      </c>
      <c r="N1880" s="17" t="s">
        <v>6037</v>
      </c>
      <c r="O1880" s="17" t="s">
        <v>289</v>
      </c>
      <c r="P1880" s="43" t="s">
        <v>272</v>
      </c>
      <c r="Q1880" s="17" t="str" cm="1">
        <f t="array" ref="Q1880">_xlfn.XLOOKUP(Table4[[#This Row],[Full Name / Nama Penuh]],Table1[[#All],[Employee Name]],Table1[[#All],[Status]],"",0,1)</f>
        <v>Active</v>
      </c>
      <c r="R1880" s="37"/>
    </row>
    <row r="1881" spans="1:18">
      <c r="A1881" s="17">
        <v>6071</v>
      </c>
      <c r="B1881" s="15">
        <v>46125.7677430556</v>
      </c>
      <c r="C1881" s="15">
        <v>46125.769456018497</v>
      </c>
      <c r="D1881" s="15" t="s">
        <v>264</v>
      </c>
      <c r="E1881" s="32">
        <v>46024</v>
      </c>
      <c r="F1881" s="15" t="s">
        <v>6038</v>
      </c>
      <c r="G1881" s="15" t="s">
        <v>4475</v>
      </c>
      <c r="H1881" s="21" t="s">
        <v>239</v>
      </c>
      <c r="I1881" s="17" t="s">
        <v>1809</v>
      </c>
      <c r="J1881" s="17" t="s">
        <v>1787</v>
      </c>
      <c r="K1881" s="17" t="s">
        <v>267</v>
      </c>
      <c r="L1881" s="17" t="s">
        <v>6039</v>
      </c>
      <c r="M1881" s="17" t="s">
        <v>6040</v>
      </c>
      <c r="N1881" s="17" t="s">
        <v>5039</v>
      </c>
      <c r="O1881" s="17" t="s">
        <v>346</v>
      </c>
      <c r="P1881" s="16" t="s">
        <v>272</v>
      </c>
      <c r="Q1881" s="17" t="str" cm="1">
        <f t="array" ref="Q1881">_xlfn.XLOOKUP(Table4[[#This Row],[Full Name / Nama Penuh]],Table1[[#All],[Employee Name]],Table1[[#All],[Status]],"",0,1)</f>
        <v>Active</v>
      </c>
      <c r="R1881" s="37"/>
    </row>
    <row r="1882" spans="1:18" ht="43.5">
      <c r="A1882" s="47"/>
      <c r="B1882" s="21"/>
      <c r="C1882" s="21"/>
      <c r="D1882" s="21"/>
      <c r="E1882" s="33">
        <v>46024</v>
      </c>
      <c r="F1882" s="17" t="s">
        <v>235</v>
      </c>
      <c r="G1882" s="15"/>
      <c r="H1882" s="17" t="s">
        <v>239</v>
      </c>
      <c r="I1882" s="18" t="s">
        <v>1016</v>
      </c>
      <c r="J1882" s="18" t="s">
        <v>320</v>
      </c>
      <c r="K1882" s="19" t="s">
        <v>285</v>
      </c>
      <c r="L1882" s="19" t="s">
        <v>6041</v>
      </c>
      <c r="M1882" s="20" t="s">
        <v>4519</v>
      </c>
      <c r="N1882" s="20" t="s">
        <v>4519</v>
      </c>
      <c r="O1882" s="18" t="s">
        <v>289</v>
      </c>
      <c r="P1882" s="43" t="s">
        <v>4047</v>
      </c>
      <c r="Q1882" s="17" t="str" cm="1">
        <f t="array" ref="Q1882">_xlfn.XLOOKUP(Table4[[#This Row],[Full Name / Nama Penuh]],Table1[[#All],[Employee Name]],Table1[[#All],[Status]],"",0,1)</f>
        <v>Active</v>
      </c>
      <c r="R1882" s="37"/>
    </row>
    <row r="1883" spans="1:18" ht="43.5">
      <c r="A1883" s="17"/>
      <c r="B1883" s="15"/>
      <c r="C1883" s="15"/>
      <c r="D1883" s="15"/>
      <c r="E1883" s="32">
        <v>46024</v>
      </c>
      <c r="F1883" s="17" t="s">
        <v>235</v>
      </c>
      <c r="G1883" s="15"/>
      <c r="H1883" s="17" t="s">
        <v>239</v>
      </c>
      <c r="I1883" s="22" t="s">
        <v>1016</v>
      </c>
      <c r="J1883" s="22" t="s">
        <v>848</v>
      </c>
      <c r="K1883" s="23" t="s">
        <v>285</v>
      </c>
      <c r="L1883" s="23" t="s">
        <v>6042</v>
      </c>
      <c r="M1883" s="24" t="s">
        <v>4519</v>
      </c>
      <c r="N1883" s="24" t="s">
        <v>4519</v>
      </c>
      <c r="O1883" s="22" t="s">
        <v>289</v>
      </c>
      <c r="P1883" s="43" t="s">
        <v>4047</v>
      </c>
      <c r="Q1883" s="17" t="str" cm="1">
        <f t="array" ref="Q1883">_xlfn.XLOOKUP(Table4[[#This Row],[Full Name / Nama Penuh]],Table1[[#All],[Employee Name]],Table1[[#All],[Status]],"",0,1)</f>
        <v>Active</v>
      </c>
      <c r="R1883" s="37"/>
    </row>
    <row r="1884" spans="1:18" ht="29.25">
      <c r="A1884" s="17"/>
      <c r="B1884" s="15"/>
      <c r="C1884" s="15"/>
      <c r="D1884" s="15"/>
      <c r="E1884" s="32">
        <v>46024</v>
      </c>
      <c r="F1884" s="17" t="s">
        <v>235</v>
      </c>
      <c r="G1884" s="15"/>
      <c r="H1884" s="17" t="s">
        <v>239</v>
      </c>
      <c r="I1884" s="22" t="s">
        <v>1016</v>
      </c>
      <c r="J1884" s="22" t="s">
        <v>325</v>
      </c>
      <c r="K1884" s="23" t="s">
        <v>296</v>
      </c>
      <c r="L1884" s="23" t="s">
        <v>6043</v>
      </c>
      <c r="M1884" s="24" t="s">
        <v>6044</v>
      </c>
      <c r="N1884" s="24" t="s">
        <v>6045</v>
      </c>
      <c r="O1884" s="22" t="s">
        <v>383</v>
      </c>
      <c r="P1884" s="43" t="s">
        <v>4047</v>
      </c>
      <c r="Q1884" s="17" t="str" cm="1">
        <f t="array" ref="Q1884">_xlfn.XLOOKUP(Table4[[#This Row],[Full Name / Nama Penuh]],Table1[[#All],[Employee Name]],Table1[[#All],[Status]],"",0,1)</f>
        <v>Active</v>
      </c>
      <c r="R1884" s="37"/>
    </row>
    <row r="1885" spans="1:18" ht="43.5">
      <c r="A1885" s="17"/>
      <c r="B1885" s="15"/>
      <c r="C1885" s="15"/>
      <c r="D1885" s="15"/>
      <c r="E1885" s="32">
        <v>46024</v>
      </c>
      <c r="F1885" s="17" t="s">
        <v>235</v>
      </c>
      <c r="G1885" s="15"/>
      <c r="H1885" s="17" t="s">
        <v>239</v>
      </c>
      <c r="I1885" s="22" t="s">
        <v>1016</v>
      </c>
      <c r="J1885" s="22" t="s">
        <v>683</v>
      </c>
      <c r="K1885" s="23" t="s">
        <v>285</v>
      </c>
      <c r="L1885" s="23" t="s">
        <v>6046</v>
      </c>
      <c r="M1885" s="24" t="s">
        <v>6047</v>
      </c>
      <c r="N1885" s="24" t="s">
        <v>6045</v>
      </c>
      <c r="O1885" s="22" t="s">
        <v>289</v>
      </c>
      <c r="P1885" s="43" t="s">
        <v>4047</v>
      </c>
      <c r="Q1885" s="17" t="str" cm="1">
        <f t="array" ref="Q1885">_xlfn.XLOOKUP(Table4[[#This Row],[Full Name / Nama Penuh]],Table1[[#All],[Employee Name]],Table1[[#All],[Status]],"",0,1)</f>
        <v>Active</v>
      </c>
      <c r="R1885" s="37"/>
    </row>
    <row r="1886" spans="1:18">
      <c r="A1886" s="17">
        <v>5830</v>
      </c>
      <c r="B1886" s="15">
        <v>46118.591076388897</v>
      </c>
      <c r="C1886" s="15">
        <v>46118.596666666701</v>
      </c>
      <c r="D1886" s="15" t="s">
        <v>264</v>
      </c>
      <c r="E1886" s="32">
        <v>46023</v>
      </c>
      <c r="F1886" s="15" t="s">
        <v>62</v>
      </c>
      <c r="G1886" s="15"/>
      <c r="H1886" s="21" t="s">
        <v>239</v>
      </c>
      <c r="I1886" s="17" t="s">
        <v>309</v>
      </c>
      <c r="J1886" s="17" t="s">
        <v>483</v>
      </c>
      <c r="K1886" s="17" t="s">
        <v>267</v>
      </c>
      <c r="L1886" s="17" t="s">
        <v>6048</v>
      </c>
      <c r="M1886" s="17" t="s">
        <v>6049</v>
      </c>
      <c r="N1886" s="17" t="s">
        <v>6050</v>
      </c>
      <c r="O1886" s="17" t="s">
        <v>428</v>
      </c>
      <c r="P1886" s="16" t="s">
        <v>272</v>
      </c>
      <c r="Q1886" s="17" t="str" cm="1">
        <f t="array" ref="Q1886">_xlfn.XLOOKUP(Table4[[#This Row],[Full Name / Nama Penuh]],Table1[[#All],[Employee Name]],Table1[[#All],[Status]],"",0,1)</f>
        <v>Active</v>
      </c>
      <c r="R1886" s="37"/>
    </row>
    <row r="1887" spans="1:18">
      <c r="A1887" s="17">
        <v>6269</v>
      </c>
      <c r="B1887" s="15">
        <v>46126.884895833296</v>
      </c>
      <c r="C1887" s="15">
        <v>46126.8911226852</v>
      </c>
      <c r="D1887" s="15" t="s">
        <v>264</v>
      </c>
      <c r="E1887" s="32">
        <v>46023</v>
      </c>
      <c r="F1887" s="17" t="s">
        <v>179</v>
      </c>
      <c r="G1887" s="15" t="s">
        <v>4568</v>
      </c>
      <c r="H1887" s="21" t="s">
        <v>239</v>
      </c>
      <c r="I1887" s="17" t="s">
        <v>465</v>
      </c>
      <c r="J1887" s="17" t="s">
        <v>291</v>
      </c>
      <c r="K1887" s="17" t="s">
        <v>305</v>
      </c>
      <c r="L1887" s="17" t="s">
        <v>6051</v>
      </c>
      <c r="M1887" s="17" t="s">
        <v>6052</v>
      </c>
      <c r="N1887" s="17" t="s">
        <v>6053</v>
      </c>
      <c r="O1887" s="17" t="s">
        <v>948</v>
      </c>
      <c r="P1887" s="43" t="s">
        <v>272</v>
      </c>
      <c r="Q1887" s="17" t="str" cm="1">
        <f t="array" ref="Q1887">_xlfn.XLOOKUP(Table4[[#This Row],[Full Name / Nama Penuh]],Table1[[#All],[Employee Name]],Table1[[#All],[Status]],"",0,1)</f>
        <v>Active</v>
      </c>
      <c r="R1887" s="37"/>
    </row>
    <row r="1888" spans="1:18" ht="72.75">
      <c r="A1888" s="17"/>
      <c r="B1888" s="15"/>
      <c r="C1888" s="15"/>
      <c r="D1888" s="15"/>
      <c r="E1888" s="32">
        <v>46022</v>
      </c>
      <c r="F1888" s="17" t="s">
        <v>93</v>
      </c>
      <c r="G1888" s="15"/>
      <c r="H1888" s="17" t="s">
        <v>239</v>
      </c>
      <c r="I1888" s="18" t="s">
        <v>6054</v>
      </c>
      <c r="J1888" s="18" t="s">
        <v>320</v>
      </c>
      <c r="K1888" s="19" t="s">
        <v>305</v>
      </c>
      <c r="L1888" s="19" t="s">
        <v>6055</v>
      </c>
      <c r="M1888" s="20" t="s">
        <v>6056</v>
      </c>
      <c r="N1888" s="20" t="s">
        <v>6057</v>
      </c>
      <c r="O1888" s="18" t="s">
        <v>295</v>
      </c>
      <c r="P1888" s="43" t="s">
        <v>4047</v>
      </c>
      <c r="Q1888" s="17" t="str" cm="1">
        <f t="array" ref="Q1888">_xlfn.XLOOKUP(Table4[[#This Row],[Full Name / Nama Penuh]],Table1[[#All],[Employee Name]],Table1[[#All],[Status]],"",0,1)</f>
        <v>Active</v>
      </c>
      <c r="R1888" s="37"/>
    </row>
    <row r="1889" spans="1:18" ht="130.5">
      <c r="A1889" s="47"/>
      <c r="B1889" s="21"/>
      <c r="C1889" s="21"/>
      <c r="D1889" s="21"/>
      <c r="E1889" s="33">
        <v>46022</v>
      </c>
      <c r="F1889" s="17" t="s">
        <v>93</v>
      </c>
      <c r="G1889" s="15"/>
      <c r="H1889" s="17" t="s">
        <v>239</v>
      </c>
      <c r="I1889" s="22" t="s">
        <v>6054</v>
      </c>
      <c r="J1889" s="22" t="s">
        <v>325</v>
      </c>
      <c r="K1889" s="23" t="s">
        <v>267</v>
      </c>
      <c r="L1889" s="23" t="s">
        <v>6058</v>
      </c>
      <c r="M1889" s="24" t="s">
        <v>6059</v>
      </c>
      <c r="N1889" s="24" t="s">
        <v>6060</v>
      </c>
      <c r="O1889" s="22" t="s">
        <v>346</v>
      </c>
      <c r="P1889" s="43" t="s">
        <v>4047</v>
      </c>
      <c r="Q1889" s="17" t="str" cm="1">
        <f t="array" ref="Q1889">_xlfn.XLOOKUP(Table4[[#This Row],[Full Name / Nama Penuh]],Table1[[#All],[Employee Name]],Table1[[#All],[Status]],"",0,1)</f>
        <v>Active</v>
      </c>
      <c r="R1889" s="37"/>
    </row>
    <row r="1890" spans="1:18" ht="72.75">
      <c r="A1890" s="17"/>
      <c r="B1890" s="15"/>
      <c r="C1890" s="15"/>
      <c r="D1890" s="15"/>
      <c r="E1890" s="32">
        <v>46022</v>
      </c>
      <c r="F1890" s="17" t="s">
        <v>159</v>
      </c>
      <c r="G1890" s="15"/>
      <c r="H1890" s="17" t="s">
        <v>239</v>
      </c>
      <c r="I1890" s="18" t="s">
        <v>20</v>
      </c>
      <c r="J1890" s="18" t="s">
        <v>325</v>
      </c>
      <c r="K1890" s="19" t="s">
        <v>267</v>
      </c>
      <c r="L1890" s="19" t="s">
        <v>6061</v>
      </c>
      <c r="M1890" s="20" t="s">
        <v>6062</v>
      </c>
      <c r="N1890" s="20" t="s">
        <v>6063</v>
      </c>
      <c r="O1890" s="18" t="s">
        <v>346</v>
      </c>
      <c r="P1890" s="43" t="s">
        <v>4047</v>
      </c>
      <c r="Q1890" s="17" t="str" cm="1">
        <f t="array" ref="Q1890">_xlfn.XLOOKUP(Table4[[#This Row],[Full Name / Nama Penuh]],Table1[[#All],[Employee Name]],Table1[[#All],[Status]],"",0,1)</f>
        <v>Active</v>
      </c>
      <c r="R1890" s="37"/>
    </row>
    <row r="1891" spans="1:18" ht="29.25">
      <c r="A1891" s="47"/>
      <c r="B1891" s="21"/>
      <c r="C1891" s="21"/>
      <c r="D1891" s="21"/>
      <c r="E1891" s="33">
        <v>46022</v>
      </c>
      <c r="F1891" s="17" t="s">
        <v>119</v>
      </c>
      <c r="G1891" s="15"/>
      <c r="H1891" s="17" t="s">
        <v>239</v>
      </c>
      <c r="I1891" s="22" t="s">
        <v>574</v>
      </c>
      <c r="J1891" s="22" t="s">
        <v>325</v>
      </c>
      <c r="K1891" s="23" t="s">
        <v>296</v>
      </c>
      <c r="L1891" s="23" t="s">
        <v>6064</v>
      </c>
      <c r="M1891" s="24" t="s">
        <v>6065</v>
      </c>
      <c r="N1891" s="24" t="s">
        <v>6066</v>
      </c>
      <c r="O1891" s="22" t="s">
        <v>450</v>
      </c>
      <c r="P1891" s="43" t="s">
        <v>4047</v>
      </c>
      <c r="Q1891" s="17" t="str" cm="1">
        <f t="array" ref="Q1891">_xlfn.XLOOKUP(Table4[[#This Row],[Full Name / Nama Penuh]],Table1[[#All],[Employee Name]],Table1[[#All],[Status]],"",0,1)</f>
        <v>Active</v>
      </c>
      <c r="R1891" s="37"/>
    </row>
    <row r="1892" spans="1:18" ht="43.5">
      <c r="A1892" s="17"/>
      <c r="B1892" s="15"/>
      <c r="C1892" s="15"/>
      <c r="D1892" s="15"/>
      <c r="E1892" s="32">
        <v>46022</v>
      </c>
      <c r="F1892" s="17" t="s">
        <v>89</v>
      </c>
      <c r="G1892" s="15"/>
      <c r="H1892" s="17" t="s">
        <v>239</v>
      </c>
      <c r="I1892" s="22" t="s">
        <v>5950</v>
      </c>
      <c r="J1892" s="22" t="s">
        <v>848</v>
      </c>
      <c r="K1892" s="23" t="s">
        <v>285</v>
      </c>
      <c r="L1892" s="23" t="s">
        <v>6067</v>
      </c>
      <c r="M1892" s="24" t="s">
        <v>6068</v>
      </c>
      <c r="N1892" s="24" t="s">
        <v>6069</v>
      </c>
      <c r="O1892" s="22" t="s">
        <v>367</v>
      </c>
      <c r="P1892" s="43" t="s">
        <v>4047</v>
      </c>
      <c r="Q1892" s="17" t="str" cm="1">
        <f t="array" ref="Q1892">_xlfn.XLOOKUP(Table4[[#This Row],[Full Name / Nama Penuh]],Table1[[#All],[Employee Name]],Table1[[#All],[Status]],"",0,1)</f>
        <v>Inactive</v>
      </c>
      <c r="R1892" s="37"/>
    </row>
    <row r="1893" spans="1:18" ht="57.75">
      <c r="A1893" s="17"/>
      <c r="B1893" s="15"/>
      <c r="C1893" s="15"/>
      <c r="D1893" s="15"/>
      <c r="E1893" s="32">
        <v>46022</v>
      </c>
      <c r="F1893" s="17" t="s">
        <v>89</v>
      </c>
      <c r="G1893" s="15"/>
      <c r="H1893" s="17" t="s">
        <v>239</v>
      </c>
      <c r="I1893" s="18" t="s">
        <v>5950</v>
      </c>
      <c r="J1893" s="18" t="s">
        <v>966</v>
      </c>
      <c r="K1893" s="19" t="s">
        <v>285</v>
      </c>
      <c r="L1893" s="19" t="s">
        <v>6070</v>
      </c>
      <c r="M1893" s="20" t="s">
        <v>6071</v>
      </c>
      <c r="N1893" s="20" t="s">
        <v>6072</v>
      </c>
      <c r="O1893" s="18" t="s">
        <v>346</v>
      </c>
      <c r="P1893" s="43" t="s">
        <v>4047</v>
      </c>
      <c r="Q1893" s="17" t="str" cm="1">
        <f t="array" ref="Q1893">_xlfn.XLOOKUP(Table4[[#This Row],[Full Name / Nama Penuh]],Table1[[#All],[Employee Name]],Table1[[#All],[Status]],"",0,1)</f>
        <v>Inactive</v>
      </c>
      <c r="R1893" s="37"/>
    </row>
    <row r="1894" spans="1:18" ht="43.5">
      <c r="A1894" s="47"/>
      <c r="B1894" s="21"/>
      <c r="C1894" s="21"/>
      <c r="D1894" s="21"/>
      <c r="E1894" s="33">
        <v>46022</v>
      </c>
      <c r="F1894" s="17" t="s">
        <v>115</v>
      </c>
      <c r="G1894" s="15"/>
      <c r="H1894" s="17" t="s">
        <v>239</v>
      </c>
      <c r="I1894" s="22" t="s">
        <v>687</v>
      </c>
      <c r="J1894" s="22" t="s">
        <v>88</v>
      </c>
      <c r="K1894" s="23" t="s">
        <v>285</v>
      </c>
      <c r="L1894" s="23" t="s">
        <v>6073</v>
      </c>
      <c r="M1894" s="24" t="s">
        <v>6074</v>
      </c>
      <c r="N1894" s="24" t="s">
        <v>6075</v>
      </c>
      <c r="O1894" s="22" t="s">
        <v>295</v>
      </c>
      <c r="P1894" s="43" t="s">
        <v>4047</v>
      </c>
      <c r="Q1894" s="17" t="str" cm="1">
        <f t="array" ref="Q1894">_xlfn.XLOOKUP(Table4[[#This Row],[Full Name / Nama Penuh]],Table1[[#All],[Employee Name]],Table1[[#All],[Status]],"",0,1)</f>
        <v>Active</v>
      </c>
      <c r="R1894" s="37"/>
    </row>
    <row r="1895" spans="1:18" ht="57.75">
      <c r="A1895" s="17"/>
      <c r="B1895" s="15"/>
      <c r="C1895" s="15"/>
      <c r="D1895" s="15"/>
      <c r="E1895" s="32">
        <v>46022</v>
      </c>
      <c r="F1895" s="17" t="s">
        <v>89</v>
      </c>
      <c r="G1895" s="15"/>
      <c r="H1895" s="17" t="s">
        <v>239</v>
      </c>
      <c r="I1895" s="18" t="s">
        <v>5950</v>
      </c>
      <c r="J1895" s="18" t="s">
        <v>325</v>
      </c>
      <c r="K1895" s="19" t="s">
        <v>285</v>
      </c>
      <c r="L1895" s="19" t="s">
        <v>6070</v>
      </c>
      <c r="M1895" s="20" t="s">
        <v>6071</v>
      </c>
      <c r="N1895" s="20" t="s">
        <v>6072</v>
      </c>
      <c r="O1895" s="18" t="s">
        <v>346</v>
      </c>
      <c r="P1895" s="43" t="s">
        <v>4047</v>
      </c>
      <c r="Q1895" s="17" t="str" cm="1">
        <f t="array" ref="Q1895">_xlfn.XLOOKUP(Table4[[#This Row],[Full Name / Nama Penuh]],Table1[[#All],[Employee Name]],Table1[[#All],[Status]],"",0,1)</f>
        <v>Inactive</v>
      </c>
      <c r="R1895" s="37"/>
    </row>
    <row r="1896" spans="1:18" ht="57.75">
      <c r="A1896" s="47"/>
      <c r="B1896" s="21"/>
      <c r="C1896" s="21"/>
      <c r="D1896" s="21"/>
      <c r="E1896" s="33">
        <v>46022</v>
      </c>
      <c r="F1896" s="17" t="s">
        <v>89</v>
      </c>
      <c r="G1896" s="15"/>
      <c r="H1896" s="17" t="s">
        <v>239</v>
      </c>
      <c r="I1896" s="22" t="s">
        <v>6076</v>
      </c>
      <c r="J1896" s="22" t="s">
        <v>1701</v>
      </c>
      <c r="K1896" s="23" t="s">
        <v>285</v>
      </c>
      <c r="L1896" s="23" t="s">
        <v>6070</v>
      </c>
      <c r="M1896" s="24" t="s">
        <v>6071</v>
      </c>
      <c r="N1896" s="24" t="s">
        <v>6072</v>
      </c>
      <c r="O1896" s="22" t="s">
        <v>346</v>
      </c>
      <c r="P1896" s="43" t="s">
        <v>4047</v>
      </c>
      <c r="Q1896" s="17" t="str" cm="1">
        <f t="array" ref="Q1896">_xlfn.XLOOKUP(Table4[[#This Row],[Full Name / Nama Penuh]],Table1[[#All],[Employee Name]],Table1[[#All],[Status]],"",0,1)</f>
        <v>Inactive</v>
      </c>
      <c r="R1896" s="37"/>
    </row>
    <row r="1897" spans="1:18" ht="57.75">
      <c r="A1897" s="17"/>
      <c r="B1897" s="15"/>
      <c r="C1897" s="15"/>
      <c r="D1897" s="15"/>
      <c r="E1897" s="32">
        <v>46022</v>
      </c>
      <c r="F1897" s="17" t="s">
        <v>89</v>
      </c>
      <c r="G1897" s="15"/>
      <c r="H1897" s="17" t="s">
        <v>239</v>
      </c>
      <c r="I1897" s="18" t="s">
        <v>6077</v>
      </c>
      <c r="J1897" s="18" t="s">
        <v>1867</v>
      </c>
      <c r="K1897" s="19" t="s">
        <v>285</v>
      </c>
      <c r="L1897" s="19" t="s">
        <v>6070</v>
      </c>
      <c r="M1897" s="20" t="s">
        <v>6071</v>
      </c>
      <c r="N1897" s="20" t="s">
        <v>6072</v>
      </c>
      <c r="O1897" s="18" t="s">
        <v>346</v>
      </c>
      <c r="P1897" s="43" t="s">
        <v>4047</v>
      </c>
      <c r="Q1897" s="17" t="str" cm="1">
        <f t="array" ref="Q1897">_xlfn.XLOOKUP(Table4[[#This Row],[Full Name / Nama Penuh]],Table1[[#All],[Employee Name]],Table1[[#All],[Status]],"",0,1)</f>
        <v>Inactive</v>
      </c>
      <c r="R1897" s="37"/>
    </row>
    <row r="1898" spans="1:18" ht="43.5">
      <c r="A1898" s="47"/>
      <c r="B1898" s="21"/>
      <c r="C1898" s="21"/>
      <c r="D1898" s="21"/>
      <c r="E1898" s="33">
        <v>46022</v>
      </c>
      <c r="F1898" s="17" t="s">
        <v>89</v>
      </c>
      <c r="G1898" s="15"/>
      <c r="H1898" s="17" t="s">
        <v>239</v>
      </c>
      <c r="I1898" s="18" t="s">
        <v>5950</v>
      </c>
      <c r="J1898" s="18" t="s">
        <v>1372</v>
      </c>
      <c r="K1898" s="19" t="s">
        <v>285</v>
      </c>
      <c r="L1898" s="19" t="s">
        <v>6078</v>
      </c>
      <c r="M1898" s="20" t="s">
        <v>6079</v>
      </c>
      <c r="N1898" s="20" t="s">
        <v>6080</v>
      </c>
      <c r="O1898" s="18" t="s">
        <v>367</v>
      </c>
      <c r="P1898" s="43" t="s">
        <v>4047</v>
      </c>
      <c r="Q1898" s="17" t="str" cm="1">
        <f t="array" ref="Q1898">_xlfn.XLOOKUP(Table4[[#This Row],[Full Name / Nama Penuh]],Table1[[#All],[Employee Name]],Table1[[#All],[Status]],"",0,1)</f>
        <v>Inactive</v>
      </c>
      <c r="R1898" s="37"/>
    </row>
    <row r="1899" spans="1:18" ht="409.6">
      <c r="A1899" s="17"/>
      <c r="B1899" s="15"/>
      <c r="C1899" s="15"/>
      <c r="D1899" s="15"/>
      <c r="E1899" s="32">
        <v>46022</v>
      </c>
      <c r="F1899" s="17" t="s">
        <v>156</v>
      </c>
      <c r="G1899" s="15"/>
      <c r="H1899" s="17" t="s">
        <v>239</v>
      </c>
      <c r="I1899" s="18" t="s">
        <v>697</v>
      </c>
      <c r="J1899" s="18" t="s">
        <v>683</v>
      </c>
      <c r="K1899" s="19" t="s">
        <v>296</v>
      </c>
      <c r="L1899" s="19" t="s">
        <v>6081</v>
      </c>
      <c r="M1899" s="20" t="s">
        <v>6082</v>
      </c>
      <c r="N1899" s="20" t="s">
        <v>6083</v>
      </c>
      <c r="O1899" s="18" t="s">
        <v>383</v>
      </c>
      <c r="P1899" s="43" t="s">
        <v>4047</v>
      </c>
      <c r="Q1899" s="17" t="str" cm="1">
        <f t="array" ref="Q1899">_xlfn.XLOOKUP(Table4[[#This Row],[Full Name / Nama Penuh]],Table1[[#All],[Employee Name]],Table1[[#All],[Status]],"",0,1)</f>
        <v>Active</v>
      </c>
      <c r="R1899" s="37"/>
    </row>
    <row r="1900" spans="1:18" ht="115.5">
      <c r="A1900" s="17"/>
      <c r="B1900" s="15"/>
      <c r="C1900" s="15"/>
      <c r="D1900" s="15"/>
      <c r="E1900" s="32">
        <v>46021</v>
      </c>
      <c r="F1900" s="17" t="s">
        <v>114</v>
      </c>
      <c r="G1900" s="15"/>
      <c r="H1900" s="17" t="s">
        <v>239</v>
      </c>
      <c r="I1900" s="22" t="s">
        <v>5798</v>
      </c>
      <c r="J1900" s="22" t="s">
        <v>88</v>
      </c>
      <c r="K1900" s="23" t="s">
        <v>267</v>
      </c>
      <c r="L1900" s="23" t="s">
        <v>6084</v>
      </c>
      <c r="M1900" s="24" t="s">
        <v>6085</v>
      </c>
      <c r="N1900" s="24" t="s">
        <v>6086</v>
      </c>
      <c r="O1900" s="22" t="s">
        <v>283</v>
      </c>
      <c r="P1900" s="43" t="s">
        <v>4047</v>
      </c>
      <c r="Q1900" s="17" t="str" cm="1">
        <f t="array" ref="Q1900">_xlfn.XLOOKUP(Table4[[#This Row],[Full Name / Nama Penuh]],Table1[[#All],[Employee Name]],Table1[[#All],[Status]],"",0,1)</f>
        <v>Active</v>
      </c>
      <c r="R1900" s="37"/>
    </row>
    <row r="1901" spans="1:18" ht="87">
      <c r="A1901" s="17"/>
      <c r="B1901" s="15"/>
      <c r="C1901" s="15"/>
      <c r="D1901" s="15"/>
      <c r="E1901" s="32">
        <v>46021</v>
      </c>
      <c r="F1901" s="17" t="s">
        <v>115</v>
      </c>
      <c r="G1901" s="15"/>
      <c r="H1901" s="17" t="s">
        <v>239</v>
      </c>
      <c r="I1901" s="18" t="s">
        <v>687</v>
      </c>
      <c r="J1901" s="18" t="s">
        <v>88</v>
      </c>
      <c r="K1901" s="19" t="s">
        <v>267</v>
      </c>
      <c r="L1901" s="19" t="s">
        <v>6087</v>
      </c>
      <c r="M1901" s="20" t="s">
        <v>581</v>
      </c>
      <c r="N1901" s="20" t="s">
        <v>6088</v>
      </c>
      <c r="O1901" s="18" t="s">
        <v>283</v>
      </c>
      <c r="P1901" s="43" t="s">
        <v>4047</v>
      </c>
      <c r="Q1901" s="17" t="str" cm="1">
        <f t="array" ref="Q1901">_xlfn.XLOOKUP(Table4[[#This Row],[Full Name / Nama Penuh]],Table1[[#All],[Employee Name]],Table1[[#All],[Status]],"",0,1)</f>
        <v>Active</v>
      </c>
      <c r="R1901" s="37"/>
    </row>
    <row r="1902" spans="1:18" ht="130.5">
      <c r="A1902" s="17"/>
      <c r="B1902" s="15"/>
      <c r="C1902" s="15"/>
      <c r="D1902" s="15"/>
      <c r="E1902" s="32">
        <v>46021</v>
      </c>
      <c r="F1902" s="17" t="s">
        <v>115</v>
      </c>
      <c r="G1902" s="15"/>
      <c r="H1902" s="17" t="s">
        <v>239</v>
      </c>
      <c r="I1902" s="18" t="s">
        <v>687</v>
      </c>
      <c r="J1902" s="18" t="s">
        <v>88</v>
      </c>
      <c r="K1902" s="19" t="s">
        <v>305</v>
      </c>
      <c r="L1902" s="19" t="s">
        <v>6089</v>
      </c>
      <c r="M1902" s="20" t="s">
        <v>6090</v>
      </c>
      <c r="N1902" s="20" t="s">
        <v>6091</v>
      </c>
      <c r="O1902" s="18" t="s">
        <v>295</v>
      </c>
      <c r="P1902" s="43" t="s">
        <v>4047</v>
      </c>
      <c r="Q1902" s="17" t="str" cm="1">
        <f t="array" ref="Q1902">_xlfn.XLOOKUP(Table4[[#This Row],[Full Name / Nama Penuh]],Table1[[#All],[Employee Name]],Table1[[#All],[Status]],"",0,1)</f>
        <v>Active</v>
      </c>
      <c r="R1902" s="37"/>
    </row>
    <row r="1903" spans="1:18" ht="159">
      <c r="A1903" s="47"/>
      <c r="B1903" s="21"/>
      <c r="C1903" s="21"/>
      <c r="D1903" s="21"/>
      <c r="E1903" s="33">
        <v>46021</v>
      </c>
      <c r="F1903" s="17" t="s">
        <v>115</v>
      </c>
      <c r="G1903" s="15"/>
      <c r="H1903" s="17" t="s">
        <v>239</v>
      </c>
      <c r="I1903" s="22" t="s">
        <v>574</v>
      </c>
      <c r="J1903" s="22" t="s">
        <v>88</v>
      </c>
      <c r="K1903" s="23" t="s">
        <v>305</v>
      </c>
      <c r="L1903" s="23" t="s">
        <v>6092</v>
      </c>
      <c r="M1903" s="24" t="s">
        <v>6093</v>
      </c>
      <c r="N1903" s="24" t="s">
        <v>6094</v>
      </c>
      <c r="O1903" s="22" t="s">
        <v>295</v>
      </c>
      <c r="P1903" s="43" t="s">
        <v>4047</v>
      </c>
      <c r="Q1903" s="17" t="str" cm="1">
        <f t="array" ref="Q1903">_xlfn.XLOOKUP(Table4[[#This Row],[Full Name / Nama Penuh]],Table1[[#All],[Employee Name]],Table1[[#All],[Status]],"",0,1)</f>
        <v>Active</v>
      </c>
      <c r="R1903" s="37"/>
    </row>
    <row r="1904" spans="1:18" ht="115.5">
      <c r="A1904" s="17"/>
      <c r="B1904" s="15"/>
      <c r="C1904" s="15"/>
      <c r="D1904" s="15"/>
      <c r="E1904" s="32">
        <v>46021</v>
      </c>
      <c r="F1904" s="17" t="s">
        <v>35</v>
      </c>
      <c r="G1904" s="15"/>
      <c r="H1904" s="17" t="s">
        <v>239</v>
      </c>
      <c r="I1904" s="18" t="s">
        <v>341</v>
      </c>
      <c r="J1904" s="18" t="s">
        <v>274</v>
      </c>
      <c r="K1904" s="19" t="s">
        <v>267</v>
      </c>
      <c r="L1904" s="19" t="s">
        <v>6095</v>
      </c>
      <c r="M1904" s="20" t="s">
        <v>6096</v>
      </c>
      <c r="N1904" s="20" t="s">
        <v>6097</v>
      </c>
      <c r="O1904" s="18" t="s">
        <v>346</v>
      </c>
      <c r="P1904" s="43" t="s">
        <v>4047</v>
      </c>
      <c r="Q1904" s="17" t="str" cm="1">
        <f t="array" ref="Q1904">_xlfn.XLOOKUP(Table4[[#This Row],[Full Name / Nama Penuh]],Table1[[#All],[Employee Name]],Table1[[#All],[Status]],"",0,1)</f>
        <v>Inactive</v>
      </c>
      <c r="R1904" s="37"/>
    </row>
    <row r="1905" spans="1:18" ht="115.5">
      <c r="A1905" s="47"/>
      <c r="B1905" s="21"/>
      <c r="C1905" s="21"/>
      <c r="D1905" s="21"/>
      <c r="E1905" s="33">
        <v>46021</v>
      </c>
      <c r="F1905" s="17" t="s">
        <v>114</v>
      </c>
      <c r="G1905" s="15"/>
      <c r="H1905" s="17" t="s">
        <v>239</v>
      </c>
      <c r="I1905" s="18" t="s">
        <v>5798</v>
      </c>
      <c r="J1905" s="18" t="s">
        <v>88</v>
      </c>
      <c r="K1905" s="19" t="s">
        <v>285</v>
      </c>
      <c r="L1905" s="19" t="s">
        <v>6098</v>
      </c>
      <c r="M1905" s="20" t="s">
        <v>287</v>
      </c>
      <c r="N1905" s="20" t="s">
        <v>6099</v>
      </c>
      <c r="O1905" s="18" t="s">
        <v>289</v>
      </c>
      <c r="P1905" s="43" t="s">
        <v>4047</v>
      </c>
      <c r="Q1905" s="17" t="str" cm="1">
        <f t="array" ref="Q1905">_xlfn.XLOOKUP(Table4[[#This Row],[Full Name / Nama Penuh]],Table1[[#All],[Employee Name]],Table1[[#All],[Status]],"",0,1)</f>
        <v>Active</v>
      </c>
      <c r="R1905" s="37"/>
    </row>
    <row r="1906" spans="1:18" ht="57.75">
      <c r="A1906" s="47"/>
      <c r="B1906" s="21"/>
      <c r="C1906" s="21"/>
      <c r="D1906" s="21"/>
      <c r="E1906" s="33">
        <v>46021</v>
      </c>
      <c r="F1906" s="17" t="s">
        <v>35</v>
      </c>
      <c r="G1906" s="15"/>
      <c r="H1906" s="17" t="s">
        <v>239</v>
      </c>
      <c r="I1906" s="22" t="s">
        <v>341</v>
      </c>
      <c r="J1906" s="22" t="s">
        <v>266</v>
      </c>
      <c r="K1906" s="23" t="s">
        <v>296</v>
      </c>
      <c r="L1906" s="23" t="s">
        <v>6100</v>
      </c>
      <c r="M1906" s="24" t="s">
        <v>6101</v>
      </c>
      <c r="N1906" s="24" t="s">
        <v>6102</v>
      </c>
      <c r="O1906" s="22" t="s">
        <v>375</v>
      </c>
      <c r="P1906" s="43" t="s">
        <v>4047</v>
      </c>
      <c r="Q1906" s="17" t="str" cm="1">
        <f t="array" ref="Q1906">_xlfn.XLOOKUP(Table4[[#This Row],[Full Name / Nama Penuh]],Table1[[#All],[Employee Name]],Table1[[#All],[Status]],"",0,1)</f>
        <v>Inactive</v>
      </c>
      <c r="R1906" s="37"/>
    </row>
    <row r="1907" spans="1:18" ht="29.25">
      <c r="A1907" s="47"/>
      <c r="B1907" s="21"/>
      <c r="C1907" s="21"/>
      <c r="D1907" s="21"/>
      <c r="E1907" s="33">
        <v>46021</v>
      </c>
      <c r="F1907" s="17" t="s">
        <v>117</v>
      </c>
      <c r="G1907" s="15"/>
      <c r="H1907" s="17" t="s">
        <v>239</v>
      </c>
      <c r="I1907" s="22" t="s">
        <v>4979</v>
      </c>
      <c r="J1907" s="22" t="s">
        <v>325</v>
      </c>
      <c r="K1907" s="23" t="s">
        <v>296</v>
      </c>
      <c r="L1907" s="23" t="s">
        <v>6103</v>
      </c>
      <c r="M1907" s="24" t="s">
        <v>6104</v>
      </c>
      <c r="N1907" s="24" t="s">
        <v>491</v>
      </c>
      <c r="O1907" s="22" t="s">
        <v>346</v>
      </c>
      <c r="P1907" s="43" t="s">
        <v>4047</v>
      </c>
      <c r="Q1907" s="17" t="str" cm="1">
        <f t="array" ref="Q1907">_xlfn.XLOOKUP(Table4[[#This Row],[Full Name / Nama Penuh]],Table1[[#All],[Employee Name]],Table1[[#All],[Status]],"",0,1)</f>
        <v>Active</v>
      </c>
      <c r="R1907" s="37"/>
    </row>
    <row r="1908" spans="1:18" ht="43.5">
      <c r="A1908" s="17"/>
      <c r="B1908" s="15"/>
      <c r="C1908" s="15"/>
      <c r="D1908" s="15"/>
      <c r="E1908" s="32">
        <v>46021</v>
      </c>
      <c r="F1908" s="17" t="s">
        <v>117</v>
      </c>
      <c r="G1908" s="15"/>
      <c r="H1908" s="17" t="s">
        <v>239</v>
      </c>
      <c r="I1908" s="18" t="s">
        <v>677</v>
      </c>
      <c r="J1908" s="18" t="s">
        <v>88</v>
      </c>
      <c r="K1908" s="19" t="s">
        <v>285</v>
      </c>
      <c r="L1908" s="19" t="s">
        <v>6105</v>
      </c>
      <c r="M1908" s="20" t="s">
        <v>6106</v>
      </c>
      <c r="N1908" s="20" t="s">
        <v>491</v>
      </c>
      <c r="O1908" s="18" t="s">
        <v>289</v>
      </c>
      <c r="P1908" s="43" t="s">
        <v>4047</v>
      </c>
      <c r="Q1908" s="17" t="str" cm="1">
        <f t="array" ref="Q1908">_xlfn.XLOOKUP(Table4[[#This Row],[Full Name / Nama Penuh]],Table1[[#All],[Employee Name]],Table1[[#All],[Status]],"",0,1)</f>
        <v>Active</v>
      </c>
      <c r="R1908" s="37"/>
    </row>
    <row r="1909" spans="1:18" ht="72.75">
      <c r="A1909" s="17"/>
      <c r="B1909" s="15"/>
      <c r="C1909" s="15"/>
      <c r="D1909" s="15"/>
      <c r="E1909" s="32">
        <v>46020</v>
      </c>
      <c r="F1909" s="17" t="s">
        <v>91</v>
      </c>
      <c r="G1909" s="15"/>
      <c r="H1909" s="17" t="s">
        <v>239</v>
      </c>
      <c r="I1909" s="18" t="s">
        <v>6107</v>
      </c>
      <c r="J1909" s="18" t="s">
        <v>88</v>
      </c>
      <c r="K1909" s="19" t="s">
        <v>267</v>
      </c>
      <c r="L1909" s="19" t="s">
        <v>6108</v>
      </c>
      <c r="M1909" s="20" t="s">
        <v>6109</v>
      </c>
      <c r="N1909" s="20" t="s">
        <v>6110</v>
      </c>
      <c r="O1909" s="18" t="s">
        <v>346</v>
      </c>
      <c r="P1909" s="43" t="s">
        <v>4047</v>
      </c>
      <c r="Q1909" s="17" t="str" cm="1">
        <f t="array" ref="Q1909">_xlfn.XLOOKUP(Table4[[#This Row],[Full Name / Nama Penuh]],Table1[[#All],[Employee Name]],Table1[[#All],[Status]],"",0,1)</f>
        <v>Inactive</v>
      </c>
      <c r="R1909" s="37"/>
    </row>
    <row r="1910" spans="1:18" ht="72.75">
      <c r="A1910" s="47"/>
      <c r="B1910" s="21"/>
      <c r="C1910" s="21"/>
      <c r="D1910" s="21"/>
      <c r="E1910" s="33">
        <v>46020</v>
      </c>
      <c r="F1910" s="17" t="s">
        <v>91</v>
      </c>
      <c r="G1910" s="15"/>
      <c r="H1910" s="17" t="s">
        <v>239</v>
      </c>
      <c r="I1910" s="22" t="s">
        <v>6111</v>
      </c>
      <c r="J1910" s="22" t="s">
        <v>88</v>
      </c>
      <c r="K1910" s="23" t="s">
        <v>267</v>
      </c>
      <c r="L1910" s="23" t="s">
        <v>6112</v>
      </c>
      <c r="M1910" s="24" t="s">
        <v>6113</v>
      </c>
      <c r="N1910" s="24" t="s">
        <v>6114</v>
      </c>
      <c r="O1910" s="22" t="s">
        <v>289</v>
      </c>
      <c r="P1910" s="43" t="s">
        <v>4047</v>
      </c>
      <c r="Q1910" s="17" t="str" cm="1">
        <f t="array" ref="Q1910">_xlfn.XLOOKUP(Table4[[#This Row],[Full Name / Nama Penuh]],Table1[[#All],[Employee Name]],Table1[[#All],[Status]],"",0,1)</f>
        <v>Inactive</v>
      </c>
      <c r="R1910" s="37"/>
    </row>
    <row r="1911" spans="1:18" ht="101.25">
      <c r="A1911" s="17"/>
      <c r="B1911" s="15"/>
      <c r="C1911" s="15"/>
      <c r="D1911" s="15"/>
      <c r="E1911" s="32">
        <v>46020</v>
      </c>
      <c r="F1911" s="17" t="s">
        <v>115</v>
      </c>
      <c r="G1911" s="15"/>
      <c r="H1911" s="17" t="s">
        <v>239</v>
      </c>
      <c r="I1911" s="22" t="s">
        <v>687</v>
      </c>
      <c r="J1911" s="22" t="s">
        <v>320</v>
      </c>
      <c r="K1911" s="23" t="s">
        <v>267</v>
      </c>
      <c r="L1911" s="23" t="s">
        <v>6115</v>
      </c>
      <c r="M1911" s="24" t="s">
        <v>6116</v>
      </c>
      <c r="N1911" s="24" t="s">
        <v>6117</v>
      </c>
      <c r="O1911" s="22" t="s">
        <v>318</v>
      </c>
      <c r="P1911" s="43" t="s">
        <v>4047</v>
      </c>
      <c r="Q1911" s="17" t="str" cm="1">
        <f t="array" ref="Q1911">_xlfn.XLOOKUP(Table4[[#This Row],[Full Name / Nama Penuh]],Table1[[#All],[Employee Name]],Table1[[#All],[Status]],"",0,1)</f>
        <v>Active</v>
      </c>
      <c r="R1911" s="37"/>
    </row>
    <row r="1912" spans="1:18" ht="87">
      <c r="A1912" s="47"/>
      <c r="B1912" s="21"/>
      <c r="C1912" s="21"/>
      <c r="D1912" s="21"/>
      <c r="E1912" s="33">
        <v>46020</v>
      </c>
      <c r="F1912" s="17" t="s">
        <v>136</v>
      </c>
      <c r="G1912" s="15"/>
      <c r="H1912" s="17" t="s">
        <v>239</v>
      </c>
      <c r="I1912" s="18" t="s">
        <v>1436</v>
      </c>
      <c r="J1912" s="18" t="s">
        <v>604</v>
      </c>
      <c r="K1912" s="19" t="s">
        <v>267</v>
      </c>
      <c r="L1912" s="19" t="s">
        <v>6118</v>
      </c>
      <c r="M1912" s="20" t="s">
        <v>6119</v>
      </c>
      <c r="N1912" s="20" t="s">
        <v>6120</v>
      </c>
      <c r="O1912" s="18" t="s">
        <v>375</v>
      </c>
      <c r="P1912" s="43" t="s">
        <v>4047</v>
      </c>
      <c r="Q1912" s="17" t="str" cm="1">
        <f t="array" ref="Q1912">_xlfn.XLOOKUP(Table4[[#This Row],[Full Name / Nama Penuh]],Table1[[#All],[Employee Name]],Table1[[#All],[Status]],"",0,1)</f>
        <v>Active</v>
      </c>
      <c r="R1912" s="37"/>
    </row>
    <row r="1913" spans="1:18" ht="87">
      <c r="A1913" s="47"/>
      <c r="B1913" s="21"/>
      <c r="C1913" s="21"/>
      <c r="D1913" s="21"/>
      <c r="E1913" s="33">
        <v>46018</v>
      </c>
      <c r="F1913" s="17" t="s">
        <v>51</v>
      </c>
      <c r="G1913" s="15"/>
      <c r="H1913" s="17" t="s">
        <v>239</v>
      </c>
      <c r="I1913" s="18" t="s">
        <v>304</v>
      </c>
      <c r="J1913" s="18" t="s">
        <v>604</v>
      </c>
      <c r="K1913" s="19" t="s">
        <v>267</v>
      </c>
      <c r="L1913" s="19" t="s">
        <v>6121</v>
      </c>
      <c r="M1913" s="20" t="s">
        <v>6122</v>
      </c>
      <c r="N1913" s="19" t="s">
        <v>6123</v>
      </c>
      <c r="O1913" s="18" t="s">
        <v>428</v>
      </c>
      <c r="P1913" s="43" t="s">
        <v>4047</v>
      </c>
      <c r="Q1913" s="17" t="str" cm="1">
        <f t="array" ref="Q1913">_xlfn.XLOOKUP(Table4[[#This Row],[Full Name / Nama Penuh]],Table1[[#All],[Employee Name]],Table1[[#All],[Status]],"",0,1)</f>
        <v>Active</v>
      </c>
      <c r="R1913" s="37"/>
    </row>
    <row r="1914" spans="1:18" ht="43.5">
      <c r="A1914" s="17"/>
      <c r="B1914" s="15"/>
      <c r="C1914" s="15"/>
      <c r="D1914" s="15"/>
      <c r="E1914" s="32">
        <v>46017</v>
      </c>
      <c r="F1914" s="17" t="s">
        <v>220</v>
      </c>
      <c r="G1914" s="15"/>
      <c r="H1914" s="17" t="s">
        <v>239</v>
      </c>
      <c r="I1914" s="22" t="s">
        <v>6124</v>
      </c>
      <c r="J1914" s="22" t="s">
        <v>88</v>
      </c>
      <c r="K1914" s="23" t="s">
        <v>285</v>
      </c>
      <c r="L1914" s="23" t="s">
        <v>584</v>
      </c>
      <c r="M1914" s="24" t="s">
        <v>6125</v>
      </c>
      <c r="N1914" s="24" t="s">
        <v>6126</v>
      </c>
      <c r="O1914" s="22" t="s">
        <v>375</v>
      </c>
      <c r="P1914" s="43" t="s">
        <v>4047</v>
      </c>
      <c r="Q1914" s="17" t="str" cm="1">
        <f t="array" ref="Q1914">_xlfn.XLOOKUP(Table4[[#This Row],[Full Name / Nama Penuh]],Table1[[#All],[Employee Name]],Table1[[#All],[Status]],"",0,1)</f>
        <v>Active</v>
      </c>
      <c r="R1914" s="37"/>
    </row>
    <row r="1915" spans="1:18" ht="57.75">
      <c r="A1915" s="47"/>
      <c r="B1915" s="21"/>
      <c r="C1915" s="21"/>
      <c r="D1915" s="21"/>
      <c r="E1915" s="33">
        <v>46015</v>
      </c>
      <c r="F1915" s="17" t="s">
        <v>228</v>
      </c>
      <c r="G1915" s="15"/>
      <c r="H1915" s="17" t="s">
        <v>239</v>
      </c>
      <c r="I1915" s="22" t="s">
        <v>814</v>
      </c>
      <c r="J1915" s="22" t="s">
        <v>266</v>
      </c>
      <c r="K1915" s="23" t="s">
        <v>305</v>
      </c>
      <c r="L1915" s="23" t="s">
        <v>6127</v>
      </c>
      <c r="M1915" s="24" t="s">
        <v>393</v>
      </c>
      <c r="N1915" s="24" t="s">
        <v>6128</v>
      </c>
      <c r="O1915" s="22" t="s">
        <v>295</v>
      </c>
      <c r="P1915" s="43" t="s">
        <v>4047</v>
      </c>
      <c r="Q1915" s="17" t="str" cm="1">
        <f t="array" ref="Q1915">_xlfn.XLOOKUP(Table4[[#This Row],[Full Name / Nama Penuh]],Table1[[#All],[Employee Name]],Table1[[#All],[Status]],"",0,1)</f>
        <v>Active</v>
      </c>
      <c r="R1915" s="37"/>
    </row>
    <row r="1916" spans="1:18" ht="29.25">
      <c r="A1916" s="17"/>
      <c r="B1916" s="15"/>
      <c r="C1916" s="15"/>
      <c r="D1916" s="15"/>
      <c r="E1916" s="32">
        <v>46015</v>
      </c>
      <c r="F1916" s="17" t="s">
        <v>228</v>
      </c>
      <c r="G1916" s="15"/>
      <c r="H1916" s="17" t="s">
        <v>239</v>
      </c>
      <c r="I1916" s="18" t="s">
        <v>814</v>
      </c>
      <c r="J1916" s="18" t="s">
        <v>608</v>
      </c>
      <c r="K1916" s="19" t="s">
        <v>305</v>
      </c>
      <c r="L1916" s="19" t="s">
        <v>6129</v>
      </c>
      <c r="M1916" s="20" t="s">
        <v>393</v>
      </c>
      <c r="N1916" s="20" t="s">
        <v>6130</v>
      </c>
      <c r="O1916" s="18" t="s">
        <v>295</v>
      </c>
      <c r="P1916" s="43" t="s">
        <v>4047</v>
      </c>
      <c r="Q1916" s="17" t="str" cm="1">
        <f t="array" ref="Q1916">_xlfn.XLOOKUP(Table4[[#This Row],[Full Name / Nama Penuh]],Table1[[#All],[Employee Name]],Table1[[#All],[Status]],"",0,1)</f>
        <v>Active</v>
      </c>
      <c r="R1916" s="37"/>
    </row>
    <row r="1917" spans="1:18" ht="72.75">
      <c r="A1917" s="47"/>
      <c r="B1917" s="21"/>
      <c r="C1917" s="21"/>
      <c r="D1917" s="21"/>
      <c r="E1917" s="33">
        <v>46015</v>
      </c>
      <c r="F1917" s="17" t="s">
        <v>228</v>
      </c>
      <c r="G1917" s="15"/>
      <c r="H1917" s="17" t="s">
        <v>239</v>
      </c>
      <c r="I1917" s="22" t="s">
        <v>814</v>
      </c>
      <c r="J1917" s="22" t="s">
        <v>266</v>
      </c>
      <c r="K1917" s="23" t="s">
        <v>305</v>
      </c>
      <c r="L1917" s="23" t="s">
        <v>6131</v>
      </c>
      <c r="M1917" s="24" t="s">
        <v>393</v>
      </c>
      <c r="N1917" s="24" t="s">
        <v>6132</v>
      </c>
      <c r="O1917" s="22" t="s">
        <v>454</v>
      </c>
      <c r="P1917" s="43" t="s">
        <v>4047</v>
      </c>
      <c r="Q1917" s="17" t="str" cm="1">
        <f t="array" ref="Q1917">_xlfn.XLOOKUP(Table4[[#This Row],[Full Name / Nama Penuh]],Table1[[#All],[Employee Name]],Table1[[#All],[Status]],"",0,1)</f>
        <v>Active</v>
      </c>
      <c r="R1917" s="37"/>
    </row>
    <row r="1918" spans="1:18" ht="43.5">
      <c r="A1918" s="17"/>
      <c r="B1918" s="15"/>
      <c r="C1918" s="15"/>
      <c r="D1918" s="15"/>
      <c r="E1918" s="32">
        <v>46015</v>
      </c>
      <c r="F1918" s="17" t="s">
        <v>117</v>
      </c>
      <c r="G1918" s="15"/>
      <c r="H1918" s="17" t="s">
        <v>239</v>
      </c>
      <c r="I1918" s="18" t="s">
        <v>677</v>
      </c>
      <c r="J1918" s="18" t="s">
        <v>848</v>
      </c>
      <c r="K1918" s="19" t="s">
        <v>285</v>
      </c>
      <c r="L1918" s="19" t="s">
        <v>6133</v>
      </c>
      <c r="M1918" s="20" t="s">
        <v>6134</v>
      </c>
      <c r="N1918" s="20" t="s">
        <v>491</v>
      </c>
      <c r="O1918" s="18" t="s">
        <v>589</v>
      </c>
      <c r="P1918" s="43" t="s">
        <v>4047</v>
      </c>
      <c r="Q1918" s="17" t="str" cm="1">
        <f t="array" ref="Q1918">_xlfn.XLOOKUP(Table4[[#This Row],[Full Name / Nama Penuh]],Table1[[#All],[Employee Name]],Table1[[#All],[Status]],"",0,1)</f>
        <v>Active</v>
      </c>
      <c r="R1918" s="37"/>
    </row>
    <row r="1919" spans="1:18" ht="57.75">
      <c r="A1919" s="17"/>
      <c r="B1919" s="15"/>
      <c r="C1919" s="15"/>
      <c r="D1919" s="15"/>
      <c r="E1919" s="32">
        <v>46015</v>
      </c>
      <c r="F1919" s="17" t="s">
        <v>89</v>
      </c>
      <c r="G1919" s="15"/>
      <c r="H1919" s="17" t="s">
        <v>239</v>
      </c>
      <c r="I1919" s="18" t="s">
        <v>5950</v>
      </c>
      <c r="J1919" s="18" t="s">
        <v>1026</v>
      </c>
      <c r="K1919" s="19" t="s">
        <v>285</v>
      </c>
      <c r="L1919" s="19" t="s">
        <v>6135</v>
      </c>
      <c r="M1919" s="20" t="s">
        <v>6136</v>
      </c>
      <c r="N1919" s="20" t="s">
        <v>6137</v>
      </c>
      <c r="O1919" s="18" t="s">
        <v>289</v>
      </c>
      <c r="P1919" s="43" t="s">
        <v>4047</v>
      </c>
      <c r="Q1919" s="17" t="str" cm="1">
        <f t="array" ref="Q1919">_xlfn.XLOOKUP(Table4[[#This Row],[Full Name / Nama Penuh]],Table1[[#All],[Employee Name]],Table1[[#All],[Status]],"",0,1)</f>
        <v>Inactive</v>
      </c>
      <c r="R1919" s="37"/>
    </row>
    <row r="1920" spans="1:18" ht="57.75">
      <c r="A1920" s="47"/>
      <c r="B1920" s="21"/>
      <c r="C1920" s="21"/>
      <c r="D1920" s="21"/>
      <c r="E1920" s="33">
        <v>46014</v>
      </c>
      <c r="F1920" s="17" t="s">
        <v>114</v>
      </c>
      <c r="G1920" s="15"/>
      <c r="H1920" s="17" t="s">
        <v>239</v>
      </c>
      <c r="I1920" s="18" t="s">
        <v>5798</v>
      </c>
      <c r="J1920" s="18" t="s">
        <v>291</v>
      </c>
      <c r="K1920" s="19" t="s">
        <v>267</v>
      </c>
      <c r="L1920" s="19" t="s">
        <v>6138</v>
      </c>
      <c r="M1920" s="20" t="s">
        <v>6139</v>
      </c>
      <c r="N1920" s="20" t="s">
        <v>6140</v>
      </c>
      <c r="O1920" s="18" t="s">
        <v>367</v>
      </c>
      <c r="P1920" s="43" t="s">
        <v>4047</v>
      </c>
      <c r="Q1920" s="17" t="str" cm="1">
        <f t="array" ref="Q1920">_xlfn.XLOOKUP(Table4[[#This Row],[Full Name / Nama Penuh]],Table1[[#All],[Employee Name]],Table1[[#All],[Status]],"",0,1)</f>
        <v>Active</v>
      </c>
      <c r="R1920" s="37"/>
    </row>
    <row r="1921" spans="1:18" ht="174">
      <c r="A1921" s="47"/>
      <c r="B1921" s="21"/>
      <c r="C1921" s="21"/>
      <c r="D1921" s="21"/>
      <c r="E1921" s="33">
        <v>46014</v>
      </c>
      <c r="F1921" s="17" t="s">
        <v>114</v>
      </c>
      <c r="G1921" s="15"/>
      <c r="H1921" s="17" t="s">
        <v>239</v>
      </c>
      <c r="I1921" s="18" t="s">
        <v>5798</v>
      </c>
      <c r="J1921" s="18" t="s">
        <v>291</v>
      </c>
      <c r="K1921" s="19" t="s">
        <v>305</v>
      </c>
      <c r="L1921" s="19" t="s">
        <v>6141</v>
      </c>
      <c r="M1921" s="20" t="s">
        <v>6142</v>
      </c>
      <c r="N1921" s="20" t="s">
        <v>6143</v>
      </c>
      <c r="O1921" s="18" t="s">
        <v>340</v>
      </c>
      <c r="P1921" s="43" t="s">
        <v>4047</v>
      </c>
      <c r="Q1921" s="17" t="str" cm="1">
        <f t="array" ref="Q1921">_xlfn.XLOOKUP(Table4[[#This Row],[Full Name / Nama Penuh]],Table1[[#All],[Employee Name]],Table1[[#All],[Status]],"",0,1)</f>
        <v>Active</v>
      </c>
      <c r="R1921" s="37"/>
    </row>
    <row r="1922" spans="1:18" ht="43.5">
      <c r="A1922" s="17"/>
      <c r="B1922" s="15"/>
      <c r="C1922" s="15"/>
      <c r="D1922" s="15"/>
      <c r="E1922" s="32">
        <v>46014</v>
      </c>
      <c r="F1922" s="17" t="s">
        <v>182</v>
      </c>
      <c r="G1922" s="15"/>
      <c r="H1922" s="17" t="s">
        <v>239</v>
      </c>
      <c r="I1922" s="22" t="s">
        <v>359</v>
      </c>
      <c r="J1922" s="22" t="s">
        <v>325</v>
      </c>
      <c r="K1922" s="23" t="s">
        <v>267</v>
      </c>
      <c r="L1922" s="23" t="s">
        <v>6144</v>
      </c>
      <c r="M1922" s="24" t="s">
        <v>6145</v>
      </c>
      <c r="N1922" s="24" t="s">
        <v>6146</v>
      </c>
      <c r="O1922" s="22" t="s">
        <v>283</v>
      </c>
      <c r="P1922" s="43" t="s">
        <v>4047</v>
      </c>
      <c r="Q1922" s="17" t="str" cm="1">
        <f t="array" ref="Q1922">_xlfn.XLOOKUP(Table4[[#This Row],[Full Name / Nama Penuh]],Table1[[#All],[Employee Name]],Table1[[#All],[Status]],"",0,1)</f>
        <v>Active</v>
      </c>
      <c r="R1922" s="37"/>
    </row>
    <row r="1923" spans="1:18" ht="87">
      <c r="A1923" s="47"/>
      <c r="B1923" s="21"/>
      <c r="C1923" s="21"/>
      <c r="D1923" s="21"/>
      <c r="E1923" s="33">
        <v>46014</v>
      </c>
      <c r="F1923" s="17" t="s">
        <v>102</v>
      </c>
      <c r="G1923" s="15"/>
      <c r="H1923" s="17" t="s">
        <v>239</v>
      </c>
      <c r="I1923" s="18" t="s">
        <v>1080</v>
      </c>
      <c r="J1923" s="18" t="s">
        <v>291</v>
      </c>
      <c r="K1923" s="19" t="s">
        <v>267</v>
      </c>
      <c r="L1923" s="19" t="s">
        <v>6147</v>
      </c>
      <c r="M1923" s="20" t="s">
        <v>6148</v>
      </c>
      <c r="N1923" s="20" t="s">
        <v>6149</v>
      </c>
      <c r="O1923" s="18" t="s">
        <v>375</v>
      </c>
      <c r="P1923" s="43" t="s">
        <v>4047</v>
      </c>
      <c r="Q1923" s="17" t="str" cm="1">
        <f t="array" ref="Q1923">_xlfn.XLOOKUP(Table4[[#This Row],[Full Name / Nama Penuh]],Table1[[#All],[Employee Name]],Table1[[#All],[Status]],"",0,1)</f>
        <v>Active</v>
      </c>
      <c r="R1923" s="37"/>
    </row>
    <row r="1924" spans="1:18" ht="409.6">
      <c r="A1924" s="47"/>
      <c r="B1924" s="21"/>
      <c r="C1924" s="21"/>
      <c r="D1924" s="21"/>
      <c r="E1924" s="33">
        <v>46014</v>
      </c>
      <c r="F1924" s="17" t="s">
        <v>202</v>
      </c>
      <c r="G1924" s="15"/>
      <c r="H1924" s="17" t="s">
        <v>239</v>
      </c>
      <c r="I1924" s="18" t="s">
        <v>359</v>
      </c>
      <c r="J1924" s="18" t="s">
        <v>325</v>
      </c>
      <c r="K1924" s="19" t="s">
        <v>267</v>
      </c>
      <c r="L1924" s="19" t="s">
        <v>6150</v>
      </c>
      <c r="M1924" s="20" t="s">
        <v>6151</v>
      </c>
      <c r="N1924" s="20" t="s">
        <v>6152</v>
      </c>
      <c r="O1924" s="18" t="s">
        <v>346</v>
      </c>
      <c r="P1924" s="43" t="s">
        <v>4047</v>
      </c>
      <c r="Q1924" s="17" t="str" cm="1">
        <f t="array" ref="Q1924">_xlfn.XLOOKUP(Table4[[#This Row],[Full Name / Nama Penuh]],Table1[[#All],[Employee Name]],Table1[[#All],[Status]],"",0,1)</f>
        <v>Active</v>
      </c>
      <c r="R1924" s="37"/>
    </row>
    <row r="1925" spans="1:18" ht="409.6">
      <c r="A1925" s="17"/>
      <c r="B1925" s="15"/>
      <c r="C1925" s="15"/>
      <c r="D1925" s="15"/>
      <c r="E1925" s="32">
        <v>46014</v>
      </c>
      <c r="F1925" s="17" t="s">
        <v>202</v>
      </c>
      <c r="G1925" s="15"/>
      <c r="H1925" s="17" t="s">
        <v>239</v>
      </c>
      <c r="I1925" s="22" t="s">
        <v>359</v>
      </c>
      <c r="J1925" s="22" t="s">
        <v>753</v>
      </c>
      <c r="K1925" s="23" t="s">
        <v>267</v>
      </c>
      <c r="L1925" s="23" t="s">
        <v>6153</v>
      </c>
      <c r="M1925" s="24" t="s">
        <v>6154</v>
      </c>
      <c r="N1925" s="24" t="s">
        <v>6155</v>
      </c>
      <c r="O1925" s="22" t="s">
        <v>346</v>
      </c>
      <c r="P1925" s="43" t="s">
        <v>4047</v>
      </c>
      <c r="Q1925" s="17" t="str" cm="1">
        <f t="array" ref="Q1925">_xlfn.XLOOKUP(Table4[[#This Row],[Full Name / Nama Penuh]],Table1[[#All],[Employee Name]],Table1[[#All],[Status]],"",0,1)</f>
        <v>Active</v>
      </c>
      <c r="R1925" s="37"/>
    </row>
    <row r="1926" spans="1:18" ht="144.75">
      <c r="A1926" s="47"/>
      <c r="B1926" s="21"/>
      <c r="C1926" s="21"/>
      <c r="D1926" s="21"/>
      <c r="E1926" s="33">
        <v>46014</v>
      </c>
      <c r="F1926" s="17" t="s">
        <v>133</v>
      </c>
      <c r="G1926" s="15"/>
      <c r="H1926" s="17" t="s">
        <v>239</v>
      </c>
      <c r="I1926" s="18" t="s">
        <v>290</v>
      </c>
      <c r="J1926" s="18" t="s">
        <v>919</v>
      </c>
      <c r="K1926" s="19" t="s">
        <v>267</v>
      </c>
      <c r="L1926" s="19" t="s">
        <v>6156</v>
      </c>
      <c r="M1926" s="20" t="s">
        <v>6157</v>
      </c>
      <c r="N1926" s="20" t="s">
        <v>6158</v>
      </c>
      <c r="O1926" s="18" t="s">
        <v>283</v>
      </c>
      <c r="P1926" s="43" t="s">
        <v>4047</v>
      </c>
      <c r="Q1926" s="17" t="str" cm="1">
        <f t="array" ref="Q1926">_xlfn.XLOOKUP(Table4[[#This Row],[Full Name / Nama Penuh]],Table1[[#All],[Employee Name]],Table1[[#All],[Status]],"",0,1)</f>
        <v>Active</v>
      </c>
      <c r="R1926" s="37"/>
    </row>
    <row r="1927" spans="1:18" ht="201.75">
      <c r="A1927" s="47"/>
      <c r="B1927" s="21"/>
      <c r="C1927" s="21"/>
      <c r="D1927" s="21"/>
      <c r="E1927" s="33">
        <v>46014</v>
      </c>
      <c r="F1927" s="17" t="s">
        <v>169</v>
      </c>
      <c r="G1927" s="15"/>
      <c r="H1927" s="17" t="s">
        <v>239</v>
      </c>
      <c r="I1927" s="18" t="s">
        <v>465</v>
      </c>
      <c r="J1927" s="18" t="s">
        <v>386</v>
      </c>
      <c r="K1927" s="19" t="s">
        <v>267</v>
      </c>
      <c r="L1927" s="19" t="s">
        <v>6159</v>
      </c>
      <c r="M1927" s="20" t="s">
        <v>6160</v>
      </c>
      <c r="N1927" s="20" t="s">
        <v>6161</v>
      </c>
      <c r="O1927" s="18" t="s">
        <v>454</v>
      </c>
      <c r="P1927" s="43" t="s">
        <v>4047</v>
      </c>
      <c r="Q1927" s="17" t="str" cm="1">
        <f t="array" ref="Q1927">_xlfn.XLOOKUP(Table4[[#This Row],[Full Name / Nama Penuh]],Table1[[#All],[Employee Name]],Table1[[#All],[Status]],"",0,1)</f>
        <v>Active</v>
      </c>
      <c r="R1927" s="37"/>
    </row>
    <row r="1928" spans="1:18" ht="57.75">
      <c r="A1928" s="17"/>
      <c r="B1928" s="15"/>
      <c r="C1928" s="15"/>
      <c r="D1928" s="15"/>
      <c r="E1928" s="32">
        <v>46014</v>
      </c>
      <c r="F1928" s="17" t="s">
        <v>136</v>
      </c>
      <c r="G1928" s="15"/>
      <c r="H1928" s="17" t="s">
        <v>239</v>
      </c>
      <c r="I1928" s="18" t="s">
        <v>1436</v>
      </c>
      <c r="J1928" s="18" t="s">
        <v>604</v>
      </c>
      <c r="K1928" s="19" t="s">
        <v>267</v>
      </c>
      <c r="L1928" s="19" t="s">
        <v>6162</v>
      </c>
      <c r="M1928" s="20" t="s">
        <v>6163</v>
      </c>
      <c r="N1928" s="20" t="s">
        <v>6164</v>
      </c>
      <c r="O1928" s="18" t="s">
        <v>375</v>
      </c>
      <c r="P1928" s="43" t="s">
        <v>4047</v>
      </c>
      <c r="Q1928" s="17" t="str" cm="1">
        <f t="array" ref="Q1928">_xlfn.XLOOKUP(Table4[[#This Row],[Full Name / Nama Penuh]],Table1[[#All],[Employee Name]],Table1[[#All],[Status]],"",0,1)</f>
        <v>Active</v>
      </c>
      <c r="R1928" s="37"/>
    </row>
    <row r="1929" spans="1:18" ht="188.25">
      <c r="A1929" s="17"/>
      <c r="B1929" s="15"/>
      <c r="C1929" s="15"/>
      <c r="D1929" s="15"/>
      <c r="E1929" s="32">
        <v>46014</v>
      </c>
      <c r="F1929" s="17" t="s">
        <v>114</v>
      </c>
      <c r="G1929" s="15"/>
      <c r="H1929" s="17" t="s">
        <v>239</v>
      </c>
      <c r="I1929" s="22" t="s">
        <v>5798</v>
      </c>
      <c r="J1929" s="22" t="s">
        <v>919</v>
      </c>
      <c r="K1929" s="23" t="s">
        <v>296</v>
      </c>
      <c r="L1929" s="23" t="s">
        <v>6165</v>
      </c>
      <c r="M1929" s="24" t="s">
        <v>6166</v>
      </c>
      <c r="N1929" s="24" t="s">
        <v>6167</v>
      </c>
      <c r="O1929" s="22" t="s">
        <v>289</v>
      </c>
      <c r="P1929" s="43" t="s">
        <v>4047</v>
      </c>
      <c r="Q1929" s="17" t="str" cm="1">
        <f t="array" ref="Q1929">_xlfn.XLOOKUP(Table4[[#This Row],[Full Name / Nama Penuh]],Table1[[#All],[Employee Name]],Table1[[#All],[Status]],"",0,1)</f>
        <v>Active</v>
      </c>
      <c r="R1929" s="37"/>
    </row>
    <row r="1930" spans="1:18" ht="43.5">
      <c r="A1930" s="17"/>
      <c r="B1930" s="15"/>
      <c r="C1930" s="15"/>
      <c r="D1930" s="15"/>
      <c r="E1930" s="32">
        <v>46014</v>
      </c>
      <c r="F1930" s="17" t="s">
        <v>102</v>
      </c>
      <c r="G1930" s="15"/>
      <c r="H1930" s="17" t="s">
        <v>239</v>
      </c>
      <c r="I1930" s="22" t="s">
        <v>1080</v>
      </c>
      <c r="J1930" s="22" t="s">
        <v>320</v>
      </c>
      <c r="K1930" s="23" t="s">
        <v>296</v>
      </c>
      <c r="L1930" s="23" t="s">
        <v>6168</v>
      </c>
      <c r="M1930" s="24" t="s">
        <v>6169</v>
      </c>
      <c r="N1930" s="24" t="s">
        <v>6170</v>
      </c>
      <c r="O1930" s="22" t="s">
        <v>346</v>
      </c>
      <c r="P1930" s="43" t="s">
        <v>4047</v>
      </c>
      <c r="Q1930" s="17" t="str" cm="1">
        <f t="array" ref="Q1930">_xlfn.XLOOKUP(Table4[[#This Row],[Full Name / Nama Penuh]],Table1[[#All],[Employee Name]],Table1[[#All],[Status]],"",0,1)</f>
        <v>Active</v>
      </c>
      <c r="R1930" s="37"/>
    </row>
    <row r="1931" spans="1:18" ht="43.5">
      <c r="A1931" s="17"/>
      <c r="B1931" s="15"/>
      <c r="C1931" s="15"/>
      <c r="D1931" s="15"/>
      <c r="E1931" s="32">
        <v>46014</v>
      </c>
      <c r="F1931" s="17" t="s">
        <v>58</v>
      </c>
      <c r="G1931" s="15"/>
      <c r="H1931" s="17" t="s">
        <v>239</v>
      </c>
      <c r="I1931" s="22" t="s">
        <v>56</v>
      </c>
      <c r="J1931" s="22" t="s">
        <v>604</v>
      </c>
      <c r="K1931" s="23" t="s">
        <v>285</v>
      </c>
      <c r="L1931" s="23" t="s">
        <v>6171</v>
      </c>
      <c r="M1931" s="24" t="s">
        <v>6172</v>
      </c>
      <c r="N1931" s="24" t="s">
        <v>287</v>
      </c>
      <c r="O1931" s="22" t="s">
        <v>428</v>
      </c>
      <c r="P1931" s="43" t="s">
        <v>4047</v>
      </c>
      <c r="Q1931" s="17" t="str" cm="1">
        <f t="array" ref="Q1931">_xlfn.XLOOKUP(Table4[[#This Row],[Full Name / Nama Penuh]],Table1[[#All],[Employee Name]],Table1[[#All],[Status]],"",0,1)</f>
        <v>Active</v>
      </c>
      <c r="R1931" s="37"/>
    </row>
    <row r="1932" spans="1:18" ht="87">
      <c r="A1932" s="17"/>
      <c r="B1932" s="15"/>
      <c r="C1932" s="15"/>
      <c r="D1932" s="15"/>
      <c r="E1932" s="32">
        <v>46013</v>
      </c>
      <c r="F1932" s="17" t="s">
        <v>102</v>
      </c>
      <c r="G1932" s="15"/>
      <c r="H1932" s="17" t="s">
        <v>239</v>
      </c>
      <c r="I1932" s="22" t="s">
        <v>1080</v>
      </c>
      <c r="J1932" s="22" t="s">
        <v>266</v>
      </c>
      <c r="K1932" s="23" t="s">
        <v>305</v>
      </c>
      <c r="L1932" s="23" t="s">
        <v>6173</v>
      </c>
      <c r="M1932" s="24" t="s">
        <v>6174</v>
      </c>
      <c r="N1932" s="24" t="s">
        <v>6175</v>
      </c>
      <c r="O1932" s="22" t="s">
        <v>428</v>
      </c>
      <c r="P1932" s="43" t="s">
        <v>4047</v>
      </c>
      <c r="Q1932" s="17" t="str" cm="1">
        <f t="array" ref="Q1932">_xlfn.XLOOKUP(Table4[[#This Row],[Full Name / Nama Penuh]],Table1[[#All],[Employee Name]],Table1[[#All],[Status]],"",0,1)</f>
        <v>Active</v>
      </c>
      <c r="R1932" s="37"/>
    </row>
    <row r="1933" spans="1:18" ht="29.25">
      <c r="A1933" s="47"/>
      <c r="B1933" s="21"/>
      <c r="C1933" s="21"/>
      <c r="D1933" s="21"/>
      <c r="E1933" s="33">
        <v>46013</v>
      </c>
      <c r="F1933" s="17" t="s">
        <v>98</v>
      </c>
      <c r="G1933" s="15"/>
      <c r="H1933" s="17" t="s">
        <v>239</v>
      </c>
      <c r="I1933" s="22" t="s">
        <v>4832</v>
      </c>
      <c r="J1933" s="22" t="s">
        <v>320</v>
      </c>
      <c r="K1933" s="23" t="s">
        <v>305</v>
      </c>
      <c r="L1933" s="23" t="s">
        <v>6176</v>
      </c>
      <c r="M1933" s="24" t="s">
        <v>6177</v>
      </c>
      <c r="N1933" s="24" t="s">
        <v>6178</v>
      </c>
      <c r="O1933" s="22" t="s">
        <v>295</v>
      </c>
      <c r="P1933" s="43" t="s">
        <v>4047</v>
      </c>
      <c r="Q1933" s="17" t="str" cm="1">
        <f t="array" ref="Q1933">_xlfn.XLOOKUP(Table4[[#This Row],[Full Name / Nama Penuh]],Table1[[#All],[Employee Name]],Table1[[#All],[Status]],"",0,1)</f>
        <v>Active</v>
      </c>
      <c r="R1933" s="37"/>
    </row>
    <row r="1934" spans="1:18" ht="57.75">
      <c r="A1934" s="17"/>
      <c r="B1934" s="15"/>
      <c r="C1934" s="15"/>
      <c r="D1934" s="15"/>
      <c r="E1934" s="32">
        <v>46013</v>
      </c>
      <c r="F1934" s="17" t="s">
        <v>58</v>
      </c>
      <c r="G1934" s="15"/>
      <c r="H1934" s="17" t="s">
        <v>239</v>
      </c>
      <c r="I1934" s="18" t="s">
        <v>56</v>
      </c>
      <c r="J1934" s="18" t="s">
        <v>291</v>
      </c>
      <c r="K1934" s="19" t="s">
        <v>296</v>
      </c>
      <c r="L1934" s="19" t="s">
        <v>6179</v>
      </c>
      <c r="M1934" s="20" t="s">
        <v>287</v>
      </c>
      <c r="N1934" s="20" t="s">
        <v>6180</v>
      </c>
      <c r="O1934" s="18" t="s">
        <v>553</v>
      </c>
      <c r="P1934" s="43" t="s">
        <v>4047</v>
      </c>
      <c r="Q1934" s="17" t="str" cm="1">
        <f t="array" ref="Q1934">_xlfn.XLOOKUP(Table4[[#This Row],[Full Name / Nama Penuh]],Table1[[#All],[Employee Name]],Table1[[#All],[Status]],"",0,1)</f>
        <v>Active</v>
      </c>
      <c r="R1934" s="37"/>
    </row>
    <row r="1935" spans="1:18" ht="188.25">
      <c r="A1935" s="47"/>
      <c r="B1935" s="21"/>
      <c r="C1935" s="21"/>
      <c r="D1935" s="21"/>
      <c r="E1935" s="33">
        <v>46011</v>
      </c>
      <c r="F1935" s="17" t="s">
        <v>86</v>
      </c>
      <c r="G1935" s="15"/>
      <c r="H1935" s="17" t="s">
        <v>239</v>
      </c>
      <c r="I1935" s="22" t="s">
        <v>6181</v>
      </c>
      <c r="J1935" s="22" t="s">
        <v>88</v>
      </c>
      <c r="K1935" s="23" t="s">
        <v>305</v>
      </c>
      <c r="L1935" s="23" t="s">
        <v>6182</v>
      </c>
      <c r="M1935" s="24" t="s">
        <v>6183</v>
      </c>
      <c r="N1935" s="23" t="s">
        <v>6184</v>
      </c>
      <c r="O1935" s="22" t="s">
        <v>295</v>
      </c>
      <c r="P1935" s="43" t="s">
        <v>4047</v>
      </c>
      <c r="Q1935" s="17" t="str" cm="1">
        <f t="array" ref="Q1935">_xlfn.XLOOKUP(Table4[[#This Row],[Full Name / Nama Penuh]],Table1[[#All],[Employee Name]],Table1[[#All],[Status]],"",0,1)</f>
        <v>Active</v>
      </c>
      <c r="R1935" s="37"/>
    </row>
    <row r="1936" spans="1:18" ht="29.25">
      <c r="A1936" s="17"/>
      <c r="B1936" s="15"/>
      <c r="C1936" s="15"/>
      <c r="D1936" s="15"/>
      <c r="E1936" s="32">
        <v>46010</v>
      </c>
      <c r="F1936" s="17" t="s">
        <v>228</v>
      </c>
      <c r="G1936" s="15"/>
      <c r="H1936" s="17" t="s">
        <v>239</v>
      </c>
      <c r="I1936" s="18" t="s">
        <v>814</v>
      </c>
      <c r="J1936" s="18" t="s">
        <v>266</v>
      </c>
      <c r="K1936" s="19" t="s">
        <v>305</v>
      </c>
      <c r="L1936" s="19" t="s">
        <v>6185</v>
      </c>
      <c r="M1936" s="20" t="s">
        <v>393</v>
      </c>
      <c r="N1936" s="20" t="s">
        <v>6186</v>
      </c>
      <c r="O1936" s="18" t="s">
        <v>295</v>
      </c>
      <c r="P1936" s="43" t="s">
        <v>4047</v>
      </c>
      <c r="Q1936" s="17" t="str" cm="1">
        <f t="array" ref="Q1936">_xlfn.XLOOKUP(Table4[[#This Row],[Full Name / Nama Penuh]],Table1[[#All],[Employee Name]],Table1[[#All],[Status]],"",0,1)</f>
        <v>Active</v>
      </c>
      <c r="R1936" s="37"/>
    </row>
    <row r="1937" spans="1:18" ht="72.75">
      <c r="A1937" s="17"/>
      <c r="B1937" s="15"/>
      <c r="C1937" s="15"/>
      <c r="D1937" s="15"/>
      <c r="E1937" s="32">
        <v>46010</v>
      </c>
      <c r="F1937" s="17" t="s">
        <v>181</v>
      </c>
      <c r="G1937" s="15"/>
      <c r="H1937" s="17" t="s">
        <v>239</v>
      </c>
      <c r="I1937" s="18" t="s">
        <v>799</v>
      </c>
      <c r="J1937" s="18" t="s">
        <v>407</v>
      </c>
      <c r="K1937" s="19" t="s">
        <v>305</v>
      </c>
      <c r="L1937" s="19" t="s">
        <v>6187</v>
      </c>
      <c r="M1937" s="20" t="s">
        <v>6188</v>
      </c>
      <c r="N1937" s="20" t="s">
        <v>6189</v>
      </c>
      <c r="O1937" s="18" t="s">
        <v>428</v>
      </c>
      <c r="P1937" s="43" t="s">
        <v>4047</v>
      </c>
      <c r="Q1937" s="17" t="str" cm="1">
        <f t="array" ref="Q1937">_xlfn.XLOOKUP(Table4[[#This Row],[Full Name / Nama Penuh]],Table1[[#All],[Employee Name]],Table1[[#All],[Status]],"",0,1)</f>
        <v>Active</v>
      </c>
      <c r="R1937" s="37"/>
    </row>
    <row r="1938" spans="1:18" ht="159">
      <c r="A1938" s="17"/>
      <c r="B1938" s="15"/>
      <c r="C1938" s="15"/>
      <c r="D1938" s="15"/>
      <c r="E1938" s="32">
        <v>46010</v>
      </c>
      <c r="F1938" s="17" t="s">
        <v>102</v>
      </c>
      <c r="G1938" s="15"/>
      <c r="H1938" s="17" t="s">
        <v>239</v>
      </c>
      <c r="I1938" s="22" t="s">
        <v>1080</v>
      </c>
      <c r="J1938" s="22" t="s">
        <v>274</v>
      </c>
      <c r="K1938" s="23" t="s">
        <v>305</v>
      </c>
      <c r="L1938" s="23" t="s">
        <v>6190</v>
      </c>
      <c r="M1938" s="24" t="s">
        <v>6191</v>
      </c>
      <c r="N1938" s="24" t="s">
        <v>6192</v>
      </c>
      <c r="O1938" s="22" t="s">
        <v>589</v>
      </c>
      <c r="P1938" s="43" t="s">
        <v>4047</v>
      </c>
      <c r="Q1938" s="17" t="str" cm="1">
        <f t="array" ref="Q1938">_xlfn.XLOOKUP(Table4[[#This Row],[Full Name / Nama Penuh]],Table1[[#All],[Employee Name]],Table1[[#All],[Status]],"",0,1)</f>
        <v>Active</v>
      </c>
      <c r="R1938" s="37"/>
    </row>
    <row r="1939" spans="1:18" ht="72.75">
      <c r="A1939" s="47"/>
      <c r="B1939" s="21"/>
      <c r="C1939" s="21"/>
      <c r="D1939" s="21"/>
      <c r="E1939" s="33">
        <v>46010</v>
      </c>
      <c r="F1939" s="17" t="s">
        <v>98</v>
      </c>
      <c r="G1939" s="15"/>
      <c r="H1939" s="17" t="s">
        <v>239</v>
      </c>
      <c r="I1939" s="18" t="s">
        <v>4832</v>
      </c>
      <c r="J1939" s="18" t="s">
        <v>1026</v>
      </c>
      <c r="K1939" s="19" t="s">
        <v>305</v>
      </c>
      <c r="L1939" s="19" t="s">
        <v>6193</v>
      </c>
      <c r="M1939" s="20" t="s">
        <v>6194</v>
      </c>
      <c r="N1939" s="20" t="s">
        <v>6195</v>
      </c>
      <c r="O1939" s="18" t="s">
        <v>295</v>
      </c>
      <c r="P1939" s="43" t="s">
        <v>4047</v>
      </c>
      <c r="Q1939" s="17" t="str" cm="1">
        <f t="array" ref="Q1939">_xlfn.XLOOKUP(Table4[[#This Row],[Full Name / Nama Penuh]],Table1[[#All],[Employee Name]],Table1[[#All],[Status]],"",0,1)</f>
        <v>Active</v>
      </c>
      <c r="R1939" s="37"/>
    </row>
    <row r="1940" spans="1:18" ht="43.5">
      <c r="A1940" s="17"/>
      <c r="B1940" s="15"/>
      <c r="C1940" s="15"/>
      <c r="D1940" s="15"/>
      <c r="E1940" s="32">
        <v>46010</v>
      </c>
      <c r="F1940" s="17" t="s">
        <v>181</v>
      </c>
      <c r="G1940" s="15"/>
      <c r="H1940" s="17" t="s">
        <v>239</v>
      </c>
      <c r="I1940" s="18" t="s">
        <v>6196</v>
      </c>
      <c r="J1940" s="18" t="s">
        <v>608</v>
      </c>
      <c r="K1940" s="19" t="s">
        <v>305</v>
      </c>
      <c r="L1940" s="19" t="s">
        <v>6197</v>
      </c>
      <c r="M1940" s="20" t="s">
        <v>6188</v>
      </c>
      <c r="N1940" s="20" t="s">
        <v>6198</v>
      </c>
      <c r="O1940" s="18" t="s">
        <v>428</v>
      </c>
      <c r="P1940" s="43" t="s">
        <v>4047</v>
      </c>
      <c r="Q1940" s="17" t="str" cm="1">
        <f t="array" ref="Q1940">_xlfn.XLOOKUP(Table4[[#This Row],[Full Name / Nama Penuh]],Table1[[#All],[Employee Name]],Table1[[#All],[Status]],"",0,1)</f>
        <v>Active</v>
      </c>
      <c r="R1940" s="37"/>
    </row>
    <row r="1941" spans="1:18" ht="231">
      <c r="A1941" s="47"/>
      <c r="B1941" s="21"/>
      <c r="C1941" s="21"/>
      <c r="D1941" s="21"/>
      <c r="E1941" s="33">
        <v>46010</v>
      </c>
      <c r="F1941" s="17" t="s">
        <v>51</v>
      </c>
      <c r="G1941" s="15"/>
      <c r="H1941" s="17" t="s">
        <v>239</v>
      </c>
      <c r="I1941" s="22" t="s">
        <v>304</v>
      </c>
      <c r="J1941" s="22" t="s">
        <v>475</v>
      </c>
      <c r="K1941" s="23" t="s">
        <v>296</v>
      </c>
      <c r="L1941" s="23" t="s">
        <v>6199</v>
      </c>
      <c r="M1941" s="24" t="s">
        <v>6200</v>
      </c>
      <c r="N1941" s="23" t="s">
        <v>6201</v>
      </c>
      <c r="O1941" s="22" t="s">
        <v>289</v>
      </c>
      <c r="P1941" s="43" t="s">
        <v>4047</v>
      </c>
      <c r="Q1941" s="17" t="str" cm="1">
        <f t="array" ref="Q1941">_xlfn.XLOOKUP(Table4[[#This Row],[Full Name / Nama Penuh]],Table1[[#All],[Employee Name]],Table1[[#All],[Status]],"",0,1)</f>
        <v>Active</v>
      </c>
      <c r="R1941" s="37"/>
    </row>
    <row r="1942" spans="1:18" ht="144.75">
      <c r="A1942" s="47"/>
      <c r="B1942" s="21"/>
      <c r="C1942" s="21"/>
      <c r="D1942" s="21"/>
      <c r="E1942" s="33">
        <v>46010</v>
      </c>
      <c r="F1942" s="17" t="s">
        <v>137</v>
      </c>
      <c r="G1942" s="15"/>
      <c r="H1942" s="17" t="s">
        <v>239</v>
      </c>
      <c r="I1942" s="18" t="s">
        <v>403</v>
      </c>
      <c r="J1942" s="18" t="s">
        <v>291</v>
      </c>
      <c r="K1942" s="19" t="s">
        <v>285</v>
      </c>
      <c r="L1942" s="19" t="s">
        <v>6202</v>
      </c>
      <c r="M1942" s="20" t="s">
        <v>6203</v>
      </c>
      <c r="N1942" s="20" t="s">
        <v>6204</v>
      </c>
      <c r="O1942" s="18" t="s">
        <v>289</v>
      </c>
      <c r="P1942" s="43" t="s">
        <v>4047</v>
      </c>
      <c r="Q1942" s="17" t="str" cm="1">
        <f t="array" ref="Q1942">_xlfn.XLOOKUP(Table4[[#This Row],[Full Name / Nama Penuh]],Table1[[#All],[Employee Name]],Table1[[#All],[Status]],"",0,1)</f>
        <v>Active</v>
      </c>
      <c r="R1942" s="37"/>
    </row>
    <row r="1943" spans="1:18" ht="201.75">
      <c r="A1943" s="17"/>
      <c r="B1943" s="15"/>
      <c r="C1943" s="15"/>
      <c r="D1943" s="15"/>
      <c r="E1943" s="32">
        <v>46010</v>
      </c>
      <c r="F1943" s="17" t="s">
        <v>140</v>
      </c>
      <c r="G1943" s="15"/>
      <c r="H1943" s="17" t="s">
        <v>239</v>
      </c>
      <c r="I1943" s="22" t="s">
        <v>403</v>
      </c>
      <c r="J1943" s="22" t="s">
        <v>1624</v>
      </c>
      <c r="K1943" s="23" t="s">
        <v>296</v>
      </c>
      <c r="L1943" s="23" t="s">
        <v>6205</v>
      </c>
      <c r="M1943" s="24" t="s">
        <v>6206</v>
      </c>
      <c r="N1943" s="24" t="s">
        <v>6207</v>
      </c>
      <c r="O1943" s="22" t="s">
        <v>383</v>
      </c>
      <c r="P1943" s="43" t="s">
        <v>4047</v>
      </c>
      <c r="Q1943" s="17" t="str" cm="1">
        <f t="array" ref="Q1943">_xlfn.XLOOKUP(Table4[[#This Row],[Full Name / Nama Penuh]],Table1[[#All],[Employee Name]],Table1[[#All],[Status]],"",0,1)</f>
        <v>Active</v>
      </c>
      <c r="R1943" s="37"/>
    </row>
    <row r="1944" spans="1:18" ht="115.5">
      <c r="A1944" s="47"/>
      <c r="B1944" s="21"/>
      <c r="C1944" s="21"/>
      <c r="D1944" s="21"/>
      <c r="E1944" s="33">
        <v>46009</v>
      </c>
      <c r="F1944" s="17" t="s">
        <v>93</v>
      </c>
      <c r="G1944" s="15"/>
      <c r="H1944" s="17" t="s">
        <v>239</v>
      </c>
      <c r="I1944" s="22" t="s">
        <v>6054</v>
      </c>
      <c r="J1944" s="22" t="s">
        <v>325</v>
      </c>
      <c r="K1944" s="23" t="s">
        <v>305</v>
      </c>
      <c r="L1944" s="23" t="s">
        <v>6208</v>
      </c>
      <c r="M1944" s="24" t="s">
        <v>6209</v>
      </c>
      <c r="N1944" s="24" t="s">
        <v>6210</v>
      </c>
      <c r="O1944" s="22" t="s">
        <v>295</v>
      </c>
      <c r="P1944" s="43" t="s">
        <v>4047</v>
      </c>
      <c r="Q1944" s="17" t="str" cm="1">
        <f t="array" ref="Q1944">_xlfn.XLOOKUP(Table4[[#This Row],[Full Name / Nama Penuh]],Table1[[#All],[Employee Name]],Table1[[#All],[Status]],"",0,1)</f>
        <v>Active</v>
      </c>
      <c r="R1944" s="37"/>
    </row>
    <row r="1945" spans="1:18" ht="87">
      <c r="A1945" s="17"/>
      <c r="B1945" s="15"/>
      <c r="C1945" s="15"/>
      <c r="D1945" s="15"/>
      <c r="E1945" s="32">
        <v>46009</v>
      </c>
      <c r="F1945" s="17" t="s">
        <v>137</v>
      </c>
      <c r="G1945" s="15"/>
      <c r="H1945" s="17" t="s">
        <v>239</v>
      </c>
      <c r="I1945" s="18" t="s">
        <v>403</v>
      </c>
      <c r="J1945" s="18" t="s">
        <v>604</v>
      </c>
      <c r="K1945" s="19" t="s">
        <v>305</v>
      </c>
      <c r="L1945" s="19" t="s">
        <v>6211</v>
      </c>
      <c r="M1945" s="20" t="s">
        <v>6212</v>
      </c>
      <c r="N1945" s="20" t="s">
        <v>6213</v>
      </c>
      <c r="O1945" s="18" t="s">
        <v>283</v>
      </c>
      <c r="P1945" s="43" t="s">
        <v>4047</v>
      </c>
      <c r="Q1945" s="17" t="str" cm="1">
        <f t="array" ref="Q1945">_xlfn.XLOOKUP(Table4[[#This Row],[Full Name / Nama Penuh]],Table1[[#All],[Employee Name]],Table1[[#All],[Status]],"",0,1)</f>
        <v>Active</v>
      </c>
      <c r="R1945" s="37"/>
    </row>
    <row r="1946" spans="1:18" ht="409.6">
      <c r="A1946" s="47"/>
      <c r="B1946" s="21"/>
      <c r="C1946" s="21"/>
      <c r="D1946" s="21"/>
      <c r="E1946" s="33">
        <v>46009</v>
      </c>
      <c r="F1946" s="17" t="s">
        <v>171</v>
      </c>
      <c r="G1946" s="15"/>
      <c r="H1946" s="17" t="s">
        <v>239</v>
      </c>
      <c r="I1946" s="22" t="s">
        <v>6214</v>
      </c>
      <c r="J1946" s="22" t="s">
        <v>274</v>
      </c>
      <c r="K1946" s="23" t="s">
        <v>305</v>
      </c>
      <c r="L1946" s="23" t="s">
        <v>6215</v>
      </c>
      <c r="M1946" s="24" t="s">
        <v>6216</v>
      </c>
      <c r="N1946" s="24" t="s">
        <v>6217</v>
      </c>
      <c r="O1946" s="22" t="s">
        <v>295</v>
      </c>
      <c r="P1946" s="43" t="s">
        <v>4047</v>
      </c>
      <c r="Q1946" s="17" t="str" cm="1">
        <f t="array" ref="Q1946">_xlfn.XLOOKUP(Table4[[#This Row],[Full Name / Nama Penuh]],Table1[[#All],[Employee Name]],Table1[[#All],[Status]],"",0,1)</f>
        <v>Active</v>
      </c>
      <c r="R1946" s="37"/>
    </row>
    <row r="1947" spans="1:18" ht="87">
      <c r="A1947" s="17"/>
      <c r="B1947" s="15"/>
      <c r="C1947" s="15"/>
      <c r="D1947" s="15"/>
      <c r="E1947" s="32">
        <v>46009</v>
      </c>
      <c r="F1947" s="17" t="s">
        <v>181</v>
      </c>
      <c r="G1947" s="15"/>
      <c r="H1947" s="17" t="s">
        <v>239</v>
      </c>
      <c r="I1947" s="18" t="s">
        <v>799</v>
      </c>
      <c r="J1947" s="18" t="s">
        <v>1026</v>
      </c>
      <c r="K1947" s="19" t="s">
        <v>305</v>
      </c>
      <c r="L1947" s="19" t="s">
        <v>6218</v>
      </c>
      <c r="M1947" s="20" t="s">
        <v>6188</v>
      </c>
      <c r="N1947" s="20" t="s">
        <v>6219</v>
      </c>
      <c r="O1947" s="18" t="s">
        <v>428</v>
      </c>
      <c r="P1947" s="43" t="s">
        <v>4047</v>
      </c>
      <c r="Q1947" s="17" t="str" cm="1">
        <f t="array" ref="Q1947">_xlfn.XLOOKUP(Table4[[#This Row],[Full Name / Nama Penuh]],Table1[[#All],[Employee Name]],Table1[[#All],[Status]],"",0,1)</f>
        <v>Active</v>
      </c>
      <c r="R1947" s="37"/>
    </row>
    <row r="1948" spans="1:18" ht="130.5">
      <c r="A1948" s="17"/>
      <c r="B1948" s="15"/>
      <c r="C1948" s="15"/>
      <c r="D1948" s="15"/>
      <c r="E1948" s="32">
        <v>46009</v>
      </c>
      <c r="F1948" s="17" t="s">
        <v>202</v>
      </c>
      <c r="G1948" s="15"/>
      <c r="H1948" s="17" t="s">
        <v>239</v>
      </c>
      <c r="I1948" s="18" t="s">
        <v>359</v>
      </c>
      <c r="J1948" s="18" t="s">
        <v>644</v>
      </c>
      <c r="K1948" s="19" t="s">
        <v>285</v>
      </c>
      <c r="L1948" s="19" t="s">
        <v>6220</v>
      </c>
      <c r="M1948" s="20" t="s">
        <v>6221</v>
      </c>
      <c r="N1948" s="20" t="s">
        <v>6222</v>
      </c>
      <c r="O1948" s="18" t="s">
        <v>289</v>
      </c>
      <c r="P1948" s="43" t="s">
        <v>4047</v>
      </c>
      <c r="Q1948" s="17" t="str" cm="1">
        <f t="array" ref="Q1948">_xlfn.XLOOKUP(Table4[[#This Row],[Full Name / Nama Penuh]],Table1[[#All],[Employee Name]],Table1[[#All],[Status]],"",0,1)</f>
        <v>Active</v>
      </c>
      <c r="R1948" s="37"/>
    </row>
    <row r="1949" spans="1:18" ht="144.75">
      <c r="A1949" s="17"/>
      <c r="B1949" s="15"/>
      <c r="C1949" s="15"/>
      <c r="D1949" s="15"/>
      <c r="E1949" s="32">
        <v>46009</v>
      </c>
      <c r="F1949" s="17" t="s">
        <v>140</v>
      </c>
      <c r="G1949" s="15"/>
      <c r="H1949" s="17" t="s">
        <v>239</v>
      </c>
      <c r="I1949" s="22" t="s">
        <v>403</v>
      </c>
      <c r="J1949" s="22" t="s">
        <v>604</v>
      </c>
      <c r="K1949" s="23" t="s">
        <v>285</v>
      </c>
      <c r="L1949" s="23" t="s">
        <v>6223</v>
      </c>
      <c r="M1949" s="24" t="s">
        <v>6224</v>
      </c>
      <c r="N1949" s="24" t="s">
        <v>6225</v>
      </c>
      <c r="O1949" s="22" t="s">
        <v>289</v>
      </c>
      <c r="P1949" s="43" t="s">
        <v>4047</v>
      </c>
      <c r="Q1949" s="17" t="str" cm="1">
        <f t="array" ref="Q1949">_xlfn.XLOOKUP(Table4[[#This Row],[Full Name / Nama Penuh]],Table1[[#All],[Employee Name]],Table1[[#All],[Status]],"",0,1)</f>
        <v>Active</v>
      </c>
      <c r="R1949" s="37"/>
    </row>
    <row r="1950" spans="1:18" ht="43.5">
      <c r="A1950" s="47"/>
      <c r="B1950" s="21"/>
      <c r="C1950" s="21"/>
      <c r="D1950" s="21"/>
      <c r="E1950" s="33">
        <v>46009</v>
      </c>
      <c r="F1950" s="17" t="s">
        <v>182</v>
      </c>
      <c r="G1950" s="15"/>
      <c r="H1950" s="17" t="s">
        <v>239</v>
      </c>
      <c r="I1950" s="22" t="s">
        <v>359</v>
      </c>
      <c r="J1950" s="22" t="s">
        <v>604</v>
      </c>
      <c r="K1950" s="23" t="s">
        <v>285</v>
      </c>
      <c r="L1950" s="23" t="s">
        <v>6226</v>
      </c>
      <c r="M1950" s="24" t="s">
        <v>6227</v>
      </c>
      <c r="N1950" s="24" t="s">
        <v>6228</v>
      </c>
      <c r="O1950" s="22" t="s">
        <v>289</v>
      </c>
      <c r="P1950" s="43" t="s">
        <v>4047</v>
      </c>
      <c r="Q1950" s="17" t="str" cm="1">
        <f t="array" ref="Q1950">_xlfn.XLOOKUP(Table4[[#This Row],[Full Name / Nama Penuh]],Table1[[#All],[Employee Name]],Table1[[#All],[Status]],"",0,1)</f>
        <v>Active</v>
      </c>
      <c r="R1950" s="37"/>
    </row>
    <row r="1951" spans="1:18" ht="43.5">
      <c r="A1951" s="17"/>
      <c r="B1951" s="15"/>
      <c r="C1951" s="15"/>
      <c r="D1951" s="15"/>
      <c r="E1951" s="32">
        <v>46009</v>
      </c>
      <c r="F1951" s="17" t="s">
        <v>102</v>
      </c>
      <c r="G1951" s="15"/>
      <c r="H1951" s="17" t="s">
        <v>239</v>
      </c>
      <c r="I1951" s="18" t="s">
        <v>1080</v>
      </c>
      <c r="J1951" s="18" t="s">
        <v>848</v>
      </c>
      <c r="K1951" s="19" t="s">
        <v>285</v>
      </c>
      <c r="L1951" s="19" t="s">
        <v>6229</v>
      </c>
      <c r="M1951" s="20" t="s">
        <v>6230</v>
      </c>
      <c r="N1951" s="20" t="s">
        <v>6231</v>
      </c>
      <c r="O1951" s="18" t="s">
        <v>367</v>
      </c>
      <c r="P1951" s="43" t="s">
        <v>4047</v>
      </c>
      <c r="Q1951" s="17" t="str" cm="1">
        <f t="array" ref="Q1951">_xlfn.XLOOKUP(Table4[[#This Row],[Full Name / Nama Penuh]],Table1[[#All],[Employee Name]],Table1[[#All],[Status]],"",0,1)</f>
        <v>Active</v>
      </c>
      <c r="R1951" s="37"/>
    </row>
    <row r="1952" spans="1:18" ht="57.75">
      <c r="A1952" s="47"/>
      <c r="B1952" s="21"/>
      <c r="C1952" s="21"/>
      <c r="D1952" s="21"/>
      <c r="E1952" s="33">
        <v>46009</v>
      </c>
      <c r="F1952" s="17" t="s">
        <v>147</v>
      </c>
      <c r="G1952" s="15"/>
      <c r="H1952" s="17" t="s">
        <v>239</v>
      </c>
      <c r="I1952" s="22" t="s">
        <v>508</v>
      </c>
      <c r="J1952" s="22" t="s">
        <v>266</v>
      </c>
      <c r="K1952" s="23" t="s">
        <v>285</v>
      </c>
      <c r="L1952" s="23" t="s">
        <v>6232</v>
      </c>
      <c r="M1952" s="24" t="s">
        <v>362</v>
      </c>
      <c r="N1952" s="24" t="s">
        <v>6233</v>
      </c>
      <c r="O1952" s="22" t="s">
        <v>428</v>
      </c>
      <c r="P1952" s="43" t="s">
        <v>4047</v>
      </c>
      <c r="Q1952" s="17" t="str" cm="1">
        <f t="array" ref="Q1952">_xlfn.XLOOKUP(Table4[[#This Row],[Full Name / Nama Penuh]],Table1[[#All],[Employee Name]],Table1[[#All],[Status]],"",0,1)</f>
        <v>Active</v>
      </c>
      <c r="R1952" s="37"/>
    </row>
    <row r="1953" spans="1:18" ht="332.25">
      <c r="A1953" s="17"/>
      <c r="B1953" s="15"/>
      <c r="C1953" s="15"/>
      <c r="D1953" s="15"/>
      <c r="E1953" s="32">
        <v>46008</v>
      </c>
      <c r="F1953" s="17" t="s">
        <v>177</v>
      </c>
      <c r="G1953" s="15"/>
      <c r="H1953" s="17" t="s">
        <v>239</v>
      </c>
      <c r="I1953" s="22" t="s">
        <v>512</v>
      </c>
      <c r="J1953" s="22" t="s">
        <v>325</v>
      </c>
      <c r="K1953" s="23" t="s">
        <v>267</v>
      </c>
      <c r="L1953" s="23" t="s">
        <v>6234</v>
      </c>
      <c r="M1953" s="24" t="s">
        <v>6235</v>
      </c>
      <c r="N1953" s="23" t="s">
        <v>6236</v>
      </c>
      <c r="O1953" s="22" t="s">
        <v>283</v>
      </c>
      <c r="P1953" s="43" t="s">
        <v>4047</v>
      </c>
      <c r="Q1953" s="17" t="str" cm="1">
        <f t="array" ref="Q1953">_xlfn.XLOOKUP(Table4[[#This Row],[Full Name / Nama Penuh]],Table1[[#All],[Employee Name]],Table1[[#All],[Status]],"",0,1)</f>
        <v>Active</v>
      </c>
      <c r="R1953" s="37"/>
    </row>
    <row r="1954" spans="1:18" ht="144.75">
      <c r="A1954" s="47"/>
      <c r="B1954" s="21"/>
      <c r="C1954" s="21"/>
      <c r="D1954" s="21"/>
      <c r="E1954" s="33">
        <v>46008</v>
      </c>
      <c r="F1954" s="17" t="s">
        <v>181</v>
      </c>
      <c r="G1954" s="15"/>
      <c r="H1954" s="17" t="s">
        <v>239</v>
      </c>
      <c r="I1954" s="22" t="s">
        <v>799</v>
      </c>
      <c r="J1954" s="22" t="s">
        <v>407</v>
      </c>
      <c r="K1954" s="23" t="s">
        <v>305</v>
      </c>
      <c r="L1954" s="23" t="s">
        <v>6237</v>
      </c>
      <c r="M1954" s="24" t="s">
        <v>6238</v>
      </c>
      <c r="N1954" s="24" t="s">
        <v>6239</v>
      </c>
      <c r="O1954" s="22" t="s">
        <v>428</v>
      </c>
      <c r="P1954" s="43" t="s">
        <v>4047</v>
      </c>
      <c r="Q1954" s="17" t="str" cm="1">
        <f t="array" ref="Q1954">_xlfn.XLOOKUP(Table4[[#This Row],[Full Name / Nama Penuh]],Table1[[#All],[Employee Name]],Table1[[#All],[Status]],"",0,1)</f>
        <v>Active</v>
      </c>
      <c r="R1954" s="37"/>
    </row>
    <row r="1955" spans="1:18" ht="130.5">
      <c r="A1955" s="17"/>
      <c r="B1955" s="15"/>
      <c r="C1955" s="15"/>
      <c r="D1955" s="15"/>
      <c r="E1955" s="32">
        <v>46008</v>
      </c>
      <c r="F1955" s="17" t="s">
        <v>181</v>
      </c>
      <c r="G1955" s="15"/>
      <c r="H1955" s="17" t="s">
        <v>239</v>
      </c>
      <c r="I1955" s="18" t="s">
        <v>799</v>
      </c>
      <c r="J1955" s="18" t="s">
        <v>1026</v>
      </c>
      <c r="K1955" s="19" t="s">
        <v>305</v>
      </c>
      <c r="L1955" s="19" t="s">
        <v>6240</v>
      </c>
      <c r="M1955" s="20" t="s">
        <v>6241</v>
      </c>
      <c r="N1955" s="20" t="s">
        <v>6242</v>
      </c>
      <c r="O1955" s="18" t="s">
        <v>428</v>
      </c>
      <c r="P1955" s="43" t="s">
        <v>4047</v>
      </c>
      <c r="Q1955" s="17" t="str" cm="1">
        <f t="array" ref="Q1955">_xlfn.XLOOKUP(Table4[[#This Row],[Full Name / Nama Penuh]],Table1[[#All],[Employee Name]],Table1[[#All],[Status]],"",0,1)</f>
        <v>Active</v>
      </c>
      <c r="R1955" s="37"/>
    </row>
    <row r="1956" spans="1:18" ht="43.5">
      <c r="A1956" s="47"/>
      <c r="B1956" s="21"/>
      <c r="C1956" s="21"/>
      <c r="D1956" s="21"/>
      <c r="E1956" s="33">
        <v>46008</v>
      </c>
      <c r="F1956" s="17" t="s">
        <v>89</v>
      </c>
      <c r="G1956" s="15"/>
      <c r="H1956" s="17" t="s">
        <v>239</v>
      </c>
      <c r="I1956" s="22" t="s">
        <v>5950</v>
      </c>
      <c r="J1956" s="22" t="s">
        <v>753</v>
      </c>
      <c r="K1956" s="23" t="s">
        <v>285</v>
      </c>
      <c r="L1956" s="23" t="s">
        <v>6243</v>
      </c>
      <c r="M1956" s="24" t="s">
        <v>6244</v>
      </c>
      <c r="N1956" s="24" t="s">
        <v>6245</v>
      </c>
      <c r="O1956" s="22" t="s">
        <v>367</v>
      </c>
      <c r="P1956" s="43" t="s">
        <v>4047</v>
      </c>
      <c r="Q1956" s="17" t="str" cm="1">
        <f t="array" ref="Q1956">_xlfn.XLOOKUP(Table4[[#This Row],[Full Name / Nama Penuh]],Table1[[#All],[Employee Name]],Table1[[#All],[Status]],"",0,1)</f>
        <v>Inactive</v>
      </c>
      <c r="R1956" s="37"/>
    </row>
    <row r="1957" spans="1:18" ht="72.75">
      <c r="A1957" s="47"/>
      <c r="B1957" s="21"/>
      <c r="C1957" s="21"/>
      <c r="D1957" s="21"/>
      <c r="E1957" s="33">
        <v>46007</v>
      </c>
      <c r="F1957" s="17" t="s">
        <v>182</v>
      </c>
      <c r="G1957" s="15"/>
      <c r="H1957" s="17" t="s">
        <v>239</v>
      </c>
      <c r="I1957" s="18" t="s">
        <v>359</v>
      </c>
      <c r="J1957" s="18" t="s">
        <v>300</v>
      </c>
      <c r="K1957" s="19" t="s">
        <v>267</v>
      </c>
      <c r="L1957" s="19" t="s">
        <v>6246</v>
      </c>
      <c r="M1957" s="20" t="s">
        <v>6247</v>
      </c>
      <c r="N1957" s="19" t="s">
        <v>6248</v>
      </c>
      <c r="O1957" s="18" t="s">
        <v>383</v>
      </c>
      <c r="P1957" s="43" t="s">
        <v>4047</v>
      </c>
      <c r="Q1957" s="17" t="str" cm="1">
        <f t="array" ref="Q1957">_xlfn.XLOOKUP(Table4[[#This Row],[Full Name / Nama Penuh]],Table1[[#All],[Employee Name]],Table1[[#All],[Status]],"",0,1)</f>
        <v>Active</v>
      </c>
      <c r="R1957" s="37"/>
    </row>
    <row r="1958" spans="1:18" ht="87">
      <c r="A1958" s="17"/>
      <c r="B1958" s="15"/>
      <c r="C1958" s="15"/>
      <c r="D1958" s="15"/>
      <c r="E1958" s="32">
        <v>46007</v>
      </c>
      <c r="F1958" s="17" t="s">
        <v>115</v>
      </c>
      <c r="G1958" s="15"/>
      <c r="H1958" s="17" t="s">
        <v>239</v>
      </c>
      <c r="I1958" s="22" t="s">
        <v>687</v>
      </c>
      <c r="J1958" s="22" t="s">
        <v>88</v>
      </c>
      <c r="K1958" s="23" t="s">
        <v>305</v>
      </c>
      <c r="L1958" s="23" t="s">
        <v>6249</v>
      </c>
      <c r="M1958" s="24" t="s">
        <v>2112</v>
      </c>
      <c r="N1958" s="23" t="s">
        <v>6250</v>
      </c>
      <c r="O1958" s="22" t="s">
        <v>295</v>
      </c>
      <c r="P1958" s="43" t="s">
        <v>4047</v>
      </c>
      <c r="Q1958" s="17" t="str" cm="1">
        <f t="array" ref="Q1958">_xlfn.XLOOKUP(Table4[[#This Row],[Full Name / Nama Penuh]],Table1[[#All],[Employee Name]],Table1[[#All],[Status]],"",0,1)</f>
        <v>Active</v>
      </c>
      <c r="R1958" s="37"/>
    </row>
    <row r="1959" spans="1:18" ht="87">
      <c r="A1959" s="47"/>
      <c r="B1959" s="21"/>
      <c r="C1959" s="21"/>
      <c r="D1959" s="21"/>
      <c r="E1959" s="33">
        <v>46007</v>
      </c>
      <c r="F1959" s="17" t="s">
        <v>181</v>
      </c>
      <c r="G1959" s="15"/>
      <c r="H1959" s="17" t="s">
        <v>239</v>
      </c>
      <c r="I1959" s="22" t="s">
        <v>799</v>
      </c>
      <c r="J1959" s="22" t="s">
        <v>266</v>
      </c>
      <c r="K1959" s="23" t="s">
        <v>305</v>
      </c>
      <c r="L1959" s="23" t="s">
        <v>6251</v>
      </c>
      <c r="M1959" s="24" t="s">
        <v>6252</v>
      </c>
      <c r="N1959" s="24" t="s">
        <v>6253</v>
      </c>
      <c r="O1959" s="22" t="s">
        <v>428</v>
      </c>
      <c r="P1959" s="43" t="s">
        <v>4047</v>
      </c>
      <c r="Q1959" s="17" t="str" cm="1">
        <f t="array" ref="Q1959">_xlfn.XLOOKUP(Table4[[#This Row],[Full Name / Nama Penuh]],Table1[[#All],[Employee Name]],Table1[[#All],[Status]],"",0,1)</f>
        <v>Active</v>
      </c>
      <c r="R1959" s="37"/>
    </row>
    <row r="1960" spans="1:18" ht="87">
      <c r="A1960" s="47"/>
      <c r="B1960" s="21"/>
      <c r="C1960" s="21"/>
      <c r="D1960" s="21"/>
      <c r="E1960" s="33">
        <v>46006</v>
      </c>
      <c r="F1960" s="17" t="s">
        <v>219</v>
      </c>
      <c r="G1960" s="37">
        <v>12000048</v>
      </c>
      <c r="H1960" s="17" t="s">
        <v>239</v>
      </c>
      <c r="I1960" s="18" t="s">
        <v>627</v>
      </c>
      <c r="J1960" s="18" t="s">
        <v>919</v>
      </c>
      <c r="K1960" s="19" t="s">
        <v>267</v>
      </c>
      <c r="L1960" s="19" t="s">
        <v>6254</v>
      </c>
      <c r="M1960" s="20" t="s">
        <v>6255</v>
      </c>
      <c r="N1960" s="19" t="s">
        <v>6256</v>
      </c>
      <c r="O1960" s="18" t="s">
        <v>375</v>
      </c>
      <c r="P1960" s="43" t="s">
        <v>4047</v>
      </c>
      <c r="Q1960" s="17" t="str" cm="1">
        <f t="array" ref="Q1960">_xlfn.XLOOKUP(Table4[[#This Row],[Full Name / Nama Penuh]],Table1[[#All],[Employee Name]],Table1[[#All],[Status]],"",0,1)</f>
        <v>Active</v>
      </c>
      <c r="R1960" s="37"/>
    </row>
    <row r="1961" spans="1:18" ht="87">
      <c r="A1961" s="17"/>
      <c r="B1961" s="15"/>
      <c r="C1961" s="15"/>
      <c r="D1961" s="15"/>
      <c r="E1961" s="32">
        <v>46006</v>
      </c>
      <c r="F1961" s="17" t="s">
        <v>219</v>
      </c>
      <c r="G1961" s="37">
        <v>12000048</v>
      </c>
      <c r="H1961" s="17" t="s">
        <v>239</v>
      </c>
      <c r="I1961" s="22" t="s">
        <v>627</v>
      </c>
      <c r="J1961" s="22" t="s">
        <v>919</v>
      </c>
      <c r="K1961" s="23" t="s">
        <v>267</v>
      </c>
      <c r="L1961" s="23" t="s">
        <v>6257</v>
      </c>
      <c r="M1961" s="24" t="s">
        <v>6258</v>
      </c>
      <c r="N1961" s="23" t="s">
        <v>6259</v>
      </c>
      <c r="O1961" s="22" t="s">
        <v>589</v>
      </c>
      <c r="P1961" s="43" t="s">
        <v>4047</v>
      </c>
      <c r="Q1961" s="17" t="str" cm="1">
        <f t="array" ref="Q1961">_xlfn.XLOOKUP(Table4[[#This Row],[Full Name / Nama Penuh]],Table1[[#All],[Employee Name]],Table1[[#All],[Status]],"",0,1)</f>
        <v>Active</v>
      </c>
      <c r="R1961" s="37"/>
    </row>
    <row r="1962" spans="1:18" ht="72.75">
      <c r="A1962" s="47"/>
      <c r="B1962" s="21"/>
      <c r="C1962" s="21"/>
      <c r="D1962" s="21"/>
      <c r="E1962" s="33">
        <v>46006</v>
      </c>
      <c r="F1962" s="17" t="s">
        <v>219</v>
      </c>
      <c r="G1962" s="37">
        <v>12000048</v>
      </c>
      <c r="H1962" s="17" t="s">
        <v>239</v>
      </c>
      <c r="I1962" s="18" t="s">
        <v>627</v>
      </c>
      <c r="J1962" s="18" t="s">
        <v>715</v>
      </c>
      <c r="K1962" s="19" t="s">
        <v>267</v>
      </c>
      <c r="L1962" s="19" t="s">
        <v>6260</v>
      </c>
      <c r="M1962" s="20" t="s">
        <v>6261</v>
      </c>
      <c r="N1962" s="19" t="s">
        <v>6262</v>
      </c>
      <c r="O1962" s="18" t="s">
        <v>346</v>
      </c>
      <c r="P1962" s="43" t="s">
        <v>4047</v>
      </c>
      <c r="Q1962" s="17" t="str" cm="1">
        <f t="array" ref="Q1962">_xlfn.XLOOKUP(Table4[[#This Row],[Full Name / Nama Penuh]],Table1[[#All],[Employee Name]],Table1[[#All],[Status]],"",0,1)</f>
        <v>Active</v>
      </c>
      <c r="R1962" s="37"/>
    </row>
    <row r="1963" spans="1:18" ht="130.5">
      <c r="A1963" s="17"/>
      <c r="B1963" s="15"/>
      <c r="C1963" s="15"/>
      <c r="D1963" s="15"/>
      <c r="E1963" s="32">
        <v>46006</v>
      </c>
      <c r="F1963" s="17" t="s">
        <v>219</v>
      </c>
      <c r="G1963" s="37">
        <v>12000048</v>
      </c>
      <c r="H1963" s="17" t="s">
        <v>239</v>
      </c>
      <c r="I1963" s="22" t="s">
        <v>627</v>
      </c>
      <c r="J1963" s="22" t="s">
        <v>715</v>
      </c>
      <c r="K1963" s="23" t="s">
        <v>296</v>
      </c>
      <c r="L1963" s="23" t="s">
        <v>6263</v>
      </c>
      <c r="M1963" s="24" t="s">
        <v>6264</v>
      </c>
      <c r="N1963" s="23" t="s">
        <v>6265</v>
      </c>
      <c r="O1963" s="22" t="s">
        <v>553</v>
      </c>
      <c r="P1963" s="43" t="s">
        <v>4047</v>
      </c>
      <c r="Q1963" s="17" t="str" cm="1">
        <f t="array" ref="Q1963">_xlfn.XLOOKUP(Table4[[#This Row],[Full Name / Nama Penuh]],Table1[[#All],[Employee Name]],Table1[[#All],[Status]],"",0,1)</f>
        <v>Active</v>
      </c>
      <c r="R1963" s="37"/>
    </row>
    <row r="1964" spans="1:18" ht="144.75">
      <c r="A1964" s="47"/>
      <c r="B1964" s="21"/>
      <c r="C1964" s="21"/>
      <c r="D1964" s="21"/>
      <c r="E1964" s="33">
        <v>46006</v>
      </c>
      <c r="F1964" s="17" t="s">
        <v>177</v>
      </c>
      <c r="G1964" s="15"/>
      <c r="H1964" s="17" t="s">
        <v>239</v>
      </c>
      <c r="I1964" s="18" t="s">
        <v>512</v>
      </c>
      <c r="J1964" s="18" t="s">
        <v>266</v>
      </c>
      <c r="K1964" s="19" t="s">
        <v>285</v>
      </c>
      <c r="L1964" s="19" t="s">
        <v>6266</v>
      </c>
      <c r="M1964" s="20" t="s">
        <v>287</v>
      </c>
      <c r="N1964" s="19" t="s">
        <v>6267</v>
      </c>
      <c r="O1964" s="18" t="s">
        <v>289</v>
      </c>
      <c r="P1964" s="43" t="s">
        <v>4047</v>
      </c>
      <c r="Q1964" s="17" t="str" cm="1">
        <f t="array" ref="Q1964">_xlfn.XLOOKUP(Table4[[#This Row],[Full Name / Nama Penuh]],Table1[[#All],[Employee Name]],Table1[[#All],[Status]],"",0,1)</f>
        <v>Active</v>
      </c>
      <c r="R1964" s="37"/>
    </row>
    <row r="1965" spans="1:18" ht="43.5">
      <c r="A1965" s="17"/>
      <c r="B1965" s="15"/>
      <c r="C1965" s="15"/>
      <c r="D1965" s="15"/>
      <c r="E1965" s="32">
        <v>46006</v>
      </c>
      <c r="F1965" s="17" t="s">
        <v>102</v>
      </c>
      <c r="G1965" s="15"/>
      <c r="H1965" s="17" t="s">
        <v>239</v>
      </c>
      <c r="I1965" s="18" t="s">
        <v>1080</v>
      </c>
      <c r="J1965" s="18" t="s">
        <v>320</v>
      </c>
      <c r="K1965" s="19" t="s">
        <v>285</v>
      </c>
      <c r="L1965" s="19" t="s">
        <v>6268</v>
      </c>
      <c r="M1965" s="20" t="s">
        <v>6269</v>
      </c>
      <c r="N1965" s="20" t="s">
        <v>6270</v>
      </c>
      <c r="O1965" s="18" t="s">
        <v>553</v>
      </c>
      <c r="P1965" s="43" t="s">
        <v>4047</v>
      </c>
      <c r="Q1965" s="17" t="str" cm="1">
        <f t="array" ref="Q1965">_xlfn.XLOOKUP(Table4[[#This Row],[Full Name / Nama Penuh]],Table1[[#All],[Employee Name]],Table1[[#All],[Status]],"",0,1)</f>
        <v>Active</v>
      </c>
      <c r="R1965" s="37"/>
    </row>
    <row r="1966" spans="1:18" ht="101.25">
      <c r="A1966" s="47"/>
      <c r="B1966" s="21"/>
      <c r="C1966" s="21"/>
      <c r="D1966" s="21"/>
      <c r="E1966" s="33">
        <v>46004</v>
      </c>
      <c r="F1966" s="17" t="s">
        <v>205</v>
      </c>
      <c r="G1966" s="15"/>
      <c r="H1966" s="17" t="s">
        <v>239</v>
      </c>
      <c r="I1966" s="18" t="s">
        <v>6271</v>
      </c>
      <c r="J1966" s="18" t="s">
        <v>715</v>
      </c>
      <c r="K1966" s="19" t="s">
        <v>267</v>
      </c>
      <c r="L1966" s="19" t="s">
        <v>6272</v>
      </c>
      <c r="M1966" s="20" t="s">
        <v>6273</v>
      </c>
      <c r="N1966" s="19" t="s">
        <v>6274</v>
      </c>
      <c r="O1966" s="18" t="s">
        <v>283</v>
      </c>
      <c r="P1966" s="43" t="s">
        <v>4047</v>
      </c>
      <c r="Q1966" s="17" t="str" cm="1">
        <f t="array" ref="Q1966">_xlfn.XLOOKUP(Table4[[#This Row],[Full Name / Nama Penuh]],Table1[[#All],[Employee Name]],Table1[[#All],[Status]],"",0,1)</f>
        <v>Active</v>
      </c>
      <c r="R1966" s="37"/>
    </row>
    <row r="1967" spans="1:18" ht="159">
      <c r="A1967" s="17"/>
      <c r="B1967" s="15"/>
      <c r="C1967" s="15"/>
      <c r="D1967" s="15"/>
      <c r="E1967" s="32">
        <v>46004</v>
      </c>
      <c r="F1967" s="17" t="s">
        <v>205</v>
      </c>
      <c r="G1967" s="15"/>
      <c r="H1967" s="17" t="s">
        <v>239</v>
      </c>
      <c r="I1967" s="22" t="s">
        <v>6275</v>
      </c>
      <c r="J1967" s="22" t="s">
        <v>715</v>
      </c>
      <c r="K1967" s="23" t="s">
        <v>305</v>
      </c>
      <c r="L1967" s="23" t="s">
        <v>6276</v>
      </c>
      <c r="M1967" s="24" t="s">
        <v>6277</v>
      </c>
      <c r="N1967" s="23" t="s">
        <v>6278</v>
      </c>
      <c r="O1967" s="22" t="s">
        <v>283</v>
      </c>
      <c r="P1967" s="43" t="s">
        <v>4047</v>
      </c>
      <c r="Q1967" s="17" t="str" cm="1">
        <f t="array" ref="Q1967">_xlfn.XLOOKUP(Table4[[#This Row],[Full Name / Nama Penuh]],Table1[[#All],[Employee Name]],Table1[[#All],[Status]],"",0,1)</f>
        <v>Active</v>
      </c>
      <c r="R1967" s="37"/>
    </row>
    <row r="1968" spans="1:18" ht="43.5">
      <c r="A1968" s="17"/>
      <c r="B1968" s="15"/>
      <c r="C1968" s="15"/>
      <c r="D1968" s="15"/>
      <c r="E1968" s="32">
        <v>46004</v>
      </c>
      <c r="F1968" s="17" t="s">
        <v>68</v>
      </c>
      <c r="G1968" s="15"/>
      <c r="H1968" s="17" t="s">
        <v>239</v>
      </c>
      <c r="I1968" s="22" t="s">
        <v>6279</v>
      </c>
      <c r="J1968" s="22" t="s">
        <v>483</v>
      </c>
      <c r="K1968" s="23" t="s">
        <v>285</v>
      </c>
      <c r="L1968" s="23" t="s">
        <v>6280</v>
      </c>
      <c r="M1968" s="24" t="s">
        <v>6281</v>
      </c>
      <c r="N1968" s="23" t="s">
        <v>6282</v>
      </c>
      <c r="O1968" s="22" t="s">
        <v>289</v>
      </c>
      <c r="P1968" s="43" t="s">
        <v>4047</v>
      </c>
      <c r="Q1968" s="17" t="str" cm="1">
        <f t="array" ref="Q1968">_xlfn.XLOOKUP(Table4[[#This Row],[Full Name / Nama Penuh]],Table1[[#All],[Employee Name]],Table1[[#All],[Status]],"",0,1)</f>
        <v>Active</v>
      </c>
      <c r="R1968" s="37"/>
    </row>
    <row r="1969" spans="1:18" ht="174">
      <c r="A1969" s="47"/>
      <c r="B1969" s="21"/>
      <c r="C1969" s="21"/>
      <c r="D1969" s="21"/>
      <c r="E1969" s="33">
        <v>46003</v>
      </c>
      <c r="F1969" s="17" t="s">
        <v>116</v>
      </c>
      <c r="G1969" s="15"/>
      <c r="H1969" s="17" t="s">
        <v>239</v>
      </c>
      <c r="I1969" s="18" t="s">
        <v>881</v>
      </c>
      <c r="J1969" s="18" t="s">
        <v>88</v>
      </c>
      <c r="K1969" s="19" t="s">
        <v>285</v>
      </c>
      <c r="L1969" s="19" t="s">
        <v>6283</v>
      </c>
      <c r="M1969" s="20" t="s">
        <v>6284</v>
      </c>
      <c r="N1969" s="19" t="s">
        <v>6285</v>
      </c>
      <c r="O1969" s="18" t="s">
        <v>383</v>
      </c>
      <c r="P1969" s="43" t="s">
        <v>4047</v>
      </c>
      <c r="Q1969" s="17" t="str" cm="1">
        <f t="array" ref="Q1969">_xlfn.XLOOKUP(Table4[[#This Row],[Full Name / Nama Penuh]],Table1[[#All],[Employee Name]],Table1[[#All],[Status]],"",0,1)</f>
        <v>Active</v>
      </c>
      <c r="R1969" s="37"/>
    </row>
    <row r="1970" spans="1:18" ht="57.75">
      <c r="A1970" s="47"/>
      <c r="B1970" s="21"/>
      <c r="C1970" s="21"/>
      <c r="D1970" s="21"/>
      <c r="E1970" s="33">
        <v>46002</v>
      </c>
      <c r="F1970" s="17" t="s">
        <v>118</v>
      </c>
      <c r="G1970" s="15"/>
      <c r="H1970" s="17" t="s">
        <v>239</v>
      </c>
      <c r="I1970" s="22" t="s">
        <v>643</v>
      </c>
      <c r="J1970" s="22" t="s">
        <v>88</v>
      </c>
      <c r="K1970" s="23" t="s">
        <v>267</v>
      </c>
      <c r="L1970" s="23" t="s">
        <v>6286</v>
      </c>
      <c r="M1970" s="24" t="s">
        <v>6287</v>
      </c>
      <c r="N1970" s="23" t="s">
        <v>6288</v>
      </c>
      <c r="O1970" s="22" t="s">
        <v>271</v>
      </c>
      <c r="P1970" s="43" t="s">
        <v>4047</v>
      </c>
      <c r="Q1970" s="17" t="str" cm="1">
        <f t="array" ref="Q1970">_xlfn.XLOOKUP(Table4[[#This Row],[Full Name / Nama Penuh]],Table1[[#All],[Employee Name]],Table1[[#All],[Status]],"",0,1)</f>
        <v>Active</v>
      </c>
      <c r="R1970" s="37"/>
    </row>
    <row r="1971" spans="1:18" ht="409.6">
      <c r="A1971" s="17"/>
      <c r="B1971" s="15"/>
      <c r="C1971" s="15"/>
      <c r="D1971" s="15"/>
      <c r="E1971" s="32">
        <v>46002</v>
      </c>
      <c r="F1971" s="17" t="s">
        <v>171</v>
      </c>
      <c r="G1971" s="15"/>
      <c r="H1971" s="17" t="s">
        <v>239</v>
      </c>
      <c r="I1971" s="18" t="s">
        <v>465</v>
      </c>
      <c r="J1971" s="18" t="s">
        <v>753</v>
      </c>
      <c r="K1971" s="19" t="s">
        <v>305</v>
      </c>
      <c r="L1971" s="19" t="s">
        <v>6289</v>
      </c>
      <c r="M1971" s="20" t="s">
        <v>6290</v>
      </c>
      <c r="N1971" s="19" t="s">
        <v>6291</v>
      </c>
      <c r="O1971" s="18" t="s">
        <v>295</v>
      </c>
      <c r="P1971" s="43" t="s">
        <v>4047</v>
      </c>
      <c r="Q1971" s="17" t="str" cm="1">
        <f t="array" ref="Q1971">_xlfn.XLOOKUP(Table4[[#This Row],[Full Name / Nama Penuh]],Table1[[#All],[Employee Name]],Table1[[#All],[Status]],"",0,1)</f>
        <v>Active</v>
      </c>
      <c r="R1971" s="37"/>
    </row>
    <row r="1972" spans="1:18" ht="174">
      <c r="A1972" s="17"/>
      <c r="B1972" s="15"/>
      <c r="C1972" s="15"/>
      <c r="D1972" s="15"/>
      <c r="E1972" s="32">
        <v>46002</v>
      </c>
      <c r="F1972" s="17" t="s">
        <v>115</v>
      </c>
      <c r="G1972" s="15"/>
      <c r="H1972" s="17" t="s">
        <v>239</v>
      </c>
      <c r="I1972" s="18" t="s">
        <v>687</v>
      </c>
      <c r="J1972" s="18" t="s">
        <v>320</v>
      </c>
      <c r="K1972" s="19" t="s">
        <v>267</v>
      </c>
      <c r="L1972" s="19" t="s">
        <v>6292</v>
      </c>
      <c r="M1972" s="20" t="s">
        <v>6293</v>
      </c>
      <c r="N1972" s="19" t="s">
        <v>6294</v>
      </c>
      <c r="O1972" s="18" t="s">
        <v>295</v>
      </c>
      <c r="P1972" s="43" t="s">
        <v>4047</v>
      </c>
      <c r="Q1972" s="17" t="str" cm="1">
        <f t="array" ref="Q1972">_xlfn.XLOOKUP(Table4[[#This Row],[Full Name / Nama Penuh]],Table1[[#All],[Employee Name]],Table1[[#All],[Status]],"",0,1)</f>
        <v>Active</v>
      </c>
      <c r="R1972" s="37"/>
    </row>
    <row r="1973" spans="1:18" ht="409.6">
      <c r="A1973" s="47"/>
      <c r="B1973" s="21"/>
      <c r="C1973" s="21"/>
      <c r="D1973" s="21"/>
      <c r="E1973" s="33">
        <v>46002</v>
      </c>
      <c r="F1973" s="17" t="s">
        <v>171</v>
      </c>
      <c r="G1973" s="15"/>
      <c r="H1973" s="17" t="s">
        <v>239</v>
      </c>
      <c r="I1973" s="22" t="s">
        <v>465</v>
      </c>
      <c r="J1973" s="22" t="s">
        <v>274</v>
      </c>
      <c r="K1973" s="23" t="s">
        <v>305</v>
      </c>
      <c r="L1973" s="23" t="s">
        <v>6295</v>
      </c>
      <c r="M1973" s="24" t="s">
        <v>6296</v>
      </c>
      <c r="N1973" s="23" t="s">
        <v>6297</v>
      </c>
      <c r="O1973" s="22" t="s">
        <v>295</v>
      </c>
      <c r="P1973" s="43" t="s">
        <v>4047</v>
      </c>
      <c r="Q1973" s="17" t="str" cm="1">
        <f t="array" ref="Q1973">_xlfn.XLOOKUP(Table4[[#This Row],[Full Name / Nama Penuh]],Table1[[#All],[Employee Name]],Table1[[#All],[Status]],"",0,1)</f>
        <v>Active</v>
      </c>
      <c r="R1973" s="37"/>
    </row>
    <row r="1974" spans="1:18" ht="72.75">
      <c r="A1974" s="17"/>
      <c r="B1974" s="15"/>
      <c r="C1974" s="15"/>
      <c r="D1974" s="15"/>
      <c r="E1974" s="32">
        <v>46002</v>
      </c>
      <c r="F1974" s="17" t="s">
        <v>228</v>
      </c>
      <c r="G1974" s="15"/>
      <c r="H1974" s="17" t="s">
        <v>239</v>
      </c>
      <c r="I1974" s="18" t="s">
        <v>814</v>
      </c>
      <c r="J1974" s="18" t="s">
        <v>608</v>
      </c>
      <c r="K1974" s="19" t="s">
        <v>305</v>
      </c>
      <c r="L1974" s="19" t="s">
        <v>6298</v>
      </c>
      <c r="M1974" s="20" t="s">
        <v>393</v>
      </c>
      <c r="N1974" s="19" t="s">
        <v>6299</v>
      </c>
      <c r="O1974" s="18" t="s">
        <v>295</v>
      </c>
      <c r="P1974" s="43" t="s">
        <v>4047</v>
      </c>
      <c r="Q1974" s="17" t="str" cm="1">
        <f t="array" ref="Q1974">_xlfn.XLOOKUP(Table4[[#This Row],[Full Name / Nama Penuh]],Table1[[#All],[Employee Name]],Table1[[#All],[Status]],"",0,1)</f>
        <v>Active</v>
      </c>
      <c r="R1974" s="37"/>
    </row>
    <row r="1975" spans="1:18" ht="43.5">
      <c r="A1975" s="47"/>
      <c r="B1975" s="21"/>
      <c r="C1975" s="21"/>
      <c r="D1975" s="21"/>
      <c r="E1975" s="33">
        <v>46002</v>
      </c>
      <c r="F1975" s="17" t="s">
        <v>182</v>
      </c>
      <c r="G1975" s="15"/>
      <c r="H1975" s="17" t="s">
        <v>239</v>
      </c>
      <c r="I1975" s="22" t="s">
        <v>359</v>
      </c>
      <c r="J1975" s="22" t="s">
        <v>291</v>
      </c>
      <c r="K1975" s="23" t="s">
        <v>267</v>
      </c>
      <c r="L1975" s="23" t="s">
        <v>6300</v>
      </c>
      <c r="M1975" s="24" t="s">
        <v>6145</v>
      </c>
      <c r="N1975" s="23" t="s">
        <v>6301</v>
      </c>
      <c r="O1975" s="22" t="s">
        <v>283</v>
      </c>
      <c r="P1975" s="43" t="s">
        <v>4047</v>
      </c>
      <c r="Q1975" s="17" t="str" cm="1">
        <f t="array" ref="Q1975">_xlfn.XLOOKUP(Table4[[#This Row],[Full Name / Nama Penuh]],Table1[[#All],[Employee Name]],Table1[[#All],[Status]],"",0,1)</f>
        <v>Active</v>
      </c>
      <c r="R1975" s="37"/>
    </row>
    <row r="1976" spans="1:18" ht="101.25">
      <c r="A1976" s="17"/>
      <c r="B1976" s="15"/>
      <c r="C1976" s="15"/>
      <c r="D1976" s="15"/>
      <c r="E1976" s="32">
        <v>46002</v>
      </c>
      <c r="F1976" s="17" t="s">
        <v>181</v>
      </c>
      <c r="G1976" s="15"/>
      <c r="H1976" s="17" t="s">
        <v>239</v>
      </c>
      <c r="I1976" s="18" t="s">
        <v>3567</v>
      </c>
      <c r="J1976" s="18" t="s">
        <v>291</v>
      </c>
      <c r="K1976" s="19" t="s">
        <v>305</v>
      </c>
      <c r="L1976" s="19" t="s">
        <v>6302</v>
      </c>
      <c r="M1976" s="20" t="s">
        <v>4517</v>
      </c>
      <c r="N1976" s="20" t="s">
        <v>6303</v>
      </c>
      <c r="O1976" s="18" t="s">
        <v>295</v>
      </c>
      <c r="P1976" s="43" t="s">
        <v>4047</v>
      </c>
      <c r="Q1976" s="17" t="str" cm="1">
        <f t="array" ref="Q1976">_xlfn.XLOOKUP(Table4[[#This Row],[Full Name / Nama Penuh]],Table1[[#All],[Employee Name]],Table1[[#All],[Status]],"",0,1)</f>
        <v>Active</v>
      </c>
      <c r="R1976" s="37"/>
    </row>
    <row r="1977" spans="1:18" ht="72.75">
      <c r="A1977" s="47"/>
      <c r="B1977" s="21"/>
      <c r="C1977" s="21"/>
      <c r="D1977" s="21"/>
      <c r="E1977" s="33">
        <v>46002</v>
      </c>
      <c r="F1977" s="17" t="s">
        <v>118</v>
      </c>
      <c r="G1977" s="15"/>
      <c r="H1977" s="17" t="s">
        <v>239</v>
      </c>
      <c r="I1977" s="22" t="s">
        <v>643</v>
      </c>
      <c r="J1977" s="22" t="s">
        <v>88</v>
      </c>
      <c r="K1977" s="23" t="s">
        <v>296</v>
      </c>
      <c r="L1977" s="23" t="s">
        <v>6304</v>
      </c>
      <c r="M1977" s="24" t="s">
        <v>6305</v>
      </c>
      <c r="N1977" s="23" t="s">
        <v>6306</v>
      </c>
      <c r="O1977" s="22" t="s">
        <v>271</v>
      </c>
      <c r="P1977" s="43" t="s">
        <v>4047</v>
      </c>
      <c r="Q1977" s="17" t="str" cm="1">
        <f t="array" ref="Q1977">_xlfn.XLOOKUP(Table4[[#This Row],[Full Name / Nama Penuh]],Table1[[#All],[Employee Name]],Table1[[#All],[Status]],"",0,1)</f>
        <v>Active</v>
      </c>
      <c r="R1977" s="37"/>
    </row>
    <row r="1978" spans="1:18" ht="144.75">
      <c r="A1978" s="17"/>
      <c r="B1978" s="15"/>
      <c r="C1978" s="15"/>
      <c r="D1978" s="15"/>
      <c r="E1978" s="32">
        <v>46002</v>
      </c>
      <c r="F1978" s="17" t="s">
        <v>46</v>
      </c>
      <c r="G1978" s="15"/>
      <c r="H1978" s="17" t="s">
        <v>239</v>
      </c>
      <c r="I1978" s="22" t="s">
        <v>341</v>
      </c>
      <c r="J1978" s="22" t="s">
        <v>483</v>
      </c>
      <c r="K1978" s="23" t="s">
        <v>296</v>
      </c>
      <c r="L1978" s="23" t="s">
        <v>6307</v>
      </c>
      <c r="M1978" s="24" t="s">
        <v>6308</v>
      </c>
      <c r="N1978" s="23" t="s">
        <v>6309</v>
      </c>
      <c r="O1978" s="22" t="s">
        <v>498</v>
      </c>
      <c r="P1978" s="43" t="s">
        <v>4047</v>
      </c>
      <c r="Q1978" s="17" t="str" cm="1">
        <f t="array" ref="Q1978">_xlfn.XLOOKUP(Table4[[#This Row],[Full Name / Nama Penuh]],Table1[[#All],[Employee Name]],Table1[[#All],[Status]],"",0,1)</f>
        <v>Active</v>
      </c>
      <c r="R1978" s="37"/>
    </row>
    <row r="1979" spans="1:18" ht="101.25">
      <c r="A1979" s="47"/>
      <c r="B1979" s="21"/>
      <c r="C1979" s="21"/>
      <c r="D1979" s="21"/>
      <c r="E1979" s="33">
        <v>46002</v>
      </c>
      <c r="F1979" s="17" t="s">
        <v>46</v>
      </c>
      <c r="G1979" s="15"/>
      <c r="H1979" s="17" t="s">
        <v>239</v>
      </c>
      <c r="I1979" s="18" t="s">
        <v>341</v>
      </c>
      <c r="J1979" s="18" t="s">
        <v>483</v>
      </c>
      <c r="K1979" s="19" t="s">
        <v>296</v>
      </c>
      <c r="L1979" s="19" t="s">
        <v>6310</v>
      </c>
      <c r="M1979" s="20" t="s">
        <v>6311</v>
      </c>
      <c r="N1979" s="19" t="s">
        <v>6312</v>
      </c>
      <c r="O1979" s="18" t="s">
        <v>283</v>
      </c>
      <c r="P1979" s="43" t="s">
        <v>4047</v>
      </c>
      <c r="Q1979" s="17" t="str" cm="1">
        <f t="array" ref="Q1979">_xlfn.XLOOKUP(Table4[[#This Row],[Full Name / Nama Penuh]],Table1[[#All],[Employee Name]],Table1[[#All],[Status]],"",0,1)</f>
        <v>Active</v>
      </c>
      <c r="R1979" s="37"/>
    </row>
    <row r="1980" spans="1:18" ht="130.5">
      <c r="A1980" s="17"/>
      <c r="B1980" s="15"/>
      <c r="C1980" s="15"/>
      <c r="D1980" s="15"/>
      <c r="E1980" s="32">
        <v>46002</v>
      </c>
      <c r="F1980" s="17" t="s">
        <v>46</v>
      </c>
      <c r="G1980" s="15"/>
      <c r="H1980" s="17" t="s">
        <v>239</v>
      </c>
      <c r="I1980" s="22" t="s">
        <v>341</v>
      </c>
      <c r="J1980" s="22" t="s">
        <v>266</v>
      </c>
      <c r="K1980" s="23" t="s">
        <v>296</v>
      </c>
      <c r="L1980" s="23" t="s">
        <v>6313</v>
      </c>
      <c r="M1980" s="24" t="s">
        <v>6314</v>
      </c>
      <c r="N1980" s="23" t="s">
        <v>6315</v>
      </c>
      <c r="O1980" s="22" t="s">
        <v>541</v>
      </c>
      <c r="P1980" s="43" t="s">
        <v>4047</v>
      </c>
      <c r="Q1980" s="17" t="str" cm="1">
        <f t="array" ref="Q1980">_xlfn.XLOOKUP(Table4[[#This Row],[Full Name / Nama Penuh]],Table1[[#All],[Employee Name]],Table1[[#All],[Status]],"",0,1)</f>
        <v>Active</v>
      </c>
      <c r="R1980" s="37"/>
    </row>
    <row r="1981" spans="1:18" ht="115.5">
      <c r="A1981" s="47"/>
      <c r="B1981" s="21"/>
      <c r="C1981" s="21"/>
      <c r="D1981" s="21"/>
      <c r="E1981" s="33">
        <v>46002</v>
      </c>
      <c r="F1981" s="17" t="s">
        <v>94</v>
      </c>
      <c r="G1981" s="15"/>
      <c r="H1981" s="17" t="s">
        <v>239</v>
      </c>
      <c r="I1981" s="22" t="s">
        <v>5242</v>
      </c>
      <c r="J1981" s="22" t="s">
        <v>483</v>
      </c>
      <c r="K1981" s="23" t="s">
        <v>285</v>
      </c>
      <c r="L1981" s="23" t="s">
        <v>6316</v>
      </c>
      <c r="M1981" s="24" t="s">
        <v>6317</v>
      </c>
      <c r="N1981" s="23" t="s">
        <v>6318</v>
      </c>
      <c r="O1981" s="22" t="s">
        <v>553</v>
      </c>
      <c r="P1981" s="43" t="s">
        <v>4047</v>
      </c>
      <c r="Q1981" s="17" t="str" cm="1">
        <f t="array" ref="Q1981">_xlfn.XLOOKUP(Table4[[#This Row],[Full Name / Nama Penuh]],Table1[[#All],[Employee Name]],Table1[[#All],[Status]],"",0,1)</f>
        <v>Active</v>
      </c>
      <c r="R1981" s="37"/>
    </row>
    <row r="1982" spans="1:18" ht="43.5">
      <c r="A1982" s="17"/>
      <c r="B1982" s="15"/>
      <c r="C1982" s="15"/>
      <c r="D1982" s="15"/>
      <c r="E1982" s="32">
        <v>46002</v>
      </c>
      <c r="F1982" s="17" t="s">
        <v>147</v>
      </c>
      <c r="G1982" s="15"/>
      <c r="H1982" s="17" t="s">
        <v>239</v>
      </c>
      <c r="I1982" s="18" t="s">
        <v>508</v>
      </c>
      <c r="J1982" s="18" t="s">
        <v>266</v>
      </c>
      <c r="K1982" s="19" t="s">
        <v>285</v>
      </c>
      <c r="L1982" s="19" t="s">
        <v>6319</v>
      </c>
      <c r="M1982" s="20" t="s">
        <v>362</v>
      </c>
      <c r="N1982" s="20" t="s">
        <v>6320</v>
      </c>
      <c r="O1982" s="18" t="s">
        <v>428</v>
      </c>
      <c r="P1982" s="43" t="s">
        <v>4047</v>
      </c>
      <c r="Q1982" s="17" t="str" cm="1">
        <f t="array" ref="Q1982">_xlfn.XLOOKUP(Table4[[#This Row],[Full Name / Nama Penuh]],Table1[[#All],[Employee Name]],Table1[[#All],[Status]],"",0,1)</f>
        <v>Active</v>
      </c>
      <c r="R1982" s="37"/>
    </row>
    <row r="1983" spans="1:18" ht="72.75">
      <c r="A1983" s="17"/>
      <c r="B1983" s="15"/>
      <c r="C1983" s="15"/>
      <c r="D1983" s="15"/>
      <c r="E1983" s="32">
        <v>46002</v>
      </c>
      <c r="F1983" s="17" t="s">
        <v>181</v>
      </c>
      <c r="G1983" s="15"/>
      <c r="H1983" s="17" t="s">
        <v>239</v>
      </c>
      <c r="I1983" s="22" t="s">
        <v>3567</v>
      </c>
      <c r="J1983" s="22" t="s">
        <v>608</v>
      </c>
      <c r="K1983" s="23" t="s">
        <v>285</v>
      </c>
      <c r="L1983" s="23" t="s">
        <v>6321</v>
      </c>
      <c r="M1983" s="24" t="s">
        <v>6322</v>
      </c>
      <c r="N1983" s="24" t="s">
        <v>6323</v>
      </c>
      <c r="O1983" s="22" t="s">
        <v>289</v>
      </c>
      <c r="P1983" s="43" t="s">
        <v>4047</v>
      </c>
      <c r="Q1983" s="17" t="str" cm="1">
        <f t="array" ref="Q1983">_xlfn.XLOOKUP(Table4[[#This Row],[Full Name / Nama Penuh]],Table1[[#All],[Employee Name]],Table1[[#All],[Status]],"",0,1)</f>
        <v>Active</v>
      </c>
      <c r="R1983" s="37"/>
    </row>
    <row r="1984" spans="1:18" ht="43.5">
      <c r="A1984" s="47"/>
      <c r="B1984" s="21"/>
      <c r="C1984" s="21"/>
      <c r="D1984" s="21"/>
      <c r="E1984" s="33">
        <v>46002</v>
      </c>
      <c r="F1984" s="17" t="s">
        <v>89</v>
      </c>
      <c r="G1984" s="15"/>
      <c r="H1984" s="17" t="s">
        <v>239</v>
      </c>
      <c r="I1984" s="22" t="s">
        <v>5950</v>
      </c>
      <c r="J1984" s="22" t="s">
        <v>2021</v>
      </c>
      <c r="K1984" s="23" t="s">
        <v>285</v>
      </c>
      <c r="L1984" s="23" t="s">
        <v>6324</v>
      </c>
      <c r="M1984" s="24" t="s">
        <v>6325</v>
      </c>
      <c r="N1984" s="24" t="s">
        <v>6326</v>
      </c>
      <c r="O1984" s="22" t="s">
        <v>948</v>
      </c>
      <c r="P1984" s="43" t="s">
        <v>4047</v>
      </c>
      <c r="Q1984" s="17" t="str" cm="1">
        <f t="array" ref="Q1984">_xlfn.XLOOKUP(Table4[[#This Row],[Full Name / Nama Penuh]],Table1[[#All],[Employee Name]],Table1[[#All],[Status]],"",0,1)</f>
        <v>Inactive</v>
      </c>
      <c r="R1984" s="37"/>
    </row>
    <row r="1985" spans="1:18" ht="57.75">
      <c r="A1985" s="17"/>
      <c r="B1985" s="15"/>
      <c r="C1985" s="15"/>
      <c r="D1985" s="15"/>
      <c r="E1985" s="32">
        <v>46002</v>
      </c>
      <c r="F1985" s="17" t="s">
        <v>89</v>
      </c>
      <c r="G1985" s="15"/>
      <c r="H1985" s="17" t="s">
        <v>239</v>
      </c>
      <c r="I1985" s="18" t="s">
        <v>5950</v>
      </c>
      <c r="J1985" s="18" t="s">
        <v>320</v>
      </c>
      <c r="K1985" s="19" t="s">
        <v>296</v>
      </c>
      <c r="L1985" s="19" t="s">
        <v>6327</v>
      </c>
      <c r="M1985" s="20" t="s">
        <v>6328</v>
      </c>
      <c r="N1985" s="20" t="s">
        <v>6329</v>
      </c>
      <c r="O1985" s="18" t="s">
        <v>367</v>
      </c>
      <c r="P1985" s="43" t="s">
        <v>4047</v>
      </c>
      <c r="Q1985" s="17" t="str" cm="1">
        <f t="array" ref="Q1985">_xlfn.XLOOKUP(Table4[[#This Row],[Full Name / Nama Penuh]],Table1[[#All],[Employee Name]],Table1[[#All],[Status]],"",0,1)</f>
        <v>Inactive</v>
      </c>
      <c r="R1985" s="37"/>
    </row>
    <row r="1986" spans="1:18" ht="101.25">
      <c r="A1986" s="17"/>
      <c r="B1986" s="15"/>
      <c r="C1986" s="15"/>
      <c r="D1986" s="15"/>
      <c r="E1986" s="32">
        <v>46001</v>
      </c>
      <c r="F1986" s="17" t="s">
        <v>202</v>
      </c>
      <c r="G1986" s="15"/>
      <c r="H1986" s="17" t="s">
        <v>239</v>
      </c>
      <c r="I1986" s="18" t="s">
        <v>359</v>
      </c>
      <c r="J1986" s="18" t="s">
        <v>644</v>
      </c>
      <c r="K1986" s="19" t="s">
        <v>305</v>
      </c>
      <c r="L1986" s="19" t="s">
        <v>6330</v>
      </c>
      <c r="M1986" s="20" t="s">
        <v>6331</v>
      </c>
      <c r="N1986" s="19" t="s">
        <v>6332</v>
      </c>
      <c r="O1986" s="18" t="s">
        <v>450</v>
      </c>
      <c r="P1986" s="43" t="s">
        <v>4047</v>
      </c>
      <c r="Q1986" s="17" t="str" cm="1">
        <f t="array" ref="Q1986">_xlfn.XLOOKUP(Table4[[#This Row],[Full Name / Nama Penuh]],Table1[[#All],[Employee Name]],Table1[[#All],[Status]],"",0,1)</f>
        <v>Active</v>
      </c>
      <c r="R1986" s="37"/>
    </row>
    <row r="1987" spans="1:18" ht="130.5">
      <c r="A1987" s="47"/>
      <c r="B1987" s="21"/>
      <c r="C1987" s="21"/>
      <c r="D1987" s="21"/>
      <c r="E1987" s="33">
        <v>46001</v>
      </c>
      <c r="F1987" s="17" t="s">
        <v>159</v>
      </c>
      <c r="G1987" s="15"/>
      <c r="H1987" s="17" t="s">
        <v>239</v>
      </c>
      <c r="I1987" s="18" t="s">
        <v>20</v>
      </c>
      <c r="J1987" s="18" t="s">
        <v>325</v>
      </c>
      <c r="K1987" s="19" t="s">
        <v>267</v>
      </c>
      <c r="L1987" s="19" t="s">
        <v>6333</v>
      </c>
      <c r="M1987" s="20" t="s">
        <v>6334</v>
      </c>
      <c r="N1987" s="19" t="s">
        <v>6335</v>
      </c>
      <c r="O1987" s="18" t="s">
        <v>553</v>
      </c>
      <c r="P1987" s="43" t="s">
        <v>4047</v>
      </c>
      <c r="Q1987" s="17" t="str" cm="1">
        <f t="array" ref="Q1987">_xlfn.XLOOKUP(Table4[[#This Row],[Full Name / Nama Penuh]],Table1[[#All],[Employee Name]],Table1[[#All],[Status]],"",0,1)</f>
        <v>Active</v>
      </c>
      <c r="R1987" s="37"/>
    </row>
    <row r="1988" spans="1:18" ht="115.5">
      <c r="A1988" s="17"/>
      <c r="B1988" s="15"/>
      <c r="C1988" s="15"/>
      <c r="D1988" s="15"/>
      <c r="E1988" s="32">
        <v>46001</v>
      </c>
      <c r="F1988" s="17" t="s">
        <v>221</v>
      </c>
      <c r="G1988" s="15"/>
      <c r="H1988" s="17" t="s">
        <v>239</v>
      </c>
      <c r="I1988" s="18" t="s">
        <v>6336</v>
      </c>
      <c r="J1988" s="18" t="s">
        <v>291</v>
      </c>
      <c r="K1988" s="19" t="s">
        <v>267</v>
      </c>
      <c r="L1988" s="19" t="s">
        <v>6337</v>
      </c>
      <c r="M1988" s="20" t="s">
        <v>6338</v>
      </c>
      <c r="N1988" s="19" t="s">
        <v>6339</v>
      </c>
      <c r="O1988" s="18" t="s">
        <v>295</v>
      </c>
      <c r="P1988" s="43" t="s">
        <v>4047</v>
      </c>
      <c r="Q1988" s="17" t="str" cm="1">
        <f t="array" ref="Q1988">_xlfn.XLOOKUP(Table4[[#This Row],[Full Name / Nama Penuh]],Table1[[#All],[Employee Name]],Table1[[#All],[Status]],"",0,1)</f>
        <v>Active</v>
      </c>
      <c r="R1988" s="37"/>
    </row>
    <row r="1989" spans="1:18" ht="115.5">
      <c r="A1989" s="47"/>
      <c r="B1989" s="21"/>
      <c r="C1989" s="21"/>
      <c r="D1989" s="21"/>
      <c r="E1989" s="33">
        <v>46001</v>
      </c>
      <c r="F1989" s="17" t="s">
        <v>223</v>
      </c>
      <c r="G1989" s="15"/>
      <c r="H1989" s="17" t="s">
        <v>239</v>
      </c>
      <c r="I1989" s="22" t="s">
        <v>6340</v>
      </c>
      <c r="J1989" s="22" t="s">
        <v>291</v>
      </c>
      <c r="K1989" s="23" t="s">
        <v>267</v>
      </c>
      <c r="L1989" s="23" t="s">
        <v>6341</v>
      </c>
      <c r="M1989" s="24" t="s">
        <v>6338</v>
      </c>
      <c r="N1989" s="23" t="s">
        <v>6342</v>
      </c>
      <c r="O1989" s="22" t="s">
        <v>295</v>
      </c>
      <c r="P1989" s="43" t="s">
        <v>4047</v>
      </c>
      <c r="Q1989" s="17" t="str" cm="1">
        <f t="array" ref="Q1989">_xlfn.XLOOKUP(Table4[[#This Row],[Full Name / Nama Penuh]],Table1[[#All],[Employee Name]],Table1[[#All],[Status]],"",0,1)</f>
        <v>Inactive</v>
      </c>
      <c r="R1989" s="37"/>
    </row>
    <row r="1990" spans="1:18" ht="188.25">
      <c r="A1990" s="47"/>
      <c r="B1990" s="21"/>
      <c r="C1990" s="21"/>
      <c r="D1990" s="21"/>
      <c r="E1990" s="33">
        <v>46001</v>
      </c>
      <c r="F1990" s="17" t="s">
        <v>226</v>
      </c>
      <c r="G1990" s="15"/>
      <c r="H1990" s="17" t="s">
        <v>239</v>
      </c>
      <c r="I1990" s="18" t="s">
        <v>2954</v>
      </c>
      <c r="J1990" s="18" t="s">
        <v>274</v>
      </c>
      <c r="K1990" s="19" t="s">
        <v>305</v>
      </c>
      <c r="L1990" s="19" t="s">
        <v>6343</v>
      </c>
      <c r="M1990" s="20" t="s">
        <v>6344</v>
      </c>
      <c r="N1990" s="19" t="s">
        <v>6345</v>
      </c>
      <c r="O1990" s="18" t="s">
        <v>295</v>
      </c>
      <c r="P1990" s="43" t="s">
        <v>4047</v>
      </c>
      <c r="Q1990" s="17" t="str" cm="1">
        <f t="array" ref="Q1990">_xlfn.XLOOKUP(Table4[[#This Row],[Full Name / Nama Penuh]],Table1[[#All],[Employee Name]],Table1[[#All],[Status]],"",0,1)</f>
        <v>Active</v>
      </c>
      <c r="R1990" s="37"/>
    </row>
    <row r="1991" spans="1:18" ht="409.6">
      <c r="A1991" s="17"/>
      <c r="B1991" s="15"/>
      <c r="C1991" s="15"/>
      <c r="D1991" s="15"/>
      <c r="E1991" s="32">
        <v>46001</v>
      </c>
      <c r="F1991" s="17" t="s">
        <v>171</v>
      </c>
      <c r="G1991" s="15"/>
      <c r="H1991" s="17" t="s">
        <v>239</v>
      </c>
      <c r="I1991" s="18" t="s">
        <v>465</v>
      </c>
      <c r="J1991" s="18" t="s">
        <v>274</v>
      </c>
      <c r="K1991" s="19" t="s">
        <v>267</v>
      </c>
      <c r="L1991" s="19" t="s">
        <v>6346</v>
      </c>
      <c r="M1991" s="20" t="s">
        <v>6347</v>
      </c>
      <c r="N1991" s="19" t="s">
        <v>6348</v>
      </c>
      <c r="O1991" s="18" t="s">
        <v>283</v>
      </c>
      <c r="P1991" s="43" t="s">
        <v>4047</v>
      </c>
      <c r="Q1991" s="17" t="str" cm="1">
        <f t="array" ref="Q1991">_xlfn.XLOOKUP(Table4[[#This Row],[Full Name / Nama Penuh]],Table1[[#All],[Employee Name]],Table1[[#All],[Status]],"",0,1)</f>
        <v>Active</v>
      </c>
      <c r="R1991" s="37"/>
    </row>
    <row r="1992" spans="1:18" ht="87">
      <c r="A1992" s="47"/>
      <c r="B1992" s="21"/>
      <c r="C1992" s="21"/>
      <c r="D1992" s="21"/>
      <c r="E1992" s="33">
        <v>46001</v>
      </c>
      <c r="F1992" s="17" t="s">
        <v>181</v>
      </c>
      <c r="G1992" s="15"/>
      <c r="H1992" s="17" t="s">
        <v>239</v>
      </c>
      <c r="I1992" s="18" t="s">
        <v>799</v>
      </c>
      <c r="J1992" s="18" t="s">
        <v>1026</v>
      </c>
      <c r="K1992" s="19" t="s">
        <v>305</v>
      </c>
      <c r="L1992" s="19" t="s">
        <v>6349</v>
      </c>
      <c r="M1992" s="20" t="s">
        <v>6350</v>
      </c>
      <c r="N1992" s="20" t="s">
        <v>6351</v>
      </c>
      <c r="O1992" s="18" t="s">
        <v>428</v>
      </c>
      <c r="P1992" s="43" t="s">
        <v>4047</v>
      </c>
      <c r="Q1992" s="17" t="str" cm="1">
        <f t="array" ref="Q1992">_xlfn.XLOOKUP(Table4[[#This Row],[Full Name / Nama Penuh]],Table1[[#All],[Employee Name]],Table1[[#All],[Status]],"",0,1)</f>
        <v>Active</v>
      </c>
      <c r="R1992" s="37"/>
    </row>
    <row r="1993" spans="1:18" ht="144.75">
      <c r="A1993" s="17"/>
      <c r="B1993" s="15"/>
      <c r="C1993" s="15"/>
      <c r="D1993" s="15"/>
      <c r="E1993" s="32">
        <v>46001</v>
      </c>
      <c r="F1993" s="17" t="s">
        <v>181</v>
      </c>
      <c r="G1993" s="15"/>
      <c r="H1993" s="17" t="s">
        <v>239</v>
      </c>
      <c r="I1993" s="22" t="s">
        <v>799</v>
      </c>
      <c r="J1993" s="22" t="s">
        <v>1026</v>
      </c>
      <c r="K1993" s="23" t="s">
        <v>305</v>
      </c>
      <c r="L1993" s="23" t="s">
        <v>6352</v>
      </c>
      <c r="M1993" s="24" t="s">
        <v>6353</v>
      </c>
      <c r="N1993" s="24" t="s">
        <v>6354</v>
      </c>
      <c r="O1993" s="22" t="s">
        <v>428</v>
      </c>
      <c r="P1993" s="43" t="s">
        <v>4047</v>
      </c>
      <c r="Q1993" s="17" t="str" cm="1">
        <f t="array" ref="Q1993">_xlfn.XLOOKUP(Table4[[#This Row],[Full Name / Nama Penuh]],Table1[[#All],[Employee Name]],Table1[[#All],[Status]],"",0,1)</f>
        <v>Active</v>
      </c>
      <c r="R1993" s="37"/>
    </row>
    <row r="1994" spans="1:18" ht="43.5">
      <c r="A1994" s="47"/>
      <c r="B1994" s="21"/>
      <c r="C1994" s="21"/>
      <c r="D1994" s="21"/>
      <c r="E1994" s="33">
        <v>46001</v>
      </c>
      <c r="F1994" s="17" t="s">
        <v>117</v>
      </c>
      <c r="G1994" s="15"/>
      <c r="H1994" s="17" t="s">
        <v>239</v>
      </c>
      <c r="I1994" s="22" t="s">
        <v>4979</v>
      </c>
      <c r="J1994" s="22" t="s">
        <v>88</v>
      </c>
      <c r="K1994" s="23" t="s">
        <v>285</v>
      </c>
      <c r="L1994" s="23" t="s">
        <v>6355</v>
      </c>
      <c r="M1994" s="24" t="s">
        <v>6356</v>
      </c>
      <c r="N1994" s="23" t="s">
        <v>491</v>
      </c>
      <c r="O1994" s="22" t="s">
        <v>589</v>
      </c>
      <c r="P1994" s="43" t="s">
        <v>4047</v>
      </c>
      <c r="Q1994" s="17" t="str" cm="1">
        <f t="array" ref="Q1994">_xlfn.XLOOKUP(Table4[[#This Row],[Full Name / Nama Penuh]],Table1[[#All],[Employee Name]],Table1[[#All],[Status]],"",0,1)</f>
        <v>Active</v>
      </c>
      <c r="R1994" s="37"/>
    </row>
    <row r="1995" spans="1:18" ht="130.5">
      <c r="A1995" s="17"/>
      <c r="B1995" s="15"/>
      <c r="C1995" s="15"/>
      <c r="D1995" s="15"/>
      <c r="E1995" s="32">
        <v>46001</v>
      </c>
      <c r="F1995" s="17" t="s">
        <v>137</v>
      </c>
      <c r="G1995" s="15"/>
      <c r="H1995" s="17" t="s">
        <v>239</v>
      </c>
      <c r="I1995" s="18" t="s">
        <v>769</v>
      </c>
      <c r="J1995" s="18" t="s">
        <v>604</v>
      </c>
      <c r="K1995" s="19" t="s">
        <v>285</v>
      </c>
      <c r="L1995" s="19" t="s">
        <v>6357</v>
      </c>
      <c r="M1995" s="20" t="s">
        <v>6358</v>
      </c>
      <c r="N1995" s="19" t="s">
        <v>6359</v>
      </c>
      <c r="O1995" s="18" t="s">
        <v>367</v>
      </c>
      <c r="P1995" s="43" t="s">
        <v>4047</v>
      </c>
      <c r="Q1995" s="17" t="str" cm="1">
        <f t="array" ref="Q1995">_xlfn.XLOOKUP(Table4[[#This Row],[Full Name / Nama Penuh]],Table1[[#All],[Employee Name]],Table1[[#All],[Status]],"",0,1)</f>
        <v>Active</v>
      </c>
      <c r="R1995" s="37"/>
    </row>
    <row r="1996" spans="1:18" ht="115.5">
      <c r="A1996" s="47"/>
      <c r="B1996" s="21"/>
      <c r="C1996" s="21"/>
      <c r="D1996" s="21"/>
      <c r="E1996" s="33">
        <v>46001</v>
      </c>
      <c r="F1996" s="17" t="s">
        <v>182</v>
      </c>
      <c r="G1996" s="15"/>
      <c r="H1996" s="17" t="s">
        <v>239</v>
      </c>
      <c r="I1996" s="22" t="s">
        <v>962</v>
      </c>
      <c r="J1996" s="22" t="s">
        <v>386</v>
      </c>
      <c r="K1996" s="23" t="s">
        <v>296</v>
      </c>
      <c r="L1996" s="23" t="s">
        <v>6360</v>
      </c>
      <c r="M1996" s="24" t="s">
        <v>6361</v>
      </c>
      <c r="N1996" s="23" t="s">
        <v>6362</v>
      </c>
      <c r="O1996" s="22" t="s">
        <v>346</v>
      </c>
      <c r="P1996" s="43" t="s">
        <v>4047</v>
      </c>
      <c r="Q1996" s="17" t="str" cm="1">
        <f t="array" ref="Q1996">_xlfn.XLOOKUP(Table4[[#This Row],[Full Name / Nama Penuh]],Table1[[#All],[Employee Name]],Table1[[#All],[Status]],"",0,1)</f>
        <v>Active</v>
      </c>
      <c r="R1996" s="37"/>
    </row>
    <row r="1997" spans="1:18" ht="101.25">
      <c r="A1997" s="17"/>
      <c r="B1997" s="15"/>
      <c r="C1997" s="15"/>
      <c r="D1997" s="15"/>
      <c r="E1997" s="32">
        <v>46001</v>
      </c>
      <c r="F1997" s="17" t="s">
        <v>140</v>
      </c>
      <c r="G1997" s="15"/>
      <c r="H1997" s="17" t="s">
        <v>239</v>
      </c>
      <c r="I1997" s="18" t="s">
        <v>403</v>
      </c>
      <c r="J1997" s="18" t="s">
        <v>604</v>
      </c>
      <c r="K1997" s="19" t="s">
        <v>285</v>
      </c>
      <c r="L1997" s="19" t="s">
        <v>6363</v>
      </c>
      <c r="M1997" s="20" t="s">
        <v>6364</v>
      </c>
      <c r="N1997" s="19" t="s">
        <v>6365</v>
      </c>
      <c r="O1997" s="18" t="s">
        <v>289</v>
      </c>
      <c r="P1997" s="43" t="s">
        <v>4047</v>
      </c>
      <c r="Q1997" s="17" t="str" cm="1">
        <f t="array" ref="Q1997">_xlfn.XLOOKUP(Table4[[#This Row],[Full Name / Nama Penuh]],Table1[[#All],[Employee Name]],Table1[[#All],[Status]],"",0,1)</f>
        <v>Active</v>
      </c>
      <c r="R1997" s="37"/>
    </row>
    <row r="1998" spans="1:18" ht="29.25">
      <c r="A1998" s="47"/>
      <c r="B1998" s="21"/>
      <c r="C1998" s="21"/>
      <c r="D1998" s="21"/>
      <c r="E1998" s="33">
        <v>46001</v>
      </c>
      <c r="F1998" s="17" t="s">
        <v>89</v>
      </c>
      <c r="G1998" s="15"/>
      <c r="H1998" s="17" t="s">
        <v>239</v>
      </c>
      <c r="I1998" s="18" t="s">
        <v>5950</v>
      </c>
      <c r="J1998" s="18" t="s">
        <v>1701</v>
      </c>
      <c r="K1998" s="19" t="s">
        <v>296</v>
      </c>
      <c r="L1998" s="19" t="s">
        <v>6366</v>
      </c>
      <c r="M1998" s="20" t="s">
        <v>6367</v>
      </c>
      <c r="N1998" s="20" t="s">
        <v>6368</v>
      </c>
      <c r="O1998" s="18" t="s">
        <v>346</v>
      </c>
      <c r="P1998" s="43" t="s">
        <v>4047</v>
      </c>
      <c r="Q1998" s="17" t="str" cm="1">
        <f t="array" ref="Q1998">_xlfn.XLOOKUP(Table4[[#This Row],[Full Name / Nama Penuh]],Table1[[#All],[Employee Name]],Table1[[#All],[Status]],"",0,1)</f>
        <v>Inactive</v>
      </c>
      <c r="R1998" s="37"/>
    </row>
    <row r="1999" spans="1:18" ht="29.25">
      <c r="A1999" s="17"/>
      <c r="B1999" s="15"/>
      <c r="C1999" s="15"/>
      <c r="D1999" s="15"/>
      <c r="E1999" s="32">
        <v>46001</v>
      </c>
      <c r="F1999" s="17" t="s">
        <v>89</v>
      </c>
      <c r="G1999" s="15"/>
      <c r="H1999" s="17" t="s">
        <v>239</v>
      </c>
      <c r="I1999" s="22" t="s">
        <v>5950</v>
      </c>
      <c r="J1999" s="22" t="s">
        <v>88</v>
      </c>
      <c r="K1999" s="23" t="s">
        <v>296</v>
      </c>
      <c r="L1999" s="23" t="s">
        <v>6369</v>
      </c>
      <c r="M1999" s="24" t="s">
        <v>6370</v>
      </c>
      <c r="N1999" s="24" t="s">
        <v>6080</v>
      </c>
      <c r="O1999" s="22" t="s">
        <v>346</v>
      </c>
      <c r="P1999" s="43" t="s">
        <v>4047</v>
      </c>
      <c r="Q1999" s="17" t="str" cm="1">
        <f t="array" ref="Q1999">_xlfn.XLOOKUP(Table4[[#This Row],[Full Name / Nama Penuh]],Table1[[#All],[Employee Name]],Table1[[#All],[Status]],"",0,1)</f>
        <v>Inactive</v>
      </c>
      <c r="R1999" s="37"/>
    </row>
    <row r="2000" spans="1:18" ht="29.25">
      <c r="A2000" s="17"/>
      <c r="B2000" s="15"/>
      <c r="C2000" s="15"/>
      <c r="D2000" s="15"/>
      <c r="E2000" s="32">
        <v>46000</v>
      </c>
      <c r="F2000" s="17" t="s">
        <v>228</v>
      </c>
      <c r="G2000" s="15"/>
      <c r="H2000" s="17" t="s">
        <v>239</v>
      </c>
      <c r="I2000" s="22" t="s">
        <v>814</v>
      </c>
      <c r="J2000" s="22" t="s">
        <v>266</v>
      </c>
      <c r="K2000" s="23" t="s">
        <v>305</v>
      </c>
      <c r="L2000" s="23" t="s">
        <v>6371</v>
      </c>
      <c r="M2000" s="24" t="s">
        <v>393</v>
      </c>
      <c r="N2000" s="23" t="s">
        <v>6186</v>
      </c>
      <c r="O2000" s="22" t="s">
        <v>295</v>
      </c>
      <c r="P2000" s="43" t="s">
        <v>4047</v>
      </c>
      <c r="Q2000" s="17" t="str" cm="1">
        <f t="array" ref="Q2000">_xlfn.XLOOKUP(Table4[[#This Row],[Full Name / Nama Penuh]],Table1[[#All],[Employee Name]],Table1[[#All],[Status]],"",0,1)</f>
        <v>Active</v>
      </c>
      <c r="R2000" s="37"/>
    </row>
    <row r="2001" spans="1:18" ht="130.5">
      <c r="A2001" s="17"/>
      <c r="B2001" s="15"/>
      <c r="C2001" s="15"/>
      <c r="D2001" s="15"/>
      <c r="E2001" s="32">
        <v>46000</v>
      </c>
      <c r="F2001" s="17" t="s">
        <v>173</v>
      </c>
      <c r="G2001" s="15"/>
      <c r="H2001" s="17" t="s">
        <v>239</v>
      </c>
      <c r="I2001" s="18" t="s">
        <v>465</v>
      </c>
      <c r="J2001" s="18" t="s">
        <v>266</v>
      </c>
      <c r="K2001" s="19" t="s">
        <v>305</v>
      </c>
      <c r="L2001" s="19" t="s">
        <v>6372</v>
      </c>
      <c r="M2001" s="20" t="s">
        <v>6373</v>
      </c>
      <c r="N2001" s="19" t="s">
        <v>6374</v>
      </c>
      <c r="O2001" s="18" t="s">
        <v>295</v>
      </c>
      <c r="P2001" s="43" t="s">
        <v>4047</v>
      </c>
      <c r="Q2001" s="17" t="str" cm="1">
        <f t="array" ref="Q2001">_xlfn.XLOOKUP(Table4[[#This Row],[Full Name / Nama Penuh]],Table1[[#All],[Employee Name]],Table1[[#All],[Status]],"",0,1)</f>
        <v>Active</v>
      </c>
      <c r="R2001" s="37"/>
    </row>
    <row r="2002" spans="1:18" ht="57.75">
      <c r="A2002" s="47"/>
      <c r="B2002" s="21"/>
      <c r="C2002" s="21"/>
      <c r="D2002" s="21"/>
      <c r="E2002" s="33">
        <v>46000</v>
      </c>
      <c r="F2002" s="17" t="s">
        <v>221</v>
      </c>
      <c r="G2002" s="15"/>
      <c r="H2002" s="17" t="s">
        <v>239</v>
      </c>
      <c r="I2002" s="22" t="s">
        <v>6336</v>
      </c>
      <c r="J2002" s="22" t="s">
        <v>274</v>
      </c>
      <c r="K2002" s="23" t="s">
        <v>267</v>
      </c>
      <c r="L2002" s="23" t="s">
        <v>6375</v>
      </c>
      <c r="M2002" s="24" t="s">
        <v>6376</v>
      </c>
      <c r="N2002" s="23" t="s">
        <v>6377</v>
      </c>
      <c r="O2002" s="22" t="s">
        <v>318</v>
      </c>
      <c r="P2002" s="43" t="s">
        <v>4047</v>
      </c>
      <c r="Q2002" s="17" t="str" cm="1">
        <f t="array" ref="Q2002">_xlfn.XLOOKUP(Table4[[#This Row],[Full Name / Nama Penuh]],Table1[[#All],[Employee Name]],Table1[[#All],[Status]],"",0,1)</f>
        <v>Active</v>
      </c>
      <c r="R2002" s="37"/>
    </row>
    <row r="2003" spans="1:18" ht="43.5">
      <c r="A2003" s="17"/>
      <c r="B2003" s="15"/>
      <c r="C2003" s="15"/>
      <c r="D2003" s="15"/>
      <c r="E2003" s="32">
        <v>46000</v>
      </c>
      <c r="F2003" s="17" t="s">
        <v>102</v>
      </c>
      <c r="G2003" s="15"/>
      <c r="H2003" s="17" t="s">
        <v>239</v>
      </c>
      <c r="I2003" s="22" t="s">
        <v>1080</v>
      </c>
      <c r="J2003" s="22" t="s">
        <v>300</v>
      </c>
      <c r="K2003" s="23" t="s">
        <v>285</v>
      </c>
      <c r="L2003" s="23" t="s">
        <v>6378</v>
      </c>
      <c r="M2003" s="24" t="s">
        <v>6379</v>
      </c>
      <c r="N2003" s="24" t="s">
        <v>6380</v>
      </c>
      <c r="O2003" s="22" t="s">
        <v>367</v>
      </c>
      <c r="P2003" s="43" t="s">
        <v>4047</v>
      </c>
      <c r="Q2003" s="17" t="str" cm="1">
        <f t="array" ref="Q2003">_xlfn.XLOOKUP(Table4[[#This Row],[Full Name / Nama Penuh]],Table1[[#All],[Employee Name]],Table1[[#All],[Status]],"",0,1)</f>
        <v>Active</v>
      </c>
      <c r="R2003" s="37"/>
    </row>
    <row r="2004" spans="1:18" ht="72.75">
      <c r="A2004" s="17"/>
      <c r="B2004" s="15"/>
      <c r="C2004" s="15"/>
      <c r="D2004" s="15"/>
      <c r="E2004" s="32">
        <v>45999</v>
      </c>
      <c r="F2004" s="17" t="s">
        <v>91</v>
      </c>
      <c r="G2004" s="15"/>
      <c r="H2004" s="17" t="s">
        <v>239</v>
      </c>
      <c r="I2004" s="22" t="s">
        <v>2887</v>
      </c>
      <c r="J2004" s="22" t="s">
        <v>320</v>
      </c>
      <c r="K2004" s="23" t="s">
        <v>267</v>
      </c>
      <c r="L2004" s="23" t="s">
        <v>6381</v>
      </c>
      <c r="M2004" s="24" t="s">
        <v>6382</v>
      </c>
      <c r="N2004" s="23" t="s">
        <v>6383</v>
      </c>
      <c r="O2004" s="22" t="s">
        <v>346</v>
      </c>
      <c r="P2004" s="43" t="s">
        <v>4047</v>
      </c>
      <c r="Q2004" s="17" t="str" cm="1">
        <f t="array" ref="Q2004">_xlfn.XLOOKUP(Table4[[#This Row],[Full Name / Nama Penuh]],Table1[[#All],[Employee Name]],Table1[[#All],[Status]],"",0,1)</f>
        <v>Inactive</v>
      </c>
      <c r="R2004" s="37"/>
    </row>
    <row r="2005" spans="1:18" ht="174">
      <c r="A2005" s="17"/>
      <c r="B2005" s="15"/>
      <c r="C2005" s="15"/>
      <c r="D2005" s="15"/>
      <c r="E2005" s="32">
        <v>45999</v>
      </c>
      <c r="F2005" s="17" t="s">
        <v>159</v>
      </c>
      <c r="G2005" s="15"/>
      <c r="H2005" s="17" t="s">
        <v>239</v>
      </c>
      <c r="I2005" s="22" t="s">
        <v>20</v>
      </c>
      <c r="J2005" s="22" t="s">
        <v>325</v>
      </c>
      <c r="K2005" s="23" t="s">
        <v>267</v>
      </c>
      <c r="L2005" s="23" t="s">
        <v>6384</v>
      </c>
      <c r="M2005" s="24" t="s">
        <v>6385</v>
      </c>
      <c r="N2005" s="23" t="s">
        <v>6386</v>
      </c>
      <c r="O2005" s="22" t="s">
        <v>346</v>
      </c>
      <c r="P2005" s="43" t="s">
        <v>4047</v>
      </c>
      <c r="Q2005" s="17" t="str" cm="1">
        <f t="array" ref="Q2005">_xlfn.XLOOKUP(Table4[[#This Row],[Full Name / Nama Penuh]],Table1[[#All],[Employee Name]],Table1[[#All],[Status]],"",0,1)</f>
        <v>Active</v>
      </c>
      <c r="R2005" s="37"/>
    </row>
    <row r="2006" spans="1:18" ht="101.25">
      <c r="A2006" s="47"/>
      <c r="B2006" s="21"/>
      <c r="C2006" s="21"/>
      <c r="D2006" s="21"/>
      <c r="E2006" s="33">
        <v>45999</v>
      </c>
      <c r="F2006" s="17" t="s">
        <v>135</v>
      </c>
      <c r="G2006" s="15"/>
      <c r="H2006" s="17" t="s">
        <v>239</v>
      </c>
      <c r="I2006" s="18" t="s">
        <v>324</v>
      </c>
      <c r="J2006" s="18" t="s">
        <v>291</v>
      </c>
      <c r="K2006" s="19" t="s">
        <v>305</v>
      </c>
      <c r="L2006" s="19" t="s">
        <v>6387</v>
      </c>
      <c r="M2006" s="20" t="s">
        <v>6388</v>
      </c>
      <c r="N2006" s="19" t="s">
        <v>6389</v>
      </c>
      <c r="O2006" s="18" t="s">
        <v>295</v>
      </c>
      <c r="P2006" s="43" t="s">
        <v>4047</v>
      </c>
      <c r="Q2006" s="17" t="str" cm="1">
        <f t="array" ref="Q2006">_xlfn.XLOOKUP(Table4[[#This Row],[Full Name / Nama Penuh]],Table1[[#All],[Employee Name]],Table1[[#All],[Status]],"",0,1)</f>
        <v>Active</v>
      </c>
      <c r="R2006" s="37"/>
    </row>
    <row r="2007" spans="1:18" ht="144.75">
      <c r="A2007" s="17"/>
      <c r="B2007" s="15"/>
      <c r="C2007" s="15"/>
      <c r="D2007" s="15"/>
      <c r="E2007" s="32">
        <v>45999</v>
      </c>
      <c r="F2007" s="17" t="s">
        <v>135</v>
      </c>
      <c r="G2007" s="15"/>
      <c r="H2007" s="17" t="s">
        <v>239</v>
      </c>
      <c r="I2007" s="22" t="s">
        <v>324</v>
      </c>
      <c r="J2007" s="22" t="s">
        <v>291</v>
      </c>
      <c r="K2007" s="23" t="s">
        <v>267</v>
      </c>
      <c r="L2007" s="23" t="s">
        <v>6390</v>
      </c>
      <c r="M2007" s="24" t="s">
        <v>6391</v>
      </c>
      <c r="N2007" s="23" t="s">
        <v>6392</v>
      </c>
      <c r="O2007" s="22" t="s">
        <v>283</v>
      </c>
      <c r="P2007" s="43" t="s">
        <v>4047</v>
      </c>
      <c r="Q2007" s="17" t="str" cm="1">
        <f t="array" ref="Q2007">_xlfn.XLOOKUP(Table4[[#This Row],[Full Name / Nama Penuh]],Table1[[#All],[Employee Name]],Table1[[#All],[Status]],"",0,1)</f>
        <v>Active</v>
      </c>
      <c r="R2007" s="37"/>
    </row>
    <row r="2008" spans="1:18" ht="43.5">
      <c r="A2008" s="47"/>
      <c r="B2008" s="21"/>
      <c r="C2008" s="21"/>
      <c r="D2008" s="21"/>
      <c r="E2008" s="33">
        <v>45999</v>
      </c>
      <c r="F2008" s="17" t="s">
        <v>91</v>
      </c>
      <c r="G2008" s="15"/>
      <c r="H2008" s="17" t="s">
        <v>239</v>
      </c>
      <c r="I2008" s="18" t="s">
        <v>2887</v>
      </c>
      <c r="J2008" s="18" t="s">
        <v>88</v>
      </c>
      <c r="K2008" s="19" t="s">
        <v>296</v>
      </c>
      <c r="L2008" s="19" t="s">
        <v>6393</v>
      </c>
      <c r="M2008" s="20" t="s">
        <v>6394</v>
      </c>
      <c r="N2008" s="19" t="s">
        <v>6395</v>
      </c>
      <c r="O2008" s="18" t="s">
        <v>289</v>
      </c>
      <c r="P2008" s="43" t="s">
        <v>4047</v>
      </c>
      <c r="Q2008" s="17" t="str" cm="1">
        <f t="array" ref="Q2008">_xlfn.XLOOKUP(Table4[[#This Row],[Full Name / Nama Penuh]],Table1[[#All],[Employee Name]],Table1[[#All],[Status]],"",0,1)</f>
        <v>Inactive</v>
      </c>
      <c r="R2008" s="37"/>
    </row>
    <row r="2009" spans="1:18" ht="43.5">
      <c r="A2009" s="17"/>
      <c r="B2009" s="15"/>
      <c r="C2009" s="15"/>
      <c r="D2009" s="15"/>
      <c r="E2009" s="32">
        <v>45999</v>
      </c>
      <c r="F2009" s="17" t="s">
        <v>91</v>
      </c>
      <c r="G2009" s="15"/>
      <c r="H2009" s="17" t="s">
        <v>239</v>
      </c>
      <c r="I2009" s="22" t="s">
        <v>2887</v>
      </c>
      <c r="J2009" s="22" t="s">
        <v>88</v>
      </c>
      <c r="K2009" s="23" t="s">
        <v>285</v>
      </c>
      <c r="L2009" s="23" t="s">
        <v>6396</v>
      </c>
      <c r="M2009" s="24" t="s">
        <v>6397</v>
      </c>
      <c r="N2009" s="23" t="s">
        <v>6398</v>
      </c>
      <c r="O2009" s="22" t="s">
        <v>289</v>
      </c>
      <c r="P2009" s="43" t="s">
        <v>4047</v>
      </c>
      <c r="Q2009" s="17" t="str" cm="1">
        <f t="array" ref="Q2009">_xlfn.XLOOKUP(Table4[[#This Row],[Full Name / Nama Penuh]],Table1[[#All],[Employee Name]],Table1[[#All],[Status]],"",0,1)</f>
        <v>Inactive</v>
      </c>
      <c r="R2009" s="37"/>
    </row>
    <row r="2010" spans="1:18" ht="72.75">
      <c r="A2010" s="47"/>
      <c r="B2010" s="21"/>
      <c r="C2010" s="21"/>
      <c r="D2010" s="21"/>
      <c r="E2010" s="33">
        <v>45999</v>
      </c>
      <c r="F2010" s="17" t="s">
        <v>91</v>
      </c>
      <c r="G2010" s="15"/>
      <c r="H2010" s="17" t="s">
        <v>239</v>
      </c>
      <c r="I2010" s="18" t="s">
        <v>2887</v>
      </c>
      <c r="J2010" s="18" t="s">
        <v>88</v>
      </c>
      <c r="K2010" s="19" t="s">
        <v>296</v>
      </c>
      <c r="L2010" s="19" t="s">
        <v>6399</v>
      </c>
      <c r="M2010" s="20" t="s">
        <v>6400</v>
      </c>
      <c r="N2010" s="19" t="s">
        <v>6401</v>
      </c>
      <c r="O2010" s="18" t="s">
        <v>289</v>
      </c>
      <c r="P2010" s="43" t="s">
        <v>4047</v>
      </c>
      <c r="Q2010" s="17" t="str" cm="1">
        <f t="array" ref="Q2010">_xlfn.XLOOKUP(Table4[[#This Row],[Full Name / Nama Penuh]],Table1[[#All],[Employee Name]],Table1[[#All],[Status]],"",0,1)</f>
        <v>Inactive</v>
      </c>
      <c r="R2010" s="37"/>
    </row>
    <row r="2011" spans="1:18" ht="130.5">
      <c r="A2011" s="47"/>
      <c r="B2011" s="21"/>
      <c r="C2011" s="21"/>
      <c r="D2011" s="21"/>
      <c r="E2011" s="33">
        <v>45999</v>
      </c>
      <c r="F2011" s="17" t="s">
        <v>146</v>
      </c>
      <c r="G2011" s="15"/>
      <c r="H2011" s="17" t="s">
        <v>239</v>
      </c>
      <c r="I2011" s="18" t="s">
        <v>6402</v>
      </c>
      <c r="J2011" s="18" t="s">
        <v>291</v>
      </c>
      <c r="K2011" s="19" t="s">
        <v>296</v>
      </c>
      <c r="L2011" s="19" t="s">
        <v>6403</v>
      </c>
      <c r="M2011" s="20" t="s">
        <v>6404</v>
      </c>
      <c r="N2011" s="19" t="s">
        <v>6405</v>
      </c>
      <c r="O2011" s="18" t="s">
        <v>271</v>
      </c>
      <c r="P2011" s="43" t="s">
        <v>4047</v>
      </c>
      <c r="Q2011" s="17" t="str" cm="1">
        <f t="array" ref="Q2011">_xlfn.XLOOKUP(Table4[[#This Row],[Full Name / Nama Penuh]],Table1[[#All],[Employee Name]],Table1[[#All],[Status]],"",0,1)</f>
        <v>Active</v>
      </c>
      <c r="R2011" s="37"/>
    </row>
    <row r="2012" spans="1:18" ht="43.5">
      <c r="A2012" s="17"/>
      <c r="B2012" s="15"/>
      <c r="C2012" s="15"/>
      <c r="D2012" s="15"/>
      <c r="E2012" s="32">
        <v>45999</v>
      </c>
      <c r="F2012" s="17" t="s">
        <v>102</v>
      </c>
      <c r="G2012" s="15"/>
      <c r="H2012" s="17" t="s">
        <v>239</v>
      </c>
      <c r="I2012" s="18" t="s">
        <v>1080</v>
      </c>
      <c r="J2012" s="18" t="s">
        <v>1026</v>
      </c>
      <c r="K2012" s="19" t="s">
        <v>285</v>
      </c>
      <c r="L2012" s="19" t="s">
        <v>6406</v>
      </c>
      <c r="M2012" s="20" t="s">
        <v>6407</v>
      </c>
      <c r="N2012" s="20" t="s">
        <v>6408</v>
      </c>
      <c r="O2012" s="18" t="s">
        <v>450</v>
      </c>
      <c r="P2012" s="43" t="s">
        <v>4047</v>
      </c>
      <c r="Q2012" s="17" t="str" cm="1">
        <f t="array" ref="Q2012">_xlfn.XLOOKUP(Table4[[#This Row],[Full Name / Nama Penuh]],Table1[[#All],[Employee Name]],Table1[[#All],[Status]],"",0,1)</f>
        <v>Active</v>
      </c>
      <c r="R2012" s="37"/>
    </row>
    <row r="2013" spans="1:18" ht="115.5">
      <c r="A2013" s="17"/>
      <c r="B2013" s="15"/>
      <c r="C2013" s="15"/>
      <c r="D2013" s="15"/>
      <c r="E2013" s="32">
        <v>45997</v>
      </c>
      <c r="F2013" s="17" t="s">
        <v>108</v>
      </c>
      <c r="G2013" s="15"/>
      <c r="H2013" s="17" t="s">
        <v>239</v>
      </c>
      <c r="I2013" s="18" t="s">
        <v>546</v>
      </c>
      <c r="J2013" s="18" t="s">
        <v>291</v>
      </c>
      <c r="K2013" s="19" t="s">
        <v>267</v>
      </c>
      <c r="L2013" s="19" t="s">
        <v>6409</v>
      </c>
      <c r="M2013" s="20" t="s">
        <v>6410</v>
      </c>
      <c r="N2013" s="19" t="s">
        <v>6411</v>
      </c>
      <c r="O2013" s="18" t="s">
        <v>541</v>
      </c>
      <c r="P2013" s="43" t="s">
        <v>4047</v>
      </c>
      <c r="Q2013" s="17" t="str" cm="1">
        <f t="array" ref="Q2013">_xlfn.XLOOKUP(Table4[[#This Row],[Full Name / Nama Penuh]],Table1[[#All],[Employee Name]],Table1[[#All],[Status]],"",0,1)</f>
        <v>Active</v>
      </c>
      <c r="R2013" s="37"/>
    </row>
    <row r="2014" spans="1:18" ht="87">
      <c r="A2014" s="17"/>
      <c r="B2014" s="15"/>
      <c r="C2014" s="15"/>
      <c r="D2014" s="15"/>
      <c r="E2014" s="32">
        <v>45996</v>
      </c>
      <c r="F2014" s="17" t="s">
        <v>137</v>
      </c>
      <c r="G2014" s="15"/>
      <c r="H2014" s="17" t="s">
        <v>239</v>
      </c>
      <c r="I2014" s="22" t="s">
        <v>769</v>
      </c>
      <c r="J2014" s="22" t="s">
        <v>604</v>
      </c>
      <c r="K2014" s="23" t="s">
        <v>267</v>
      </c>
      <c r="L2014" s="23" t="s">
        <v>6412</v>
      </c>
      <c r="M2014" s="24" t="s">
        <v>6413</v>
      </c>
      <c r="N2014" s="23" t="s">
        <v>6414</v>
      </c>
      <c r="O2014" s="22" t="s">
        <v>283</v>
      </c>
      <c r="P2014" s="43" t="s">
        <v>4047</v>
      </c>
      <c r="Q2014" s="17" t="str" cm="1">
        <f t="array" ref="Q2014">_xlfn.XLOOKUP(Table4[[#This Row],[Full Name / Nama Penuh]],Table1[[#All],[Employee Name]],Table1[[#All],[Status]],"",0,1)</f>
        <v>Active</v>
      </c>
      <c r="R2014" s="37"/>
    </row>
    <row r="2015" spans="1:18" ht="72.75">
      <c r="A2015" s="17"/>
      <c r="B2015" s="15"/>
      <c r="C2015" s="15"/>
      <c r="D2015" s="15"/>
      <c r="E2015" s="32">
        <v>45996</v>
      </c>
      <c r="F2015" s="17" t="s">
        <v>210</v>
      </c>
      <c r="G2015" s="15"/>
      <c r="H2015" s="17" t="s">
        <v>239</v>
      </c>
      <c r="I2015" s="18" t="s">
        <v>661</v>
      </c>
      <c r="J2015" s="18" t="s">
        <v>325</v>
      </c>
      <c r="K2015" s="19" t="s">
        <v>267</v>
      </c>
      <c r="L2015" s="19" t="s">
        <v>6415</v>
      </c>
      <c r="M2015" s="20" t="s">
        <v>6416</v>
      </c>
      <c r="N2015" s="19" t="s">
        <v>6417</v>
      </c>
      <c r="O2015" s="18" t="s">
        <v>450</v>
      </c>
      <c r="P2015" s="43" t="s">
        <v>4047</v>
      </c>
      <c r="Q2015" s="17" t="str" cm="1">
        <f t="array" ref="Q2015">_xlfn.XLOOKUP(Table4[[#This Row],[Full Name / Nama Penuh]],Table1[[#All],[Employee Name]],Table1[[#All],[Status]],"",0,1)</f>
        <v>Active</v>
      </c>
      <c r="R2015" s="37"/>
    </row>
    <row r="2016" spans="1:18" ht="72.75">
      <c r="A2016" s="47"/>
      <c r="B2016" s="21"/>
      <c r="C2016" s="21"/>
      <c r="D2016" s="21"/>
      <c r="E2016" s="33">
        <v>45996</v>
      </c>
      <c r="F2016" s="17" t="s">
        <v>115</v>
      </c>
      <c r="G2016" s="15"/>
      <c r="H2016" s="17" t="s">
        <v>239</v>
      </c>
      <c r="I2016" s="22" t="s">
        <v>56</v>
      </c>
      <c r="J2016" s="22" t="s">
        <v>320</v>
      </c>
      <c r="K2016" s="23" t="s">
        <v>267</v>
      </c>
      <c r="L2016" s="23" t="s">
        <v>6418</v>
      </c>
      <c r="M2016" s="24" t="s">
        <v>6419</v>
      </c>
      <c r="N2016" s="23" t="s">
        <v>6420</v>
      </c>
      <c r="O2016" s="22" t="s">
        <v>318</v>
      </c>
      <c r="P2016" s="43" t="s">
        <v>4047</v>
      </c>
      <c r="Q2016" s="17" t="str" cm="1">
        <f t="array" ref="Q2016">_xlfn.XLOOKUP(Table4[[#This Row],[Full Name / Nama Penuh]],Table1[[#All],[Employee Name]],Table1[[#All],[Status]],"",0,1)</f>
        <v>Active</v>
      </c>
      <c r="R2016" s="37"/>
    </row>
    <row r="2017" spans="1:18" ht="43.5">
      <c r="A2017" s="47"/>
      <c r="B2017" s="21"/>
      <c r="C2017" s="21"/>
      <c r="D2017" s="21"/>
      <c r="E2017" s="33">
        <v>45996</v>
      </c>
      <c r="F2017" s="17" t="s">
        <v>119</v>
      </c>
      <c r="G2017" s="15"/>
      <c r="H2017" s="17" t="s">
        <v>239</v>
      </c>
      <c r="I2017" s="22" t="s">
        <v>687</v>
      </c>
      <c r="J2017" s="22" t="s">
        <v>320</v>
      </c>
      <c r="K2017" s="23" t="s">
        <v>267</v>
      </c>
      <c r="L2017" s="23" t="s">
        <v>6421</v>
      </c>
      <c r="M2017" s="24" t="s">
        <v>6422</v>
      </c>
      <c r="N2017" s="23" t="s">
        <v>6423</v>
      </c>
      <c r="O2017" s="22" t="s">
        <v>346</v>
      </c>
      <c r="P2017" s="43" t="s">
        <v>4047</v>
      </c>
      <c r="Q2017" s="17" t="str" cm="1">
        <f t="array" ref="Q2017">_xlfn.XLOOKUP(Table4[[#This Row],[Full Name / Nama Penuh]],Table1[[#All],[Employee Name]],Table1[[#All],[Status]],"",0,1)</f>
        <v>Active</v>
      </c>
      <c r="R2017" s="37"/>
    </row>
    <row r="2018" spans="1:18" ht="57.75">
      <c r="A2018" s="47"/>
      <c r="B2018" s="21"/>
      <c r="C2018" s="21"/>
      <c r="D2018" s="21"/>
      <c r="E2018" s="33">
        <v>45996</v>
      </c>
      <c r="F2018" s="17" t="s">
        <v>119</v>
      </c>
      <c r="G2018" s="15"/>
      <c r="H2018" s="17" t="s">
        <v>239</v>
      </c>
      <c r="I2018" s="22" t="s">
        <v>687</v>
      </c>
      <c r="J2018" s="22" t="s">
        <v>88</v>
      </c>
      <c r="K2018" s="23" t="s">
        <v>267</v>
      </c>
      <c r="L2018" s="23" t="s">
        <v>6424</v>
      </c>
      <c r="M2018" s="24" t="s">
        <v>6425</v>
      </c>
      <c r="N2018" s="23" t="s">
        <v>6426</v>
      </c>
      <c r="O2018" s="22" t="s">
        <v>375</v>
      </c>
      <c r="P2018" s="43" t="s">
        <v>4047</v>
      </c>
      <c r="Q2018" s="17" t="str" cm="1">
        <f t="array" ref="Q2018">_xlfn.XLOOKUP(Table4[[#This Row],[Full Name / Nama Penuh]],Table1[[#All],[Employee Name]],Table1[[#All],[Status]],"",0,1)</f>
        <v>Active</v>
      </c>
      <c r="R2018" s="37"/>
    </row>
    <row r="2019" spans="1:18" ht="43.5">
      <c r="A2019" s="17"/>
      <c r="B2019" s="15"/>
      <c r="C2019" s="15"/>
      <c r="D2019" s="15"/>
      <c r="E2019" s="32">
        <v>45996</v>
      </c>
      <c r="F2019" s="17" t="s">
        <v>197</v>
      </c>
      <c r="G2019" s="15"/>
      <c r="H2019" s="17" t="s">
        <v>239</v>
      </c>
      <c r="I2019" s="18" t="s">
        <v>752</v>
      </c>
      <c r="J2019" s="18" t="s">
        <v>274</v>
      </c>
      <c r="K2019" s="19" t="s">
        <v>267</v>
      </c>
      <c r="L2019" s="19" t="s">
        <v>4476</v>
      </c>
      <c r="M2019" s="20" t="s">
        <v>755</v>
      </c>
      <c r="N2019" s="19" t="s">
        <v>6427</v>
      </c>
      <c r="O2019" s="18" t="s">
        <v>346</v>
      </c>
      <c r="P2019" s="43" t="s">
        <v>4047</v>
      </c>
      <c r="Q2019" s="17" t="str" cm="1">
        <f t="array" ref="Q2019">_xlfn.XLOOKUP(Table4[[#This Row],[Full Name / Nama Penuh]],Table1[[#All],[Employee Name]],Table1[[#All],[Status]],"",0,1)</f>
        <v>Active</v>
      </c>
      <c r="R2019" s="37"/>
    </row>
    <row r="2020" spans="1:18" ht="57.75">
      <c r="A2020" s="17"/>
      <c r="B2020" s="15"/>
      <c r="C2020" s="15"/>
      <c r="D2020" s="15"/>
      <c r="E2020" s="32">
        <v>45996</v>
      </c>
      <c r="F2020" s="17" t="s">
        <v>118</v>
      </c>
      <c r="G2020" s="15"/>
      <c r="H2020" s="17" t="s">
        <v>239</v>
      </c>
      <c r="I2020" s="22" t="s">
        <v>643</v>
      </c>
      <c r="J2020" s="22" t="s">
        <v>88</v>
      </c>
      <c r="K2020" s="23" t="s">
        <v>296</v>
      </c>
      <c r="L2020" s="23" t="s">
        <v>6428</v>
      </c>
      <c r="M2020" s="24" t="s">
        <v>6429</v>
      </c>
      <c r="N2020" s="23" t="s">
        <v>6430</v>
      </c>
      <c r="O2020" s="22" t="s">
        <v>346</v>
      </c>
      <c r="P2020" s="43" t="s">
        <v>4047</v>
      </c>
      <c r="Q2020" s="17" t="str" cm="1">
        <f t="array" ref="Q2020">_xlfn.XLOOKUP(Table4[[#This Row],[Full Name / Nama Penuh]],Table1[[#All],[Employee Name]],Table1[[#All],[Status]],"",0,1)</f>
        <v>Active</v>
      </c>
      <c r="R2020" s="37"/>
    </row>
    <row r="2021" spans="1:18" ht="57.75">
      <c r="A2021" s="47"/>
      <c r="B2021" s="21"/>
      <c r="C2021" s="21"/>
      <c r="D2021" s="21"/>
      <c r="E2021" s="33">
        <v>45996</v>
      </c>
      <c r="F2021" s="17" t="s">
        <v>118</v>
      </c>
      <c r="G2021" s="15"/>
      <c r="H2021" s="17" t="s">
        <v>239</v>
      </c>
      <c r="I2021" s="18" t="s">
        <v>643</v>
      </c>
      <c r="J2021" s="18" t="s">
        <v>88</v>
      </c>
      <c r="K2021" s="19" t="s">
        <v>296</v>
      </c>
      <c r="L2021" s="19" t="s">
        <v>6431</v>
      </c>
      <c r="M2021" s="20" t="s">
        <v>6432</v>
      </c>
      <c r="N2021" s="19" t="s">
        <v>6433</v>
      </c>
      <c r="O2021" s="18" t="s">
        <v>346</v>
      </c>
      <c r="P2021" s="43" t="s">
        <v>4047</v>
      </c>
      <c r="Q2021" s="17" t="str" cm="1">
        <f t="array" ref="Q2021">_xlfn.XLOOKUP(Table4[[#This Row],[Full Name / Nama Penuh]],Table1[[#All],[Employee Name]],Table1[[#All],[Status]],"",0,1)</f>
        <v>Active</v>
      </c>
      <c r="R2021" s="37"/>
    </row>
    <row r="2022" spans="1:18" ht="72.75">
      <c r="A2022" s="47"/>
      <c r="B2022" s="21"/>
      <c r="C2022" s="21"/>
      <c r="D2022" s="21"/>
      <c r="E2022" s="33">
        <v>45996</v>
      </c>
      <c r="F2022" s="17" t="s">
        <v>210</v>
      </c>
      <c r="G2022" s="15"/>
      <c r="H2022" s="17" t="s">
        <v>239</v>
      </c>
      <c r="I2022" s="22" t="s">
        <v>661</v>
      </c>
      <c r="J2022" s="22" t="s">
        <v>279</v>
      </c>
      <c r="K2022" s="23" t="s">
        <v>296</v>
      </c>
      <c r="L2022" s="23" t="s">
        <v>6434</v>
      </c>
      <c r="M2022" s="24" t="s">
        <v>6435</v>
      </c>
      <c r="N2022" s="23" t="s">
        <v>6436</v>
      </c>
      <c r="O2022" s="22" t="s">
        <v>367</v>
      </c>
      <c r="P2022" s="43" t="s">
        <v>4047</v>
      </c>
      <c r="Q2022" s="17" t="str" cm="1">
        <f t="array" ref="Q2022">_xlfn.XLOOKUP(Table4[[#This Row],[Full Name / Nama Penuh]],Table1[[#All],[Employee Name]],Table1[[#All],[Status]],"",0,1)</f>
        <v>Active</v>
      </c>
      <c r="R2022" s="37"/>
    </row>
    <row r="2023" spans="1:18" ht="43.5">
      <c r="A2023" s="17"/>
      <c r="B2023" s="15"/>
      <c r="C2023" s="15"/>
      <c r="D2023" s="15"/>
      <c r="E2023" s="32">
        <v>45996</v>
      </c>
      <c r="F2023" s="17" t="s">
        <v>115</v>
      </c>
      <c r="G2023" s="15"/>
      <c r="H2023" s="17" t="s">
        <v>239</v>
      </c>
      <c r="I2023" s="18" t="s">
        <v>56</v>
      </c>
      <c r="J2023" s="18" t="s">
        <v>320</v>
      </c>
      <c r="K2023" s="19" t="s">
        <v>285</v>
      </c>
      <c r="L2023" s="19" t="s">
        <v>6437</v>
      </c>
      <c r="M2023" s="20" t="s">
        <v>287</v>
      </c>
      <c r="N2023" s="19" t="s">
        <v>6438</v>
      </c>
      <c r="O2023" s="18" t="s">
        <v>295</v>
      </c>
      <c r="P2023" s="43" t="s">
        <v>4047</v>
      </c>
      <c r="Q2023" s="17" t="str" cm="1">
        <f t="array" ref="Q2023">_xlfn.XLOOKUP(Table4[[#This Row],[Full Name / Nama Penuh]],Table1[[#All],[Employee Name]],Table1[[#All],[Status]],"",0,1)</f>
        <v>Active</v>
      </c>
      <c r="R2023" s="37"/>
    </row>
    <row r="2024" spans="1:18" ht="43.5">
      <c r="A2024" s="17"/>
      <c r="B2024" s="15"/>
      <c r="C2024" s="15"/>
      <c r="D2024" s="15"/>
      <c r="E2024" s="32">
        <v>45996</v>
      </c>
      <c r="F2024" s="17" t="s">
        <v>119</v>
      </c>
      <c r="G2024" s="15"/>
      <c r="H2024" s="17" t="s">
        <v>239</v>
      </c>
      <c r="I2024" s="18" t="s">
        <v>687</v>
      </c>
      <c r="J2024" s="18" t="s">
        <v>88</v>
      </c>
      <c r="K2024" s="19" t="s">
        <v>296</v>
      </c>
      <c r="L2024" s="19" t="s">
        <v>6439</v>
      </c>
      <c r="M2024" s="20" t="s">
        <v>6440</v>
      </c>
      <c r="N2024" s="19" t="s">
        <v>6440</v>
      </c>
      <c r="O2024" s="18" t="s">
        <v>383</v>
      </c>
      <c r="P2024" s="43" t="s">
        <v>4047</v>
      </c>
      <c r="Q2024" s="17" t="str" cm="1">
        <f t="array" ref="Q2024">_xlfn.XLOOKUP(Table4[[#This Row],[Full Name / Nama Penuh]],Table1[[#All],[Employee Name]],Table1[[#All],[Status]],"",0,1)</f>
        <v>Active</v>
      </c>
      <c r="R2024" s="37"/>
    </row>
    <row r="2025" spans="1:18" ht="57.75">
      <c r="A2025" s="17"/>
      <c r="B2025" s="15"/>
      <c r="C2025" s="15"/>
      <c r="D2025" s="15"/>
      <c r="E2025" s="32">
        <v>45996</v>
      </c>
      <c r="F2025" s="17" t="s">
        <v>137</v>
      </c>
      <c r="G2025" s="15"/>
      <c r="H2025" s="17" t="s">
        <v>239</v>
      </c>
      <c r="I2025" s="18" t="s">
        <v>6441</v>
      </c>
      <c r="J2025" s="18" t="s">
        <v>604</v>
      </c>
      <c r="K2025" s="19" t="s">
        <v>285</v>
      </c>
      <c r="L2025" s="19" t="s">
        <v>6442</v>
      </c>
      <c r="M2025" s="20" t="s">
        <v>6443</v>
      </c>
      <c r="N2025" s="19" t="s">
        <v>6444</v>
      </c>
      <c r="O2025" s="18" t="s">
        <v>289</v>
      </c>
      <c r="P2025" s="43" t="s">
        <v>4047</v>
      </c>
      <c r="Q2025" s="17" t="str" cm="1">
        <f t="array" ref="Q2025">_xlfn.XLOOKUP(Table4[[#This Row],[Full Name / Nama Penuh]],Table1[[#All],[Employee Name]],Table1[[#All],[Status]],"",0,1)</f>
        <v>Active</v>
      </c>
      <c r="R2025" s="37"/>
    </row>
    <row r="2026" spans="1:18" ht="144.75">
      <c r="A2026" s="47"/>
      <c r="B2026" s="21"/>
      <c r="C2026" s="21"/>
      <c r="D2026" s="21"/>
      <c r="E2026" s="33">
        <v>45996</v>
      </c>
      <c r="F2026" s="17" t="s">
        <v>116</v>
      </c>
      <c r="G2026" s="15"/>
      <c r="H2026" s="17" t="s">
        <v>239</v>
      </c>
      <c r="I2026" s="22" t="s">
        <v>6445</v>
      </c>
      <c r="J2026" s="22" t="s">
        <v>88</v>
      </c>
      <c r="K2026" s="23" t="s">
        <v>296</v>
      </c>
      <c r="L2026" s="23" t="s">
        <v>6446</v>
      </c>
      <c r="M2026" s="24" t="s">
        <v>6447</v>
      </c>
      <c r="N2026" s="23" t="s">
        <v>6448</v>
      </c>
      <c r="O2026" s="22" t="s">
        <v>375</v>
      </c>
      <c r="P2026" s="43" t="s">
        <v>4047</v>
      </c>
      <c r="Q2026" s="17" t="str" cm="1">
        <f t="array" ref="Q2026">_xlfn.XLOOKUP(Table4[[#This Row],[Full Name / Nama Penuh]],Table1[[#All],[Employee Name]],Table1[[#All],[Status]],"",0,1)</f>
        <v>Active</v>
      </c>
      <c r="R2026" s="37"/>
    </row>
    <row r="2027" spans="1:18" ht="144.75">
      <c r="A2027" s="17"/>
      <c r="B2027" s="15"/>
      <c r="C2027" s="15"/>
      <c r="D2027" s="15"/>
      <c r="E2027" s="32">
        <v>45995</v>
      </c>
      <c r="F2027" s="17" t="s">
        <v>108</v>
      </c>
      <c r="G2027" s="15"/>
      <c r="H2027" s="17" t="s">
        <v>239</v>
      </c>
      <c r="I2027" s="22" t="s">
        <v>546</v>
      </c>
      <c r="J2027" s="22" t="s">
        <v>291</v>
      </c>
      <c r="K2027" s="23" t="s">
        <v>305</v>
      </c>
      <c r="L2027" s="23" t="s">
        <v>6449</v>
      </c>
      <c r="M2027" s="24" t="s">
        <v>6450</v>
      </c>
      <c r="N2027" s="23" t="s">
        <v>6451</v>
      </c>
      <c r="O2027" s="22" t="s">
        <v>428</v>
      </c>
      <c r="P2027" s="43" t="s">
        <v>4047</v>
      </c>
      <c r="Q2027" s="17" t="str" cm="1">
        <f t="array" ref="Q2027">_xlfn.XLOOKUP(Table4[[#This Row],[Full Name / Nama Penuh]],Table1[[#All],[Employee Name]],Table1[[#All],[Status]],"",0,1)</f>
        <v>Active</v>
      </c>
      <c r="R2027" s="37"/>
    </row>
    <row r="2028" spans="1:18" ht="43.5">
      <c r="A2028" s="47"/>
      <c r="B2028" s="21"/>
      <c r="C2028" s="21"/>
      <c r="D2028" s="21"/>
      <c r="E2028" s="33">
        <v>45995</v>
      </c>
      <c r="F2028" s="17" t="s">
        <v>139</v>
      </c>
      <c r="G2028" s="15"/>
      <c r="H2028" s="17" t="s">
        <v>239</v>
      </c>
      <c r="I2028" s="22" t="s">
        <v>769</v>
      </c>
      <c r="J2028" s="22" t="s">
        <v>325</v>
      </c>
      <c r="K2028" s="23" t="s">
        <v>267</v>
      </c>
      <c r="L2028" s="23" t="s">
        <v>6452</v>
      </c>
      <c r="M2028" s="24" t="s">
        <v>6453</v>
      </c>
      <c r="N2028" s="23" t="s">
        <v>6454</v>
      </c>
      <c r="O2028" s="22" t="s">
        <v>450</v>
      </c>
      <c r="P2028" s="43" t="s">
        <v>4047</v>
      </c>
      <c r="Q2028" s="17" t="str" cm="1">
        <f t="array" ref="Q2028">_xlfn.XLOOKUP(Table4[[#This Row],[Full Name / Nama Penuh]],Table1[[#All],[Employee Name]],Table1[[#All],[Status]],"",0,1)</f>
        <v>Active</v>
      </c>
      <c r="R2028" s="37"/>
    </row>
    <row r="2029" spans="1:18" ht="43.5">
      <c r="A2029" s="17"/>
      <c r="B2029" s="15"/>
      <c r="C2029" s="15"/>
      <c r="D2029" s="15"/>
      <c r="E2029" s="32">
        <v>45995</v>
      </c>
      <c r="F2029" s="17" t="s">
        <v>139</v>
      </c>
      <c r="G2029" s="15"/>
      <c r="H2029" s="17" t="s">
        <v>239</v>
      </c>
      <c r="I2029" s="18" t="s">
        <v>769</v>
      </c>
      <c r="J2029" s="18" t="s">
        <v>325</v>
      </c>
      <c r="K2029" s="19" t="s">
        <v>267</v>
      </c>
      <c r="L2029" s="19" t="s">
        <v>770</v>
      </c>
      <c r="M2029" s="20" t="s">
        <v>6455</v>
      </c>
      <c r="N2029" s="19" t="s">
        <v>6456</v>
      </c>
      <c r="O2029" s="18" t="s">
        <v>450</v>
      </c>
      <c r="P2029" s="43" t="s">
        <v>4047</v>
      </c>
      <c r="Q2029" s="17" t="str" cm="1">
        <f t="array" ref="Q2029">_xlfn.XLOOKUP(Table4[[#This Row],[Full Name / Nama Penuh]],Table1[[#All],[Employee Name]],Table1[[#All],[Status]],"",0,1)</f>
        <v>Active</v>
      </c>
      <c r="R2029" s="37"/>
    </row>
    <row r="2030" spans="1:18" ht="87">
      <c r="A2030" s="47"/>
      <c r="B2030" s="21"/>
      <c r="C2030" s="21"/>
      <c r="D2030" s="21"/>
      <c r="E2030" s="33">
        <v>45995</v>
      </c>
      <c r="F2030" s="17" t="s">
        <v>131</v>
      </c>
      <c r="G2030" s="15"/>
      <c r="H2030" s="17" t="s">
        <v>239</v>
      </c>
      <c r="I2030" s="22" t="s">
        <v>403</v>
      </c>
      <c r="J2030" s="22" t="s">
        <v>274</v>
      </c>
      <c r="K2030" s="23" t="s">
        <v>267</v>
      </c>
      <c r="L2030" s="23" t="s">
        <v>6457</v>
      </c>
      <c r="M2030" s="24" t="s">
        <v>6458</v>
      </c>
      <c r="N2030" s="23" t="s">
        <v>6459</v>
      </c>
      <c r="O2030" s="22" t="s">
        <v>589</v>
      </c>
      <c r="P2030" s="43" t="s">
        <v>4047</v>
      </c>
      <c r="Q2030" s="17" t="str" cm="1">
        <f t="array" ref="Q2030">_xlfn.XLOOKUP(Table4[[#This Row],[Full Name / Nama Penuh]],Table1[[#All],[Employee Name]],Table1[[#All],[Status]],"",0,1)</f>
        <v>Active</v>
      </c>
      <c r="R2030" s="37"/>
    </row>
    <row r="2031" spans="1:18" ht="72.75">
      <c r="A2031" s="17"/>
      <c r="B2031" s="15"/>
      <c r="C2031" s="15"/>
      <c r="D2031" s="15"/>
      <c r="E2031" s="32">
        <v>45995</v>
      </c>
      <c r="F2031" s="17" t="s">
        <v>97</v>
      </c>
      <c r="G2031" s="15"/>
      <c r="H2031" s="17" t="s">
        <v>239</v>
      </c>
      <c r="I2031" s="22" t="s">
        <v>56</v>
      </c>
      <c r="J2031" s="22" t="s">
        <v>314</v>
      </c>
      <c r="K2031" s="23" t="s">
        <v>267</v>
      </c>
      <c r="L2031" s="23" t="s">
        <v>6460</v>
      </c>
      <c r="M2031" s="24" t="s">
        <v>6461</v>
      </c>
      <c r="N2031" s="23" t="s">
        <v>6462</v>
      </c>
      <c r="O2031" s="22" t="s">
        <v>295</v>
      </c>
      <c r="P2031" s="43" t="s">
        <v>4047</v>
      </c>
      <c r="Q2031" s="17" t="str" cm="1">
        <f t="array" ref="Q2031">_xlfn.XLOOKUP(Table4[[#This Row],[Full Name / Nama Penuh]],Table1[[#All],[Employee Name]],Table1[[#All],[Status]],"",0,1)</f>
        <v>Active</v>
      </c>
      <c r="R2031" s="37"/>
    </row>
    <row r="2032" spans="1:18" ht="72.75">
      <c r="A2032" s="17"/>
      <c r="B2032" s="15"/>
      <c r="C2032" s="15"/>
      <c r="D2032" s="15"/>
      <c r="E2032" s="32">
        <v>45995</v>
      </c>
      <c r="F2032" s="17" t="s">
        <v>218</v>
      </c>
      <c r="G2032" s="15"/>
      <c r="H2032" s="17" t="s">
        <v>239</v>
      </c>
      <c r="I2032" s="18" t="s">
        <v>627</v>
      </c>
      <c r="J2032" s="18" t="s">
        <v>266</v>
      </c>
      <c r="K2032" s="19" t="s">
        <v>267</v>
      </c>
      <c r="L2032" s="19" t="s">
        <v>6463</v>
      </c>
      <c r="M2032" s="20" t="s">
        <v>3841</v>
      </c>
      <c r="N2032" s="19" t="s">
        <v>6464</v>
      </c>
      <c r="O2032" s="18" t="s">
        <v>271</v>
      </c>
      <c r="P2032" s="43" t="s">
        <v>4047</v>
      </c>
      <c r="Q2032" s="17" t="str" cm="1">
        <f t="array" ref="Q2032">_xlfn.XLOOKUP(Table4[[#This Row],[Full Name / Nama Penuh]],Table1[[#All],[Employee Name]],Table1[[#All],[Status]],"",0,1)</f>
        <v>Active</v>
      </c>
      <c r="R2032" s="37"/>
    </row>
    <row r="2033" spans="1:18" ht="115.5">
      <c r="A2033" s="47"/>
      <c r="B2033" s="21"/>
      <c r="C2033" s="21"/>
      <c r="D2033" s="21"/>
      <c r="E2033" s="33">
        <v>45995</v>
      </c>
      <c r="F2033" s="17" t="s">
        <v>218</v>
      </c>
      <c r="G2033" s="15"/>
      <c r="H2033" s="17" t="s">
        <v>239</v>
      </c>
      <c r="I2033" s="18" t="s">
        <v>627</v>
      </c>
      <c r="J2033" s="18" t="s">
        <v>355</v>
      </c>
      <c r="K2033" s="19" t="s">
        <v>267</v>
      </c>
      <c r="L2033" s="19" t="s">
        <v>6465</v>
      </c>
      <c r="M2033" s="20" t="s">
        <v>6466</v>
      </c>
      <c r="N2033" s="19" t="s">
        <v>6467</v>
      </c>
      <c r="O2033" s="18" t="s">
        <v>283</v>
      </c>
      <c r="P2033" s="43" t="s">
        <v>4047</v>
      </c>
      <c r="Q2033" s="17" t="str" cm="1">
        <f t="array" ref="Q2033">_xlfn.XLOOKUP(Table4[[#This Row],[Full Name / Nama Penuh]],Table1[[#All],[Employee Name]],Table1[[#All],[Status]],"",0,1)</f>
        <v>Active</v>
      </c>
      <c r="R2033" s="37"/>
    </row>
    <row r="2034" spans="1:18" ht="130.5">
      <c r="A2034" s="47"/>
      <c r="B2034" s="21"/>
      <c r="C2034" s="21"/>
      <c r="D2034" s="21"/>
      <c r="E2034" s="33">
        <v>45995</v>
      </c>
      <c r="F2034" s="17" t="s">
        <v>205</v>
      </c>
      <c r="G2034" s="15"/>
      <c r="H2034" s="17" t="s">
        <v>239</v>
      </c>
      <c r="I2034" s="22" t="s">
        <v>6271</v>
      </c>
      <c r="J2034" s="22" t="s">
        <v>291</v>
      </c>
      <c r="K2034" s="23" t="s">
        <v>305</v>
      </c>
      <c r="L2034" s="23" t="s">
        <v>6468</v>
      </c>
      <c r="M2034" s="24" t="s">
        <v>6469</v>
      </c>
      <c r="N2034" s="23" t="s">
        <v>6470</v>
      </c>
      <c r="O2034" s="22" t="s">
        <v>295</v>
      </c>
      <c r="P2034" s="43" t="s">
        <v>4047</v>
      </c>
      <c r="Q2034" s="17" t="str" cm="1">
        <f t="array" ref="Q2034">_xlfn.XLOOKUP(Table4[[#This Row],[Full Name / Nama Penuh]],Table1[[#All],[Employee Name]],Table1[[#All],[Status]],"",0,1)</f>
        <v>Active</v>
      </c>
      <c r="R2034" s="37"/>
    </row>
    <row r="2035" spans="1:18" ht="159">
      <c r="A2035" s="17"/>
      <c r="B2035" s="15"/>
      <c r="C2035" s="15"/>
      <c r="D2035" s="15"/>
      <c r="E2035" s="32">
        <v>45995</v>
      </c>
      <c r="F2035" s="17" t="s">
        <v>169</v>
      </c>
      <c r="G2035" s="15"/>
      <c r="H2035" s="17" t="s">
        <v>239</v>
      </c>
      <c r="I2035" s="18" t="s">
        <v>2950</v>
      </c>
      <c r="J2035" s="18" t="s">
        <v>274</v>
      </c>
      <c r="K2035" s="19" t="s">
        <v>267</v>
      </c>
      <c r="L2035" s="19" t="s">
        <v>6471</v>
      </c>
      <c r="M2035" s="20" t="s">
        <v>6472</v>
      </c>
      <c r="N2035" s="19" t="s">
        <v>6473</v>
      </c>
      <c r="O2035" s="18" t="s">
        <v>589</v>
      </c>
      <c r="P2035" s="43" t="s">
        <v>4047</v>
      </c>
      <c r="Q2035" s="17" t="str" cm="1">
        <f t="array" ref="Q2035">_xlfn.XLOOKUP(Table4[[#This Row],[Full Name / Nama Penuh]],Table1[[#All],[Employee Name]],Table1[[#All],[Status]],"",0,1)</f>
        <v>Active</v>
      </c>
      <c r="R2035" s="37"/>
    </row>
    <row r="2036" spans="1:18" ht="43.5">
      <c r="A2036" s="47"/>
      <c r="B2036" s="21"/>
      <c r="C2036" s="21"/>
      <c r="D2036" s="21"/>
      <c r="E2036" s="33">
        <v>45995</v>
      </c>
      <c r="F2036" s="17" t="s">
        <v>89</v>
      </c>
      <c r="G2036" s="15"/>
      <c r="H2036" s="17" t="s">
        <v>239</v>
      </c>
      <c r="I2036" s="22" t="s">
        <v>5950</v>
      </c>
      <c r="J2036" s="22" t="s">
        <v>320</v>
      </c>
      <c r="K2036" s="23" t="s">
        <v>267</v>
      </c>
      <c r="L2036" s="23" t="s">
        <v>6474</v>
      </c>
      <c r="M2036" s="24" t="s">
        <v>6475</v>
      </c>
      <c r="N2036" s="24" t="s">
        <v>6476</v>
      </c>
      <c r="O2036" s="22" t="s">
        <v>346</v>
      </c>
      <c r="P2036" s="43" t="s">
        <v>4047</v>
      </c>
      <c r="Q2036" s="17" t="str" cm="1">
        <f t="array" ref="Q2036">_xlfn.XLOOKUP(Table4[[#This Row],[Full Name / Nama Penuh]],Table1[[#All],[Employee Name]],Table1[[#All],[Status]],"",0,1)</f>
        <v>Inactive</v>
      </c>
      <c r="R2036" s="37"/>
    </row>
    <row r="2037" spans="1:18" ht="216.75">
      <c r="A2037" s="47"/>
      <c r="B2037" s="21"/>
      <c r="C2037" s="21"/>
      <c r="D2037" s="21"/>
      <c r="E2037" s="33">
        <v>45995</v>
      </c>
      <c r="F2037" s="17" t="s">
        <v>131</v>
      </c>
      <c r="G2037" s="15"/>
      <c r="H2037" s="17" t="s">
        <v>239</v>
      </c>
      <c r="I2037" s="18" t="s">
        <v>6477</v>
      </c>
      <c r="J2037" s="18" t="s">
        <v>279</v>
      </c>
      <c r="K2037" s="19" t="s">
        <v>285</v>
      </c>
      <c r="L2037" s="19" t="s">
        <v>6478</v>
      </c>
      <c r="M2037" s="20" t="s">
        <v>6479</v>
      </c>
      <c r="N2037" s="19" t="s">
        <v>6480</v>
      </c>
      <c r="O2037" s="18" t="s">
        <v>289</v>
      </c>
      <c r="P2037" s="43" t="s">
        <v>4047</v>
      </c>
      <c r="Q2037" s="17" t="str" cm="1">
        <f t="array" ref="Q2037">_xlfn.XLOOKUP(Table4[[#This Row],[Full Name / Nama Penuh]],Table1[[#All],[Employee Name]],Table1[[#All],[Status]],"",0,1)</f>
        <v>Active</v>
      </c>
      <c r="R2037" s="37"/>
    </row>
    <row r="2038" spans="1:18" ht="87">
      <c r="A2038" s="17"/>
      <c r="B2038" s="15"/>
      <c r="C2038" s="15"/>
      <c r="D2038" s="15"/>
      <c r="E2038" s="32">
        <v>45995</v>
      </c>
      <c r="F2038" s="17" t="s">
        <v>97</v>
      </c>
      <c r="G2038" s="15"/>
      <c r="H2038" s="17" t="s">
        <v>239</v>
      </c>
      <c r="I2038" s="22" t="s">
        <v>56</v>
      </c>
      <c r="J2038" s="22" t="s">
        <v>320</v>
      </c>
      <c r="K2038" s="23" t="s">
        <v>285</v>
      </c>
      <c r="L2038" s="23" t="s">
        <v>6481</v>
      </c>
      <c r="M2038" s="24" t="s">
        <v>6482</v>
      </c>
      <c r="N2038" s="23" t="s">
        <v>6483</v>
      </c>
      <c r="O2038" s="22" t="s">
        <v>295</v>
      </c>
      <c r="P2038" s="43" t="s">
        <v>4047</v>
      </c>
      <c r="Q2038" s="17" t="str" cm="1">
        <f t="array" ref="Q2038">_xlfn.XLOOKUP(Table4[[#This Row],[Full Name / Nama Penuh]],Table1[[#All],[Employee Name]],Table1[[#All],[Status]],"",0,1)</f>
        <v>Active</v>
      </c>
      <c r="R2038" s="37"/>
    </row>
    <row r="2039" spans="1:18" ht="43.5">
      <c r="A2039" s="17"/>
      <c r="B2039" s="15"/>
      <c r="C2039" s="15"/>
      <c r="D2039" s="15"/>
      <c r="E2039" s="32">
        <v>45995</v>
      </c>
      <c r="F2039" s="17" t="s">
        <v>218</v>
      </c>
      <c r="G2039" s="15"/>
      <c r="H2039" s="17" t="s">
        <v>239</v>
      </c>
      <c r="I2039" s="22" t="s">
        <v>627</v>
      </c>
      <c r="J2039" s="22" t="s">
        <v>325</v>
      </c>
      <c r="K2039" s="23" t="s">
        <v>296</v>
      </c>
      <c r="L2039" s="23" t="s">
        <v>6484</v>
      </c>
      <c r="M2039" s="24" t="s">
        <v>6485</v>
      </c>
      <c r="N2039" s="23" t="s">
        <v>6486</v>
      </c>
      <c r="O2039" s="22" t="s">
        <v>271</v>
      </c>
      <c r="P2039" s="43" t="s">
        <v>4047</v>
      </c>
      <c r="Q2039" s="17" t="str" cm="1">
        <f t="array" ref="Q2039">_xlfn.XLOOKUP(Table4[[#This Row],[Full Name / Nama Penuh]],Table1[[#All],[Employee Name]],Table1[[#All],[Status]],"",0,1)</f>
        <v>Active</v>
      </c>
      <c r="R2039" s="37"/>
    </row>
    <row r="2040" spans="1:18" ht="43.5">
      <c r="A2040" s="17"/>
      <c r="B2040" s="15"/>
      <c r="C2040" s="15"/>
      <c r="D2040" s="15"/>
      <c r="E2040" s="32">
        <v>45995</v>
      </c>
      <c r="F2040" s="17" t="s">
        <v>220</v>
      </c>
      <c r="G2040" s="15"/>
      <c r="H2040" s="17" t="s">
        <v>239</v>
      </c>
      <c r="I2040" s="18" t="s">
        <v>36</v>
      </c>
      <c r="J2040" s="18" t="s">
        <v>332</v>
      </c>
      <c r="K2040" s="19" t="s">
        <v>285</v>
      </c>
      <c r="L2040" s="19" t="s">
        <v>6487</v>
      </c>
      <c r="M2040" s="20" t="s">
        <v>6488</v>
      </c>
      <c r="N2040" s="19" t="s">
        <v>6489</v>
      </c>
      <c r="O2040" s="18" t="s">
        <v>375</v>
      </c>
      <c r="P2040" s="43" t="s">
        <v>4047</v>
      </c>
      <c r="Q2040" s="17" t="str" cm="1">
        <f t="array" ref="Q2040">_xlfn.XLOOKUP(Table4[[#This Row],[Full Name / Nama Penuh]],Table1[[#All],[Employee Name]],Table1[[#All],[Status]],"",0,1)</f>
        <v>Active</v>
      </c>
      <c r="R2040" s="37"/>
    </row>
    <row r="2041" spans="1:18" ht="43.5">
      <c r="A2041" s="17"/>
      <c r="B2041" s="15"/>
      <c r="C2041" s="15"/>
      <c r="D2041" s="15"/>
      <c r="E2041" s="32">
        <v>45994</v>
      </c>
      <c r="F2041" s="17" t="s">
        <v>117</v>
      </c>
      <c r="G2041" s="15"/>
      <c r="H2041" s="17" t="s">
        <v>239</v>
      </c>
      <c r="I2041" s="18" t="s">
        <v>4979</v>
      </c>
      <c r="J2041" s="18" t="s">
        <v>320</v>
      </c>
      <c r="K2041" s="19" t="s">
        <v>267</v>
      </c>
      <c r="L2041" s="19" t="s">
        <v>6490</v>
      </c>
      <c r="M2041" s="20" t="s">
        <v>6491</v>
      </c>
      <c r="N2041" s="19" t="s">
        <v>6492</v>
      </c>
      <c r="O2041" s="18" t="s">
        <v>346</v>
      </c>
      <c r="P2041" s="43" t="s">
        <v>4047</v>
      </c>
      <c r="Q2041" s="17" t="str" cm="1">
        <f t="array" ref="Q2041">_xlfn.XLOOKUP(Table4[[#This Row],[Full Name / Nama Penuh]],Table1[[#All],[Employee Name]],Table1[[#All],[Status]],"",0,1)</f>
        <v>Active</v>
      </c>
      <c r="R2041" s="37"/>
    </row>
    <row r="2042" spans="1:18" ht="216.75">
      <c r="A2042" s="17"/>
      <c r="B2042" s="15"/>
      <c r="C2042" s="15"/>
      <c r="D2042" s="15"/>
      <c r="E2042" s="32">
        <v>45994</v>
      </c>
      <c r="F2042" s="17" t="s">
        <v>158</v>
      </c>
      <c r="G2042" s="15"/>
      <c r="H2042" s="17" t="s">
        <v>239</v>
      </c>
      <c r="I2042" s="18" t="s">
        <v>6493</v>
      </c>
      <c r="J2042" s="18" t="s">
        <v>325</v>
      </c>
      <c r="K2042" s="19" t="s">
        <v>267</v>
      </c>
      <c r="L2042" s="19" t="s">
        <v>6494</v>
      </c>
      <c r="M2042" s="20" t="s">
        <v>6495</v>
      </c>
      <c r="N2042" s="19" t="s">
        <v>6496</v>
      </c>
      <c r="O2042" s="18" t="s">
        <v>295</v>
      </c>
      <c r="P2042" s="43" t="s">
        <v>4047</v>
      </c>
      <c r="Q2042" s="17" t="str" cm="1">
        <f t="array" ref="Q2042">_xlfn.XLOOKUP(Table4[[#This Row],[Full Name / Nama Penuh]],Table1[[#All],[Employee Name]],Table1[[#All],[Status]],"",0,1)</f>
        <v>Inactive</v>
      </c>
      <c r="R2042" s="37"/>
    </row>
    <row r="2043" spans="1:18" ht="159">
      <c r="A2043" s="47"/>
      <c r="B2043" s="21"/>
      <c r="C2043" s="21"/>
      <c r="D2043" s="21"/>
      <c r="E2043" s="33">
        <v>45994</v>
      </c>
      <c r="F2043" s="17" t="s">
        <v>158</v>
      </c>
      <c r="G2043" s="15"/>
      <c r="H2043" s="17" t="s">
        <v>239</v>
      </c>
      <c r="I2043" s="22" t="s">
        <v>6493</v>
      </c>
      <c r="J2043" s="22" t="s">
        <v>753</v>
      </c>
      <c r="K2043" s="23" t="s">
        <v>267</v>
      </c>
      <c r="L2043" s="23" t="s">
        <v>6497</v>
      </c>
      <c r="M2043" s="24" t="s">
        <v>6498</v>
      </c>
      <c r="N2043" s="23" t="s">
        <v>6499</v>
      </c>
      <c r="O2043" s="22" t="s">
        <v>340</v>
      </c>
      <c r="P2043" s="43" t="s">
        <v>4047</v>
      </c>
      <c r="Q2043" s="17" t="str" cm="1">
        <f t="array" ref="Q2043">_xlfn.XLOOKUP(Table4[[#This Row],[Full Name / Nama Penuh]],Table1[[#All],[Employee Name]],Table1[[#All],[Status]],"",0,1)</f>
        <v>Inactive</v>
      </c>
      <c r="R2043" s="37"/>
    </row>
    <row r="2044" spans="1:18" ht="57.75">
      <c r="A2044" s="47"/>
      <c r="B2044" s="21"/>
      <c r="C2044" s="21"/>
      <c r="D2044" s="21"/>
      <c r="E2044" s="33">
        <v>45994</v>
      </c>
      <c r="F2044" s="17" t="s">
        <v>227</v>
      </c>
      <c r="G2044" s="15"/>
      <c r="H2044" s="17" t="s">
        <v>239</v>
      </c>
      <c r="I2044" s="22" t="s">
        <v>4695</v>
      </c>
      <c r="J2044" s="22" t="s">
        <v>274</v>
      </c>
      <c r="K2044" s="23" t="s">
        <v>305</v>
      </c>
      <c r="L2044" s="23" t="s">
        <v>6500</v>
      </c>
      <c r="M2044" s="24" t="s">
        <v>6501</v>
      </c>
      <c r="N2044" s="23" t="s">
        <v>6502</v>
      </c>
      <c r="O2044" s="22" t="s">
        <v>428</v>
      </c>
      <c r="P2044" s="43" t="s">
        <v>4047</v>
      </c>
      <c r="Q2044" s="17" t="str" cm="1">
        <f t="array" ref="Q2044">_xlfn.XLOOKUP(Table4[[#This Row],[Full Name / Nama Penuh]],Table1[[#All],[Employee Name]],Table1[[#All],[Status]],"",0,1)</f>
        <v>Active</v>
      </c>
      <c r="R2044" s="37"/>
    </row>
    <row r="2045" spans="1:18" ht="43.5">
      <c r="A2045" s="17"/>
      <c r="B2045" s="15"/>
      <c r="C2045" s="15"/>
      <c r="D2045" s="15"/>
      <c r="E2045" s="32">
        <v>45994</v>
      </c>
      <c r="F2045" s="17" t="s">
        <v>148</v>
      </c>
      <c r="G2045" s="15"/>
      <c r="H2045" s="17" t="s">
        <v>239</v>
      </c>
      <c r="I2045" s="18" t="s">
        <v>432</v>
      </c>
      <c r="J2045" s="18" t="s">
        <v>475</v>
      </c>
      <c r="K2045" s="19" t="s">
        <v>267</v>
      </c>
      <c r="L2045" s="19" t="s">
        <v>6503</v>
      </c>
      <c r="M2045" s="20" t="s">
        <v>6504</v>
      </c>
      <c r="N2045" s="19" t="s">
        <v>696</v>
      </c>
      <c r="O2045" s="18" t="s">
        <v>375</v>
      </c>
      <c r="P2045" s="43" t="s">
        <v>4047</v>
      </c>
      <c r="Q2045" s="17" t="str" cm="1">
        <f t="array" ref="Q2045">_xlfn.XLOOKUP(Table4[[#This Row],[Full Name / Nama Penuh]],Table1[[#All],[Employee Name]],Table1[[#All],[Status]],"",0,1)</f>
        <v>Active</v>
      </c>
      <c r="R2045" s="37"/>
    </row>
    <row r="2046" spans="1:18" ht="43.5">
      <c r="A2046" s="47"/>
      <c r="B2046" s="21"/>
      <c r="C2046" s="21"/>
      <c r="D2046" s="21"/>
      <c r="E2046" s="33">
        <v>45994</v>
      </c>
      <c r="F2046" s="17" t="s">
        <v>148</v>
      </c>
      <c r="G2046" s="15"/>
      <c r="H2046" s="17" t="s">
        <v>239</v>
      </c>
      <c r="I2046" s="22" t="s">
        <v>432</v>
      </c>
      <c r="J2046" s="22" t="s">
        <v>325</v>
      </c>
      <c r="K2046" s="23" t="s">
        <v>267</v>
      </c>
      <c r="L2046" s="23" t="s">
        <v>6505</v>
      </c>
      <c r="M2046" s="24" t="s">
        <v>6504</v>
      </c>
      <c r="N2046" s="23" t="s">
        <v>6506</v>
      </c>
      <c r="O2046" s="22" t="s">
        <v>375</v>
      </c>
      <c r="P2046" s="43" t="s">
        <v>4047</v>
      </c>
      <c r="Q2046" s="17" t="str" cm="1">
        <f t="array" ref="Q2046">_xlfn.XLOOKUP(Table4[[#This Row],[Full Name / Nama Penuh]],Table1[[#All],[Employee Name]],Table1[[#All],[Status]],"",0,1)</f>
        <v>Active</v>
      </c>
      <c r="R2046" s="37"/>
    </row>
    <row r="2047" spans="1:18" ht="29.25">
      <c r="A2047" s="17"/>
      <c r="B2047" s="15"/>
      <c r="C2047" s="15"/>
      <c r="D2047" s="15"/>
      <c r="E2047" s="32">
        <v>45994</v>
      </c>
      <c r="F2047" s="17" t="s">
        <v>197</v>
      </c>
      <c r="G2047" s="15"/>
      <c r="H2047" s="17" t="s">
        <v>239</v>
      </c>
      <c r="I2047" s="18" t="s">
        <v>752</v>
      </c>
      <c r="J2047" s="18" t="s">
        <v>274</v>
      </c>
      <c r="K2047" s="19" t="s">
        <v>305</v>
      </c>
      <c r="L2047" s="19" t="s">
        <v>6507</v>
      </c>
      <c r="M2047" s="20" t="s">
        <v>6508</v>
      </c>
      <c r="N2047" s="19" t="s">
        <v>6509</v>
      </c>
      <c r="O2047" s="18" t="s">
        <v>367</v>
      </c>
      <c r="P2047" s="43" t="s">
        <v>4047</v>
      </c>
      <c r="Q2047" s="17" t="str" cm="1">
        <f t="array" ref="Q2047">_xlfn.XLOOKUP(Table4[[#This Row],[Full Name / Nama Penuh]],Table1[[#All],[Employee Name]],Table1[[#All],[Status]],"",0,1)</f>
        <v>Active</v>
      </c>
      <c r="R2047" s="37"/>
    </row>
    <row r="2048" spans="1:18" ht="43.5">
      <c r="A2048" s="47"/>
      <c r="B2048" s="21"/>
      <c r="C2048" s="21"/>
      <c r="D2048" s="21"/>
      <c r="E2048" s="33">
        <v>45994</v>
      </c>
      <c r="F2048" s="17" t="s">
        <v>197</v>
      </c>
      <c r="G2048" s="15"/>
      <c r="H2048" s="17" t="s">
        <v>239</v>
      </c>
      <c r="I2048" s="22" t="s">
        <v>752</v>
      </c>
      <c r="J2048" s="22" t="s">
        <v>1624</v>
      </c>
      <c r="K2048" s="23" t="s">
        <v>267</v>
      </c>
      <c r="L2048" s="23" t="s">
        <v>6510</v>
      </c>
      <c r="M2048" s="24" t="s">
        <v>3449</v>
      </c>
      <c r="N2048" s="23" t="s">
        <v>6511</v>
      </c>
      <c r="O2048" s="22" t="s">
        <v>346</v>
      </c>
      <c r="P2048" s="43" t="s">
        <v>4047</v>
      </c>
      <c r="Q2048" s="17" t="str" cm="1">
        <f t="array" ref="Q2048">_xlfn.XLOOKUP(Table4[[#This Row],[Full Name / Nama Penuh]],Table1[[#All],[Employee Name]],Table1[[#All],[Status]],"",0,1)</f>
        <v>Active</v>
      </c>
      <c r="R2048" s="37"/>
    </row>
    <row r="2049" spans="1:18" ht="43.5">
      <c r="A2049" s="47"/>
      <c r="B2049" s="21"/>
      <c r="C2049" s="21"/>
      <c r="D2049" s="21"/>
      <c r="E2049" s="33">
        <v>45994</v>
      </c>
      <c r="F2049" s="17" t="s">
        <v>118</v>
      </c>
      <c r="G2049" s="15"/>
      <c r="H2049" s="17" t="s">
        <v>239</v>
      </c>
      <c r="I2049" s="22" t="s">
        <v>643</v>
      </c>
      <c r="J2049" s="22" t="s">
        <v>320</v>
      </c>
      <c r="K2049" s="23" t="s">
        <v>296</v>
      </c>
      <c r="L2049" s="23" t="s">
        <v>6512</v>
      </c>
      <c r="M2049" s="24" t="s">
        <v>6513</v>
      </c>
      <c r="N2049" s="23" t="s">
        <v>6514</v>
      </c>
      <c r="O2049" s="22" t="s">
        <v>346</v>
      </c>
      <c r="P2049" s="43" t="s">
        <v>4047</v>
      </c>
      <c r="Q2049" s="17" t="str" cm="1">
        <f t="array" ref="Q2049">_xlfn.XLOOKUP(Table4[[#This Row],[Full Name / Nama Penuh]],Table1[[#All],[Employee Name]],Table1[[#All],[Status]],"",0,1)</f>
        <v>Active</v>
      </c>
      <c r="R2049" s="37"/>
    </row>
    <row r="2050" spans="1:18" ht="43.5">
      <c r="A2050" s="17"/>
      <c r="B2050" s="15"/>
      <c r="C2050" s="15"/>
      <c r="D2050" s="15"/>
      <c r="E2050" s="32">
        <v>45994</v>
      </c>
      <c r="F2050" s="17" t="s">
        <v>118</v>
      </c>
      <c r="G2050" s="15"/>
      <c r="H2050" s="17" t="s">
        <v>239</v>
      </c>
      <c r="I2050" s="18" t="s">
        <v>643</v>
      </c>
      <c r="J2050" s="18" t="s">
        <v>88</v>
      </c>
      <c r="K2050" s="19" t="s">
        <v>296</v>
      </c>
      <c r="L2050" s="19" t="s">
        <v>6515</v>
      </c>
      <c r="M2050" s="20" t="s">
        <v>6516</v>
      </c>
      <c r="N2050" s="19" t="s">
        <v>6517</v>
      </c>
      <c r="O2050" s="18" t="s">
        <v>271</v>
      </c>
      <c r="P2050" s="43" t="s">
        <v>4047</v>
      </c>
      <c r="Q2050" s="17" t="str" cm="1">
        <f t="array" ref="Q2050">_xlfn.XLOOKUP(Table4[[#This Row],[Full Name / Nama Penuh]],Table1[[#All],[Employee Name]],Table1[[#All],[Status]],"",0,1)</f>
        <v>Active</v>
      </c>
      <c r="R2050" s="37"/>
    </row>
    <row r="2051" spans="1:18" ht="29.25">
      <c r="A2051" s="47"/>
      <c r="B2051" s="21"/>
      <c r="C2051" s="21"/>
      <c r="D2051" s="21"/>
      <c r="E2051" s="33">
        <v>45994</v>
      </c>
      <c r="F2051" s="17" t="s">
        <v>117</v>
      </c>
      <c r="G2051" s="15"/>
      <c r="H2051" s="17" t="s">
        <v>239</v>
      </c>
      <c r="I2051" s="22" t="s">
        <v>4979</v>
      </c>
      <c r="J2051" s="22" t="s">
        <v>88</v>
      </c>
      <c r="K2051" s="23" t="s">
        <v>296</v>
      </c>
      <c r="L2051" s="23" t="s">
        <v>6518</v>
      </c>
      <c r="M2051" s="24" t="s">
        <v>6519</v>
      </c>
      <c r="N2051" s="23" t="s">
        <v>491</v>
      </c>
      <c r="O2051" s="22" t="s">
        <v>383</v>
      </c>
      <c r="P2051" s="43" t="s">
        <v>4047</v>
      </c>
      <c r="Q2051" s="17" t="str" cm="1">
        <f t="array" ref="Q2051">_xlfn.XLOOKUP(Table4[[#This Row],[Full Name / Nama Penuh]],Table1[[#All],[Employee Name]],Table1[[#All],[Status]],"",0,1)</f>
        <v>Active</v>
      </c>
      <c r="R2051" s="37"/>
    </row>
    <row r="2052" spans="1:18" ht="101.25">
      <c r="A2052" s="17"/>
      <c r="B2052" s="15"/>
      <c r="C2052" s="15"/>
      <c r="D2052" s="15"/>
      <c r="E2052" s="32">
        <v>45994</v>
      </c>
      <c r="F2052" s="17" t="s">
        <v>116</v>
      </c>
      <c r="G2052" s="15"/>
      <c r="H2052" s="17" t="s">
        <v>239</v>
      </c>
      <c r="I2052" s="18" t="s">
        <v>881</v>
      </c>
      <c r="J2052" s="18" t="s">
        <v>88</v>
      </c>
      <c r="K2052" s="19" t="s">
        <v>296</v>
      </c>
      <c r="L2052" s="19" t="s">
        <v>6520</v>
      </c>
      <c r="M2052" s="20" t="s">
        <v>6521</v>
      </c>
      <c r="N2052" s="19" t="s">
        <v>6522</v>
      </c>
      <c r="O2052" s="18" t="s">
        <v>271</v>
      </c>
      <c r="P2052" s="43" t="s">
        <v>4047</v>
      </c>
      <c r="Q2052" s="17" t="str" cm="1">
        <f t="array" ref="Q2052">_xlfn.XLOOKUP(Table4[[#This Row],[Full Name / Nama Penuh]],Table1[[#All],[Employee Name]],Table1[[#All],[Status]],"",0,1)</f>
        <v>Active</v>
      </c>
      <c r="R2052" s="37"/>
    </row>
    <row r="2053" spans="1:18" ht="174">
      <c r="A2053" s="47"/>
      <c r="B2053" s="21"/>
      <c r="C2053" s="21"/>
      <c r="D2053" s="21"/>
      <c r="E2053" s="33">
        <v>45994</v>
      </c>
      <c r="F2053" s="17" t="s">
        <v>103</v>
      </c>
      <c r="G2053" s="15"/>
      <c r="H2053" s="17" t="s">
        <v>239</v>
      </c>
      <c r="I2053" s="22" t="s">
        <v>6523</v>
      </c>
      <c r="J2053" s="22" t="s">
        <v>291</v>
      </c>
      <c r="K2053" s="23" t="s">
        <v>285</v>
      </c>
      <c r="L2053" s="23" t="s">
        <v>6524</v>
      </c>
      <c r="M2053" s="24" t="s">
        <v>6525</v>
      </c>
      <c r="N2053" s="23" t="s">
        <v>6526</v>
      </c>
      <c r="O2053" s="22" t="s">
        <v>375</v>
      </c>
      <c r="P2053" s="43" t="s">
        <v>4047</v>
      </c>
      <c r="Q2053" s="17" t="str" cm="1">
        <f t="array" ref="Q2053">_xlfn.XLOOKUP(Table4[[#This Row],[Full Name / Nama Penuh]],Table1[[#All],[Employee Name]],Table1[[#All],[Status]],"",0,1)</f>
        <v>Active</v>
      </c>
      <c r="R2053" s="37"/>
    </row>
    <row r="2054" spans="1:18" ht="45">
      <c r="A2054" s="17"/>
      <c r="B2054" s="15"/>
      <c r="C2054" s="15"/>
      <c r="D2054" s="15"/>
      <c r="E2054" s="32">
        <v>45994</v>
      </c>
      <c r="F2054" s="17" t="s">
        <v>227</v>
      </c>
      <c r="G2054" s="15"/>
      <c r="H2054" s="17" t="s">
        <v>239</v>
      </c>
      <c r="I2054" s="18" t="s">
        <v>4695</v>
      </c>
      <c r="J2054" s="18" t="s">
        <v>274</v>
      </c>
      <c r="K2054" s="19" t="s">
        <v>285</v>
      </c>
      <c r="L2054" s="19" t="s">
        <v>6527</v>
      </c>
      <c r="M2054" s="20" t="s">
        <v>6528</v>
      </c>
      <c r="N2054" s="19" t="s">
        <v>6529</v>
      </c>
      <c r="O2054" s="18" t="s">
        <v>428</v>
      </c>
      <c r="P2054" s="43" t="s">
        <v>4047</v>
      </c>
      <c r="Q2054" s="17" t="str" cm="1">
        <f t="array" ref="Q2054">_xlfn.XLOOKUP(Table4[[#This Row],[Full Name / Nama Penuh]],Table1[[#All],[Employee Name]],Table1[[#All],[Status]],"",0,1)</f>
        <v>Active</v>
      </c>
      <c r="R2054" s="37"/>
    </row>
    <row r="2055" spans="1:18" ht="43.5">
      <c r="A2055" s="17"/>
      <c r="B2055" s="15"/>
      <c r="C2055" s="15"/>
      <c r="D2055" s="15"/>
      <c r="E2055" s="32">
        <v>45994</v>
      </c>
      <c r="F2055" s="17" t="s">
        <v>96</v>
      </c>
      <c r="G2055" s="15"/>
      <c r="H2055" s="17" t="s">
        <v>239</v>
      </c>
      <c r="I2055" s="22" t="s">
        <v>5325</v>
      </c>
      <c r="J2055" s="22" t="s">
        <v>274</v>
      </c>
      <c r="K2055" s="23" t="s">
        <v>285</v>
      </c>
      <c r="L2055" s="23" t="s">
        <v>6530</v>
      </c>
      <c r="M2055" s="24" t="s">
        <v>6531</v>
      </c>
      <c r="N2055" s="23" t="s">
        <v>6532</v>
      </c>
      <c r="O2055" s="22" t="s">
        <v>450</v>
      </c>
      <c r="P2055" s="43" t="s">
        <v>4047</v>
      </c>
      <c r="Q2055" s="17" t="str" cm="1">
        <f t="array" ref="Q2055">_xlfn.XLOOKUP(Table4[[#This Row],[Full Name / Nama Penuh]],Table1[[#All],[Employee Name]],Table1[[#All],[Status]],"",0,1)</f>
        <v>Active</v>
      </c>
      <c r="R2055" s="37"/>
    </row>
    <row r="2056" spans="1:18" ht="57.75">
      <c r="A2056" s="47"/>
      <c r="B2056" s="21"/>
      <c r="C2056" s="21"/>
      <c r="D2056" s="21"/>
      <c r="E2056" s="33">
        <v>45994</v>
      </c>
      <c r="F2056" s="17" t="s">
        <v>89</v>
      </c>
      <c r="G2056" s="15"/>
      <c r="H2056" s="17" t="s">
        <v>239</v>
      </c>
      <c r="I2056" s="22" t="s">
        <v>5950</v>
      </c>
      <c r="J2056" s="22" t="s">
        <v>4682</v>
      </c>
      <c r="K2056" s="23" t="s">
        <v>285</v>
      </c>
      <c r="L2056" s="23" t="s">
        <v>6533</v>
      </c>
      <c r="M2056" s="24" t="s">
        <v>6534</v>
      </c>
      <c r="N2056" s="24" t="s">
        <v>6535</v>
      </c>
      <c r="O2056" s="22" t="s">
        <v>346</v>
      </c>
      <c r="P2056" s="43" t="s">
        <v>4047</v>
      </c>
      <c r="Q2056" s="17" t="str" cm="1">
        <f t="array" ref="Q2056">_xlfn.XLOOKUP(Table4[[#This Row],[Full Name / Nama Penuh]],Table1[[#All],[Employee Name]],Table1[[#All],[Status]],"",0,1)</f>
        <v>Inactive</v>
      </c>
      <c r="R2056" s="37"/>
    </row>
    <row r="2057" spans="1:18" ht="72.75">
      <c r="A2057" s="47"/>
      <c r="B2057" s="21"/>
      <c r="C2057" s="21"/>
      <c r="D2057" s="21"/>
      <c r="E2057" s="33">
        <v>45993</v>
      </c>
      <c r="F2057" s="17" t="s">
        <v>94</v>
      </c>
      <c r="G2057" s="15"/>
      <c r="H2057" s="17" t="s">
        <v>239</v>
      </c>
      <c r="I2057" s="22" t="s">
        <v>5242</v>
      </c>
      <c r="J2057" s="22" t="s">
        <v>88</v>
      </c>
      <c r="K2057" s="23" t="s">
        <v>267</v>
      </c>
      <c r="L2057" s="23" t="s">
        <v>6536</v>
      </c>
      <c r="M2057" s="24" t="s">
        <v>6537</v>
      </c>
      <c r="N2057" s="23" t="s">
        <v>6538</v>
      </c>
      <c r="O2057" s="22" t="s">
        <v>318</v>
      </c>
      <c r="P2057" s="43" t="s">
        <v>4047</v>
      </c>
      <c r="Q2057" s="17" t="str" cm="1">
        <f t="array" ref="Q2057">_xlfn.XLOOKUP(Table4[[#This Row],[Full Name / Nama Penuh]],Table1[[#All],[Employee Name]],Table1[[#All],[Status]],"",0,1)</f>
        <v>Active</v>
      </c>
      <c r="R2057" s="37"/>
    </row>
    <row r="2058" spans="1:18" ht="72.75">
      <c r="A2058" s="17"/>
      <c r="B2058" s="15"/>
      <c r="C2058" s="15"/>
      <c r="D2058" s="15"/>
      <c r="E2058" s="32">
        <v>45993</v>
      </c>
      <c r="F2058" s="17" t="s">
        <v>60</v>
      </c>
      <c r="G2058" s="15"/>
      <c r="H2058" s="17" t="s">
        <v>239</v>
      </c>
      <c r="I2058" s="18" t="s">
        <v>885</v>
      </c>
      <c r="J2058" s="18" t="s">
        <v>753</v>
      </c>
      <c r="K2058" s="19" t="s">
        <v>267</v>
      </c>
      <c r="L2058" s="19" t="s">
        <v>6539</v>
      </c>
      <c r="M2058" s="20" t="s">
        <v>6540</v>
      </c>
      <c r="N2058" s="19" t="s">
        <v>6541</v>
      </c>
      <c r="O2058" s="18" t="s">
        <v>283</v>
      </c>
      <c r="P2058" s="43" t="s">
        <v>4047</v>
      </c>
      <c r="Q2058" s="17" t="str" cm="1">
        <f t="array" ref="Q2058">_xlfn.XLOOKUP(Table4[[#This Row],[Full Name / Nama Penuh]],Table1[[#All],[Employee Name]],Table1[[#All],[Status]],"",0,1)</f>
        <v>Active</v>
      </c>
      <c r="R2058" s="37"/>
    </row>
    <row r="2059" spans="1:18" ht="57.75">
      <c r="A2059" s="17"/>
      <c r="B2059" s="15"/>
      <c r="C2059" s="15"/>
      <c r="D2059" s="15"/>
      <c r="E2059" s="32">
        <v>45993</v>
      </c>
      <c r="F2059" s="17" t="s">
        <v>117</v>
      </c>
      <c r="G2059" s="15"/>
      <c r="H2059" s="17" t="s">
        <v>239</v>
      </c>
      <c r="I2059" s="18" t="s">
        <v>4979</v>
      </c>
      <c r="J2059" s="18" t="s">
        <v>88</v>
      </c>
      <c r="K2059" s="19" t="s">
        <v>267</v>
      </c>
      <c r="L2059" s="19" t="s">
        <v>6542</v>
      </c>
      <c r="M2059" s="20" t="s">
        <v>6543</v>
      </c>
      <c r="N2059" s="19" t="s">
        <v>6544</v>
      </c>
      <c r="O2059" s="18" t="s">
        <v>283</v>
      </c>
      <c r="P2059" s="43" t="s">
        <v>4047</v>
      </c>
      <c r="Q2059" s="17" t="str" cm="1">
        <f t="array" ref="Q2059">_xlfn.XLOOKUP(Table4[[#This Row],[Full Name / Nama Penuh]],Table1[[#All],[Employee Name]],Table1[[#All],[Status]],"",0,1)</f>
        <v>Active</v>
      </c>
      <c r="R2059" s="37"/>
    </row>
    <row r="2060" spans="1:18" ht="115.5">
      <c r="A2060" s="17"/>
      <c r="B2060" s="15"/>
      <c r="C2060" s="15"/>
      <c r="D2060" s="15"/>
      <c r="E2060" s="32">
        <v>45993</v>
      </c>
      <c r="F2060" s="17" t="s">
        <v>116</v>
      </c>
      <c r="G2060" s="15"/>
      <c r="H2060" s="17" t="s">
        <v>239</v>
      </c>
      <c r="I2060" s="18" t="s">
        <v>861</v>
      </c>
      <c r="J2060" s="18" t="s">
        <v>88</v>
      </c>
      <c r="K2060" s="19" t="s">
        <v>267</v>
      </c>
      <c r="L2060" s="19" t="s">
        <v>6545</v>
      </c>
      <c r="M2060" s="20" t="s">
        <v>6546</v>
      </c>
      <c r="N2060" s="19" t="s">
        <v>6547</v>
      </c>
      <c r="O2060" s="18" t="s">
        <v>375</v>
      </c>
      <c r="P2060" s="43" t="s">
        <v>4047</v>
      </c>
      <c r="Q2060" s="17" t="str" cm="1">
        <f t="array" ref="Q2060">_xlfn.XLOOKUP(Table4[[#This Row],[Full Name / Nama Penuh]],Table1[[#All],[Employee Name]],Table1[[#All],[Status]],"",0,1)</f>
        <v>Active</v>
      </c>
      <c r="R2060" s="37"/>
    </row>
    <row r="2061" spans="1:18" ht="43.5">
      <c r="A2061" s="47"/>
      <c r="B2061" s="21"/>
      <c r="C2061" s="21"/>
      <c r="D2061" s="21"/>
      <c r="E2061" s="33">
        <v>45993</v>
      </c>
      <c r="F2061" s="17" t="s">
        <v>117</v>
      </c>
      <c r="G2061" s="15"/>
      <c r="H2061" s="17" t="s">
        <v>239</v>
      </c>
      <c r="I2061" s="22" t="s">
        <v>4979</v>
      </c>
      <c r="J2061" s="22" t="s">
        <v>848</v>
      </c>
      <c r="K2061" s="23" t="s">
        <v>267</v>
      </c>
      <c r="L2061" s="23" t="s">
        <v>6548</v>
      </c>
      <c r="M2061" s="24" t="s">
        <v>6549</v>
      </c>
      <c r="N2061" s="23" t="s">
        <v>6550</v>
      </c>
      <c r="O2061" s="22" t="s">
        <v>283</v>
      </c>
      <c r="P2061" s="43" t="s">
        <v>4047</v>
      </c>
      <c r="Q2061" s="17" t="str" cm="1">
        <f t="array" ref="Q2061">_xlfn.XLOOKUP(Table4[[#This Row],[Full Name / Nama Penuh]],Table1[[#All],[Employee Name]],Table1[[#All],[Status]],"",0,1)</f>
        <v>Active</v>
      </c>
      <c r="R2061" s="37"/>
    </row>
    <row r="2062" spans="1:18" ht="57.75">
      <c r="A2062" s="47"/>
      <c r="B2062" s="21"/>
      <c r="C2062" s="21"/>
      <c r="D2062" s="21"/>
      <c r="E2062" s="33">
        <v>45993</v>
      </c>
      <c r="F2062" s="17" t="s">
        <v>110</v>
      </c>
      <c r="G2062" s="15"/>
      <c r="H2062" s="17" t="s">
        <v>239</v>
      </c>
      <c r="I2062" s="22" t="s">
        <v>537</v>
      </c>
      <c r="J2062" s="22" t="s">
        <v>88</v>
      </c>
      <c r="K2062" s="23" t="s">
        <v>267</v>
      </c>
      <c r="L2062" s="23" t="s">
        <v>6551</v>
      </c>
      <c r="M2062" s="24" t="s">
        <v>755</v>
      </c>
      <c r="N2062" s="23" t="s">
        <v>6552</v>
      </c>
      <c r="O2062" s="22" t="s">
        <v>295</v>
      </c>
      <c r="P2062" s="43" t="s">
        <v>4047</v>
      </c>
      <c r="Q2062" s="17" t="str" cm="1">
        <f t="array" ref="Q2062">_xlfn.XLOOKUP(Table4[[#This Row],[Full Name / Nama Penuh]],Table1[[#All],[Employee Name]],Table1[[#All],[Status]],"",0,1)</f>
        <v>Active</v>
      </c>
      <c r="R2062" s="37"/>
    </row>
    <row r="2063" spans="1:18" ht="72.75">
      <c r="A2063" s="17"/>
      <c r="B2063" s="15"/>
      <c r="C2063" s="15"/>
      <c r="D2063" s="15"/>
      <c r="E2063" s="32">
        <v>45993</v>
      </c>
      <c r="F2063" s="17" t="s">
        <v>70</v>
      </c>
      <c r="G2063" s="15"/>
      <c r="H2063" s="17" t="s">
        <v>239</v>
      </c>
      <c r="I2063" s="18" t="s">
        <v>722</v>
      </c>
      <c r="J2063" s="18" t="s">
        <v>504</v>
      </c>
      <c r="K2063" s="19" t="s">
        <v>305</v>
      </c>
      <c r="L2063" s="19" t="s">
        <v>6553</v>
      </c>
      <c r="M2063" s="20" t="s">
        <v>6554</v>
      </c>
      <c r="N2063" s="19" t="s">
        <v>6555</v>
      </c>
      <c r="O2063" s="18" t="s">
        <v>295</v>
      </c>
      <c r="P2063" s="43" t="s">
        <v>4047</v>
      </c>
      <c r="Q2063" s="17" t="str" cm="1">
        <f t="array" ref="Q2063">_xlfn.XLOOKUP(Table4[[#This Row],[Full Name / Nama Penuh]],Table1[[#All],[Employee Name]],Table1[[#All],[Status]],"",0,1)</f>
        <v>Active</v>
      </c>
      <c r="R2063" s="37"/>
    </row>
    <row r="2064" spans="1:18" ht="346.5">
      <c r="A2064" s="17"/>
      <c r="B2064" s="15"/>
      <c r="C2064" s="15"/>
      <c r="D2064" s="15"/>
      <c r="E2064" s="32">
        <v>45993</v>
      </c>
      <c r="F2064" s="17" t="s">
        <v>177</v>
      </c>
      <c r="G2064" s="15"/>
      <c r="H2064" s="17" t="s">
        <v>239</v>
      </c>
      <c r="I2064" s="18" t="s">
        <v>512</v>
      </c>
      <c r="J2064" s="18" t="s">
        <v>628</v>
      </c>
      <c r="K2064" s="19" t="s">
        <v>267</v>
      </c>
      <c r="L2064" s="19" t="s">
        <v>6556</v>
      </c>
      <c r="M2064" s="20" t="s">
        <v>6557</v>
      </c>
      <c r="N2064" s="19" t="s">
        <v>6558</v>
      </c>
      <c r="O2064" s="18" t="s">
        <v>295</v>
      </c>
      <c r="P2064" s="43" t="s">
        <v>4047</v>
      </c>
      <c r="Q2064" s="17" t="str" cm="1">
        <f t="array" ref="Q2064">_xlfn.XLOOKUP(Table4[[#This Row],[Full Name / Nama Penuh]],Table1[[#All],[Employee Name]],Table1[[#All],[Status]],"",0,1)</f>
        <v>Active</v>
      </c>
      <c r="R2064" s="37"/>
    </row>
    <row r="2065" spans="1:18" ht="409.6">
      <c r="A2065" s="47"/>
      <c r="B2065" s="21"/>
      <c r="C2065" s="21"/>
      <c r="D2065" s="21"/>
      <c r="E2065" s="33">
        <v>45993</v>
      </c>
      <c r="F2065" s="17" t="s">
        <v>22</v>
      </c>
      <c r="G2065" s="15"/>
      <c r="H2065" s="17" t="s">
        <v>239</v>
      </c>
      <c r="I2065" s="22" t="s">
        <v>5975</v>
      </c>
      <c r="J2065" s="22" t="s">
        <v>848</v>
      </c>
      <c r="K2065" s="23" t="s">
        <v>267</v>
      </c>
      <c r="L2065" s="23" t="s">
        <v>6559</v>
      </c>
      <c r="M2065" s="24" t="s">
        <v>6560</v>
      </c>
      <c r="N2065" s="23" t="s">
        <v>6561</v>
      </c>
      <c r="O2065" s="22" t="s">
        <v>346</v>
      </c>
      <c r="P2065" s="43" t="s">
        <v>4047</v>
      </c>
      <c r="Q2065" s="17" t="str" cm="1">
        <f t="array" ref="Q2065">_xlfn.XLOOKUP(Table4[[#This Row],[Full Name / Nama Penuh]],Table1[[#All],[Employee Name]],Table1[[#All],[Status]],"",0,1)</f>
        <v>Inactive</v>
      </c>
      <c r="R2065" s="37"/>
    </row>
    <row r="2066" spans="1:18" ht="87">
      <c r="A2066" s="17"/>
      <c r="B2066" s="15"/>
      <c r="C2066" s="15"/>
      <c r="D2066" s="15"/>
      <c r="E2066" s="32">
        <v>45993</v>
      </c>
      <c r="F2066" s="17" t="s">
        <v>211</v>
      </c>
      <c r="G2066" s="15"/>
      <c r="H2066" s="17" t="s">
        <v>239</v>
      </c>
      <c r="I2066" s="18" t="s">
        <v>892</v>
      </c>
      <c r="J2066" s="18" t="s">
        <v>291</v>
      </c>
      <c r="K2066" s="19" t="s">
        <v>305</v>
      </c>
      <c r="L2066" s="19" t="s">
        <v>6562</v>
      </c>
      <c r="M2066" s="20" t="s">
        <v>6563</v>
      </c>
      <c r="N2066" s="19" t="s">
        <v>6564</v>
      </c>
      <c r="O2066" s="18" t="s">
        <v>295</v>
      </c>
      <c r="P2066" s="43" t="s">
        <v>4047</v>
      </c>
      <c r="Q2066" s="17" t="str" cm="1">
        <f t="array" ref="Q2066">_xlfn.XLOOKUP(Table4[[#This Row],[Full Name / Nama Penuh]],Table1[[#All],[Employee Name]],Table1[[#All],[Status]],"",0,1)</f>
        <v>Active</v>
      </c>
      <c r="R2066" s="37"/>
    </row>
    <row r="2067" spans="1:18" ht="201.75">
      <c r="A2067" s="47"/>
      <c r="B2067" s="21"/>
      <c r="C2067" s="21"/>
      <c r="D2067" s="21"/>
      <c r="E2067" s="33">
        <v>45993</v>
      </c>
      <c r="F2067" s="17" t="s">
        <v>211</v>
      </c>
      <c r="G2067" s="15"/>
      <c r="H2067" s="17" t="s">
        <v>239</v>
      </c>
      <c r="I2067" s="22" t="s">
        <v>892</v>
      </c>
      <c r="J2067" s="22" t="s">
        <v>291</v>
      </c>
      <c r="K2067" s="23" t="s">
        <v>267</v>
      </c>
      <c r="L2067" s="23" t="s">
        <v>6565</v>
      </c>
      <c r="M2067" s="24" t="s">
        <v>6566</v>
      </c>
      <c r="N2067" s="23" t="s">
        <v>6567</v>
      </c>
      <c r="O2067" s="22" t="s">
        <v>553</v>
      </c>
      <c r="P2067" s="43" t="s">
        <v>4047</v>
      </c>
      <c r="Q2067" s="17" t="str" cm="1">
        <f t="array" ref="Q2067">_xlfn.XLOOKUP(Table4[[#This Row],[Full Name / Nama Penuh]],Table1[[#All],[Employee Name]],Table1[[#All],[Status]],"",0,1)</f>
        <v>Active</v>
      </c>
      <c r="R2067" s="37"/>
    </row>
    <row r="2068" spans="1:18" ht="130.5">
      <c r="A2068" s="47"/>
      <c r="B2068" s="21"/>
      <c r="C2068" s="21"/>
      <c r="D2068" s="21"/>
      <c r="E2068" s="33">
        <v>45993</v>
      </c>
      <c r="F2068" s="17" t="s">
        <v>152</v>
      </c>
      <c r="G2068" s="15"/>
      <c r="H2068" s="17" t="s">
        <v>239</v>
      </c>
      <c r="I2068" s="22" t="s">
        <v>359</v>
      </c>
      <c r="J2068" s="22" t="s">
        <v>266</v>
      </c>
      <c r="K2068" s="23" t="s">
        <v>305</v>
      </c>
      <c r="L2068" s="23" t="s">
        <v>6568</v>
      </c>
      <c r="M2068" s="24" t="s">
        <v>6569</v>
      </c>
      <c r="N2068" s="24" t="s">
        <v>6570</v>
      </c>
      <c r="O2068" s="22" t="s">
        <v>295</v>
      </c>
      <c r="P2068" s="43" t="s">
        <v>4047</v>
      </c>
      <c r="Q2068" s="17" t="str" cm="1">
        <f t="array" ref="Q2068">_xlfn.XLOOKUP(Table4[[#This Row],[Full Name / Nama Penuh]],Table1[[#All],[Employee Name]],Table1[[#All],[Status]],"",0,1)</f>
        <v>Active</v>
      </c>
      <c r="R2068" s="37"/>
    </row>
    <row r="2069" spans="1:18" ht="43.5">
      <c r="A2069" s="17"/>
      <c r="B2069" s="15"/>
      <c r="C2069" s="15"/>
      <c r="D2069" s="15"/>
      <c r="E2069" s="32">
        <v>45993</v>
      </c>
      <c r="F2069" s="17" t="s">
        <v>89</v>
      </c>
      <c r="G2069" s="15"/>
      <c r="H2069" s="17" t="s">
        <v>239</v>
      </c>
      <c r="I2069" s="18" t="s">
        <v>5950</v>
      </c>
      <c r="J2069" s="18" t="s">
        <v>753</v>
      </c>
      <c r="K2069" s="19" t="s">
        <v>267</v>
      </c>
      <c r="L2069" s="19" t="s">
        <v>6571</v>
      </c>
      <c r="M2069" s="20" t="s">
        <v>6572</v>
      </c>
      <c r="N2069" s="20" t="s">
        <v>6080</v>
      </c>
      <c r="O2069" s="18" t="s">
        <v>346</v>
      </c>
      <c r="P2069" s="43" t="s">
        <v>4047</v>
      </c>
      <c r="Q2069" s="17" t="str" cm="1">
        <f t="array" ref="Q2069">_xlfn.XLOOKUP(Table4[[#This Row],[Full Name / Nama Penuh]],Table1[[#All],[Employee Name]],Table1[[#All],[Status]],"",0,1)</f>
        <v>Inactive</v>
      </c>
      <c r="R2069" s="37"/>
    </row>
    <row r="2070" spans="1:18" ht="43.5">
      <c r="A2070" s="47"/>
      <c r="B2070" s="21"/>
      <c r="C2070" s="21"/>
      <c r="D2070" s="21"/>
      <c r="E2070" s="33">
        <v>45993</v>
      </c>
      <c r="F2070" s="17" t="s">
        <v>117</v>
      </c>
      <c r="G2070" s="15"/>
      <c r="H2070" s="17" t="s">
        <v>239</v>
      </c>
      <c r="I2070" s="22" t="s">
        <v>677</v>
      </c>
      <c r="J2070" s="22" t="s">
        <v>1787</v>
      </c>
      <c r="K2070" s="23" t="s">
        <v>296</v>
      </c>
      <c r="L2070" s="23" t="s">
        <v>6573</v>
      </c>
      <c r="M2070" s="24" t="s">
        <v>6574</v>
      </c>
      <c r="N2070" s="23" t="s">
        <v>6575</v>
      </c>
      <c r="O2070" s="22" t="s">
        <v>346</v>
      </c>
      <c r="P2070" s="43" t="s">
        <v>4047</v>
      </c>
      <c r="Q2070" s="17" t="str" cm="1">
        <f t="array" ref="Q2070">_xlfn.XLOOKUP(Table4[[#This Row],[Full Name / Nama Penuh]],Table1[[#All],[Employee Name]],Table1[[#All],[Status]],"",0,1)</f>
        <v>Active</v>
      </c>
      <c r="R2070" s="37"/>
    </row>
    <row r="2071" spans="1:18" ht="43.5">
      <c r="A2071" s="47"/>
      <c r="B2071" s="21"/>
      <c r="C2071" s="21"/>
      <c r="D2071" s="21"/>
      <c r="E2071" s="33">
        <v>45993</v>
      </c>
      <c r="F2071" s="17" t="s">
        <v>117</v>
      </c>
      <c r="G2071" s="15"/>
      <c r="H2071" s="17" t="s">
        <v>239</v>
      </c>
      <c r="I2071" s="22" t="s">
        <v>4979</v>
      </c>
      <c r="J2071" s="22" t="s">
        <v>320</v>
      </c>
      <c r="K2071" s="23" t="s">
        <v>296</v>
      </c>
      <c r="L2071" s="23" t="s">
        <v>6576</v>
      </c>
      <c r="M2071" s="24" t="s">
        <v>6577</v>
      </c>
      <c r="N2071" s="23" t="s">
        <v>6578</v>
      </c>
      <c r="O2071" s="22" t="s">
        <v>346</v>
      </c>
      <c r="P2071" s="43" t="s">
        <v>4047</v>
      </c>
      <c r="Q2071" s="17" t="str" cm="1">
        <f t="array" ref="Q2071">_xlfn.XLOOKUP(Table4[[#This Row],[Full Name / Nama Penuh]],Table1[[#All],[Employee Name]],Table1[[#All],[Status]],"",0,1)</f>
        <v>Active</v>
      </c>
      <c r="R2071" s="37"/>
    </row>
    <row r="2072" spans="1:18" ht="43.5">
      <c r="A2072" s="17"/>
      <c r="B2072" s="15"/>
      <c r="C2072" s="15"/>
      <c r="D2072" s="15"/>
      <c r="E2072" s="32">
        <v>45993</v>
      </c>
      <c r="F2072" s="17" t="s">
        <v>117</v>
      </c>
      <c r="G2072" s="15"/>
      <c r="H2072" s="17" t="s">
        <v>239</v>
      </c>
      <c r="I2072" s="18" t="s">
        <v>4979</v>
      </c>
      <c r="J2072" s="18" t="s">
        <v>88</v>
      </c>
      <c r="K2072" s="19" t="s">
        <v>285</v>
      </c>
      <c r="L2072" s="19" t="s">
        <v>6579</v>
      </c>
      <c r="M2072" s="20" t="s">
        <v>6580</v>
      </c>
      <c r="N2072" s="19" t="s">
        <v>491</v>
      </c>
      <c r="O2072" s="18" t="s">
        <v>527</v>
      </c>
      <c r="P2072" s="43" t="s">
        <v>4047</v>
      </c>
      <c r="Q2072" s="17" t="str" cm="1">
        <f t="array" ref="Q2072">_xlfn.XLOOKUP(Table4[[#This Row],[Full Name / Nama Penuh]],Table1[[#All],[Employee Name]],Table1[[#All],[Status]],"",0,1)</f>
        <v>Active</v>
      </c>
      <c r="R2072" s="37"/>
    </row>
    <row r="2073" spans="1:18" ht="57.75">
      <c r="A2073" s="47"/>
      <c r="B2073" s="21"/>
      <c r="C2073" s="21"/>
      <c r="D2073" s="21"/>
      <c r="E2073" s="33">
        <v>45993</v>
      </c>
      <c r="F2073" s="17" t="s">
        <v>117</v>
      </c>
      <c r="G2073" s="15"/>
      <c r="H2073" s="17" t="s">
        <v>239</v>
      </c>
      <c r="I2073" s="22" t="s">
        <v>4979</v>
      </c>
      <c r="J2073" s="22" t="s">
        <v>88</v>
      </c>
      <c r="K2073" s="23" t="s">
        <v>296</v>
      </c>
      <c r="L2073" s="23" t="s">
        <v>6581</v>
      </c>
      <c r="M2073" s="24" t="s">
        <v>6582</v>
      </c>
      <c r="N2073" s="23" t="s">
        <v>6583</v>
      </c>
      <c r="O2073" s="22" t="s">
        <v>271</v>
      </c>
      <c r="P2073" s="43" t="s">
        <v>4047</v>
      </c>
      <c r="Q2073" s="17" t="str" cm="1">
        <f t="array" ref="Q2073">_xlfn.XLOOKUP(Table4[[#This Row],[Full Name / Nama Penuh]],Table1[[#All],[Employee Name]],Table1[[#All],[Status]],"",0,1)</f>
        <v>Active</v>
      </c>
      <c r="R2073" s="37"/>
    </row>
    <row r="2074" spans="1:18" ht="332.25">
      <c r="A2074" s="47"/>
      <c r="B2074" s="21"/>
      <c r="C2074" s="21"/>
      <c r="D2074" s="21"/>
      <c r="E2074" s="33">
        <v>45993</v>
      </c>
      <c r="F2074" s="17" t="s">
        <v>103</v>
      </c>
      <c r="G2074" s="15"/>
      <c r="H2074" s="17" t="s">
        <v>239</v>
      </c>
      <c r="I2074" s="22" t="s">
        <v>6584</v>
      </c>
      <c r="J2074" s="22" t="s">
        <v>266</v>
      </c>
      <c r="K2074" s="23" t="s">
        <v>285</v>
      </c>
      <c r="L2074" s="23" t="s">
        <v>6585</v>
      </c>
      <c r="M2074" s="24" t="s">
        <v>6586</v>
      </c>
      <c r="N2074" s="23" t="s">
        <v>6587</v>
      </c>
      <c r="O2074" s="22" t="s">
        <v>553</v>
      </c>
      <c r="P2074" s="43" t="s">
        <v>4047</v>
      </c>
      <c r="Q2074" s="17" t="str" cm="1">
        <f t="array" ref="Q2074">_xlfn.XLOOKUP(Table4[[#This Row],[Full Name / Nama Penuh]],Table1[[#All],[Employee Name]],Table1[[#All],[Status]],"",0,1)</f>
        <v>Active</v>
      </c>
      <c r="R2074" s="37"/>
    </row>
    <row r="2075" spans="1:18" ht="72.75">
      <c r="A2075" s="47"/>
      <c r="B2075" s="21"/>
      <c r="C2075" s="21"/>
      <c r="D2075" s="21"/>
      <c r="E2075" s="33">
        <v>45993</v>
      </c>
      <c r="F2075" s="17" t="s">
        <v>117</v>
      </c>
      <c r="G2075" s="15"/>
      <c r="H2075" s="17" t="s">
        <v>239</v>
      </c>
      <c r="I2075" s="22" t="s">
        <v>677</v>
      </c>
      <c r="J2075" s="22" t="s">
        <v>88</v>
      </c>
      <c r="K2075" s="23" t="s">
        <v>296</v>
      </c>
      <c r="L2075" s="23" t="s">
        <v>6588</v>
      </c>
      <c r="M2075" s="24" t="s">
        <v>6589</v>
      </c>
      <c r="N2075" s="23" t="s">
        <v>6590</v>
      </c>
      <c r="O2075" s="22" t="s">
        <v>346</v>
      </c>
      <c r="P2075" s="43" t="s">
        <v>4047</v>
      </c>
      <c r="Q2075" s="17" t="str" cm="1">
        <f t="array" ref="Q2075">_xlfn.XLOOKUP(Table4[[#This Row],[Full Name / Nama Penuh]],Table1[[#All],[Employee Name]],Table1[[#All],[Status]],"",0,1)</f>
        <v>Active</v>
      </c>
      <c r="R2075" s="37"/>
    </row>
    <row r="2076" spans="1:18" ht="43.5">
      <c r="A2076" s="47"/>
      <c r="B2076" s="21"/>
      <c r="C2076" s="21"/>
      <c r="D2076" s="21"/>
      <c r="E2076" s="33">
        <v>45993</v>
      </c>
      <c r="F2076" s="17" t="s">
        <v>117</v>
      </c>
      <c r="G2076" s="15"/>
      <c r="H2076" s="17" t="s">
        <v>239</v>
      </c>
      <c r="I2076" s="22" t="s">
        <v>4979</v>
      </c>
      <c r="J2076" s="22" t="s">
        <v>88</v>
      </c>
      <c r="K2076" s="23" t="s">
        <v>285</v>
      </c>
      <c r="L2076" s="23" t="s">
        <v>6591</v>
      </c>
      <c r="M2076" s="24" t="s">
        <v>6592</v>
      </c>
      <c r="N2076" s="23" t="s">
        <v>491</v>
      </c>
      <c r="O2076" s="22" t="s">
        <v>289</v>
      </c>
      <c r="P2076" s="43" t="s">
        <v>4047</v>
      </c>
      <c r="Q2076" s="17" t="str" cm="1">
        <f t="array" ref="Q2076">_xlfn.XLOOKUP(Table4[[#This Row],[Full Name / Nama Penuh]],Table1[[#All],[Employee Name]],Table1[[#All],[Status]],"",0,1)</f>
        <v>Active</v>
      </c>
      <c r="R2076" s="37"/>
    </row>
    <row r="2077" spans="1:18" ht="43.5">
      <c r="A2077" s="47"/>
      <c r="B2077" s="21"/>
      <c r="C2077" s="21"/>
      <c r="D2077" s="21"/>
      <c r="E2077" s="33">
        <v>45993</v>
      </c>
      <c r="F2077" s="17" t="s">
        <v>117</v>
      </c>
      <c r="G2077" s="15"/>
      <c r="H2077" s="17" t="s">
        <v>239</v>
      </c>
      <c r="I2077" s="22" t="s">
        <v>6593</v>
      </c>
      <c r="J2077" s="22" t="s">
        <v>88</v>
      </c>
      <c r="K2077" s="23" t="s">
        <v>285</v>
      </c>
      <c r="L2077" s="23" t="s">
        <v>6594</v>
      </c>
      <c r="M2077" s="24" t="s">
        <v>6595</v>
      </c>
      <c r="N2077" s="23" t="s">
        <v>491</v>
      </c>
      <c r="O2077" s="22" t="s">
        <v>428</v>
      </c>
      <c r="P2077" s="43" t="s">
        <v>4047</v>
      </c>
      <c r="Q2077" s="17" t="str" cm="1">
        <f t="array" ref="Q2077">_xlfn.XLOOKUP(Table4[[#This Row],[Full Name / Nama Penuh]],Table1[[#All],[Employee Name]],Table1[[#All],[Status]],"",0,1)</f>
        <v>Active</v>
      </c>
      <c r="R2077" s="37"/>
    </row>
    <row r="2078" spans="1:18" ht="87">
      <c r="A2078" s="17"/>
      <c r="B2078" s="15"/>
      <c r="C2078" s="15"/>
      <c r="D2078" s="15"/>
      <c r="E2078" s="32">
        <v>45993</v>
      </c>
      <c r="F2078" s="17" t="s">
        <v>114</v>
      </c>
      <c r="G2078" s="15"/>
      <c r="H2078" s="17" t="s">
        <v>239</v>
      </c>
      <c r="I2078" s="18" t="s">
        <v>5798</v>
      </c>
      <c r="J2078" s="18" t="s">
        <v>88</v>
      </c>
      <c r="K2078" s="19" t="s">
        <v>296</v>
      </c>
      <c r="L2078" s="19" t="s">
        <v>6596</v>
      </c>
      <c r="M2078" s="20" t="s">
        <v>6597</v>
      </c>
      <c r="N2078" s="19" t="s">
        <v>6598</v>
      </c>
      <c r="O2078" s="18" t="s">
        <v>383</v>
      </c>
      <c r="P2078" s="43" t="s">
        <v>4047</v>
      </c>
      <c r="Q2078" s="17" t="str" cm="1">
        <f t="array" ref="Q2078">_xlfn.XLOOKUP(Table4[[#This Row],[Full Name / Nama Penuh]],Table1[[#All],[Employee Name]],Table1[[#All],[Status]],"",0,1)</f>
        <v>Active</v>
      </c>
      <c r="R2078" s="37"/>
    </row>
    <row r="2079" spans="1:18" ht="130.5">
      <c r="A2079" s="17"/>
      <c r="B2079" s="15"/>
      <c r="C2079" s="15"/>
      <c r="D2079" s="15"/>
      <c r="E2079" s="32">
        <v>45993</v>
      </c>
      <c r="F2079" s="17" t="s">
        <v>114</v>
      </c>
      <c r="G2079" s="15"/>
      <c r="H2079" s="17" t="s">
        <v>239</v>
      </c>
      <c r="I2079" s="18" t="s">
        <v>5798</v>
      </c>
      <c r="J2079" s="18" t="s">
        <v>266</v>
      </c>
      <c r="K2079" s="19" t="s">
        <v>285</v>
      </c>
      <c r="L2079" s="19" t="s">
        <v>6599</v>
      </c>
      <c r="M2079" s="20" t="s">
        <v>6600</v>
      </c>
      <c r="N2079" s="19" t="s">
        <v>6601</v>
      </c>
      <c r="O2079" s="18" t="s">
        <v>289</v>
      </c>
      <c r="P2079" s="43" t="s">
        <v>4047</v>
      </c>
      <c r="Q2079" s="17" t="str" cm="1">
        <f t="array" ref="Q2079">_xlfn.XLOOKUP(Table4[[#This Row],[Full Name / Nama Penuh]],Table1[[#All],[Employee Name]],Table1[[#All],[Status]],"",0,1)</f>
        <v>Active</v>
      </c>
      <c r="R2079" s="37"/>
    </row>
    <row r="2080" spans="1:18" ht="101.25">
      <c r="A2080" s="47"/>
      <c r="B2080" s="21"/>
      <c r="C2080" s="21"/>
      <c r="D2080" s="21"/>
      <c r="E2080" s="33">
        <v>45993</v>
      </c>
      <c r="F2080" s="17" t="s">
        <v>108</v>
      </c>
      <c r="G2080" s="15"/>
      <c r="H2080" s="17" t="s">
        <v>239</v>
      </c>
      <c r="I2080" s="22" t="s">
        <v>546</v>
      </c>
      <c r="J2080" s="22" t="s">
        <v>88</v>
      </c>
      <c r="K2080" s="23" t="s">
        <v>285</v>
      </c>
      <c r="L2080" s="23" t="s">
        <v>6602</v>
      </c>
      <c r="M2080" s="24" t="s">
        <v>362</v>
      </c>
      <c r="N2080" s="23" t="s">
        <v>6603</v>
      </c>
      <c r="O2080" s="22" t="s">
        <v>367</v>
      </c>
      <c r="P2080" s="43" t="s">
        <v>4047</v>
      </c>
      <c r="Q2080" s="17" t="str" cm="1">
        <f t="array" ref="Q2080">_xlfn.XLOOKUP(Table4[[#This Row],[Full Name / Nama Penuh]],Table1[[#All],[Employee Name]],Table1[[#All],[Status]],"",0,1)</f>
        <v>Active</v>
      </c>
      <c r="R2080" s="37"/>
    </row>
    <row r="2081" spans="1:18" ht="43.5">
      <c r="A2081" s="17"/>
      <c r="B2081" s="15"/>
      <c r="C2081" s="15"/>
      <c r="D2081" s="15"/>
      <c r="E2081" s="32">
        <v>45993</v>
      </c>
      <c r="F2081" s="17" t="s">
        <v>98</v>
      </c>
      <c r="G2081" s="15"/>
      <c r="H2081" s="17" t="s">
        <v>239</v>
      </c>
      <c r="I2081" s="18" t="s">
        <v>4832</v>
      </c>
      <c r="J2081" s="18" t="s">
        <v>266</v>
      </c>
      <c r="K2081" s="19" t="s">
        <v>285</v>
      </c>
      <c r="L2081" s="19" t="s">
        <v>6604</v>
      </c>
      <c r="M2081" s="20" t="s">
        <v>491</v>
      </c>
      <c r="N2081" s="19" t="s">
        <v>491</v>
      </c>
      <c r="O2081" s="18" t="s">
        <v>589</v>
      </c>
      <c r="P2081" s="43" t="s">
        <v>4047</v>
      </c>
      <c r="Q2081" s="17" t="str" cm="1">
        <f t="array" ref="Q2081">_xlfn.XLOOKUP(Table4[[#This Row],[Full Name / Nama Penuh]],Table1[[#All],[Employee Name]],Table1[[#All],[Status]],"",0,1)</f>
        <v>Active</v>
      </c>
      <c r="R2081" s="37"/>
    </row>
    <row r="2082" spans="1:18" ht="43.5">
      <c r="A2082" s="47"/>
      <c r="B2082" s="21"/>
      <c r="C2082" s="21"/>
      <c r="D2082" s="21"/>
      <c r="E2082" s="33">
        <v>45993</v>
      </c>
      <c r="F2082" s="17" t="s">
        <v>98</v>
      </c>
      <c r="G2082" s="15"/>
      <c r="H2082" s="17" t="s">
        <v>239</v>
      </c>
      <c r="I2082" s="22" t="s">
        <v>4832</v>
      </c>
      <c r="J2082" s="22" t="s">
        <v>274</v>
      </c>
      <c r="K2082" s="23" t="s">
        <v>285</v>
      </c>
      <c r="L2082" s="23" t="s">
        <v>6605</v>
      </c>
      <c r="M2082" s="24" t="s">
        <v>491</v>
      </c>
      <c r="N2082" s="23" t="s">
        <v>491</v>
      </c>
      <c r="O2082" s="22" t="s">
        <v>541</v>
      </c>
      <c r="P2082" s="43" t="s">
        <v>4047</v>
      </c>
      <c r="Q2082" s="17" t="str" cm="1">
        <f t="array" ref="Q2082">_xlfn.XLOOKUP(Table4[[#This Row],[Full Name / Nama Penuh]],Table1[[#All],[Employee Name]],Table1[[#All],[Status]],"",0,1)</f>
        <v>Active</v>
      </c>
      <c r="R2082" s="37"/>
    </row>
    <row r="2083" spans="1:18" ht="43.5">
      <c r="A2083" s="17"/>
      <c r="B2083" s="15"/>
      <c r="C2083" s="15"/>
      <c r="D2083" s="15"/>
      <c r="E2083" s="32">
        <v>45993</v>
      </c>
      <c r="F2083" s="17" t="s">
        <v>98</v>
      </c>
      <c r="G2083" s="15"/>
      <c r="H2083" s="17" t="s">
        <v>239</v>
      </c>
      <c r="I2083" s="18" t="s">
        <v>4832</v>
      </c>
      <c r="J2083" s="18" t="s">
        <v>274</v>
      </c>
      <c r="K2083" s="19" t="s">
        <v>285</v>
      </c>
      <c r="L2083" s="19" t="s">
        <v>6606</v>
      </c>
      <c r="M2083" s="20" t="s">
        <v>491</v>
      </c>
      <c r="N2083" s="19" t="s">
        <v>339</v>
      </c>
      <c r="O2083" s="18" t="s">
        <v>450</v>
      </c>
      <c r="P2083" s="43" t="s">
        <v>4047</v>
      </c>
      <c r="Q2083" s="17" t="str" cm="1">
        <f t="array" ref="Q2083">_xlfn.XLOOKUP(Table4[[#This Row],[Full Name / Nama Penuh]],Table1[[#All],[Employee Name]],Table1[[#All],[Status]],"",0,1)</f>
        <v>Active</v>
      </c>
      <c r="R2083" s="37"/>
    </row>
    <row r="2084" spans="1:18" ht="409.6">
      <c r="A2084" s="47"/>
      <c r="B2084" s="21"/>
      <c r="C2084" s="21"/>
      <c r="D2084" s="21"/>
      <c r="E2084" s="33">
        <v>45993</v>
      </c>
      <c r="F2084" s="17" t="s">
        <v>22</v>
      </c>
      <c r="G2084" s="15"/>
      <c r="H2084" s="17" t="s">
        <v>239</v>
      </c>
      <c r="I2084" s="22" t="s">
        <v>6607</v>
      </c>
      <c r="J2084" s="22" t="s">
        <v>604</v>
      </c>
      <c r="K2084" s="23" t="s">
        <v>296</v>
      </c>
      <c r="L2084" s="23" t="s">
        <v>6608</v>
      </c>
      <c r="M2084" s="24" t="s">
        <v>6609</v>
      </c>
      <c r="N2084" s="23" t="s">
        <v>6610</v>
      </c>
      <c r="O2084" s="22" t="s">
        <v>375</v>
      </c>
      <c r="P2084" s="43" t="s">
        <v>4047</v>
      </c>
      <c r="Q2084" s="17" t="str" cm="1">
        <f t="array" ref="Q2084">_xlfn.XLOOKUP(Table4[[#This Row],[Full Name / Nama Penuh]],Table1[[#All],[Employee Name]],Table1[[#All],[Status]],"",0,1)</f>
        <v>Inactive</v>
      </c>
      <c r="R2084" s="37"/>
    </row>
    <row r="2085" spans="1:18" ht="101.25">
      <c r="A2085" s="17"/>
      <c r="B2085" s="15"/>
      <c r="C2085" s="15"/>
      <c r="D2085" s="15"/>
      <c r="E2085" s="32">
        <v>45992</v>
      </c>
      <c r="F2085" s="17" t="s">
        <v>133</v>
      </c>
      <c r="G2085" s="15"/>
      <c r="H2085" s="17" t="s">
        <v>239</v>
      </c>
      <c r="I2085" s="18" t="s">
        <v>2087</v>
      </c>
      <c r="J2085" s="18" t="s">
        <v>604</v>
      </c>
      <c r="K2085" s="19" t="s">
        <v>267</v>
      </c>
      <c r="L2085" s="19" t="s">
        <v>6611</v>
      </c>
      <c r="M2085" s="20" t="s">
        <v>6612</v>
      </c>
      <c r="N2085" s="19" t="s">
        <v>6613</v>
      </c>
      <c r="O2085" s="18" t="s">
        <v>318</v>
      </c>
      <c r="P2085" s="43" t="s">
        <v>4047</v>
      </c>
      <c r="Q2085" s="17" t="str" cm="1">
        <f t="array" ref="Q2085">_xlfn.XLOOKUP(Table4[[#This Row],[Full Name / Nama Penuh]],Table1[[#All],[Employee Name]],Table1[[#All],[Status]],"",0,1)</f>
        <v>Active</v>
      </c>
      <c r="R2085" s="37"/>
    </row>
    <row r="2086" spans="1:18" ht="43.5">
      <c r="A2086" s="47"/>
      <c r="B2086" s="21"/>
      <c r="C2086" s="21"/>
      <c r="D2086" s="21"/>
      <c r="E2086" s="33">
        <v>45992</v>
      </c>
      <c r="F2086" s="17" t="s">
        <v>97</v>
      </c>
      <c r="G2086" s="15"/>
      <c r="H2086" s="17" t="s">
        <v>239</v>
      </c>
      <c r="I2086" s="22" t="s">
        <v>56</v>
      </c>
      <c r="J2086" s="22" t="s">
        <v>715</v>
      </c>
      <c r="K2086" s="23" t="s">
        <v>267</v>
      </c>
      <c r="L2086" s="23" t="s">
        <v>6614</v>
      </c>
      <c r="M2086" s="24" t="s">
        <v>6615</v>
      </c>
      <c r="N2086" s="23" t="s">
        <v>6616</v>
      </c>
      <c r="O2086" s="22" t="s">
        <v>283</v>
      </c>
      <c r="P2086" s="43" t="s">
        <v>4047</v>
      </c>
      <c r="Q2086" s="17" t="str" cm="1">
        <f t="array" ref="Q2086">_xlfn.XLOOKUP(Table4[[#This Row],[Full Name / Nama Penuh]],Table1[[#All],[Employee Name]],Table1[[#All],[Status]],"",0,1)</f>
        <v>Active</v>
      </c>
      <c r="R2086" s="37"/>
    </row>
    <row r="2087" spans="1:18" ht="43.5">
      <c r="A2087" s="17"/>
      <c r="B2087" s="15"/>
      <c r="C2087" s="15"/>
      <c r="D2087" s="15"/>
      <c r="E2087" s="32">
        <v>45992</v>
      </c>
      <c r="F2087" s="17" t="s">
        <v>97</v>
      </c>
      <c r="G2087" s="15"/>
      <c r="H2087" s="17" t="s">
        <v>239</v>
      </c>
      <c r="I2087" s="18" t="s">
        <v>56</v>
      </c>
      <c r="J2087" s="18" t="s">
        <v>919</v>
      </c>
      <c r="K2087" s="19" t="s">
        <v>267</v>
      </c>
      <c r="L2087" s="19" t="s">
        <v>6617</v>
      </c>
      <c r="M2087" s="20" t="s">
        <v>3685</v>
      </c>
      <c r="N2087" s="19" t="s">
        <v>6618</v>
      </c>
      <c r="O2087" s="18" t="s">
        <v>283</v>
      </c>
      <c r="P2087" s="43" t="s">
        <v>4047</v>
      </c>
      <c r="Q2087" s="17" t="str" cm="1">
        <f t="array" ref="Q2087">_xlfn.XLOOKUP(Table4[[#This Row],[Full Name / Nama Penuh]],Table1[[#All],[Employee Name]],Table1[[#All],[Status]],"",0,1)</f>
        <v>Active</v>
      </c>
      <c r="R2087" s="37"/>
    </row>
    <row r="2088" spans="1:18" ht="72.75">
      <c r="A2088" s="47"/>
      <c r="B2088" s="21"/>
      <c r="C2088" s="21"/>
      <c r="D2088" s="21"/>
      <c r="E2088" s="33">
        <v>45992</v>
      </c>
      <c r="F2088" s="17" t="s">
        <v>97</v>
      </c>
      <c r="G2088" s="15"/>
      <c r="H2088" s="17" t="s">
        <v>239</v>
      </c>
      <c r="I2088" s="22" t="s">
        <v>56</v>
      </c>
      <c r="J2088" s="22" t="s">
        <v>715</v>
      </c>
      <c r="K2088" s="23" t="s">
        <v>267</v>
      </c>
      <c r="L2088" s="23" t="s">
        <v>6619</v>
      </c>
      <c r="M2088" s="24" t="s">
        <v>6620</v>
      </c>
      <c r="N2088" s="23" t="s">
        <v>6621</v>
      </c>
      <c r="O2088" s="22" t="s">
        <v>283</v>
      </c>
      <c r="P2088" s="43" t="s">
        <v>4047</v>
      </c>
      <c r="Q2088" s="17" t="str" cm="1">
        <f t="array" ref="Q2088">_xlfn.XLOOKUP(Table4[[#This Row],[Full Name / Nama Penuh]],Table1[[#All],[Employee Name]],Table1[[#All],[Status]],"",0,1)</f>
        <v>Active</v>
      </c>
      <c r="R2088" s="37"/>
    </row>
    <row r="2089" spans="1:18" ht="43.5">
      <c r="A2089" s="17"/>
      <c r="B2089" s="15"/>
      <c r="C2089" s="15"/>
      <c r="D2089" s="15"/>
      <c r="E2089" s="32">
        <v>45992</v>
      </c>
      <c r="F2089" s="17" t="s">
        <v>97</v>
      </c>
      <c r="G2089" s="15"/>
      <c r="H2089" s="17" t="s">
        <v>239</v>
      </c>
      <c r="I2089" s="18" t="s">
        <v>56</v>
      </c>
      <c r="J2089" s="18" t="s">
        <v>919</v>
      </c>
      <c r="K2089" s="19" t="s">
        <v>267</v>
      </c>
      <c r="L2089" s="19" t="s">
        <v>6622</v>
      </c>
      <c r="M2089" s="20" t="s">
        <v>6623</v>
      </c>
      <c r="N2089" s="19" t="s">
        <v>6624</v>
      </c>
      <c r="O2089" s="18" t="s">
        <v>375</v>
      </c>
      <c r="P2089" s="43" t="s">
        <v>4047</v>
      </c>
      <c r="Q2089" s="17" t="str" cm="1">
        <f t="array" ref="Q2089">_xlfn.XLOOKUP(Table4[[#This Row],[Full Name / Nama Penuh]],Table1[[#All],[Employee Name]],Table1[[#All],[Status]],"",0,1)</f>
        <v>Active</v>
      </c>
      <c r="R2089" s="37"/>
    </row>
    <row r="2090" spans="1:18" ht="43.5">
      <c r="A2090" s="17"/>
      <c r="B2090" s="15"/>
      <c r="C2090" s="15"/>
      <c r="D2090" s="15"/>
      <c r="E2090" s="32">
        <v>45992</v>
      </c>
      <c r="F2090" s="17" t="s">
        <v>97</v>
      </c>
      <c r="G2090" s="15"/>
      <c r="H2090" s="17" t="s">
        <v>239</v>
      </c>
      <c r="I2090" s="18" t="s">
        <v>56</v>
      </c>
      <c r="J2090" s="18" t="s">
        <v>715</v>
      </c>
      <c r="K2090" s="19" t="s">
        <v>267</v>
      </c>
      <c r="L2090" s="19" t="s">
        <v>6625</v>
      </c>
      <c r="M2090" s="20" t="s">
        <v>6626</v>
      </c>
      <c r="N2090" s="19" t="s">
        <v>6627</v>
      </c>
      <c r="O2090" s="18" t="s">
        <v>375</v>
      </c>
      <c r="P2090" s="43" t="s">
        <v>4047</v>
      </c>
      <c r="Q2090" s="17" t="str" cm="1">
        <f t="array" ref="Q2090">_xlfn.XLOOKUP(Table4[[#This Row],[Full Name / Nama Penuh]],Table1[[#All],[Employee Name]],Table1[[#All],[Status]],"",0,1)</f>
        <v>Active</v>
      </c>
      <c r="R2090" s="37"/>
    </row>
    <row r="2091" spans="1:18" ht="72.75">
      <c r="A2091" s="47"/>
      <c r="B2091" s="21"/>
      <c r="C2091" s="21"/>
      <c r="D2091" s="21"/>
      <c r="E2091" s="33">
        <v>45992</v>
      </c>
      <c r="F2091" s="17" t="s">
        <v>182</v>
      </c>
      <c r="G2091" s="15"/>
      <c r="H2091" s="17" t="s">
        <v>239</v>
      </c>
      <c r="I2091" s="22" t="s">
        <v>359</v>
      </c>
      <c r="J2091" s="22" t="s">
        <v>608</v>
      </c>
      <c r="K2091" s="23" t="s">
        <v>305</v>
      </c>
      <c r="L2091" s="23" t="s">
        <v>6628</v>
      </c>
      <c r="M2091" s="24" t="s">
        <v>6629</v>
      </c>
      <c r="N2091" s="23" t="s">
        <v>6630</v>
      </c>
      <c r="O2091" s="22" t="s">
        <v>450</v>
      </c>
      <c r="P2091" s="43" t="s">
        <v>4047</v>
      </c>
      <c r="Q2091" s="17" t="str" cm="1">
        <f t="array" ref="Q2091">_xlfn.XLOOKUP(Table4[[#This Row],[Full Name / Nama Penuh]],Table1[[#All],[Employee Name]],Table1[[#All],[Status]],"",0,1)</f>
        <v>Active</v>
      </c>
      <c r="R2091" s="37"/>
    </row>
    <row r="2092" spans="1:18" ht="159">
      <c r="A2092" s="17"/>
      <c r="B2092" s="15"/>
      <c r="C2092" s="15"/>
      <c r="D2092" s="15"/>
      <c r="E2092" s="32">
        <v>45992</v>
      </c>
      <c r="F2092" s="17" t="s">
        <v>202</v>
      </c>
      <c r="G2092" s="15"/>
      <c r="H2092" s="17" t="s">
        <v>239</v>
      </c>
      <c r="I2092" s="18" t="s">
        <v>359</v>
      </c>
      <c r="J2092" s="18" t="s">
        <v>325</v>
      </c>
      <c r="K2092" s="19" t="s">
        <v>305</v>
      </c>
      <c r="L2092" s="19" t="s">
        <v>6631</v>
      </c>
      <c r="M2092" s="20" t="s">
        <v>6455</v>
      </c>
      <c r="N2092" s="19" t="s">
        <v>6632</v>
      </c>
      <c r="O2092" s="18" t="s">
        <v>295</v>
      </c>
      <c r="P2092" s="43" t="s">
        <v>4047</v>
      </c>
      <c r="Q2092" s="17" t="str" cm="1">
        <f t="array" ref="Q2092">_xlfn.XLOOKUP(Table4[[#This Row],[Full Name / Nama Penuh]],Table1[[#All],[Employee Name]],Table1[[#All],[Status]],"",0,1)</f>
        <v>Active</v>
      </c>
      <c r="R2092" s="37"/>
    </row>
    <row r="2093" spans="1:18" ht="115.5">
      <c r="A2093" s="47"/>
      <c r="B2093" s="21"/>
      <c r="C2093" s="21"/>
      <c r="D2093" s="21"/>
      <c r="E2093" s="33">
        <v>45992</v>
      </c>
      <c r="F2093" s="17" t="s">
        <v>46</v>
      </c>
      <c r="G2093" s="15"/>
      <c r="H2093" s="17" t="s">
        <v>239</v>
      </c>
      <c r="I2093" s="22" t="s">
        <v>4120</v>
      </c>
      <c r="J2093" s="22" t="s">
        <v>620</v>
      </c>
      <c r="K2093" s="23" t="s">
        <v>267</v>
      </c>
      <c r="L2093" s="23" t="s">
        <v>6633</v>
      </c>
      <c r="M2093" s="24" t="s">
        <v>6634</v>
      </c>
      <c r="N2093" s="23" t="s">
        <v>6635</v>
      </c>
      <c r="O2093" s="22" t="s">
        <v>553</v>
      </c>
      <c r="P2093" s="43" t="s">
        <v>4047</v>
      </c>
      <c r="Q2093" s="17" t="str" cm="1">
        <f t="array" ref="Q2093">_xlfn.XLOOKUP(Table4[[#This Row],[Full Name / Nama Penuh]],Table1[[#All],[Employee Name]],Table1[[#All],[Status]],"",0,1)</f>
        <v>Active</v>
      </c>
      <c r="R2093" s="37"/>
    </row>
    <row r="2094" spans="1:18" ht="87">
      <c r="A2094" s="17"/>
      <c r="B2094" s="15"/>
      <c r="C2094" s="15"/>
      <c r="D2094" s="15"/>
      <c r="E2094" s="32">
        <v>45992</v>
      </c>
      <c r="F2094" s="17" t="s">
        <v>46</v>
      </c>
      <c r="G2094" s="15"/>
      <c r="H2094" s="17" t="s">
        <v>239</v>
      </c>
      <c r="I2094" s="18" t="s">
        <v>3287</v>
      </c>
      <c r="J2094" s="18" t="s">
        <v>715</v>
      </c>
      <c r="K2094" s="19" t="s">
        <v>267</v>
      </c>
      <c r="L2094" s="19" t="s">
        <v>6636</v>
      </c>
      <c r="M2094" s="20" t="s">
        <v>6637</v>
      </c>
      <c r="N2094" s="19" t="s">
        <v>6638</v>
      </c>
      <c r="O2094" s="18" t="s">
        <v>498</v>
      </c>
      <c r="P2094" s="43" t="s">
        <v>4047</v>
      </c>
      <c r="Q2094" s="17" t="str" cm="1">
        <f t="array" ref="Q2094">_xlfn.XLOOKUP(Table4[[#This Row],[Full Name / Nama Penuh]],Table1[[#All],[Employee Name]],Table1[[#All],[Status]],"",0,1)</f>
        <v>Active</v>
      </c>
      <c r="R2094" s="37"/>
    </row>
    <row r="2095" spans="1:18" ht="57.75">
      <c r="A2095" s="47"/>
      <c r="B2095" s="21"/>
      <c r="C2095" s="21"/>
      <c r="D2095" s="21"/>
      <c r="E2095" s="33">
        <v>45992</v>
      </c>
      <c r="F2095" s="17" t="s">
        <v>94</v>
      </c>
      <c r="G2095" s="15"/>
      <c r="H2095" s="17" t="s">
        <v>239</v>
      </c>
      <c r="I2095" s="22" t="s">
        <v>5242</v>
      </c>
      <c r="J2095" s="22" t="s">
        <v>715</v>
      </c>
      <c r="K2095" s="23" t="s">
        <v>267</v>
      </c>
      <c r="L2095" s="23" t="s">
        <v>6639</v>
      </c>
      <c r="M2095" s="24" t="s">
        <v>6640</v>
      </c>
      <c r="N2095" s="23" t="s">
        <v>6641</v>
      </c>
      <c r="O2095" s="22" t="s">
        <v>318</v>
      </c>
      <c r="P2095" s="43" t="s">
        <v>4047</v>
      </c>
      <c r="Q2095" s="17" t="str" cm="1">
        <f t="array" ref="Q2095">_xlfn.XLOOKUP(Table4[[#This Row],[Full Name / Nama Penuh]],Table1[[#All],[Employee Name]],Table1[[#All],[Status]],"",0,1)</f>
        <v>Active</v>
      </c>
      <c r="R2095" s="37"/>
    </row>
    <row r="2096" spans="1:18" ht="43.5">
      <c r="A2096" s="47"/>
      <c r="B2096" s="21"/>
      <c r="C2096" s="21"/>
      <c r="D2096" s="21"/>
      <c r="E2096" s="33">
        <v>45992</v>
      </c>
      <c r="F2096" s="17" t="s">
        <v>228</v>
      </c>
      <c r="G2096" s="15"/>
      <c r="H2096" s="17" t="s">
        <v>239</v>
      </c>
      <c r="I2096" s="22" t="s">
        <v>814</v>
      </c>
      <c r="J2096" s="22" t="s">
        <v>608</v>
      </c>
      <c r="K2096" s="23" t="s">
        <v>267</v>
      </c>
      <c r="L2096" s="23" t="s">
        <v>6642</v>
      </c>
      <c r="M2096" s="24" t="s">
        <v>393</v>
      </c>
      <c r="N2096" s="23" t="s">
        <v>6643</v>
      </c>
      <c r="O2096" s="22" t="s">
        <v>454</v>
      </c>
      <c r="P2096" s="43" t="s">
        <v>4047</v>
      </c>
      <c r="Q2096" s="17" t="str" cm="1">
        <f t="array" ref="Q2096">_xlfn.XLOOKUP(Table4[[#This Row],[Full Name / Nama Penuh]],Table1[[#All],[Employee Name]],Table1[[#All],[Status]],"",0,1)</f>
        <v>Active</v>
      </c>
      <c r="R2096" s="37"/>
    </row>
    <row r="2097" spans="1:18" ht="43.5">
      <c r="A2097" s="47"/>
      <c r="B2097" s="21"/>
      <c r="C2097" s="21"/>
      <c r="D2097" s="21"/>
      <c r="E2097" s="33">
        <v>45992</v>
      </c>
      <c r="F2097" s="17" t="s">
        <v>148</v>
      </c>
      <c r="G2097" s="15"/>
      <c r="H2097" s="17" t="s">
        <v>239</v>
      </c>
      <c r="I2097" s="22" t="s">
        <v>432</v>
      </c>
      <c r="J2097" s="22" t="s">
        <v>266</v>
      </c>
      <c r="K2097" s="23" t="s">
        <v>267</v>
      </c>
      <c r="L2097" s="23" t="s">
        <v>6644</v>
      </c>
      <c r="M2097" s="24" t="s">
        <v>6645</v>
      </c>
      <c r="N2097" s="23" t="s">
        <v>696</v>
      </c>
      <c r="O2097" s="22" t="s">
        <v>383</v>
      </c>
      <c r="P2097" s="43" t="s">
        <v>4047</v>
      </c>
      <c r="Q2097" s="17" t="str" cm="1">
        <f t="array" ref="Q2097">_xlfn.XLOOKUP(Table4[[#This Row],[Full Name / Nama Penuh]],Table1[[#All],[Employee Name]],Table1[[#All],[Status]],"",0,1)</f>
        <v>Active</v>
      </c>
      <c r="R2097" s="37"/>
    </row>
    <row r="2098" spans="1:18" ht="159">
      <c r="A2098" s="47"/>
      <c r="B2098" s="21"/>
      <c r="C2098" s="21"/>
      <c r="D2098" s="21"/>
      <c r="E2098" s="33">
        <v>45992</v>
      </c>
      <c r="F2098" s="17" t="s">
        <v>116</v>
      </c>
      <c r="G2098" s="15"/>
      <c r="H2098" s="17" t="s">
        <v>239</v>
      </c>
      <c r="I2098" s="22" t="s">
        <v>6646</v>
      </c>
      <c r="J2098" s="22" t="s">
        <v>88</v>
      </c>
      <c r="K2098" s="23" t="s">
        <v>305</v>
      </c>
      <c r="L2098" s="23" t="s">
        <v>6647</v>
      </c>
      <c r="M2098" s="24" t="s">
        <v>6648</v>
      </c>
      <c r="N2098" s="23" t="s">
        <v>6649</v>
      </c>
      <c r="O2098" s="22" t="s">
        <v>295</v>
      </c>
      <c r="P2098" s="43" t="s">
        <v>4047</v>
      </c>
      <c r="Q2098" s="17" t="str" cm="1">
        <f t="array" ref="Q2098">_xlfn.XLOOKUP(Table4[[#This Row],[Full Name / Nama Penuh]],Table1[[#All],[Employee Name]],Table1[[#All],[Status]],"",0,1)</f>
        <v>Active</v>
      </c>
      <c r="R2098" s="37"/>
    </row>
    <row r="2099" spans="1:18" ht="87">
      <c r="A2099" s="17"/>
      <c r="B2099" s="15"/>
      <c r="C2099" s="15"/>
      <c r="D2099" s="15"/>
      <c r="E2099" s="32">
        <v>45992</v>
      </c>
      <c r="F2099" s="17" t="s">
        <v>108</v>
      </c>
      <c r="G2099" s="15"/>
      <c r="H2099" s="17" t="s">
        <v>239</v>
      </c>
      <c r="I2099" s="18" t="s">
        <v>546</v>
      </c>
      <c r="J2099" s="18" t="s">
        <v>88</v>
      </c>
      <c r="K2099" s="19" t="s">
        <v>267</v>
      </c>
      <c r="L2099" s="19" t="s">
        <v>6650</v>
      </c>
      <c r="M2099" s="20" t="s">
        <v>6651</v>
      </c>
      <c r="N2099" s="19" t="s">
        <v>6652</v>
      </c>
      <c r="O2099" s="18" t="s">
        <v>375</v>
      </c>
      <c r="P2099" s="43" t="s">
        <v>4047</v>
      </c>
      <c r="Q2099" s="17" t="str" cm="1">
        <f t="array" ref="Q2099">_xlfn.XLOOKUP(Table4[[#This Row],[Full Name / Nama Penuh]],Table1[[#All],[Employee Name]],Table1[[#All],[Status]],"",0,1)</f>
        <v>Active</v>
      </c>
      <c r="R2099" s="37"/>
    </row>
    <row r="2100" spans="1:18" ht="101.25">
      <c r="A2100" s="17"/>
      <c r="B2100" s="15"/>
      <c r="C2100" s="15"/>
      <c r="D2100" s="15"/>
      <c r="E2100" s="32">
        <v>45992</v>
      </c>
      <c r="F2100" s="17" t="s">
        <v>140</v>
      </c>
      <c r="G2100" s="15"/>
      <c r="H2100" s="17" t="s">
        <v>239</v>
      </c>
      <c r="I2100" s="18" t="s">
        <v>403</v>
      </c>
      <c r="J2100" s="18" t="s">
        <v>604</v>
      </c>
      <c r="K2100" s="19" t="s">
        <v>267</v>
      </c>
      <c r="L2100" s="19" t="s">
        <v>6653</v>
      </c>
      <c r="M2100" s="20" t="s">
        <v>6654</v>
      </c>
      <c r="N2100" s="19" t="s">
        <v>6655</v>
      </c>
      <c r="O2100" s="18" t="s">
        <v>283</v>
      </c>
      <c r="P2100" s="43" t="s">
        <v>4047</v>
      </c>
      <c r="Q2100" s="17" t="str" cm="1">
        <f t="array" ref="Q2100">_xlfn.XLOOKUP(Table4[[#This Row],[Full Name / Nama Penuh]],Table1[[#All],[Employee Name]],Table1[[#All],[Status]],"",0,1)</f>
        <v>Active</v>
      </c>
      <c r="R2100" s="37"/>
    </row>
    <row r="2101" spans="1:18" ht="43.5">
      <c r="A2101" s="47"/>
      <c r="B2101" s="21"/>
      <c r="C2101" s="21"/>
      <c r="D2101" s="21"/>
      <c r="E2101" s="33">
        <v>45992</v>
      </c>
      <c r="F2101" s="17" t="s">
        <v>182</v>
      </c>
      <c r="G2101" s="15"/>
      <c r="H2101" s="17" t="s">
        <v>239</v>
      </c>
      <c r="I2101" s="22" t="s">
        <v>359</v>
      </c>
      <c r="J2101" s="22" t="s">
        <v>266</v>
      </c>
      <c r="K2101" s="23" t="s">
        <v>285</v>
      </c>
      <c r="L2101" s="23" t="s">
        <v>6656</v>
      </c>
      <c r="M2101" s="24" t="s">
        <v>6657</v>
      </c>
      <c r="N2101" s="23" t="s">
        <v>6658</v>
      </c>
      <c r="O2101" s="22" t="s">
        <v>289</v>
      </c>
      <c r="P2101" s="43" t="s">
        <v>4047</v>
      </c>
      <c r="Q2101" s="17" t="str" cm="1">
        <f t="array" ref="Q2101">_xlfn.XLOOKUP(Table4[[#This Row],[Full Name / Nama Penuh]],Table1[[#All],[Employee Name]],Table1[[#All],[Status]],"",0,1)</f>
        <v>Active</v>
      </c>
      <c r="R2101" s="37"/>
    </row>
    <row r="2102" spans="1:18" ht="72.75">
      <c r="A2102" s="47"/>
      <c r="B2102" s="21"/>
      <c r="C2102" s="21"/>
      <c r="D2102" s="21"/>
      <c r="E2102" s="33">
        <v>45992</v>
      </c>
      <c r="F2102" s="17" t="s">
        <v>182</v>
      </c>
      <c r="G2102" s="15"/>
      <c r="H2102" s="17" t="s">
        <v>239</v>
      </c>
      <c r="I2102" s="22" t="s">
        <v>359</v>
      </c>
      <c r="J2102" s="22" t="s">
        <v>966</v>
      </c>
      <c r="K2102" s="23" t="s">
        <v>285</v>
      </c>
      <c r="L2102" s="23" t="s">
        <v>6659</v>
      </c>
      <c r="M2102" s="24" t="s">
        <v>6660</v>
      </c>
      <c r="N2102" s="23" t="s">
        <v>6661</v>
      </c>
      <c r="O2102" s="22" t="s">
        <v>289</v>
      </c>
      <c r="P2102" s="43" t="s">
        <v>4047</v>
      </c>
      <c r="Q2102" s="17" t="str" cm="1">
        <f t="array" ref="Q2102">_xlfn.XLOOKUP(Table4[[#This Row],[Full Name / Nama Penuh]],Table1[[#All],[Employee Name]],Table1[[#All],[Status]],"",0,1)</f>
        <v>Active</v>
      </c>
      <c r="R2102" s="37"/>
    </row>
    <row r="2103" spans="1:18" ht="43.5">
      <c r="A2103" s="17"/>
      <c r="B2103" s="15"/>
      <c r="C2103" s="15"/>
      <c r="D2103" s="15"/>
      <c r="E2103" s="32">
        <v>45992</v>
      </c>
      <c r="F2103" s="17" t="s">
        <v>60</v>
      </c>
      <c r="G2103" s="15"/>
      <c r="H2103" s="17" t="s">
        <v>239</v>
      </c>
      <c r="I2103" s="18" t="s">
        <v>885</v>
      </c>
      <c r="J2103" s="18" t="s">
        <v>753</v>
      </c>
      <c r="K2103" s="19" t="s">
        <v>285</v>
      </c>
      <c r="L2103" s="19" t="s">
        <v>6662</v>
      </c>
      <c r="M2103" s="20" t="s">
        <v>6663</v>
      </c>
      <c r="N2103" s="19" t="s">
        <v>6664</v>
      </c>
      <c r="O2103" s="18" t="s">
        <v>289</v>
      </c>
      <c r="P2103" s="43" t="s">
        <v>4047</v>
      </c>
      <c r="Q2103" s="17" t="str" cm="1">
        <f t="array" ref="Q2103">_xlfn.XLOOKUP(Table4[[#This Row],[Full Name / Nama Penuh]],Table1[[#All],[Employee Name]],Table1[[#All],[Status]],"",0,1)</f>
        <v>Active</v>
      </c>
      <c r="R2103" s="37"/>
    </row>
    <row r="2104" spans="1:18" ht="43.5">
      <c r="A2104" s="47"/>
      <c r="B2104" s="21"/>
      <c r="C2104" s="21"/>
      <c r="D2104" s="21"/>
      <c r="E2104" s="33">
        <v>45992</v>
      </c>
      <c r="F2104" s="17" t="s">
        <v>231</v>
      </c>
      <c r="G2104" s="15"/>
      <c r="H2104" s="17" t="s">
        <v>239</v>
      </c>
      <c r="I2104" s="22" t="s">
        <v>6665</v>
      </c>
      <c r="J2104" s="22" t="s">
        <v>266</v>
      </c>
      <c r="K2104" s="23" t="s">
        <v>296</v>
      </c>
      <c r="L2104" s="23" t="s">
        <v>6666</v>
      </c>
      <c r="M2104" s="24" t="s">
        <v>6667</v>
      </c>
      <c r="N2104" s="23" t="s">
        <v>6668</v>
      </c>
      <c r="O2104" s="22" t="s">
        <v>271</v>
      </c>
      <c r="P2104" s="43" t="s">
        <v>4047</v>
      </c>
      <c r="Q2104" s="17" t="str" cm="1">
        <f t="array" ref="Q2104">_xlfn.XLOOKUP(Table4[[#This Row],[Full Name / Nama Penuh]],Table1[[#All],[Employee Name]],Table1[[#All],[Status]],"",0,1)</f>
        <v>Inactive</v>
      </c>
      <c r="R2104" s="37"/>
    </row>
    <row r="2105" spans="1:18" ht="43.5">
      <c r="A2105" s="17"/>
      <c r="B2105" s="15"/>
      <c r="C2105" s="15"/>
      <c r="D2105" s="15"/>
      <c r="E2105" s="32">
        <v>45992</v>
      </c>
      <c r="F2105" s="17" t="s">
        <v>115</v>
      </c>
      <c r="G2105" s="15"/>
      <c r="H2105" s="17" t="s">
        <v>239</v>
      </c>
      <c r="I2105" s="18" t="s">
        <v>56</v>
      </c>
      <c r="J2105" s="18" t="s">
        <v>88</v>
      </c>
      <c r="K2105" s="19" t="s">
        <v>285</v>
      </c>
      <c r="L2105" s="19" t="s">
        <v>6669</v>
      </c>
      <c r="M2105" s="20" t="s">
        <v>287</v>
      </c>
      <c r="N2105" s="19" t="s">
        <v>6670</v>
      </c>
      <c r="O2105" s="18" t="s">
        <v>295</v>
      </c>
      <c r="P2105" s="43" t="s">
        <v>4047</v>
      </c>
      <c r="Q2105" s="17" t="str" cm="1">
        <f t="array" ref="Q2105">_xlfn.XLOOKUP(Table4[[#This Row],[Full Name / Nama Penuh]],Table1[[#All],[Employee Name]],Table1[[#All],[Status]],"",0,1)</f>
        <v>Active</v>
      </c>
      <c r="R2105" s="37"/>
    </row>
    <row r="2106" spans="1:18" ht="144.75">
      <c r="A2106" s="47"/>
      <c r="B2106" s="21"/>
      <c r="C2106" s="21"/>
      <c r="D2106" s="21"/>
      <c r="E2106" s="33">
        <v>45991</v>
      </c>
      <c r="F2106" s="17" t="s">
        <v>208</v>
      </c>
      <c r="G2106" s="15"/>
      <c r="H2106" s="17" t="s">
        <v>239</v>
      </c>
      <c r="I2106" s="22" t="s">
        <v>14</v>
      </c>
      <c r="J2106" s="22" t="s">
        <v>266</v>
      </c>
      <c r="K2106" s="23" t="s">
        <v>267</v>
      </c>
      <c r="L2106" s="23" t="s">
        <v>6671</v>
      </c>
      <c r="M2106" s="24" t="s">
        <v>6672</v>
      </c>
      <c r="N2106" s="23" t="s">
        <v>6672</v>
      </c>
      <c r="O2106" s="22" t="s">
        <v>283</v>
      </c>
      <c r="P2106" s="43" t="s">
        <v>4047</v>
      </c>
      <c r="Q2106" s="17" t="str" cm="1">
        <f t="array" ref="Q2106">_xlfn.XLOOKUP(Table4[[#This Row],[Full Name / Nama Penuh]],Table1[[#All],[Employee Name]],Table1[[#All],[Status]],"",0,1)</f>
        <v>Active</v>
      </c>
      <c r="R2106" s="37"/>
    </row>
    <row r="2107" spans="1:18" ht="346.5">
      <c r="A2107" s="17"/>
      <c r="B2107" s="15"/>
      <c r="C2107" s="15"/>
      <c r="D2107" s="15"/>
      <c r="E2107" s="32">
        <v>45991</v>
      </c>
      <c r="F2107" s="17" t="s">
        <v>216</v>
      </c>
      <c r="G2107" s="15"/>
      <c r="H2107" s="17" t="s">
        <v>239</v>
      </c>
      <c r="I2107" s="18" t="s">
        <v>455</v>
      </c>
      <c r="J2107" s="18" t="s">
        <v>715</v>
      </c>
      <c r="K2107" s="19" t="s">
        <v>296</v>
      </c>
      <c r="L2107" s="19" t="s">
        <v>6673</v>
      </c>
      <c r="M2107" s="20" t="s">
        <v>6674</v>
      </c>
      <c r="N2107" s="19" t="s">
        <v>6675</v>
      </c>
      <c r="O2107" s="18" t="s">
        <v>346</v>
      </c>
      <c r="P2107" s="43" t="s">
        <v>4047</v>
      </c>
      <c r="Q2107" s="17" t="str" cm="1">
        <f t="array" ref="Q2107">_xlfn.XLOOKUP(Table4[[#This Row],[Full Name / Nama Penuh]],Table1[[#All],[Employee Name]],Table1[[#All],[Status]],"",0,1)</f>
        <v>Active</v>
      </c>
      <c r="R2107" s="37"/>
    </row>
    <row r="2108" spans="1:18" ht="57.75">
      <c r="A2108" s="17"/>
      <c r="B2108" s="15"/>
      <c r="C2108" s="15"/>
      <c r="D2108" s="15"/>
      <c r="E2108" s="32">
        <v>45991</v>
      </c>
      <c r="F2108" s="17" t="s">
        <v>89</v>
      </c>
      <c r="G2108" s="15"/>
      <c r="H2108" s="17" t="s">
        <v>239</v>
      </c>
      <c r="I2108" s="18" t="s">
        <v>5950</v>
      </c>
      <c r="J2108" s="18" t="s">
        <v>325</v>
      </c>
      <c r="K2108" s="19" t="s">
        <v>285</v>
      </c>
      <c r="L2108" s="19" t="s">
        <v>6070</v>
      </c>
      <c r="M2108" s="20" t="s">
        <v>6071</v>
      </c>
      <c r="N2108" s="20" t="s">
        <v>6676</v>
      </c>
      <c r="O2108" s="18" t="s">
        <v>346</v>
      </c>
      <c r="P2108" s="43" t="s">
        <v>4047</v>
      </c>
      <c r="Q2108" s="17" t="str" cm="1">
        <f t="array" ref="Q2108">_xlfn.XLOOKUP(Table4[[#This Row],[Full Name / Nama Penuh]],Table1[[#All],[Employee Name]],Table1[[#All],[Status]],"",0,1)</f>
        <v>Inactive</v>
      </c>
      <c r="R2108" s="37"/>
    </row>
    <row r="2109" spans="1:18" ht="101.25">
      <c r="A2109" s="47"/>
      <c r="B2109" s="21"/>
      <c r="C2109" s="21"/>
      <c r="D2109" s="21"/>
      <c r="E2109" s="33">
        <v>45989</v>
      </c>
      <c r="F2109" s="17" t="s">
        <v>177</v>
      </c>
      <c r="G2109" s="15"/>
      <c r="H2109" s="17" t="s">
        <v>239</v>
      </c>
      <c r="I2109" s="22" t="s">
        <v>6677</v>
      </c>
      <c r="J2109" s="22" t="s">
        <v>325</v>
      </c>
      <c r="K2109" s="23" t="s">
        <v>267</v>
      </c>
      <c r="L2109" s="23" t="s">
        <v>6678</v>
      </c>
      <c r="M2109" s="24" t="s">
        <v>6679</v>
      </c>
      <c r="N2109" s="24" t="s">
        <v>287</v>
      </c>
      <c r="O2109" s="22" t="s">
        <v>283</v>
      </c>
      <c r="P2109" s="43" t="s">
        <v>4047</v>
      </c>
      <c r="Q2109" s="17" t="str" cm="1">
        <f t="array" ref="Q2109">_xlfn.XLOOKUP(Table4[[#This Row],[Full Name / Nama Penuh]],Table1[[#All],[Employee Name]],Table1[[#All],[Status]],"",0,1)</f>
        <v>Active</v>
      </c>
      <c r="R2109" s="37"/>
    </row>
    <row r="2110" spans="1:18" ht="130.5">
      <c r="A2110" s="17"/>
      <c r="B2110" s="15"/>
      <c r="C2110" s="15"/>
      <c r="D2110" s="15"/>
      <c r="E2110" s="32">
        <v>45989</v>
      </c>
      <c r="F2110" s="17" t="s">
        <v>110</v>
      </c>
      <c r="G2110" s="15"/>
      <c r="H2110" s="17" t="s">
        <v>239</v>
      </c>
      <c r="I2110" s="18" t="s">
        <v>537</v>
      </c>
      <c r="J2110" s="18" t="s">
        <v>88</v>
      </c>
      <c r="K2110" s="19" t="s">
        <v>267</v>
      </c>
      <c r="L2110" s="19" t="s">
        <v>6680</v>
      </c>
      <c r="M2110" s="20" t="s">
        <v>4042</v>
      </c>
      <c r="N2110" s="19" t="s">
        <v>6681</v>
      </c>
      <c r="O2110" s="18" t="s">
        <v>367</v>
      </c>
      <c r="P2110" s="43" t="s">
        <v>4047</v>
      </c>
      <c r="Q2110" s="17" t="str" cm="1">
        <f t="array" ref="Q2110">_xlfn.XLOOKUP(Table4[[#This Row],[Full Name / Nama Penuh]],Table1[[#All],[Employee Name]],Table1[[#All],[Status]],"",0,1)</f>
        <v>Active</v>
      </c>
      <c r="R2110" s="37"/>
    </row>
    <row r="2111" spans="1:18" ht="72.75">
      <c r="A2111" s="17"/>
      <c r="B2111" s="15"/>
      <c r="C2111" s="15"/>
      <c r="D2111" s="15"/>
      <c r="E2111" s="32">
        <v>45989</v>
      </c>
      <c r="F2111" s="17" t="s">
        <v>93</v>
      </c>
      <c r="G2111" s="15"/>
      <c r="H2111" s="17" t="s">
        <v>239</v>
      </c>
      <c r="I2111" s="18" t="s">
        <v>6054</v>
      </c>
      <c r="J2111" s="18" t="s">
        <v>279</v>
      </c>
      <c r="K2111" s="19" t="s">
        <v>296</v>
      </c>
      <c r="L2111" s="19" t="s">
        <v>6682</v>
      </c>
      <c r="M2111" s="20" t="s">
        <v>6683</v>
      </c>
      <c r="N2111" s="19" t="s">
        <v>6684</v>
      </c>
      <c r="O2111" s="18" t="s">
        <v>346</v>
      </c>
      <c r="P2111" s="43" t="s">
        <v>4047</v>
      </c>
      <c r="Q2111" s="17" t="str" cm="1">
        <f t="array" ref="Q2111">_xlfn.XLOOKUP(Table4[[#This Row],[Full Name / Nama Penuh]],Table1[[#All],[Employee Name]],Table1[[#All],[Status]],"",0,1)</f>
        <v>Active</v>
      </c>
      <c r="R2111" s="37"/>
    </row>
    <row r="2112" spans="1:18" ht="29.25">
      <c r="A2112" s="47"/>
      <c r="B2112" s="21"/>
      <c r="C2112" s="21"/>
      <c r="D2112" s="21"/>
      <c r="E2112" s="33">
        <v>45989</v>
      </c>
      <c r="F2112" s="17" t="s">
        <v>100</v>
      </c>
      <c r="G2112" s="15"/>
      <c r="H2112" s="17" t="s">
        <v>239</v>
      </c>
      <c r="I2112" s="22" t="s">
        <v>6685</v>
      </c>
      <c r="J2112" s="22" t="s">
        <v>320</v>
      </c>
      <c r="K2112" s="23" t="s">
        <v>296</v>
      </c>
      <c r="L2112" s="23" t="s">
        <v>6686</v>
      </c>
      <c r="M2112" s="24" t="s">
        <v>6687</v>
      </c>
      <c r="N2112" s="23" t="s">
        <v>6688</v>
      </c>
      <c r="O2112" s="22" t="s">
        <v>346</v>
      </c>
      <c r="P2112" s="43" t="s">
        <v>4047</v>
      </c>
      <c r="Q2112" s="17" t="str" cm="1">
        <f t="array" ref="Q2112">_xlfn.XLOOKUP(Table4[[#This Row],[Full Name / Nama Penuh]],Table1[[#All],[Employee Name]],Table1[[#All],[Status]],"",0,1)</f>
        <v>Active</v>
      </c>
      <c r="R2112" s="37"/>
    </row>
    <row r="2113" spans="1:18" ht="43.5">
      <c r="A2113" s="17"/>
      <c r="B2113" s="15"/>
      <c r="C2113" s="15"/>
      <c r="D2113" s="15"/>
      <c r="E2113" s="32">
        <v>45989</v>
      </c>
      <c r="F2113" s="17" t="s">
        <v>58</v>
      </c>
      <c r="G2113" s="15"/>
      <c r="H2113" s="17" t="s">
        <v>239</v>
      </c>
      <c r="I2113" s="18" t="s">
        <v>56</v>
      </c>
      <c r="J2113" s="18" t="s">
        <v>604</v>
      </c>
      <c r="K2113" s="19" t="s">
        <v>285</v>
      </c>
      <c r="L2113" s="19" t="s">
        <v>6689</v>
      </c>
      <c r="M2113" s="20" t="s">
        <v>6690</v>
      </c>
      <c r="N2113" s="19" t="s">
        <v>1050</v>
      </c>
      <c r="O2113" s="18" t="s">
        <v>428</v>
      </c>
      <c r="P2113" s="43" t="s">
        <v>4047</v>
      </c>
      <c r="Q2113" s="17" t="str" cm="1">
        <f t="array" ref="Q2113">_xlfn.XLOOKUP(Table4[[#This Row],[Full Name / Nama Penuh]],Table1[[#All],[Employee Name]],Table1[[#All],[Status]],"",0,1)</f>
        <v>Active</v>
      </c>
      <c r="R2113" s="37"/>
    </row>
    <row r="2114" spans="1:18" ht="43.5">
      <c r="A2114" s="47"/>
      <c r="B2114" s="21"/>
      <c r="C2114" s="21"/>
      <c r="D2114" s="21"/>
      <c r="E2114" s="33">
        <v>45989</v>
      </c>
      <c r="F2114" s="17" t="s">
        <v>58</v>
      </c>
      <c r="G2114" s="15"/>
      <c r="H2114" s="17" t="s">
        <v>239</v>
      </c>
      <c r="I2114" s="22" t="s">
        <v>56</v>
      </c>
      <c r="J2114" s="22" t="s">
        <v>604</v>
      </c>
      <c r="K2114" s="23" t="s">
        <v>285</v>
      </c>
      <c r="L2114" s="23" t="s">
        <v>6691</v>
      </c>
      <c r="M2114" s="24" t="s">
        <v>287</v>
      </c>
      <c r="N2114" s="23" t="s">
        <v>2876</v>
      </c>
      <c r="O2114" s="22" t="s">
        <v>428</v>
      </c>
      <c r="P2114" s="43" t="s">
        <v>4047</v>
      </c>
      <c r="Q2114" s="17" t="str" cm="1">
        <f t="array" ref="Q2114">_xlfn.XLOOKUP(Table4[[#This Row],[Full Name / Nama Penuh]],Table1[[#All],[Employee Name]],Table1[[#All],[Status]],"",0,1)</f>
        <v>Active</v>
      </c>
      <c r="R2114" s="37"/>
    </row>
    <row r="2115" spans="1:18" ht="43.5">
      <c r="A2115" s="17"/>
      <c r="B2115" s="15"/>
      <c r="C2115" s="15"/>
      <c r="D2115" s="15"/>
      <c r="E2115" s="32">
        <v>45989</v>
      </c>
      <c r="F2115" s="17" t="s">
        <v>117</v>
      </c>
      <c r="G2115" s="15"/>
      <c r="H2115" s="17" t="s">
        <v>239</v>
      </c>
      <c r="I2115" s="18" t="s">
        <v>6692</v>
      </c>
      <c r="J2115" s="18" t="s">
        <v>88</v>
      </c>
      <c r="K2115" s="19" t="s">
        <v>285</v>
      </c>
      <c r="L2115" s="19" t="s">
        <v>6693</v>
      </c>
      <c r="M2115" s="20" t="s">
        <v>6694</v>
      </c>
      <c r="N2115" s="19" t="s">
        <v>491</v>
      </c>
      <c r="O2115" s="18" t="s">
        <v>428</v>
      </c>
      <c r="P2115" s="43" t="s">
        <v>4047</v>
      </c>
      <c r="Q2115" s="17" t="str" cm="1">
        <f t="array" ref="Q2115">_xlfn.XLOOKUP(Table4[[#This Row],[Full Name / Nama Penuh]],Table1[[#All],[Employee Name]],Table1[[#All],[Status]],"",0,1)</f>
        <v>Active</v>
      </c>
      <c r="R2115" s="37"/>
    </row>
    <row r="2116" spans="1:18" ht="43.5">
      <c r="A2116" s="47"/>
      <c r="B2116" s="21"/>
      <c r="C2116" s="21"/>
      <c r="D2116" s="21"/>
      <c r="E2116" s="33">
        <v>45988</v>
      </c>
      <c r="F2116" s="17" t="s">
        <v>18</v>
      </c>
      <c r="G2116" s="15"/>
      <c r="H2116" s="17" t="s">
        <v>239</v>
      </c>
      <c r="I2116" s="22" t="s">
        <v>1086</v>
      </c>
      <c r="J2116" s="22" t="s">
        <v>342</v>
      </c>
      <c r="K2116" s="23" t="s">
        <v>267</v>
      </c>
      <c r="L2116" s="23" t="s">
        <v>6695</v>
      </c>
      <c r="M2116" s="24" t="s">
        <v>6696</v>
      </c>
      <c r="N2116" s="23" t="s">
        <v>6697</v>
      </c>
      <c r="O2116" s="22" t="s">
        <v>346</v>
      </c>
      <c r="P2116" s="43" t="s">
        <v>4047</v>
      </c>
      <c r="Q2116" s="17" t="str" cm="1">
        <f t="array" ref="Q2116">_xlfn.XLOOKUP(Table4[[#This Row],[Full Name / Nama Penuh]],Table1[[#All],[Employee Name]],Table1[[#All],[Status]],"",0,1)</f>
        <v>Active</v>
      </c>
      <c r="R2116" s="37"/>
    </row>
    <row r="2117" spans="1:18" ht="87">
      <c r="A2117" s="17"/>
      <c r="B2117" s="15"/>
      <c r="C2117" s="15"/>
      <c r="D2117" s="15"/>
      <c r="E2117" s="32">
        <v>45988</v>
      </c>
      <c r="F2117" s="17" t="s">
        <v>211</v>
      </c>
      <c r="G2117" s="15"/>
      <c r="H2117" s="17" t="s">
        <v>239</v>
      </c>
      <c r="I2117" s="18" t="s">
        <v>892</v>
      </c>
      <c r="J2117" s="18" t="s">
        <v>274</v>
      </c>
      <c r="K2117" s="19" t="s">
        <v>305</v>
      </c>
      <c r="L2117" s="19" t="s">
        <v>6698</v>
      </c>
      <c r="M2117" s="20" t="s">
        <v>6699</v>
      </c>
      <c r="N2117" s="19" t="s">
        <v>6700</v>
      </c>
      <c r="O2117" s="18" t="s">
        <v>428</v>
      </c>
      <c r="P2117" s="43" t="s">
        <v>4047</v>
      </c>
      <c r="Q2117" s="17" t="str" cm="1">
        <f t="array" ref="Q2117">_xlfn.XLOOKUP(Table4[[#This Row],[Full Name / Nama Penuh]],Table1[[#All],[Employee Name]],Table1[[#All],[Status]],"",0,1)</f>
        <v>Active</v>
      </c>
      <c r="R2117" s="37"/>
    </row>
    <row r="2118" spans="1:18" ht="174">
      <c r="A2118" s="47"/>
      <c r="B2118" s="21"/>
      <c r="C2118" s="21"/>
      <c r="D2118" s="21"/>
      <c r="E2118" s="33">
        <v>45988</v>
      </c>
      <c r="F2118" s="17" t="s">
        <v>87</v>
      </c>
      <c r="G2118" s="15"/>
      <c r="H2118" s="17" t="s">
        <v>239</v>
      </c>
      <c r="I2118" s="22" t="s">
        <v>949</v>
      </c>
      <c r="J2118" s="22" t="s">
        <v>88</v>
      </c>
      <c r="K2118" s="23" t="s">
        <v>267</v>
      </c>
      <c r="L2118" s="23" t="s">
        <v>6701</v>
      </c>
      <c r="M2118" s="24" t="s">
        <v>6702</v>
      </c>
      <c r="N2118" s="23" t="s">
        <v>6703</v>
      </c>
      <c r="O2118" s="22" t="s">
        <v>346</v>
      </c>
      <c r="P2118" s="43" t="s">
        <v>4047</v>
      </c>
      <c r="Q2118" s="17" t="str" cm="1">
        <f t="array" ref="Q2118">_xlfn.XLOOKUP(Table4[[#This Row],[Full Name / Nama Penuh]],Table1[[#All],[Employee Name]],Table1[[#All],[Status]],"",0,1)</f>
        <v>Active</v>
      </c>
      <c r="R2118" s="37"/>
    </row>
    <row r="2119" spans="1:18" ht="43.5">
      <c r="A2119" s="47"/>
      <c r="B2119" s="21"/>
      <c r="C2119" s="21"/>
      <c r="D2119" s="21"/>
      <c r="E2119" s="33">
        <v>45988</v>
      </c>
      <c r="F2119" s="17" t="s">
        <v>231</v>
      </c>
      <c r="G2119" s="15"/>
      <c r="H2119" s="17" t="s">
        <v>239</v>
      </c>
      <c r="I2119" s="22" t="s">
        <v>3276</v>
      </c>
      <c r="J2119" s="22" t="s">
        <v>966</v>
      </c>
      <c r="K2119" s="23" t="s">
        <v>305</v>
      </c>
      <c r="L2119" s="23" t="s">
        <v>6704</v>
      </c>
      <c r="M2119" s="24" t="s">
        <v>6705</v>
      </c>
      <c r="N2119" s="23" t="s">
        <v>6706</v>
      </c>
      <c r="O2119" s="22" t="s">
        <v>367</v>
      </c>
      <c r="P2119" s="43" t="s">
        <v>4047</v>
      </c>
      <c r="Q2119" s="17" t="str" cm="1">
        <f t="array" ref="Q2119">_xlfn.XLOOKUP(Table4[[#This Row],[Full Name / Nama Penuh]],Table1[[#All],[Employee Name]],Table1[[#All],[Status]],"",0,1)</f>
        <v>Inactive</v>
      </c>
      <c r="R2119" s="37"/>
    </row>
    <row r="2120" spans="1:18" ht="57.75">
      <c r="A2120" s="47"/>
      <c r="B2120" s="21"/>
      <c r="C2120" s="21"/>
      <c r="D2120" s="21"/>
      <c r="E2120" s="33">
        <v>45988</v>
      </c>
      <c r="F2120" s="17" t="s">
        <v>146</v>
      </c>
      <c r="G2120" s="15"/>
      <c r="H2120" s="17" t="s">
        <v>239</v>
      </c>
      <c r="I2120" s="22" t="s">
        <v>2344</v>
      </c>
      <c r="J2120" s="22" t="s">
        <v>604</v>
      </c>
      <c r="K2120" s="23" t="s">
        <v>305</v>
      </c>
      <c r="L2120" s="23" t="s">
        <v>6707</v>
      </c>
      <c r="M2120" s="24" t="s">
        <v>4988</v>
      </c>
      <c r="N2120" s="23" t="s">
        <v>6708</v>
      </c>
      <c r="O2120" s="22" t="s">
        <v>295</v>
      </c>
      <c r="P2120" s="43" t="s">
        <v>4047</v>
      </c>
      <c r="Q2120" s="17" t="str" cm="1">
        <f t="array" ref="Q2120">_xlfn.XLOOKUP(Table4[[#This Row],[Full Name / Nama Penuh]],Table1[[#All],[Employee Name]],Table1[[#All],[Status]],"",0,1)</f>
        <v>Active</v>
      </c>
      <c r="R2120" s="37"/>
    </row>
    <row r="2121" spans="1:18" ht="43.5">
      <c r="A2121" s="17"/>
      <c r="B2121" s="15"/>
      <c r="C2121" s="15"/>
      <c r="D2121" s="15"/>
      <c r="E2121" s="32">
        <v>45988</v>
      </c>
      <c r="F2121" s="17" t="s">
        <v>89</v>
      </c>
      <c r="G2121" s="15"/>
      <c r="H2121" s="17" t="s">
        <v>239</v>
      </c>
      <c r="I2121" s="18" t="s">
        <v>5950</v>
      </c>
      <c r="J2121" s="18" t="s">
        <v>966</v>
      </c>
      <c r="K2121" s="19" t="s">
        <v>285</v>
      </c>
      <c r="L2121" s="19" t="s">
        <v>6709</v>
      </c>
      <c r="M2121" s="20" t="s">
        <v>6710</v>
      </c>
      <c r="N2121" s="19" t="s">
        <v>6711</v>
      </c>
      <c r="O2121" s="18" t="s">
        <v>346</v>
      </c>
      <c r="P2121" s="43" t="s">
        <v>4047</v>
      </c>
      <c r="Q2121" s="17" t="str" cm="1">
        <f t="array" ref="Q2121">_xlfn.XLOOKUP(Table4[[#This Row],[Full Name / Nama Penuh]],Table1[[#All],[Employee Name]],Table1[[#All],[Status]],"",0,1)</f>
        <v>Inactive</v>
      </c>
      <c r="R2121" s="37"/>
    </row>
    <row r="2122" spans="1:18" ht="29.25">
      <c r="A2122" s="17"/>
      <c r="B2122" s="15"/>
      <c r="C2122" s="15"/>
      <c r="D2122" s="15"/>
      <c r="E2122" s="32">
        <v>45988</v>
      </c>
      <c r="F2122" s="17" t="s">
        <v>227</v>
      </c>
      <c r="G2122" s="15"/>
      <c r="H2122" s="17" t="s">
        <v>239</v>
      </c>
      <c r="I2122" s="18" t="s">
        <v>4695</v>
      </c>
      <c r="J2122" s="18" t="s">
        <v>88</v>
      </c>
      <c r="K2122" s="19" t="s">
        <v>296</v>
      </c>
      <c r="L2122" s="19" t="s">
        <v>6712</v>
      </c>
      <c r="M2122" s="20" t="s">
        <v>6713</v>
      </c>
      <c r="N2122" s="19" t="s">
        <v>6714</v>
      </c>
      <c r="O2122" s="18" t="s">
        <v>375</v>
      </c>
      <c r="P2122" s="43" t="s">
        <v>4047</v>
      </c>
      <c r="Q2122" s="17" t="str" cm="1">
        <f t="array" ref="Q2122">_xlfn.XLOOKUP(Table4[[#This Row],[Full Name / Nama Penuh]],Table1[[#All],[Employee Name]],Table1[[#All],[Status]],"",0,1)</f>
        <v>Active</v>
      </c>
      <c r="R2122" s="37"/>
    </row>
    <row r="2123" spans="1:18" ht="29.25">
      <c r="A2123" s="17"/>
      <c r="B2123" s="15"/>
      <c r="C2123" s="15"/>
      <c r="D2123" s="15"/>
      <c r="E2123" s="32">
        <v>45988</v>
      </c>
      <c r="F2123" s="17" t="s">
        <v>227</v>
      </c>
      <c r="G2123" s="15"/>
      <c r="H2123" s="17" t="s">
        <v>239</v>
      </c>
      <c r="I2123" s="18" t="s">
        <v>4695</v>
      </c>
      <c r="J2123" s="18" t="s">
        <v>88</v>
      </c>
      <c r="K2123" s="19" t="s">
        <v>296</v>
      </c>
      <c r="L2123" s="19" t="s">
        <v>6715</v>
      </c>
      <c r="M2123" s="20" t="s">
        <v>6716</v>
      </c>
      <c r="N2123" s="19" t="s">
        <v>6717</v>
      </c>
      <c r="O2123" s="18" t="s">
        <v>283</v>
      </c>
      <c r="P2123" s="43" t="s">
        <v>4047</v>
      </c>
      <c r="Q2123" s="17" t="str" cm="1">
        <f t="array" ref="Q2123">_xlfn.XLOOKUP(Table4[[#This Row],[Full Name / Nama Penuh]],Table1[[#All],[Employee Name]],Table1[[#All],[Status]],"",0,1)</f>
        <v>Active</v>
      </c>
      <c r="R2123" s="37"/>
    </row>
    <row r="2124" spans="1:18" ht="144.75">
      <c r="A2124" s="47"/>
      <c r="B2124" s="21"/>
      <c r="C2124" s="21"/>
      <c r="D2124" s="21"/>
      <c r="E2124" s="33">
        <v>45988</v>
      </c>
      <c r="F2124" s="17" t="s">
        <v>51</v>
      </c>
      <c r="G2124" s="15"/>
      <c r="H2124" s="17" t="s">
        <v>239</v>
      </c>
      <c r="I2124" s="22" t="s">
        <v>304</v>
      </c>
      <c r="J2124" s="22" t="s">
        <v>604</v>
      </c>
      <c r="K2124" s="23" t="s">
        <v>285</v>
      </c>
      <c r="L2124" s="23" t="s">
        <v>6718</v>
      </c>
      <c r="M2124" s="24" t="s">
        <v>6719</v>
      </c>
      <c r="N2124" s="23" t="s">
        <v>6720</v>
      </c>
      <c r="O2124" s="22" t="s">
        <v>428</v>
      </c>
      <c r="P2124" s="43" t="s">
        <v>4047</v>
      </c>
      <c r="Q2124" s="17" t="str" cm="1">
        <f t="array" ref="Q2124">_xlfn.XLOOKUP(Table4[[#This Row],[Full Name / Nama Penuh]],Table1[[#All],[Employee Name]],Table1[[#All],[Status]],"",0,1)</f>
        <v>Active</v>
      </c>
      <c r="R2124" s="37"/>
    </row>
    <row r="2125" spans="1:18" ht="57.75">
      <c r="A2125" s="17"/>
      <c r="B2125" s="15"/>
      <c r="C2125" s="15"/>
      <c r="D2125" s="15"/>
      <c r="E2125" s="32">
        <v>45988</v>
      </c>
      <c r="F2125" s="17" t="s">
        <v>51</v>
      </c>
      <c r="G2125" s="15"/>
      <c r="H2125" s="17" t="s">
        <v>239</v>
      </c>
      <c r="I2125" s="18" t="s">
        <v>304</v>
      </c>
      <c r="J2125" s="18" t="s">
        <v>753</v>
      </c>
      <c r="K2125" s="19" t="s">
        <v>285</v>
      </c>
      <c r="L2125" s="19" t="s">
        <v>6721</v>
      </c>
      <c r="M2125" s="20" t="s">
        <v>6722</v>
      </c>
      <c r="N2125" s="19" t="s">
        <v>6723</v>
      </c>
      <c r="O2125" s="18" t="s">
        <v>428</v>
      </c>
      <c r="P2125" s="43" t="s">
        <v>4047</v>
      </c>
      <c r="Q2125" s="17" t="str" cm="1">
        <f t="array" ref="Q2125">_xlfn.XLOOKUP(Table4[[#This Row],[Full Name / Nama Penuh]],Table1[[#All],[Employee Name]],Table1[[#All],[Status]],"",0,1)</f>
        <v>Active</v>
      </c>
      <c r="R2125" s="37"/>
    </row>
    <row r="2126" spans="1:18" ht="72.75">
      <c r="A2126" s="47"/>
      <c r="B2126" s="21"/>
      <c r="C2126" s="21"/>
      <c r="D2126" s="21"/>
      <c r="E2126" s="33">
        <v>45988</v>
      </c>
      <c r="F2126" s="17" t="s">
        <v>89</v>
      </c>
      <c r="G2126" s="15"/>
      <c r="H2126" s="17" t="s">
        <v>239</v>
      </c>
      <c r="I2126" s="22" t="s">
        <v>5950</v>
      </c>
      <c r="J2126" s="22" t="s">
        <v>1787</v>
      </c>
      <c r="K2126" s="23" t="s">
        <v>285</v>
      </c>
      <c r="L2126" s="23" t="s">
        <v>6724</v>
      </c>
      <c r="M2126" s="24" t="s">
        <v>6534</v>
      </c>
      <c r="N2126" s="24" t="s">
        <v>6725</v>
      </c>
      <c r="O2126" s="22" t="s">
        <v>346</v>
      </c>
      <c r="P2126" s="43" t="s">
        <v>4047</v>
      </c>
      <c r="Q2126" s="17" t="str" cm="1">
        <f t="array" ref="Q2126">_xlfn.XLOOKUP(Table4[[#This Row],[Full Name / Nama Penuh]],Table1[[#All],[Employee Name]],Table1[[#All],[Status]],"",0,1)</f>
        <v>Inactive</v>
      </c>
      <c r="R2126" s="37"/>
    </row>
    <row r="2127" spans="1:18" ht="72.75">
      <c r="A2127" s="17"/>
      <c r="B2127" s="15"/>
      <c r="C2127" s="15"/>
      <c r="D2127" s="15"/>
      <c r="E2127" s="32">
        <v>45988</v>
      </c>
      <c r="F2127" s="17" t="s">
        <v>89</v>
      </c>
      <c r="G2127" s="15"/>
      <c r="H2127" s="17" t="s">
        <v>239</v>
      </c>
      <c r="I2127" s="18" t="s">
        <v>5950</v>
      </c>
      <c r="J2127" s="18" t="s">
        <v>3149</v>
      </c>
      <c r="K2127" s="19" t="s">
        <v>285</v>
      </c>
      <c r="L2127" s="19" t="s">
        <v>6726</v>
      </c>
      <c r="M2127" s="20" t="s">
        <v>6534</v>
      </c>
      <c r="N2127" s="20" t="s">
        <v>6727</v>
      </c>
      <c r="O2127" s="18" t="s">
        <v>346</v>
      </c>
      <c r="P2127" s="43" t="s">
        <v>4047</v>
      </c>
      <c r="Q2127" s="17" t="str" cm="1">
        <f t="array" ref="Q2127">_xlfn.XLOOKUP(Table4[[#This Row],[Full Name / Nama Penuh]],Table1[[#All],[Employee Name]],Table1[[#All],[Status]],"",0,1)</f>
        <v>Inactive</v>
      </c>
      <c r="R2127" s="37"/>
    </row>
    <row r="2128" spans="1:18" ht="57.75">
      <c r="A2128" s="47"/>
      <c r="B2128" s="21"/>
      <c r="C2128" s="21"/>
      <c r="D2128" s="21"/>
      <c r="E2128" s="33">
        <v>45987</v>
      </c>
      <c r="F2128" s="17" t="s">
        <v>228</v>
      </c>
      <c r="G2128" s="15"/>
      <c r="H2128" s="17" t="s">
        <v>239</v>
      </c>
      <c r="I2128" s="22" t="s">
        <v>814</v>
      </c>
      <c r="J2128" s="22" t="s">
        <v>325</v>
      </c>
      <c r="K2128" s="23" t="s">
        <v>305</v>
      </c>
      <c r="L2128" s="23" t="s">
        <v>6728</v>
      </c>
      <c r="M2128" s="24" t="s">
        <v>1353</v>
      </c>
      <c r="N2128" s="23" t="s">
        <v>6729</v>
      </c>
      <c r="O2128" s="22" t="s">
        <v>450</v>
      </c>
      <c r="P2128" s="43" t="s">
        <v>4047</v>
      </c>
      <c r="Q2128" s="17" t="str" cm="1">
        <f t="array" ref="Q2128">_xlfn.XLOOKUP(Table4[[#This Row],[Full Name / Nama Penuh]],Table1[[#All],[Employee Name]],Table1[[#All],[Status]],"",0,1)</f>
        <v>Active</v>
      </c>
      <c r="R2128" s="37"/>
    </row>
    <row r="2129" spans="1:18" ht="43.5">
      <c r="A2129" s="17"/>
      <c r="B2129" s="15"/>
      <c r="C2129" s="15"/>
      <c r="D2129" s="15"/>
      <c r="E2129" s="32">
        <v>45987</v>
      </c>
      <c r="F2129" s="17" t="s">
        <v>197</v>
      </c>
      <c r="G2129" s="15"/>
      <c r="H2129" s="17" t="s">
        <v>239</v>
      </c>
      <c r="I2129" s="18" t="s">
        <v>6730</v>
      </c>
      <c r="J2129" s="18" t="s">
        <v>274</v>
      </c>
      <c r="K2129" s="19" t="s">
        <v>267</v>
      </c>
      <c r="L2129" s="19" t="s">
        <v>6731</v>
      </c>
      <c r="M2129" s="20" t="s">
        <v>6732</v>
      </c>
      <c r="N2129" s="19" t="s">
        <v>6733</v>
      </c>
      <c r="O2129" s="18" t="s">
        <v>375</v>
      </c>
      <c r="P2129" s="43" t="s">
        <v>4047</v>
      </c>
      <c r="Q2129" s="17" t="str" cm="1">
        <f t="array" ref="Q2129">_xlfn.XLOOKUP(Table4[[#This Row],[Full Name / Nama Penuh]],Table1[[#All],[Employee Name]],Table1[[#All],[Status]],"",0,1)</f>
        <v>Active</v>
      </c>
      <c r="R2129" s="37"/>
    </row>
    <row r="2130" spans="1:18" ht="43.5">
      <c r="A2130" s="47"/>
      <c r="B2130" s="21"/>
      <c r="C2130" s="21"/>
      <c r="D2130" s="21"/>
      <c r="E2130" s="33">
        <v>45987</v>
      </c>
      <c r="F2130" s="17" t="s">
        <v>197</v>
      </c>
      <c r="G2130" s="15"/>
      <c r="H2130" s="17" t="s">
        <v>239</v>
      </c>
      <c r="I2130" s="22" t="s">
        <v>752</v>
      </c>
      <c r="J2130" s="22" t="s">
        <v>683</v>
      </c>
      <c r="K2130" s="23" t="s">
        <v>267</v>
      </c>
      <c r="L2130" s="23" t="s">
        <v>6734</v>
      </c>
      <c r="M2130" s="24" t="s">
        <v>3449</v>
      </c>
      <c r="N2130" s="23" t="s">
        <v>6735</v>
      </c>
      <c r="O2130" s="22" t="s">
        <v>346</v>
      </c>
      <c r="P2130" s="43" t="s">
        <v>4047</v>
      </c>
      <c r="Q2130" s="17" t="str" cm="1">
        <f t="array" ref="Q2130">_xlfn.XLOOKUP(Table4[[#This Row],[Full Name / Nama Penuh]],Table1[[#All],[Employee Name]],Table1[[#All],[Status]],"",0,1)</f>
        <v>Active</v>
      </c>
      <c r="R2130" s="37"/>
    </row>
    <row r="2131" spans="1:18" ht="361.5">
      <c r="A2131" s="17"/>
      <c r="B2131" s="15"/>
      <c r="C2131" s="15"/>
      <c r="D2131" s="15"/>
      <c r="E2131" s="32">
        <v>45987</v>
      </c>
      <c r="F2131" s="17" t="s">
        <v>177</v>
      </c>
      <c r="G2131" s="15"/>
      <c r="H2131" s="17" t="s">
        <v>239</v>
      </c>
      <c r="I2131" s="18" t="s">
        <v>6677</v>
      </c>
      <c r="J2131" s="18" t="s">
        <v>291</v>
      </c>
      <c r="K2131" s="19" t="s">
        <v>285</v>
      </c>
      <c r="L2131" s="19" t="s">
        <v>6736</v>
      </c>
      <c r="M2131" s="20" t="s">
        <v>287</v>
      </c>
      <c r="N2131" s="19" t="s">
        <v>6737</v>
      </c>
      <c r="O2131" s="18" t="s">
        <v>289</v>
      </c>
      <c r="P2131" s="43" t="s">
        <v>4047</v>
      </c>
      <c r="Q2131" s="17" t="str" cm="1">
        <f t="array" ref="Q2131">_xlfn.XLOOKUP(Table4[[#This Row],[Full Name / Nama Penuh]],Table1[[#All],[Employee Name]],Table1[[#All],[Status]],"",0,1)</f>
        <v>Active</v>
      </c>
      <c r="R2131" s="37"/>
    </row>
    <row r="2132" spans="1:18" ht="43.5">
      <c r="A2132" s="17"/>
      <c r="B2132" s="15"/>
      <c r="C2132" s="15"/>
      <c r="D2132" s="15"/>
      <c r="E2132" s="32">
        <v>45986</v>
      </c>
      <c r="F2132" s="17" t="s">
        <v>228</v>
      </c>
      <c r="G2132" s="15"/>
      <c r="H2132" s="17" t="s">
        <v>239</v>
      </c>
      <c r="I2132" s="18" t="s">
        <v>814</v>
      </c>
      <c r="J2132" s="18" t="s">
        <v>266</v>
      </c>
      <c r="K2132" s="19" t="s">
        <v>305</v>
      </c>
      <c r="L2132" s="19" t="s">
        <v>6738</v>
      </c>
      <c r="M2132" s="20" t="s">
        <v>393</v>
      </c>
      <c r="N2132" s="19" t="s">
        <v>6739</v>
      </c>
      <c r="O2132" s="18" t="s">
        <v>295</v>
      </c>
      <c r="P2132" s="43" t="s">
        <v>4047</v>
      </c>
      <c r="Q2132" s="17" t="str" cm="1">
        <f t="array" ref="Q2132">_xlfn.XLOOKUP(Table4[[#This Row],[Full Name / Nama Penuh]],Table1[[#All],[Employee Name]],Table1[[#All],[Status]],"",0,1)</f>
        <v>Active</v>
      </c>
      <c r="R2132" s="37"/>
    </row>
    <row r="2133" spans="1:18" ht="43.5">
      <c r="A2133" s="17"/>
      <c r="B2133" s="15"/>
      <c r="C2133" s="15"/>
      <c r="D2133" s="15"/>
      <c r="E2133" s="32">
        <v>45986</v>
      </c>
      <c r="F2133" s="17" t="s">
        <v>197</v>
      </c>
      <c r="G2133" s="15"/>
      <c r="H2133" s="17" t="s">
        <v>239</v>
      </c>
      <c r="I2133" s="18" t="s">
        <v>752</v>
      </c>
      <c r="J2133" s="18" t="s">
        <v>348</v>
      </c>
      <c r="K2133" s="19" t="s">
        <v>267</v>
      </c>
      <c r="L2133" s="19" t="s">
        <v>6740</v>
      </c>
      <c r="M2133" s="20" t="s">
        <v>758</v>
      </c>
      <c r="N2133" s="19" t="s">
        <v>6741</v>
      </c>
      <c r="O2133" s="18" t="s">
        <v>346</v>
      </c>
      <c r="P2133" s="43" t="s">
        <v>4047</v>
      </c>
      <c r="Q2133" s="17" t="str" cm="1">
        <f t="array" ref="Q2133">_xlfn.XLOOKUP(Table4[[#This Row],[Full Name / Nama Penuh]],Table1[[#All],[Employee Name]],Table1[[#All],[Status]],"",0,1)</f>
        <v>Active</v>
      </c>
      <c r="R2133" s="37"/>
    </row>
    <row r="2134" spans="1:18" ht="43.5">
      <c r="A2134" s="47"/>
      <c r="B2134" s="21"/>
      <c r="C2134" s="21"/>
      <c r="D2134" s="21"/>
      <c r="E2134" s="33">
        <v>45986</v>
      </c>
      <c r="F2134" s="17" t="s">
        <v>197</v>
      </c>
      <c r="G2134" s="15"/>
      <c r="H2134" s="17" t="s">
        <v>239</v>
      </c>
      <c r="I2134" s="22" t="s">
        <v>752</v>
      </c>
      <c r="J2134" s="22" t="s">
        <v>266</v>
      </c>
      <c r="K2134" s="23" t="s">
        <v>267</v>
      </c>
      <c r="L2134" s="23" t="s">
        <v>6731</v>
      </c>
      <c r="M2134" s="24" t="s">
        <v>755</v>
      </c>
      <c r="N2134" s="23" t="s">
        <v>6733</v>
      </c>
      <c r="O2134" s="22" t="s">
        <v>375</v>
      </c>
      <c r="P2134" s="43" t="s">
        <v>4047</v>
      </c>
      <c r="Q2134" s="17" t="str" cm="1">
        <f t="array" ref="Q2134">_xlfn.XLOOKUP(Table4[[#This Row],[Full Name / Nama Penuh]],Table1[[#All],[Employee Name]],Table1[[#All],[Status]],"",0,1)</f>
        <v>Active</v>
      </c>
      <c r="R2134" s="37"/>
    </row>
    <row r="2135" spans="1:18" ht="201.75">
      <c r="A2135" s="47"/>
      <c r="B2135" s="21"/>
      <c r="C2135" s="21"/>
      <c r="D2135" s="21"/>
      <c r="E2135" s="33">
        <v>45986</v>
      </c>
      <c r="F2135" s="17" t="s">
        <v>90</v>
      </c>
      <c r="G2135" s="15"/>
      <c r="H2135" s="17" t="s">
        <v>239</v>
      </c>
      <c r="I2135" s="22" t="s">
        <v>445</v>
      </c>
      <c r="J2135" s="22" t="s">
        <v>446</v>
      </c>
      <c r="K2135" s="23" t="s">
        <v>305</v>
      </c>
      <c r="L2135" s="23" t="s">
        <v>6742</v>
      </c>
      <c r="M2135" s="24" t="s">
        <v>6743</v>
      </c>
      <c r="N2135" s="23" t="s">
        <v>6744</v>
      </c>
      <c r="O2135" s="22" t="s">
        <v>295</v>
      </c>
      <c r="P2135" s="43" t="s">
        <v>4047</v>
      </c>
      <c r="Q2135" s="17" t="str" cm="1">
        <f t="array" ref="Q2135">_xlfn.XLOOKUP(Table4[[#This Row],[Full Name / Nama Penuh]],Table1[[#All],[Employee Name]],Table1[[#All],[Status]],"",0,1)</f>
        <v>Active</v>
      </c>
      <c r="R2135" s="37"/>
    </row>
    <row r="2136" spans="1:18" ht="346.5">
      <c r="A2136" s="17"/>
      <c r="B2136" s="15"/>
      <c r="C2136" s="15"/>
      <c r="D2136" s="15"/>
      <c r="E2136" s="32">
        <v>45986</v>
      </c>
      <c r="F2136" s="17" t="s">
        <v>108</v>
      </c>
      <c r="G2136" s="15"/>
      <c r="H2136" s="17" t="s">
        <v>239</v>
      </c>
      <c r="I2136" s="18" t="s">
        <v>546</v>
      </c>
      <c r="J2136" s="18" t="s">
        <v>88</v>
      </c>
      <c r="K2136" s="19" t="s">
        <v>305</v>
      </c>
      <c r="L2136" s="19" t="s">
        <v>6745</v>
      </c>
      <c r="M2136" s="20" t="s">
        <v>6746</v>
      </c>
      <c r="N2136" s="19" t="s">
        <v>6747</v>
      </c>
      <c r="O2136" s="18" t="s">
        <v>498</v>
      </c>
      <c r="P2136" s="43" t="s">
        <v>4047</v>
      </c>
      <c r="Q2136" s="17" t="str" cm="1">
        <f t="array" ref="Q2136">_xlfn.XLOOKUP(Table4[[#This Row],[Full Name / Nama Penuh]],Table1[[#All],[Employee Name]],Table1[[#All],[Status]],"",0,1)</f>
        <v>Active</v>
      </c>
      <c r="R2136" s="37"/>
    </row>
    <row r="2137" spans="1:18" ht="43.5">
      <c r="A2137" s="47"/>
      <c r="B2137" s="21"/>
      <c r="C2137" s="21"/>
      <c r="D2137" s="21"/>
      <c r="E2137" s="33">
        <v>45986</v>
      </c>
      <c r="F2137" s="17" t="s">
        <v>227</v>
      </c>
      <c r="G2137" s="15"/>
      <c r="H2137" s="17" t="s">
        <v>239</v>
      </c>
      <c r="I2137" s="22" t="s">
        <v>4695</v>
      </c>
      <c r="J2137" s="22" t="s">
        <v>274</v>
      </c>
      <c r="K2137" s="23" t="s">
        <v>285</v>
      </c>
      <c r="L2137" s="23" t="s">
        <v>6748</v>
      </c>
      <c r="M2137" s="24" t="s">
        <v>6749</v>
      </c>
      <c r="N2137" s="23" t="s">
        <v>6750</v>
      </c>
      <c r="O2137" s="22" t="s">
        <v>527</v>
      </c>
      <c r="P2137" s="43" t="s">
        <v>4047</v>
      </c>
      <c r="Q2137" s="17" t="str" cm="1">
        <f t="array" ref="Q2137">_xlfn.XLOOKUP(Table4[[#This Row],[Full Name / Nama Penuh]],Table1[[#All],[Employee Name]],Table1[[#All],[Status]],"",0,1)</f>
        <v>Active</v>
      </c>
      <c r="R2137" s="37"/>
    </row>
    <row r="2138" spans="1:18" ht="130.5">
      <c r="A2138" s="47"/>
      <c r="B2138" s="21"/>
      <c r="C2138" s="21"/>
      <c r="D2138" s="21"/>
      <c r="E2138" s="33">
        <v>45986</v>
      </c>
      <c r="F2138" s="17" t="s">
        <v>108</v>
      </c>
      <c r="G2138" s="15"/>
      <c r="H2138" s="17" t="s">
        <v>239</v>
      </c>
      <c r="I2138" s="22" t="s">
        <v>546</v>
      </c>
      <c r="J2138" s="22" t="s">
        <v>88</v>
      </c>
      <c r="K2138" s="23" t="s">
        <v>285</v>
      </c>
      <c r="L2138" s="23" t="s">
        <v>6751</v>
      </c>
      <c r="M2138" s="24" t="s">
        <v>362</v>
      </c>
      <c r="N2138" s="23" t="s">
        <v>6752</v>
      </c>
      <c r="O2138" s="22" t="s">
        <v>375</v>
      </c>
      <c r="P2138" s="43" t="s">
        <v>4047</v>
      </c>
      <c r="Q2138" s="17" t="str" cm="1">
        <f t="array" ref="Q2138">_xlfn.XLOOKUP(Table4[[#This Row],[Full Name / Nama Penuh]],Table1[[#All],[Employee Name]],Table1[[#All],[Status]],"",0,1)</f>
        <v>Active</v>
      </c>
      <c r="R2138" s="37"/>
    </row>
    <row r="2139" spans="1:18" ht="43.5">
      <c r="A2139" s="47"/>
      <c r="B2139" s="21"/>
      <c r="C2139" s="21"/>
      <c r="D2139" s="21"/>
      <c r="E2139" s="33">
        <v>45985</v>
      </c>
      <c r="F2139" s="17" t="s">
        <v>197</v>
      </c>
      <c r="G2139" s="15"/>
      <c r="H2139" s="17" t="s">
        <v>239</v>
      </c>
      <c r="I2139" s="22" t="s">
        <v>752</v>
      </c>
      <c r="J2139" s="22" t="s">
        <v>753</v>
      </c>
      <c r="K2139" s="23" t="s">
        <v>267</v>
      </c>
      <c r="L2139" s="23" t="s">
        <v>6753</v>
      </c>
      <c r="M2139" s="24" t="s">
        <v>6754</v>
      </c>
      <c r="N2139" s="23" t="s">
        <v>6755</v>
      </c>
      <c r="O2139" s="22" t="s">
        <v>428</v>
      </c>
      <c r="P2139" s="43" t="s">
        <v>4047</v>
      </c>
      <c r="Q2139" s="17" t="str" cm="1">
        <f t="array" ref="Q2139">_xlfn.XLOOKUP(Table4[[#This Row],[Full Name / Nama Penuh]],Table1[[#All],[Employee Name]],Table1[[#All],[Status]],"",0,1)</f>
        <v>Active</v>
      </c>
      <c r="R2139" s="37"/>
    </row>
    <row r="2140" spans="1:18" ht="43.5">
      <c r="A2140" s="17"/>
      <c r="B2140" s="15"/>
      <c r="C2140" s="15"/>
      <c r="D2140" s="15"/>
      <c r="E2140" s="32">
        <v>45985</v>
      </c>
      <c r="F2140" s="17" t="s">
        <v>197</v>
      </c>
      <c r="G2140" s="15"/>
      <c r="H2140" s="17" t="s">
        <v>239</v>
      </c>
      <c r="I2140" s="18" t="s">
        <v>752</v>
      </c>
      <c r="J2140" s="18" t="s">
        <v>274</v>
      </c>
      <c r="K2140" s="19" t="s">
        <v>305</v>
      </c>
      <c r="L2140" s="19" t="s">
        <v>6738</v>
      </c>
      <c r="M2140" s="20" t="s">
        <v>6756</v>
      </c>
      <c r="N2140" s="19" t="s">
        <v>6757</v>
      </c>
      <c r="O2140" s="18" t="s">
        <v>295</v>
      </c>
      <c r="P2140" s="43" t="s">
        <v>4047</v>
      </c>
      <c r="Q2140" s="17" t="str" cm="1">
        <f t="array" ref="Q2140">_xlfn.XLOOKUP(Table4[[#This Row],[Full Name / Nama Penuh]],Table1[[#All],[Employee Name]],Table1[[#All],[Status]],"",0,1)</f>
        <v>Active</v>
      </c>
      <c r="R2140" s="37"/>
    </row>
    <row r="2141" spans="1:18" ht="43.5">
      <c r="A2141" s="47"/>
      <c r="B2141" s="21"/>
      <c r="C2141" s="21"/>
      <c r="D2141" s="21"/>
      <c r="E2141" s="33">
        <v>45985</v>
      </c>
      <c r="F2141" s="17" t="s">
        <v>197</v>
      </c>
      <c r="G2141" s="15"/>
      <c r="H2141" s="17" t="s">
        <v>239</v>
      </c>
      <c r="I2141" s="22" t="s">
        <v>752</v>
      </c>
      <c r="J2141" s="22" t="s">
        <v>919</v>
      </c>
      <c r="K2141" s="23" t="s">
        <v>267</v>
      </c>
      <c r="L2141" s="23" t="s">
        <v>6758</v>
      </c>
      <c r="M2141" s="24" t="s">
        <v>755</v>
      </c>
      <c r="N2141" s="23" t="s">
        <v>6759</v>
      </c>
      <c r="O2141" s="22" t="s">
        <v>346</v>
      </c>
      <c r="P2141" s="43" t="s">
        <v>4047</v>
      </c>
      <c r="Q2141" s="17" t="str" cm="1">
        <f t="array" ref="Q2141">_xlfn.XLOOKUP(Table4[[#This Row],[Full Name / Nama Penuh]],Table1[[#All],[Employee Name]],Table1[[#All],[Status]],"",0,1)</f>
        <v>Active</v>
      </c>
      <c r="R2141" s="37"/>
    </row>
    <row r="2142" spans="1:18" ht="43.5">
      <c r="A2142" s="17"/>
      <c r="B2142" s="15"/>
      <c r="C2142" s="15"/>
      <c r="D2142" s="15"/>
      <c r="E2142" s="32">
        <v>45985</v>
      </c>
      <c r="F2142" s="17" t="s">
        <v>197</v>
      </c>
      <c r="G2142" s="15"/>
      <c r="H2142" s="17" t="s">
        <v>239</v>
      </c>
      <c r="I2142" s="18" t="s">
        <v>752</v>
      </c>
      <c r="J2142" s="18" t="s">
        <v>475</v>
      </c>
      <c r="K2142" s="19" t="s">
        <v>267</v>
      </c>
      <c r="L2142" s="19" t="s">
        <v>6760</v>
      </c>
      <c r="M2142" s="20" t="s">
        <v>1128</v>
      </c>
      <c r="N2142" s="19" t="s">
        <v>6761</v>
      </c>
      <c r="O2142" s="18" t="s">
        <v>346</v>
      </c>
      <c r="P2142" s="43" t="s">
        <v>4047</v>
      </c>
      <c r="Q2142" s="17" t="str" cm="1">
        <f t="array" ref="Q2142">_xlfn.XLOOKUP(Table4[[#This Row],[Full Name / Nama Penuh]],Table1[[#All],[Employee Name]],Table1[[#All],[Status]],"",0,1)</f>
        <v>Active</v>
      </c>
      <c r="R2142" s="37"/>
    </row>
    <row r="2143" spans="1:18" ht="216.75">
      <c r="A2143" s="47"/>
      <c r="B2143" s="21"/>
      <c r="C2143" s="21"/>
      <c r="D2143" s="21"/>
      <c r="E2143" s="33">
        <v>45985</v>
      </c>
      <c r="F2143" s="17" t="s">
        <v>140</v>
      </c>
      <c r="G2143" s="15"/>
      <c r="H2143" s="17" t="s">
        <v>239</v>
      </c>
      <c r="I2143" s="22" t="s">
        <v>403</v>
      </c>
      <c r="J2143" s="22" t="s">
        <v>919</v>
      </c>
      <c r="K2143" s="23" t="s">
        <v>267</v>
      </c>
      <c r="L2143" s="23" t="s">
        <v>6762</v>
      </c>
      <c r="M2143" s="24" t="s">
        <v>6763</v>
      </c>
      <c r="N2143" s="23" t="s">
        <v>6764</v>
      </c>
      <c r="O2143" s="22" t="s">
        <v>271</v>
      </c>
      <c r="P2143" s="43" t="s">
        <v>4047</v>
      </c>
      <c r="Q2143" s="17" t="str" cm="1">
        <f t="array" ref="Q2143">_xlfn.XLOOKUP(Table4[[#This Row],[Full Name / Nama Penuh]],Table1[[#All],[Employee Name]],Table1[[#All],[Status]],"",0,1)</f>
        <v>Active</v>
      </c>
      <c r="R2143" s="37"/>
    </row>
    <row r="2144" spans="1:18" ht="87">
      <c r="A2144" s="47"/>
      <c r="B2144" s="21"/>
      <c r="C2144" s="21"/>
      <c r="D2144" s="21"/>
      <c r="E2144" s="33">
        <v>45985</v>
      </c>
      <c r="F2144" s="17" t="s">
        <v>227</v>
      </c>
      <c r="G2144" s="15"/>
      <c r="H2144" s="17" t="s">
        <v>239</v>
      </c>
      <c r="I2144" s="22" t="s">
        <v>4695</v>
      </c>
      <c r="J2144" s="22" t="s">
        <v>274</v>
      </c>
      <c r="K2144" s="23" t="s">
        <v>305</v>
      </c>
      <c r="L2144" s="23" t="s">
        <v>6765</v>
      </c>
      <c r="M2144" s="24" t="s">
        <v>6766</v>
      </c>
      <c r="N2144" s="23" t="s">
        <v>6767</v>
      </c>
      <c r="O2144" s="22" t="s">
        <v>289</v>
      </c>
      <c r="P2144" s="43" t="s">
        <v>4047</v>
      </c>
      <c r="Q2144" s="17" t="str" cm="1">
        <f t="array" ref="Q2144">_xlfn.XLOOKUP(Table4[[#This Row],[Full Name / Nama Penuh]],Table1[[#All],[Employee Name]],Table1[[#All],[Status]],"",0,1)</f>
        <v>Active</v>
      </c>
      <c r="R2144" s="37"/>
    </row>
    <row r="2145" spans="1:18" ht="43.5">
      <c r="A2145" s="17"/>
      <c r="B2145" s="15"/>
      <c r="C2145" s="15"/>
      <c r="D2145" s="15"/>
      <c r="E2145" s="32">
        <v>45985</v>
      </c>
      <c r="F2145" s="17" t="s">
        <v>197</v>
      </c>
      <c r="G2145" s="15"/>
      <c r="H2145" s="17" t="s">
        <v>239</v>
      </c>
      <c r="I2145" s="18" t="s">
        <v>752</v>
      </c>
      <c r="J2145" s="18" t="s">
        <v>291</v>
      </c>
      <c r="K2145" s="19" t="s">
        <v>267</v>
      </c>
      <c r="L2145" s="19" t="s">
        <v>4476</v>
      </c>
      <c r="M2145" s="20" t="s">
        <v>6768</v>
      </c>
      <c r="N2145" s="19" t="s">
        <v>6769</v>
      </c>
      <c r="O2145" s="18" t="s">
        <v>375</v>
      </c>
      <c r="P2145" s="43" t="s">
        <v>4047</v>
      </c>
      <c r="Q2145" s="17" t="str" cm="1">
        <f t="array" ref="Q2145">_xlfn.XLOOKUP(Table4[[#This Row],[Full Name / Nama Penuh]],Table1[[#All],[Employee Name]],Table1[[#All],[Status]],"",0,1)</f>
        <v>Active</v>
      </c>
      <c r="R2145" s="37"/>
    </row>
    <row r="2146" spans="1:18" ht="57.75">
      <c r="A2146" s="47"/>
      <c r="B2146" s="21"/>
      <c r="C2146" s="21"/>
      <c r="D2146" s="21"/>
      <c r="E2146" s="33">
        <v>45985</v>
      </c>
      <c r="F2146" s="17" t="s">
        <v>70</v>
      </c>
      <c r="G2146" s="15"/>
      <c r="H2146" s="17" t="s">
        <v>239</v>
      </c>
      <c r="I2146" s="22" t="s">
        <v>722</v>
      </c>
      <c r="J2146" s="22" t="s">
        <v>386</v>
      </c>
      <c r="K2146" s="23" t="s">
        <v>305</v>
      </c>
      <c r="L2146" s="23" t="s">
        <v>6770</v>
      </c>
      <c r="M2146" s="24" t="s">
        <v>6771</v>
      </c>
      <c r="N2146" s="23" t="s">
        <v>6772</v>
      </c>
      <c r="O2146" s="22" t="s">
        <v>428</v>
      </c>
      <c r="P2146" s="43" t="s">
        <v>4047</v>
      </c>
      <c r="Q2146" s="17" t="str" cm="1">
        <f t="array" ref="Q2146">_xlfn.XLOOKUP(Table4[[#This Row],[Full Name / Nama Penuh]],Table1[[#All],[Employee Name]],Table1[[#All],[Status]],"",0,1)</f>
        <v>Active</v>
      </c>
      <c r="R2146" s="37"/>
    </row>
    <row r="2147" spans="1:18" ht="57.75">
      <c r="A2147" s="47"/>
      <c r="B2147" s="21"/>
      <c r="C2147" s="21"/>
      <c r="D2147" s="21"/>
      <c r="E2147" s="33">
        <v>45985</v>
      </c>
      <c r="F2147" s="17" t="s">
        <v>182</v>
      </c>
      <c r="G2147" s="15"/>
      <c r="H2147" s="17" t="s">
        <v>239</v>
      </c>
      <c r="I2147" s="22" t="s">
        <v>359</v>
      </c>
      <c r="J2147" s="22" t="s">
        <v>919</v>
      </c>
      <c r="K2147" s="23" t="s">
        <v>296</v>
      </c>
      <c r="L2147" s="23" t="s">
        <v>6773</v>
      </c>
      <c r="M2147" s="24" t="s">
        <v>6774</v>
      </c>
      <c r="N2147" s="23" t="s">
        <v>6775</v>
      </c>
      <c r="O2147" s="22" t="s">
        <v>346</v>
      </c>
      <c r="P2147" s="43" t="s">
        <v>4047</v>
      </c>
      <c r="Q2147" s="17" t="str" cm="1">
        <f t="array" ref="Q2147">_xlfn.XLOOKUP(Table4[[#This Row],[Full Name / Nama Penuh]],Table1[[#All],[Employee Name]],Table1[[#All],[Status]],"",0,1)</f>
        <v>Active</v>
      </c>
      <c r="R2147" s="37"/>
    </row>
    <row r="2148" spans="1:18" ht="57.75">
      <c r="A2148" s="17"/>
      <c r="B2148" s="15"/>
      <c r="C2148" s="15"/>
      <c r="D2148" s="15"/>
      <c r="E2148" s="32">
        <v>45985</v>
      </c>
      <c r="F2148" s="17" t="s">
        <v>227</v>
      </c>
      <c r="G2148" s="15"/>
      <c r="H2148" s="17" t="s">
        <v>239</v>
      </c>
      <c r="I2148" s="18" t="s">
        <v>4695</v>
      </c>
      <c r="J2148" s="18" t="s">
        <v>628</v>
      </c>
      <c r="K2148" s="19" t="s">
        <v>296</v>
      </c>
      <c r="L2148" s="19" t="s">
        <v>6776</v>
      </c>
      <c r="M2148" s="20" t="s">
        <v>6777</v>
      </c>
      <c r="N2148" s="19" t="s">
        <v>6778</v>
      </c>
      <c r="O2148" s="18" t="s">
        <v>428</v>
      </c>
      <c r="P2148" s="43" t="s">
        <v>4047</v>
      </c>
      <c r="Q2148" s="17" t="str" cm="1">
        <f t="array" ref="Q2148">_xlfn.XLOOKUP(Table4[[#This Row],[Full Name / Nama Penuh]],Table1[[#All],[Employee Name]],Table1[[#All],[Status]],"",0,1)</f>
        <v>Active</v>
      </c>
      <c r="R2148" s="37"/>
    </row>
    <row r="2149" spans="1:18" ht="101.25">
      <c r="A2149" s="17"/>
      <c r="B2149" s="15"/>
      <c r="C2149" s="15"/>
      <c r="D2149" s="15"/>
      <c r="E2149" s="32">
        <v>45982</v>
      </c>
      <c r="F2149" s="17" t="s">
        <v>200</v>
      </c>
      <c r="G2149" s="15"/>
      <c r="H2149" s="17" t="s">
        <v>239</v>
      </c>
      <c r="I2149" s="18" t="s">
        <v>465</v>
      </c>
      <c r="J2149" s="18" t="s">
        <v>753</v>
      </c>
      <c r="K2149" s="19" t="s">
        <v>267</v>
      </c>
      <c r="L2149" s="19" t="s">
        <v>6779</v>
      </c>
      <c r="M2149" s="20" t="s">
        <v>6780</v>
      </c>
      <c r="N2149" s="19" t="s">
        <v>6781</v>
      </c>
      <c r="O2149" s="18" t="s">
        <v>283</v>
      </c>
      <c r="P2149" s="43" t="s">
        <v>4047</v>
      </c>
      <c r="Q2149" s="17" t="str" cm="1">
        <f t="array" ref="Q2149">_xlfn.XLOOKUP(Table4[[#This Row],[Full Name / Nama Penuh]],Table1[[#All],[Employee Name]],Table1[[#All],[Status]],"",0,1)</f>
        <v>Active</v>
      </c>
      <c r="R2149" s="37"/>
    </row>
    <row r="2150" spans="1:18" ht="87">
      <c r="A2150" s="47"/>
      <c r="B2150" s="21"/>
      <c r="C2150" s="21"/>
      <c r="D2150" s="21"/>
      <c r="E2150" s="33">
        <v>45982</v>
      </c>
      <c r="F2150" s="17" t="s">
        <v>200</v>
      </c>
      <c r="G2150" s="15"/>
      <c r="H2150" s="17" t="s">
        <v>239</v>
      </c>
      <c r="I2150" s="22" t="s">
        <v>278</v>
      </c>
      <c r="J2150" s="22" t="s">
        <v>300</v>
      </c>
      <c r="K2150" s="23" t="s">
        <v>267</v>
      </c>
      <c r="L2150" s="23" t="s">
        <v>6782</v>
      </c>
      <c r="M2150" s="24" t="s">
        <v>6783</v>
      </c>
      <c r="N2150" s="23" t="s">
        <v>6784</v>
      </c>
      <c r="O2150" s="22" t="s">
        <v>283</v>
      </c>
      <c r="P2150" s="43" t="s">
        <v>4047</v>
      </c>
      <c r="Q2150" s="17" t="str" cm="1">
        <f t="array" ref="Q2150">_xlfn.XLOOKUP(Table4[[#This Row],[Full Name / Nama Penuh]],Table1[[#All],[Employee Name]],Table1[[#All],[Status]],"",0,1)</f>
        <v>Active</v>
      </c>
      <c r="R2150" s="37"/>
    </row>
    <row r="2151" spans="1:18" ht="188.25">
      <c r="A2151" s="17"/>
      <c r="B2151" s="15"/>
      <c r="C2151" s="15"/>
      <c r="D2151" s="15"/>
      <c r="E2151" s="32">
        <v>45982</v>
      </c>
      <c r="F2151" s="17" t="s">
        <v>90</v>
      </c>
      <c r="G2151" s="15"/>
      <c r="H2151" s="17" t="s">
        <v>239</v>
      </c>
      <c r="I2151" s="18" t="s">
        <v>445</v>
      </c>
      <c r="J2151" s="18" t="s">
        <v>446</v>
      </c>
      <c r="K2151" s="19" t="s">
        <v>267</v>
      </c>
      <c r="L2151" s="19" t="s">
        <v>6785</v>
      </c>
      <c r="M2151" s="20" t="s">
        <v>6786</v>
      </c>
      <c r="N2151" s="19" t="s">
        <v>6787</v>
      </c>
      <c r="O2151" s="18" t="s">
        <v>450</v>
      </c>
      <c r="P2151" s="43" t="s">
        <v>4047</v>
      </c>
      <c r="Q2151" s="17" t="str" cm="1">
        <f t="array" ref="Q2151">_xlfn.XLOOKUP(Table4[[#This Row],[Full Name / Nama Penuh]],Table1[[#All],[Employee Name]],Table1[[#All],[Status]],"",0,1)</f>
        <v>Active</v>
      </c>
      <c r="R2151" s="37"/>
    </row>
    <row r="2152" spans="1:18" ht="101.25">
      <c r="A2152" s="17"/>
      <c r="B2152" s="15"/>
      <c r="C2152" s="15"/>
      <c r="D2152" s="15"/>
      <c r="E2152" s="32">
        <v>45982</v>
      </c>
      <c r="F2152" s="17" t="s">
        <v>86</v>
      </c>
      <c r="G2152" s="15"/>
      <c r="H2152" s="17" t="s">
        <v>239</v>
      </c>
      <c r="I2152" s="18" t="s">
        <v>6181</v>
      </c>
      <c r="J2152" s="18" t="s">
        <v>274</v>
      </c>
      <c r="K2152" s="19" t="s">
        <v>267</v>
      </c>
      <c r="L2152" s="19" t="s">
        <v>6788</v>
      </c>
      <c r="M2152" s="20" t="s">
        <v>6789</v>
      </c>
      <c r="N2152" s="19" t="s">
        <v>6790</v>
      </c>
      <c r="O2152" s="18" t="s">
        <v>340</v>
      </c>
      <c r="P2152" s="43" t="s">
        <v>4047</v>
      </c>
      <c r="Q2152" s="17" t="str" cm="1">
        <f t="array" ref="Q2152">_xlfn.XLOOKUP(Table4[[#This Row],[Full Name / Nama Penuh]],Table1[[#All],[Employee Name]],Table1[[#All],[Status]],"",0,1)</f>
        <v>Active</v>
      </c>
      <c r="R2152" s="37"/>
    </row>
    <row r="2153" spans="1:18" ht="188.25">
      <c r="A2153" s="47"/>
      <c r="B2153" s="21"/>
      <c r="C2153" s="21"/>
      <c r="D2153" s="21"/>
      <c r="E2153" s="33">
        <v>45982</v>
      </c>
      <c r="F2153" s="17" t="s">
        <v>60</v>
      </c>
      <c r="G2153" s="15"/>
      <c r="H2153" s="17" t="s">
        <v>239</v>
      </c>
      <c r="I2153" s="22" t="s">
        <v>885</v>
      </c>
      <c r="J2153" s="22" t="s">
        <v>332</v>
      </c>
      <c r="K2153" s="23" t="s">
        <v>285</v>
      </c>
      <c r="L2153" s="23" t="s">
        <v>6791</v>
      </c>
      <c r="M2153" s="24" t="s">
        <v>6792</v>
      </c>
      <c r="N2153" s="23" t="s">
        <v>6793</v>
      </c>
      <c r="O2153" s="22" t="s">
        <v>289</v>
      </c>
      <c r="P2153" s="43" t="s">
        <v>4047</v>
      </c>
      <c r="Q2153" s="17" t="str" cm="1">
        <f t="array" ref="Q2153">_xlfn.XLOOKUP(Table4[[#This Row],[Full Name / Nama Penuh]],Table1[[#All],[Employee Name]],Table1[[#All],[Status]],"",0,1)</f>
        <v>Active</v>
      </c>
      <c r="R2153" s="37"/>
    </row>
    <row r="2154" spans="1:18" ht="174">
      <c r="A2154" s="17"/>
      <c r="B2154" s="15"/>
      <c r="C2154" s="15"/>
      <c r="D2154" s="15"/>
      <c r="E2154" s="32">
        <v>45982</v>
      </c>
      <c r="F2154" s="17" t="s">
        <v>116</v>
      </c>
      <c r="G2154" s="15"/>
      <c r="H2154" s="17" t="s">
        <v>239</v>
      </c>
      <c r="I2154" s="18" t="s">
        <v>861</v>
      </c>
      <c r="J2154" s="18" t="s">
        <v>88</v>
      </c>
      <c r="K2154" s="19" t="s">
        <v>296</v>
      </c>
      <c r="L2154" s="19" t="s">
        <v>6794</v>
      </c>
      <c r="M2154" s="20" t="s">
        <v>6795</v>
      </c>
      <c r="N2154" s="19" t="s">
        <v>6796</v>
      </c>
      <c r="O2154" s="18" t="s">
        <v>271</v>
      </c>
      <c r="P2154" s="43" t="s">
        <v>4047</v>
      </c>
      <c r="Q2154" s="17" t="str" cm="1">
        <f t="array" ref="Q2154">_xlfn.XLOOKUP(Table4[[#This Row],[Full Name / Nama Penuh]],Table1[[#All],[Employee Name]],Table1[[#All],[Status]],"",0,1)</f>
        <v>Active</v>
      </c>
      <c r="R2154" s="37"/>
    </row>
    <row r="2155" spans="1:18" ht="87">
      <c r="A2155" s="17"/>
      <c r="B2155" s="15"/>
      <c r="C2155" s="15"/>
      <c r="D2155" s="15"/>
      <c r="E2155" s="32">
        <v>45982</v>
      </c>
      <c r="F2155" s="17" t="s">
        <v>200</v>
      </c>
      <c r="G2155" s="15"/>
      <c r="H2155" s="17" t="s">
        <v>239</v>
      </c>
      <c r="I2155" s="18" t="s">
        <v>465</v>
      </c>
      <c r="J2155" s="18" t="s">
        <v>604</v>
      </c>
      <c r="K2155" s="19" t="s">
        <v>296</v>
      </c>
      <c r="L2155" s="19" t="s">
        <v>6797</v>
      </c>
      <c r="M2155" s="20" t="s">
        <v>6798</v>
      </c>
      <c r="N2155" s="19" t="s">
        <v>6799</v>
      </c>
      <c r="O2155" s="18" t="s">
        <v>283</v>
      </c>
      <c r="P2155" s="43" t="s">
        <v>4047</v>
      </c>
      <c r="Q2155" s="17" t="str" cm="1">
        <f t="array" ref="Q2155">_xlfn.XLOOKUP(Table4[[#This Row],[Full Name / Nama Penuh]],Table1[[#All],[Employee Name]],Table1[[#All],[Status]],"",0,1)</f>
        <v>Active</v>
      </c>
      <c r="R2155" s="37"/>
    </row>
    <row r="2156" spans="1:18" ht="188.25">
      <c r="A2156" s="47"/>
      <c r="B2156" s="21"/>
      <c r="C2156" s="21"/>
      <c r="D2156" s="21"/>
      <c r="E2156" s="33">
        <v>45982</v>
      </c>
      <c r="F2156" s="17" t="s">
        <v>200</v>
      </c>
      <c r="G2156" s="15"/>
      <c r="H2156" s="17" t="s">
        <v>239</v>
      </c>
      <c r="I2156" s="22" t="s">
        <v>465</v>
      </c>
      <c r="J2156" s="22" t="s">
        <v>291</v>
      </c>
      <c r="K2156" s="23" t="s">
        <v>296</v>
      </c>
      <c r="L2156" s="23" t="s">
        <v>6800</v>
      </c>
      <c r="M2156" s="24" t="s">
        <v>6801</v>
      </c>
      <c r="N2156" s="23" t="s">
        <v>6802</v>
      </c>
      <c r="O2156" s="22" t="s">
        <v>283</v>
      </c>
      <c r="P2156" s="43" t="s">
        <v>4047</v>
      </c>
      <c r="Q2156" s="17" t="str" cm="1">
        <f t="array" ref="Q2156">_xlfn.XLOOKUP(Table4[[#This Row],[Full Name / Nama Penuh]],Table1[[#All],[Employee Name]],Table1[[#All],[Status]],"",0,1)</f>
        <v>Active</v>
      </c>
      <c r="R2156" s="37"/>
    </row>
    <row r="2157" spans="1:18" ht="188.25">
      <c r="A2157" s="47"/>
      <c r="B2157" s="21"/>
      <c r="C2157" s="21"/>
      <c r="D2157" s="21"/>
      <c r="E2157" s="33">
        <v>45981</v>
      </c>
      <c r="F2157" s="17" t="s">
        <v>173</v>
      </c>
      <c r="G2157" s="15"/>
      <c r="H2157" s="17" t="s">
        <v>239</v>
      </c>
      <c r="I2157" s="22" t="s">
        <v>465</v>
      </c>
      <c r="J2157" s="22" t="s">
        <v>608</v>
      </c>
      <c r="K2157" s="23" t="s">
        <v>305</v>
      </c>
      <c r="L2157" s="23" t="s">
        <v>6803</v>
      </c>
      <c r="M2157" s="24" t="s">
        <v>6804</v>
      </c>
      <c r="N2157" s="23" t="s">
        <v>6805</v>
      </c>
      <c r="O2157" s="22" t="s">
        <v>295</v>
      </c>
      <c r="P2157" s="43" t="s">
        <v>4047</v>
      </c>
      <c r="Q2157" s="17" t="str" cm="1">
        <f t="array" ref="Q2157">_xlfn.XLOOKUP(Table4[[#This Row],[Full Name / Nama Penuh]],Table1[[#All],[Employee Name]],Table1[[#All],[Status]],"",0,1)</f>
        <v>Active</v>
      </c>
      <c r="R2157" s="37"/>
    </row>
    <row r="2158" spans="1:18" ht="201.75">
      <c r="A2158" s="17"/>
      <c r="B2158" s="15"/>
      <c r="C2158" s="15"/>
      <c r="D2158" s="15"/>
      <c r="E2158" s="32">
        <v>45981</v>
      </c>
      <c r="F2158" s="17" t="s">
        <v>173</v>
      </c>
      <c r="G2158" s="15"/>
      <c r="H2158" s="17" t="s">
        <v>239</v>
      </c>
      <c r="I2158" s="18" t="s">
        <v>465</v>
      </c>
      <c r="J2158" s="18" t="s">
        <v>266</v>
      </c>
      <c r="K2158" s="19" t="s">
        <v>305</v>
      </c>
      <c r="L2158" s="19" t="s">
        <v>6806</v>
      </c>
      <c r="M2158" s="20" t="s">
        <v>6807</v>
      </c>
      <c r="N2158" s="19" t="s">
        <v>6808</v>
      </c>
      <c r="O2158" s="18" t="s">
        <v>295</v>
      </c>
      <c r="P2158" s="43" t="s">
        <v>4047</v>
      </c>
      <c r="Q2158" s="17" t="str" cm="1">
        <f t="array" ref="Q2158">_xlfn.XLOOKUP(Table4[[#This Row],[Full Name / Nama Penuh]],Table1[[#All],[Employee Name]],Table1[[#All],[Status]],"",0,1)</f>
        <v>Active</v>
      </c>
      <c r="R2158" s="37"/>
    </row>
    <row r="2159" spans="1:18" ht="144.75">
      <c r="A2159" s="17"/>
      <c r="B2159" s="15"/>
      <c r="C2159" s="15"/>
      <c r="D2159" s="15"/>
      <c r="E2159" s="32">
        <v>45981</v>
      </c>
      <c r="F2159" s="17" t="s">
        <v>173</v>
      </c>
      <c r="G2159" s="15"/>
      <c r="H2159" s="17" t="s">
        <v>239</v>
      </c>
      <c r="I2159" s="18" t="s">
        <v>465</v>
      </c>
      <c r="J2159" s="18" t="s">
        <v>300</v>
      </c>
      <c r="K2159" s="19" t="s">
        <v>267</v>
      </c>
      <c r="L2159" s="19" t="s">
        <v>6809</v>
      </c>
      <c r="M2159" s="20" t="s">
        <v>6810</v>
      </c>
      <c r="N2159" s="19" t="s">
        <v>6811</v>
      </c>
      <c r="O2159" s="18" t="s">
        <v>346</v>
      </c>
      <c r="P2159" s="43" t="s">
        <v>4047</v>
      </c>
      <c r="Q2159" s="17" t="str" cm="1">
        <f t="array" ref="Q2159">_xlfn.XLOOKUP(Table4[[#This Row],[Full Name / Nama Penuh]],Table1[[#All],[Employee Name]],Table1[[#All],[Status]],"",0,1)</f>
        <v>Active</v>
      </c>
      <c r="R2159" s="37"/>
    </row>
    <row r="2160" spans="1:18" ht="260.25">
      <c r="A2160" s="17"/>
      <c r="B2160" s="15"/>
      <c r="C2160" s="15"/>
      <c r="D2160" s="15"/>
      <c r="E2160" s="32">
        <v>45981</v>
      </c>
      <c r="F2160" s="17" t="s">
        <v>173</v>
      </c>
      <c r="G2160" s="15"/>
      <c r="H2160" s="17" t="s">
        <v>239</v>
      </c>
      <c r="I2160" s="18" t="s">
        <v>465</v>
      </c>
      <c r="J2160" s="18" t="s">
        <v>291</v>
      </c>
      <c r="K2160" s="19" t="s">
        <v>267</v>
      </c>
      <c r="L2160" s="19" t="s">
        <v>6812</v>
      </c>
      <c r="M2160" s="20" t="s">
        <v>6813</v>
      </c>
      <c r="N2160" s="19" t="s">
        <v>6814</v>
      </c>
      <c r="O2160" s="18" t="s">
        <v>283</v>
      </c>
      <c r="P2160" s="43" t="s">
        <v>4047</v>
      </c>
      <c r="Q2160" s="17" t="str" cm="1">
        <f t="array" ref="Q2160">_xlfn.XLOOKUP(Table4[[#This Row],[Full Name / Nama Penuh]],Table1[[#All],[Employee Name]],Table1[[#All],[Status]],"",0,1)</f>
        <v>Active</v>
      </c>
      <c r="R2160" s="37"/>
    </row>
    <row r="2161" spans="1:18" ht="43.5">
      <c r="A2161" s="17"/>
      <c r="B2161" s="15"/>
      <c r="C2161" s="15"/>
      <c r="D2161" s="15"/>
      <c r="E2161" s="32">
        <v>45981</v>
      </c>
      <c r="F2161" s="17" t="s">
        <v>185</v>
      </c>
      <c r="G2161" s="15"/>
      <c r="H2161" s="17" t="s">
        <v>239</v>
      </c>
      <c r="I2161" s="18" t="s">
        <v>411</v>
      </c>
      <c r="J2161" s="18" t="s">
        <v>266</v>
      </c>
      <c r="K2161" s="19" t="s">
        <v>305</v>
      </c>
      <c r="L2161" s="19" t="s">
        <v>6815</v>
      </c>
      <c r="M2161" s="20" t="s">
        <v>6816</v>
      </c>
      <c r="N2161" s="19" t="s">
        <v>6817</v>
      </c>
      <c r="O2161" s="18" t="s">
        <v>295</v>
      </c>
      <c r="P2161" s="43" t="s">
        <v>4047</v>
      </c>
      <c r="Q2161" s="17" t="str" cm="1">
        <f t="array" ref="Q2161">_xlfn.XLOOKUP(Table4[[#This Row],[Full Name / Nama Penuh]],Table1[[#All],[Employee Name]],Table1[[#All],[Status]],"",0,1)</f>
        <v>Active</v>
      </c>
      <c r="R2161" s="37"/>
    </row>
    <row r="2162" spans="1:18" ht="43.5">
      <c r="A2162" s="47"/>
      <c r="B2162" s="21"/>
      <c r="C2162" s="21"/>
      <c r="D2162" s="21"/>
      <c r="E2162" s="33">
        <v>45981</v>
      </c>
      <c r="F2162" s="17" t="s">
        <v>185</v>
      </c>
      <c r="G2162" s="15"/>
      <c r="H2162" s="17" t="s">
        <v>239</v>
      </c>
      <c r="I2162" s="22" t="s">
        <v>411</v>
      </c>
      <c r="J2162" s="22" t="s">
        <v>266</v>
      </c>
      <c r="K2162" s="23" t="s">
        <v>305</v>
      </c>
      <c r="L2162" s="23" t="s">
        <v>6818</v>
      </c>
      <c r="M2162" s="24" t="s">
        <v>6819</v>
      </c>
      <c r="N2162" s="23" t="s">
        <v>6817</v>
      </c>
      <c r="O2162" s="22" t="s">
        <v>295</v>
      </c>
      <c r="P2162" s="43" t="s">
        <v>4047</v>
      </c>
      <c r="Q2162" s="17" t="str" cm="1">
        <f t="array" ref="Q2162">_xlfn.XLOOKUP(Table4[[#This Row],[Full Name / Nama Penuh]],Table1[[#All],[Employee Name]],Table1[[#All],[Status]],"",0,1)</f>
        <v>Active</v>
      </c>
      <c r="R2162" s="37"/>
    </row>
    <row r="2163" spans="1:18" ht="57.75">
      <c r="A2163" s="47"/>
      <c r="B2163" s="21"/>
      <c r="C2163" s="21"/>
      <c r="D2163" s="21"/>
      <c r="E2163" s="33">
        <v>45981</v>
      </c>
      <c r="F2163" s="17" t="s">
        <v>185</v>
      </c>
      <c r="G2163" s="15"/>
      <c r="H2163" s="17" t="s">
        <v>239</v>
      </c>
      <c r="I2163" s="22" t="s">
        <v>411</v>
      </c>
      <c r="J2163" s="22" t="s">
        <v>753</v>
      </c>
      <c r="K2163" s="23" t="s">
        <v>305</v>
      </c>
      <c r="L2163" s="23" t="s">
        <v>6820</v>
      </c>
      <c r="M2163" s="24" t="s">
        <v>3685</v>
      </c>
      <c r="N2163" s="23" t="s">
        <v>6821</v>
      </c>
      <c r="O2163" s="22" t="s">
        <v>295</v>
      </c>
      <c r="P2163" s="43" t="s">
        <v>4047</v>
      </c>
      <c r="Q2163" s="17" t="str" cm="1">
        <f t="array" ref="Q2163">_xlfn.XLOOKUP(Table4[[#This Row],[Full Name / Nama Penuh]],Table1[[#All],[Employee Name]],Table1[[#All],[Status]],"",0,1)</f>
        <v>Active</v>
      </c>
      <c r="R2163" s="37"/>
    </row>
    <row r="2164" spans="1:18" ht="43.5">
      <c r="A2164" s="17"/>
      <c r="B2164" s="15"/>
      <c r="C2164" s="15"/>
      <c r="D2164" s="15"/>
      <c r="E2164" s="32">
        <v>45981</v>
      </c>
      <c r="F2164" s="17" t="s">
        <v>228</v>
      </c>
      <c r="G2164" s="15"/>
      <c r="H2164" s="17" t="s">
        <v>239</v>
      </c>
      <c r="I2164" s="18" t="s">
        <v>814</v>
      </c>
      <c r="J2164" s="18" t="s">
        <v>266</v>
      </c>
      <c r="K2164" s="19" t="s">
        <v>305</v>
      </c>
      <c r="L2164" s="19" t="s">
        <v>6822</v>
      </c>
      <c r="M2164" s="20" t="s">
        <v>6823</v>
      </c>
      <c r="N2164" s="19" t="s">
        <v>6824</v>
      </c>
      <c r="O2164" s="18" t="s">
        <v>295</v>
      </c>
      <c r="P2164" s="43" t="s">
        <v>4047</v>
      </c>
      <c r="Q2164" s="17" t="str" cm="1">
        <f t="array" ref="Q2164">_xlfn.XLOOKUP(Table4[[#This Row],[Full Name / Nama Penuh]],Table1[[#All],[Employee Name]],Table1[[#All],[Status]],"",0,1)</f>
        <v>Active</v>
      </c>
      <c r="R2164" s="37"/>
    </row>
    <row r="2165" spans="1:18" ht="29.25">
      <c r="A2165" s="47"/>
      <c r="B2165" s="21"/>
      <c r="C2165" s="21"/>
      <c r="D2165" s="21"/>
      <c r="E2165" s="33">
        <v>45981</v>
      </c>
      <c r="F2165" s="17" t="s">
        <v>228</v>
      </c>
      <c r="G2165" s="15"/>
      <c r="H2165" s="17" t="s">
        <v>239</v>
      </c>
      <c r="I2165" s="22" t="s">
        <v>814</v>
      </c>
      <c r="J2165" s="22" t="s">
        <v>266</v>
      </c>
      <c r="K2165" s="23" t="s">
        <v>305</v>
      </c>
      <c r="L2165" s="23" t="s">
        <v>6825</v>
      </c>
      <c r="M2165" s="24" t="s">
        <v>393</v>
      </c>
      <c r="N2165" s="23" t="s">
        <v>6826</v>
      </c>
      <c r="O2165" s="22" t="s">
        <v>295</v>
      </c>
      <c r="P2165" s="43" t="s">
        <v>4047</v>
      </c>
      <c r="Q2165" s="17" t="str" cm="1">
        <f t="array" ref="Q2165">_xlfn.XLOOKUP(Table4[[#This Row],[Full Name / Nama Penuh]],Table1[[#All],[Employee Name]],Table1[[#All],[Status]],"",0,1)</f>
        <v>Active</v>
      </c>
      <c r="R2165" s="37"/>
    </row>
    <row r="2166" spans="1:18" ht="130.5">
      <c r="A2166" s="17"/>
      <c r="B2166" s="15"/>
      <c r="C2166" s="15"/>
      <c r="D2166" s="15"/>
      <c r="E2166" s="32">
        <v>45981</v>
      </c>
      <c r="F2166" s="17" t="s">
        <v>200</v>
      </c>
      <c r="G2166" s="15"/>
      <c r="H2166" s="17" t="s">
        <v>239</v>
      </c>
      <c r="I2166" s="18" t="s">
        <v>465</v>
      </c>
      <c r="J2166" s="18" t="s">
        <v>753</v>
      </c>
      <c r="K2166" s="19" t="s">
        <v>305</v>
      </c>
      <c r="L2166" s="19" t="s">
        <v>6827</v>
      </c>
      <c r="M2166" s="20" t="s">
        <v>6828</v>
      </c>
      <c r="N2166" s="19" t="s">
        <v>6829</v>
      </c>
      <c r="O2166" s="18" t="s">
        <v>289</v>
      </c>
      <c r="P2166" s="43" t="s">
        <v>4047</v>
      </c>
      <c r="Q2166" s="17" t="str" cm="1">
        <f t="array" ref="Q2166">_xlfn.XLOOKUP(Table4[[#This Row],[Full Name / Nama Penuh]],Table1[[#All],[Employee Name]],Table1[[#All],[Status]],"",0,1)</f>
        <v>Active</v>
      </c>
      <c r="R2166" s="37"/>
    </row>
    <row r="2167" spans="1:18" ht="101.25">
      <c r="A2167" s="47"/>
      <c r="B2167" s="21"/>
      <c r="C2167" s="21"/>
      <c r="D2167" s="21"/>
      <c r="E2167" s="33">
        <v>45981</v>
      </c>
      <c r="F2167" s="17" t="s">
        <v>200</v>
      </c>
      <c r="G2167" s="15"/>
      <c r="H2167" s="17" t="s">
        <v>239</v>
      </c>
      <c r="I2167" s="22" t="s">
        <v>465</v>
      </c>
      <c r="J2167" s="22" t="s">
        <v>266</v>
      </c>
      <c r="K2167" s="23" t="s">
        <v>305</v>
      </c>
      <c r="L2167" s="23" t="s">
        <v>6830</v>
      </c>
      <c r="M2167" s="24" t="s">
        <v>6831</v>
      </c>
      <c r="N2167" s="23" t="s">
        <v>6832</v>
      </c>
      <c r="O2167" s="22" t="s">
        <v>289</v>
      </c>
      <c r="P2167" s="43" t="s">
        <v>4047</v>
      </c>
      <c r="Q2167" s="17" t="str" cm="1">
        <f t="array" ref="Q2167">_xlfn.XLOOKUP(Table4[[#This Row],[Full Name / Nama Penuh]],Table1[[#All],[Employee Name]],Table1[[#All],[Status]],"",0,1)</f>
        <v>Active</v>
      </c>
      <c r="R2167" s="37"/>
    </row>
    <row r="2168" spans="1:18" ht="87">
      <c r="A2168" s="47"/>
      <c r="B2168" s="21"/>
      <c r="C2168" s="21"/>
      <c r="D2168" s="21"/>
      <c r="E2168" s="33">
        <v>45981</v>
      </c>
      <c r="F2168" s="17" t="s">
        <v>116</v>
      </c>
      <c r="G2168" s="15"/>
      <c r="H2168" s="17" t="s">
        <v>239</v>
      </c>
      <c r="I2168" s="22" t="s">
        <v>881</v>
      </c>
      <c r="J2168" s="22" t="s">
        <v>320</v>
      </c>
      <c r="K2168" s="23" t="s">
        <v>305</v>
      </c>
      <c r="L2168" s="23" t="s">
        <v>6833</v>
      </c>
      <c r="M2168" s="24" t="s">
        <v>6834</v>
      </c>
      <c r="N2168" s="23" t="s">
        <v>6835</v>
      </c>
      <c r="O2168" s="22" t="s">
        <v>295</v>
      </c>
      <c r="P2168" s="43" t="s">
        <v>4047</v>
      </c>
      <c r="Q2168" s="17" t="str" cm="1">
        <f t="array" ref="Q2168">_xlfn.XLOOKUP(Table4[[#This Row],[Full Name / Nama Penuh]],Table1[[#All],[Employee Name]],Table1[[#All],[Status]],"",0,1)</f>
        <v>Active</v>
      </c>
      <c r="R2168" s="37"/>
    </row>
    <row r="2169" spans="1:18" ht="101.25">
      <c r="A2169" s="17"/>
      <c r="B2169" s="15"/>
      <c r="C2169" s="15"/>
      <c r="D2169" s="15"/>
      <c r="E2169" s="32">
        <v>45981</v>
      </c>
      <c r="F2169" s="17" t="s">
        <v>86</v>
      </c>
      <c r="G2169" s="15"/>
      <c r="H2169" s="17" t="s">
        <v>239</v>
      </c>
      <c r="I2169" s="18" t="s">
        <v>309</v>
      </c>
      <c r="J2169" s="18" t="s">
        <v>753</v>
      </c>
      <c r="K2169" s="19" t="s">
        <v>267</v>
      </c>
      <c r="L2169" s="19" t="s">
        <v>6836</v>
      </c>
      <c r="M2169" s="20" t="s">
        <v>6837</v>
      </c>
      <c r="N2169" s="19" t="s">
        <v>6838</v>
      </c>
      <c r="O2169" s="18" t="s">
        <v>428</v>
      </c>
      <c r="P2169" s="43" t="s">
        <v>4047</v>
      </c>
      <c r="Q2169" s="17" t="str" cm="1">
        <f t="array" ref="Q2169">_xlfn.XLOOKUP(Table4[[#This Row],[Full Name / Nama Penuh]],Table1[[#All],[Employee Name]],Table1[[#All],[Status]],"",0,1)</f>
        <v>Active</v>
      </c>
      <c r="R2169" s="37"/>
    </row>
    <row r="2170" spans="1:18" ht="174">
      <c r="A2170" s="17"/>
      <c r="B2170" s="15"/>
      <c r="C2170" s="15"/>
      <c r="D2170" s="15"/>
      <c r="E2170" s="32">
        <v>45981</v>
      </c>
      <c r="F2170" s="17" t="s">
        <v>86</v>
      </c>
      <c r="G2170" s="15"/>
      <c r="H2170" s="17" t="s">
        <v>239</v>
      </c>
      <c r="I2170" s="18" t="s">
        <v>1809</v>
      </c>
      <c r="J2170" s="18" t="s">
        <v>88</v>
      </c>
      <c r="K2170" s="19" t="s">
        <v>267</v>
      </c>
      <c r="L2170" s="19" t="s">
        <v>6839</v>
      </c>
      <c r="M2170" s="20" t="s">
        <v>6840</v>
      </c>
      <c r="N2170" s="19" t="s">
        <v>6841</v>
      </c>
      <c r="O2170" s="18" t="s">
        <v>340</v>
      </c>
      <c r="P2170" s="43" t="s">
        <v>4047</v>
      </c>
      <c r="Q2170" s="17" t="str" cm="1">
        <f t="array" ref="Q2170">_xlfn.XLOOKUP(Table4[[#This Row],[Full Name / Nama Penuh]],Table1[[#All],[Employee Name]],Table1[[#All],[Status]],"",0,1)</f>
        <v>Active</v>
      </c>
      <c r="R2170" s="37"/>
    </row>
    <row r="2171" spans="1:18" ht="57.75">
      <c r="A2171" s="47"/>
      <c r="B2171" s="21"/>
      <c r="C2171" s="21"/>
      <c r="D2171" s="21"/>
      <c r="E2171" s="33">
        <v>45981</v>
      </c>
      <c r="F2171" s="17" t="s">
        <v>147</v>
      </c>
      <c r="G2171" s="15"/>
      <c r="H2171" s="17" t="s">
        <v>239</v>
      </c>
      <c r="I2171" s="22" t="s">
        <v>508</v>
      </c>
      <c r="J2171" s="22" t="s">
        <v>266</v>
      </c>
      <c r="K2171" s="23" t="s">
        <v>305</v>
      </c>
      <c r="L2171" s="23" t="s">
        <v>6842</v>
      </c>
      <c r="M2171" s="24" t="s">
        <v>6843</v>
      </c>
      <c r="N2171" s="24" t="s">
        <v>6844</v>
      </c>
      <c r="O2171" s="22" t="s">
        <v>428</v>
      </c>
      <c r="P2171" s="43" t="s">
        <v>4047</v>
      </c>
      <c r="Q2171" s="17" t="str" cm="1">
        <f t="array" ref="Q2171">_xlfn.XLOOKUP(Table4[[#This Row],[Full Name / Nama Penuh]],Table1[[#All],[Employee Name]],Table1[[#All],[Status]],"",0,1)</f>
        <v>Active</v>
      </c>
      <c r="R2171" s="37"/>
    </row>
    <row r="2172" spans="1:18" ht="144.75">
      <c r="A2172" s="47"/>
      <c r="B2172" s="21"/>
      <c r="C2172" s="21"/>
      <c r="D2172" s="21"/>
      <c r="E2172" s="33">
        <v>45981</v>
      </c>
      <c r="F2172" s="17" t="s">
        <v>173</v>
      </c>
      <c r="G2172" s="15"/>
      <c r="H2172" s="17" t="s">
        <v>239</v>
      </c>
      <c r="I2172" s="22" t="s">
        <v>465</v>
      </c>
      <c r="J2172" s="22" t="s">
        <v>386</v>
      </c>
      <c r="K2172" s="23" t="s">
        <v>296</v>
      </c>
      <c r="L2172" s="23" t="s">
        <v>6845</v>
      </c>
      <c r="M2172" s="24" t="s">
        <v>6846</v>
      </c>
      <c r="N2172" s="23" t="s">
        <v>6847</v>
      </c>
      <c r="O2172" s="22" t="s">
        <v>498</v>
      </c>
      <c r="P2172" s="43" t="s">
        <v>4047</v>
      </c>
      <c r="Q2172" s="17" t="str" cm="1">
        <f t="array" ref="Q2172">_xlfn.XLOOKUP(Table4[[#This Row],[Full Name / Nama Penuh]],Table1[[#All],[Employee Name]],Table1[[#All],[Status]],"",0,1)</f>
        <v>Active</v>
      </c>
      <c r="R2172" s="37"/>
    </row>
    <row r="2173" spans="1:18" ht="43.5">
      <c r="A2173" s="47"/>
      <c r="B2173" s="21"/>
      <c r="C2173" s="21"/>
      <c r="D2173" s="21"/>
      <c r="E2173" s="33">
        <v>45981</v>
      </c>
      <c r="F2173" s="17" t="s">
        <v>167</v>
      </c>
      <c r="G2173" s="15"/>
      <c r="H2173" s="17" t="s">
        <v>239</v>
      </c>
      <c r="I2173" s="22" t="s">
        <v>6848</v>
      </c>
      <c r="J2173" s="22" t="s">
        <v>266</v>
      </c>
      <c r="K2173" s="23" t="s">
        <v>285</v>
      </c>
      <c r="L2173" s="23" t="s">
        <v>6849</v>
      </c>
      <c r="M2173" s="24" t="s">
        <v>6850</v>
      </c>
      <c r="N2173" s="23" t="s">
        <v>6851</v>
      </c>
      <c r="O2173" s="22" t="s">
        <v>295</v>
      </c>
      <c r="P2173" s="43" t="s">
        <v>4047</v>
      </c>
      <c r="Q2173" s="17" t="str" cm="1">
        <f t="array" ref="Q2173">_xlfn.XLOOKUP(Table4[[#This Row],[Full Name / Nama Penuh]],Table1[[#All],[Employee Name]],Table1[[#All],[Status]],"",0,1)</f>
        <v>Active</v>
      </c>
      <c r="R2173" s="37"/>
    </row>
    <row r="2174" spans="1:18" ht="43.5">
      <c r="A2174" s="17"/>
      <c r="B2174" s="15"/>
      <c r="C2174" s="15"/>
      <c r="D2174" s="15"/>
      <c r="E2174" s="32">
        <v>45981</v>
      </c>
      <c r="F2174" s="17" t="s">
        <v>183</v>
      </c>
      <c r="G2174" s="15"/>
      <c r="H2174" s="17" t="s">
        <v>239</v>
      </c>
      <c r="I2174" s="18" t="s">
        <v>6852</v>
      </c>
      <c r="J2174" s="18" t="s">
        <v>320</v>
      </c>
      <c r="K2174" s="19" t="s">
        <v>296</v>
      </c>
      <c r="L2174" s="19" t="s">
        <v>6853</v>
      </c>
      <c r="M2174" s="20" t="s">
        <v>6854</v>
      </c>
      <c r="N2174" s="19" t="s">
        <v>6855</v>
      </c>
      <c r="O2174" s="18" t="s">
        <v>593</v>
      </c>
      <c r="P2174" s="43" t="s">
        <v>4047</v>
      </c>
      <c r="Q2174" s="17" t="str" cm="1">
        <f t="array" ref="Q2174">_xlfn.XLOOKUP(Table4[[#This Row],[Full Name / Nama Penuh]],Table1[[#All],[Employee Name]],Table1[[#All],[Status]],"",0,1)</f>
        <v>Active</v>
      </c>
      <c r="R2174" s="37"/>
    </row>
    <row r="2175" spans="1:18" ht="115.5">
      <c r="A2175" s="47"/>
      <c r="B2175" s="21"/>
      <c r="C2175" s="21"/>
      <c r="D2175" s="21"/>
      <c r="E2175" s="33">
        <v>45981</v>
      </c>
      <c r="F2175" s="17" t="s">
        <v>173</v>
      </c>
      <c r="G2175" s="15"/>
      <c r="H2175" s="17" t="s">
        <v>239</v>
      </c>
      <c r="I2175" s="22" t="s">
        <v>465</v>
      </c>
      <c r="J2175" s="22" t="s">
        <v>348</v>
      </c>
      <c r="K2175" s="23" t="s">
        <v>296</v>
      </c>
      <c r="L2175" s="23" t="s">
        <v>6856</v>
      </c>
      <c r="M2175" s="24" t="s">
        <v>6857</v>
      </c>
      <c r="N2175" s="23" t="s">
        <v>6858</v>
      </c>
      <c r="O2175" s="22" t="s">
        <v>346</v>
      </c>
      <c r="P2175" s="43" t="s">
        <v>4047</v>
      </c>
      <c r="Q2175" s="17" t="str" cm="1">
        <f t="array" ref="Q2175">_xlfn.XLOOKUP(Table4[[#This Row],[Full Name / Nama Penuh]],Table1[[#All],[Employee Name]],Table1[[#All],[Status]],"",0,1)</f>
        <v>Active</v>
      </c>
      <c r="R2175" s="37"/>
    </row>
    <row r="2176" spans="1:18" ht="43.5">
      <c r="A2176" s="17"/>
      <c r="B2176" s="15"/>
      <c r="C2176" s="15"/>
      <c r="D2176" s="15"/>
      <c r="E2176" s="32">
        <v>45981</v>
      </c>
      <c r="F2176" s="17" t="s">
        <v>185</v>
      </c>
      <c r="G2176" s="15"/>
      <c r="H2176" s="17" t="s">
        <v>239</v>
      </c>
      <c r="I2176" s="18" t="s">
        <v>411</v>
      </c>
      <c r="J2176" s="18" t="s">
        <v>715</v>
      </c>
      <c r="K2176" s="19" t="s">
        <v>296</v>
      </c>
      <c r="L2176" s="19" t="s">
        <v>6859</v>
      </c>
      <c r="M2176" s="20" t="s">
        <v>6860</v>
      </c>
      <c r="N2176" s="19" t="s">
        <v>6861</v>
      </c>
      <c r="O2176" s="18" t="s">
        <v>271</v>
      </c>
      <c r="P2176" s="43" t="s">
        <v>4047</v>
      </c>
      <c r="Q2176" s="17" t="str" cm="1">
        <f t="array" ref="Q2176">_xlfn.XLOOKUP(Table4[[#This Row],[Full Name / Nama Penuh]],Table1[[#All],[Employee Name]],Table1[[#All],[Status]],"",0,1)</f>
        <v>Active</v>
      </c>
      <c r="R2176" s="37"/>
    </row>
    <row r="2177" spans="1:18" ht="43.5">
      <c r="A2177" s="47"/>
      <c r="B2177" s="21"/>
      <c r="C2177" s="21"/>
      <c r="D2177" s="21"/>
      <c r="E2177" s="33">
        <v>45981</v>
      </c>
      <c r="F2177" s="17" t="s">
        <v>185</v>
      </c>
      <c r="G2177" s="15"/>
      <c r="H2177" s="17" t="s">
        <v>239</v>
      </c>
      <c r="I2177" s="22" t="s">
        <v>411</v>
      </c>
      <c r="J2177" s="22" t="s">
        <v>604</v>
      </c>
      <c r="K2177" s="23" t="s">
        <v>296</v>
      </c>
      <c r="L2177" s="23" t="s">
        <v>6862</v>
      </c>
      <c r="M2177" s="24" t="s">
        <v>6863</v>
      </c>
      <c r="N2177" s="23" t="s">
        <v>6864</v>
      </c>
      <c r="O2177" s="22" t="s">
        <v>346</v>
      </c>
      <c r="P2177" s="43" t="s">
        <v>4047</v>
      </c>
      <c r="Q2177" s="17" t="str" cm="1">
        <f t="array" ref="Q2177">_xlfn.XLOOKUP(Table4[[#This Row],[Full Name / Nama Penuh]],Table1[[#All],[Employee Name]],Table1[[#All],[Status]],"",0,1)</f>
        <v>Active</v>
      </c>
      <c r="R2177" s="37"/>
    </row>
    <row r="2178" spans="1:18" ht="43.5">
      <c r="A2178" s="17"/>
      <c r="B2178" s="15"/>
      <c r="C2178" s="15"/>
      <c r="D2178" s="15"/>
      <c r="E2178" s="32">
        <v>45981</v>
      </c>
      <c r="F2178" s="17" t="s">
        <v>227</v>
      </c>
      <c r="G2178" s="15"/>
      <c r="H2178" s="17" t="s">
        <v>239</v>
      </c>
      <c r="I2178" s="18" t="s">
        <v>4695</v>
      </c>
      <c r="J2178" s="18" t="s">
        <v>274</v>
      </c>
      <c r="K2178" s="19" t="s">
        <v>296</v>
      </c>
      <c r="L2178" s="19" t="s">
        <v>6865</v>
      </c>
      <c r="M2178" s="20" t="s">
        <v>6866</v>
      </c>
      <c r="N2178" s="19" t="s">
        <v>6867</v>
      </c>
      <c r="O2178" s="18" t="s">
        <v>593</v>
      </c>
      <c r="P2178" s="43" t="s">
        <v>4047</v>
      </c>
      <c r="Q2178" s="17" t="str" cm="1">
        <f t="array" ref="Q2178">_xlfn.XLOOKUP(Table4[[#This Row],[Full Name / Nama Penuh]],Table1[[#All],[Employee Name]],Table1[[#All],[Status]],"",0,1)</f>
        <v>Active</v>
      </c>
      <c r="R2178" s="37"/>
    </row>
    <row r="2179" spans="1:18" ht="43.5">
      <c r="A2179" s="47"/>
      <c r="B2179" s="21"/>
      <c r="C2179" s="21"/>
      <c r="D2179" s="21"/>
      <c r="E2179" s="33">
        <v>45981</v>
      </c>
      <c r="F2179" s="17" t="s">
        <v>86</v>
      </c>
      <c r="G2179" s="15"/>
      <c r="H2179" s="17" t="s">
        <v>239</v>
      </c>
      <c r="I2179" s="22" t="s">
        <v>1809</v>
      </c>
      <c r="J2179" s="22" t="s">
        <v>88</v>
      </c>
      <c r="K2179" s="23" t="s">
        <v>285</v>
      </c>
      <c r="L2179" s="23" t="s">
        <v>6868</v>
      </c>
      <c r="M2179" s="24" t="s">
        <v>2552</v>
      </c>
      <c r="N2179" s="23" t="s">
        <v>2552</v>
      </c>
      <c r="O2179" s="22" t="s">
        <v>289</v>
      </c>
      <c r="P2179" s="43" t="s">
        <v>4047</v>
      </c>
      <c r="Q2179" s="17" t="str" cm="1">
        <f t="array" ref="Q2179">_xlfn.XLOOKUP(Table4[[#This Row],[Full Name / Nama Penuh]],Table1[[#All],[Employee Name]],Table1[[#All],[Status]],"",0,1)</f>
        <v>Active</v>
      </c>
      <c r="R2179" s="37"/>
    </row>
    <row r="2180" spans="1:18" ht="174">
      <c r="A2180" s="17"/>
      <c r="B2180" s="15"/>
      <c r="C2180" s="15"/>
      <c r="D2180" s="15"/>
      <c r="E2180" s="32">
        <v>45980</v>
      </c>
      <c r="F2180" s="17" t="s">
        <v>205</v>
      </c>
      <c r="G2180" s="15"/>
      <c r="H2180" s="17" t="s">
        <v>239</v>
      </c>
      <c r="I2180" s="18" t="s">
        <v>6869</v>
      </c>
      <c r="J2180" s="18" t="s">
        <v>266</v>
      </c>
      <c r="K2180" s="19" t="s">
        <v>305</v>
      </c>
      <c r="L2180" s="19" t="s">
        <v>6870</v>
      </c>
      <c r="M2180" s="20" t="s">
        <v>6871</v>
      </c>
      <c r="N2180" s="19" t="s">
        <v>6872</v>
      </c>
      <c r="O2180" s="18" t="s">
        <v>295</v>
      </c>
      <c r="P2180" s="43" t="s">
        <v>4047</v>
      </c>
      <c r="Q2180" s="17" t="str" cm="1">
        <f t="array" ref="Q2180">_xlfn.XLOOKUP(Table4[[#This Row],[Full Name / Nama Penuh]],Table1[[#All],[Employee Name]],Table1[[#All],[Status]],"",0,1)</f>
        <v>Active</v>
      </c>
      <c r="R2180" s="37"/>
    </row>
    <row r="2181" spans="1:18" ht="57.75">
      <c r="A2181" s="47"/>
      <c r="B2181" s="21"/>
      <c r="C2181" s="21"/>
      <c r="D2181" s="21"/>
      <c r="E2181" s="33">
        <v>45980</v>
      </c>
      <c r="F2181" s="17" t="s">
        <v>210</v>
      </c>
      <c r="G2181" s="15"/>
      <c r="H2181" s="17" t="s">
        <v>239</v>
      </c>
      <c r="I2181" s="22" t="s">
        <v>661</v>
      </c>
      <c r="J2181" s="22" t="s">
        <v>644</v>
      </c>
      <c r="K2181" s="23" t="s">
        <v>305</v>
      </c>
      <c r="L2181" s="23" t="s">
        <v>6873</v>
      </c>
      <c r="M2181" s="24" t="s">
        <v>6874</v>
      </c>
      <c r="N2181" s="23" t="s">
        <v>6875</v>
      </c>
      <c r="O2181" s="22" t="s">
        <v>295</v>
      </c>
      <c r="P2181" s="43" t="s">
        <v>4047</v>
      </c>
      <c r="Q2181" s="17" t="str" cm="1">
        <f t="array" ref="Q2181">_xlfn.XLOOKUP(Table4[[#This Row],[Full Name / Nama Penuh]],Table1[[#All],[Employee Name]],Table1[[#All],[Status]],"",0,1)</f>
        <v>Active</v>
      </c>
      <c r="R2181" s="37"/>
    </row>
    <row r="2182" spans="1:18" ht="216.75">
      <c r="A2182" s="17"/>
      <c r="B2182" s="15"/>
      <c r="C2182" s="15"/>
      <c r="D2182" s="15"/>
      <c r="E2182" s="32">
        <v>45980</v>
      </c>
      <c r="F2182" s="17" t="s">
        <v>205</v>
      </c>
      <c r="G2182" s="15"/>
      <c r="H2182" s="17" t="s">
        <v>239</v>
      </c>
      <c r="I2182" s="18" t="s">
        <v>6869</v>
      </c>
      <c r="J2182" s="18" t="s">
        <v>266</v>
      </c>
      <c r="K2182" s="19" t="s">
        <v>267</v>
      </c>
      <c r="L2182" s="19" t="s">
        <v>6876</v>
      </c>
      <c r="M2182" s="20" t="s">
        <v>6877</v>
      </c>
      <c r="N2182" s="19" t="s">
        <v>6878</v>
      </c>
      <c r="O2182" s="18" t="s">
        <v>283</v>
      </c>
      <c r="P2182" s="43" t="s">
        <v>4047</v>
      </c>
      <c r="Q2182" s="17" t="str" cm="1">
        <f t="array" ref="Q2182">_xlfn.XLOOKUP(Table4[[#This Row],[Full Name / Nama Penuh]],Table1[[#All],[Employee Name]],Table1[[#All],[Status]],"",0,1)</f>
        <v>Active</v>
      </c>
      <c r="R2182" s="37"/>
    </row>
    <row r="2183" spans="1:18" ht="72.75">
      <c r="A2183" s="17"/>
      <c r="B2183" s="15"/>
      <c r="C2183" s="15"/>
      <c r="D2183" s="15"/>
      <c r="E2183" s="32">
        <v>45980</v>
      </c>
      <c r="F2183" s="17" t="s">
        <v>228</v>
      </c>
      <c r="G2183" s="15"/>
      <c r="H2183" s="17" t="s">
        <v>239</v>
      </c>
      <c r="I2183" s="18" t="s">
        <v>814</v>
      </c>
      <c r="J2183" s="18" t="s">
        <v>266</v>
      </c>
      <c r="K2183" s="19" t="s">
        <v>267</v>
      </c>
      <c r="L2183" s="19" t="s">
        <v>6879</v>
      </c>
      <c r="M2183" s="20" t="s">
        <v>6880</v>
      </c>
      <c r="N2183" s="19" t="s">
        <v>6881</v>
      </c>
      <c r="O2183" s="18" t="s">
        <v>271</v>
      </c>
      <c r="P2183" s="43" t="s">
        <v>4047</v>
      </c>
      <c r="Q2183" s="17" t="str" cm="1">
        <f t="array" ref="Q2183">_xlfn.XLOOKUP(Table4[[#This Row],[Full Name / Nama Penuh]],Table1[[#All],[Employee Name]],Table1[[#All],[Status]],"",0,1)</f>
        <v>Active</v>
      </c>
      <c r="R2183" s="37"/>
    </row>
    <row r="2184" spans="1:18" ht="115.5">
      <c r="A2184" s="47"/>
      <c r="B2184" s="21"/>
      <c r="C2184" s="21"/>
      <c r="D2184" s="21"/>
      <c r="E2184" s="33">
        <v>45980</v>
      </c>
      <c r="F2184" s="17" t="s">
        <v>152</v>
      </c>
      <c r="G2184" s="15"/>
      <c r="H2184" s="17" t="s">
        <v>239</v>
      </c>
      <c r="I2184" s="22" t="s">
        <v>359</v>
      </c>
      <c r="J2184" s="22" t="s">
        <v>291</v>
      </c>
      <c r="K2184" s="23" t="s">
        <v>267</v>
      </c>
      <c r="L2184" s="23" t="s">
        <v>6882</v>
      </c>
      <c r="M2184" s="24" t="s">
        <v>6883</v>
      </c>
      <c r="N2184" s="23" t="s">
        <v>6884</v>
      </c>
      <c r="O2184" s="22" t="s">
        <v>375</v>
      </c>
      <c r="P2184" s="43" t="s">
        <v>4047</v>
      </c>
      <c r="Q2184" s="17" t="str" cm="1">
        <f t="array" ref="Q2184">_xlfn.XLOOKUP(Table4[[#This Row],[Full Name / Nama Penuh]],Table1[[#All],[Employee Name]],Table1[[#All],[Status]],"",0,1)</f>
        <v>Active</v>
      </c>
      <c r="R2184" s="37"/>
    </row>
    <row r="2185" spans="1:18" ht="159">
      <c r="A2185" s="17"/>
      <c r="B2185" s="15"/>
      <c r="C2185" s="15"/>
      <c r="D2185" s="15"/>
      <c r="E2185" s="32">
        <v>45980</v>
      </c>
      <c r="F2185" s="17" t="s">
        <v>152</v>
      </c>
      <c r="G2185" s="15"/>
      <c r="H2185" s="17" t="s">
        <v>239</v>
      </c>
      <c r="I2185" s="18" t="s">
        <v>359</v>
      </c>
      <c r="J2185" s="18" t="s">
        <v>291</v>
      </c>
      <c r="K2185" s="19" t="s">
        <v>305</v>
      </c>
      <c r="L2185" s="19" t="s">
        <v>6885</v>
      </c>
      <c r="M2185" s="20" t="s">
        <v>6886</v>
      </c>
      <c r="N2185" s="19" t="s">
        <v>6887</v>
      </c>
      <c r="O2185" s="18" t="s">
        <v>295</v>
      </c>
      <c r="P2185" s="43" t="s">
        <v>4047</v>
      </c>
      <c r="Q2185" s="17" t="str" cm="1">
        <f t="array" ref="Q2185">_xlfn.XLOOKUP(Table4[[#This Row],[Full Name / Nama Penuh]],Table1[[#All],[Employee Name]],Table1[[#All],[Status]],"",0,1)</f>
        <v>Active</v>
      </c>
      <c r="R2185" s="37"/>
    </row>
    <row r="2186" spans="1:18" ht="43.5">
      <c r="A2186" s="17"/>
      <c r="B2186" s="15"/>
      <c r="C2186" s="15"/>
      <c r="D2186" s="15"/>
      <c r="E2186" s="32">
        <v>45980</v>
      </c>
      <c r="F2186" s="17" t="s">
        <v>185</v>
      </c>
      <c r="G2186" s="15"/>
      <c r="H2186" s="17" t="s">
        <v>239</v>
      </c>
      <c r="I2186" s="18" t="s">
        <v>411</v>
      </c>
      <c r="J2186" s="18" t="s">
        <v>604</v>
      </c>
      <c r="K2186" s="19" t="s">
        <v>267</v>
      </c>
      <c r="L2186" s="19" t="s">
        <v>3326</v>
      </c>
      <c r="M2186" s="20" t="s">
        <v>6888</v>
      </c>
      <c r="N2186" s="19" t="s">
        <v>6889</v>
      </c>
      <c r="O2186" s="18" t="s">
        <v>271</v>
      </c>
      <c r="P2186" s="43" t="s">
        <v>4047</v>
      </c>
      <c r="Q2186" s="17" t="str" cm="1">
        <f t="array" ref="Q2186">_xlfn.XLOOKUP(Table4[[#This Row],[Full Name / Nama Penuh]],Table1[[#All],[Employee Name]],Table1[[#All],[Status]],"",0,1)</f>
        <v>Active</v>
      </c>
      <c r="R2186" s="37"/>
    </row>
    <row r="2187" spans="1:18" ht="174">
      <c r="A2187" s="17"/>
      <c r="B2187" s="15"/>
      <c r="C2187" s="15"/>
      <c r="D2187" s="15"/>
      <c r="E2187" s="32">
        <v>45980</v>
      </c>
      <c r="F2187" s="17" t="s">
        <v>116</v>
      </c>
      <c r="G2187" s="15"/>
      <c r="H2187" s="17" t="s">
        <v>239</v>
      </c>
      <c r="I2187" s="18" t="s">
        <v>881</v>
      </c>
      <c r="J2187" s="18" t="s">
        <v>88</v>
      </c>
      <c r="K2187" s="19" t="s">
        <v>305</v>
      </c>
      <c r="L2187" s="19" t="s">
        <v>6890</v>
      </c>
      <c r="M2187" s="20" t="s">
        <v>6891</v>
      </c>
      <c r="N2187" s="19" t="s">
        <v>6892</v>
      </c>
      <c r="O2187" s="18" t="s">
        <v>589</v>
      </c>
      <c r="P2187" s="43" t="s">
        <v>4047</v>
      </c>
      <c r="Q2187" s="17" t="str" cm="1">
        <f t="array" ref="Q2187">_xlfn.XLOOKUP(Table4[[#This Row],[Full Name / Nama Penuh]],Table1[[#All],[Employee Name]],Table1[[#All],[Status]],"",0,1)</f>
        <v>Active</v>
      </c>
      <c r="R2187" s="37"/>
    </row>
    <row r="2188" spans="1:18" ht="144.75">
      <c r="A2188" s="17"/>
      <c r="B2188" s="15"/>
      <c r="C2188" s="15"/>
      <c r="D2188" s="15"/>
      <c r="E2188" s="32">
        <v>45980</v>
      </c>
      <c r="F2188" s="17" t="s">
        <v>90</v>
      </c>
      <c r="G2188" s="15"/>
      <c r="H2188" s="17" t="s">
        <v>239</v>
      </c>
      <c r="I2188" s="18" t="s">
        <v>445</v>
      </c>
      <c r="J2188" s="18" t="s">
        <v>446</v>
      </c>
      <c r="K2188" s="19" t="s">
        <v>305</v>
      </c>
      <c r="L2188" s="19" t="s">
        <v>6893</v>
      </c>
      <c r="M2188" s="20" t="s">
        <v>6894</v>
      </c>
      <c r="N2188" s="19" t="s">
        <v>6895</v>
      </c>
      <c r="O2188" s="18" t="s">
        <v>295</v>
      </c>
      <c r="P2188" s="43" t="s">
        <v>4047</v>
      </c>
      <c r="Q2188" s="17" t="str" cm="1">
        <f t="array" ref="Q2188">_xlfn.XLOOKUP(Table4[[#This Row],[Full Name / Nama Penuh]],Table1[[#All],[Employee Name]],Table1[[#All],[Status]],"",0,1)</f>
        <v>Active</v>
      </c>
      <c r="R2188" s="37"/>
    </row>
    <row r="2189" spans="1:18" ht="332.25">
      <c r="A2189" s="47"/>
      <c r="B2189" s="21"/>
      <c r="C2189" s="21"/>
      <c r="D2189" s="21"/>
      <c r="E2189" s="33">
        <v>45980</v>
      </c>
      <c r="F2189" s="17" t="s">
        <v>210</v>
      </c>
      <c r="G2189" s="15"/>
      <c r="H2189" s="17" t="s">
        <v>239</v>
      </c>
      <c r="I2189" s="22" t="s">
        <v>661</v>
      </c>
      <c r="J2189" s="22" t="s">
        <v>644</v>
      </c>
      <c r="K2189" s="23" t="s">
        <v>296</v>
      </c>
      <c r="L2189" s="23" t="s">
        <v>6896</v>
      </c>
      <c r="M2189" s="24" t="s">
        <v>6897</v>
      </c>
      <c r="N2189" s="23" t="s">
        <v>6898</v>
      </c>
      <c r="O2189" s="22" t="s">
        <v>346</v>
      </c>
      <c r="P2189" s="43" t="s">
        <v>4047</v>
      </c>
      <c r="Q2189" s="17" t="str" cm="1">
        <f t="array" ref="Q2189">_xlfn.XLOOKUP(Table4[[#This Row],[Full Name / Nama Penuh]],Table1[[#All],[Employee Name]],Table1[[#All],[Status]],"",0,1)</f>
        <v>Active</v>
      </c>
      <c r="R2189" s="37"/>
    </row>
    <row r="2190" spans="1:18" ht="188.25">
      <c r="A2190" s="47"/>
      <c r="B2190" s="21"/>
      <c r="C2190" s="21"/>
      <c r="D2190" s="21"/>
      <c r="E2190" s="33">
        <v>45980</v>
      </c>
      <c r="F2190" s="17" t="s">
        <v>205</v>
      </c>
      <c r="G2190" s="15"/>
      <c r="H2190" s="17" t="s">
        <v>239</v>
      </c>
      <c r="I2190" s="22" t="s">
        <v>6899</v>
      </c>
      <c r="J2190" s="22" t="s">
        <v>683</v>
      </c>
      <c r="K2190" s="23" t="s">
        <v>296</v>
      </c>
      <c r="L2190" s="23" t="s">
        <v>6900</v>
      </c>
      <c r="M2190" s="24" t="s">
        <v>6901</v>
      </c>
      <c r="N2190" s="23" t="s">
        <v>6902</v>
      </c>
      <c r="O2190" s="22" t="s">
        <v>346</v>
      </c>
      <c r="P2190" s="43" t="s">
        <v>4047</v>
      </c>
      <c r="Q2190" s="17" t="str" cm="1">
        <f t="array" ref="Q2190">_xlfn.XLOOKUP(Table4[[#This Row],[Full Name / Nama Penuh]],Table1[[#All],[Employee Name]],Table1[[#All],[Status]],"",0,1)</f>
        <v>Active</v>
      </c>
      <c r="R2190" s="37"/>
    </row>
    <row r="2191" spans="1:18" ht="43.5">
      <c r="A2191" s="17"/>
      <c r="B2191" s="15"/>
      <c r="C2191" s="15"/>
      <c r="D2191" s="15"/>
      <c r="E2191" s="32">
        <v>45980</v>
      </c>
      <c r="F2191" s="17" t="s">
        <v>58</v>
      </c>
      <c r="G2191" s="15"/>
      <c r="H2191" s="17" t="s">
        <v>239</v>
      </c>
      <c r="I2191" s="18" t="s">
        <v>56</v>
      </c>
      <c r="J2191" s="18" t="s">
        <v>291</v>
      </c>
      <c r="K2191" s="19" t="s">
        <v>285</v>
      </c>
      <c r="L2191" s="19" t="s">
        <v>6903</v>
      </c>
      <c r="M2191" s="20" t="s">
        <v>1185</v>
      </c>
      <c r="N2191" s="19" t="s">
        <v>1050</v>
      </c>
      <c r="O2191" s="18" t="s">
        <v>428</v>
      </c>
      <c r="P2191" s="43" t="s">
        <v>4047</v>
      </c>
      <c r="Q2191" s="17" t="str" cm="1">
        <f t="array" ref="Q2191">_xlfn.XLOOKUP(Table4[[#This Row],[Full Name / Nama Penuh]],Table1[[#All],[Employee Name]],Table1[[#All],[Status]],"",0,1)</f>
        <v>Active</v>
      </c>
      <c r="R2191" s="37"/>
    </row>
    <row r="2192" spans="1:18" ht="130.5">
      <c r="A2192" s="17"/>
      <c r="B2192" s="15"/>
      <c r="C2192" s="15"/>
      <c r="D2192" s="15"/>
      <c r="E2192" s="32">
        <v>45980</v>
      </c>
      <c r="F2192" s="17" t="s">
        <v>60</v>
      </c>
      <c r="G2192" s="15"/>
      <c r="H2192" s="17" t="s">
        <v>239</v>
      </c>
      <c r="I2192" s="18" t="s">
        <v>885</v>
      </c>
      <c r="J2192" s="18" t="s">
        <v>1026</v>
      </c>
      <c r="K2192" s="19" t="s">
        <v>285</v>
      </c>
      <c r="L2192" s="19" t="s">
        <v>6904</v>
      </c>
      <c r="M2192" s="20" t="s">
        <v>6905</v>
      </c>
      <c r="N2192" s="19" t="s">
        <v>6906</v>
      </c>
      <c r="O2192" s="18" t="s">
        <v>289</v>
      </c>
      <c r="P2192" s="43" t="s">
        <v>4047</v>
      </c>
      <c r="Q2192" s="17" t="str" cm="1">
        <f t="array" ref="Q2192">_xlfn.XLOOKUP(Table4[[#This Row],[Full Name / Nama Penuh]],Table1[[#All],[Employee Name]],Table1[[#All],[Status]],"",0,1)</f>
        <v>Active</v>
      </c>
      <c r="R2192" s="37"/>
    </row>
    <row r="2193" spans="1:18" ht="72.75">
      <c r="A2193" s="47"/>
      <c r="B2193" s="21"/>
      <c r="C2193" s="21"/>
      <c r="D2193" s="21"/>
      <c r="E2193" s="33">
        <v>45980</v>
      </c>
      <c r="F2193" s="17" t="s">
        <v>185</v>
      </c>
      <c r="G2193" s="15"/>
      <c r="H2193" s="17" t="s">
        <v>239</v>
      </c>
      <c r="I2193" s="22" t="s">
        <v>411</v>
      </c>
      <c r="J2193" s="22" t="s">
        <v>3760</v>
      </c>
      <c r="K2193" s="23" t="s">
        <v>285</v>
      </c>
      <c r="L2193" s="23" t="s">
        <v>6907</v>
      </c>
      <c r="M2193" s="24" t="s">
        <v>6908</v>
      </c>
      <c r="N2193" s="23" t="s">
        <v>6909</v>
      </c>
      <c r="O2193" s="22" t="s">
        <v>289</v>
      </c>
      <c r="P2193" s="43" t="s">
        <v>4047</v>
      </c>
      <c r="Q2193" s="17" t="str" cm="1">
        <f t="array" ref="Q2193">_xlfn.XLOOKUP(Table4[[#This Row],[Full Name / Nama Penuh]],Table1[[#All],[Employee Name]],Table1[[#All],[Status]],"",0,1)</f>
        <v>Active</v>
      </c>
      <c r="R2193" s="37"/>
    </row>
    <row r="2194" spans="1:18" ht="101.25">
      <c r="A2194" s="47"/>
      <c r="B2194" s="21"/>
      <c r="C2194" s="21"/>
      <c r="D2194" s="21"/>
      <c r="E2194" s="33">
        <v>45979</v>
      </c>
      <c r="F2194" s="17" t="s">
        <v>181</v>
      </c>
      <c r="G2194" s="15"/>
      <c r="H2194" s="17" t="s">
        <v>239</v>
      </c>
      <c r="I2194" s="22" t="s">
        <v>799</v>
      </c>
      <c r="J2194" s="22" t="s">
        <v>1026</v>
      </c>
      <c r="K2194" s="23" t="s">
        <v>305</v>
      </c>
      <c r="L2194" s="23" t="s">
        <v>6910</v>
      </c>
      <c r="M2194" s="24" t="s">
        <v>6911</v>
      </c>
      <c r="N2194" s="23" t="s">
        <v>6912</v>
      </c>
      <c r="O2194" s="22" t="s">
        <v>428</v>
      </c>
      <c r="P2194" s="43" t="s">
        <v>4047</v>
      </c>
      <c r="Q2194" s="17" t="str" cm="1">
        <f t="array" ref="Q2194">_xlfn.XLOOKUP(Table4[[#This Row],[Full Name / Nama Penuh]],Table1[[#All],[Employee Name]],Table1[[#All],[Status]],"",0,1)</f>
        <v>Active</v>
      </c>
      <c r="R2194" s="37"/>
    </row>
    <row r="2195" spans="1:18" ht="72.75">
      <c r="A2195" s="17"/>
      <c r="B2195" s="15"/>
      <c r="C2195" s="15"/>
      <c r="D2195" s="15"/>
      <c r="E2195" s="32">
        <v>45979</v>
      </c>
      <c r="F2195" s="17" t="s">
        <v>202</v>
      </c>
      <c r="G2195" s="15"/>
      <c r="H2195" s="17" t="s">
        <v>239</v>
      </c>
      <c r="I2195" s="18" t="s">
        <v>359</v>
      </c>
      <c r="J2195" s="18" t="s">
        <v>266</v>
      </c>
      <c r="K2195" s="19" t="s">
        <v>305</v>
      </c>
      <c r="L2195" s="19" t="s">
        <v>6913</v>
      </c>
      <c r="M2195" s="20" t="s">
        <v>6914</v>
      </c>
      <c r="N2195" s="19" t="s">
        <v>6915</v>
      </c>
      <c r="O2195" s="18" t="s">
        <v>318</v>
      </c>
      <c r="P2195" s="43" t="s">
        <v>4047</v>
      </c>
      <c r="Q2195" s="17" t="str" cm="1">
        <f t="array" ref="Q2195">_xlfn.XLOOKUP(Table4[[#This Row],[Full Name / Nama Penuh]],Table1[[#All],[Employee Name]],Table1[[#All],[Status]],"",0,1)</f>
        <v>Active</v>
      </c>
      <c r="R2195" s="37"/>
    </row>
    <row r="2196" spans="1:18" ht="72.75">
      <c r="A2196" s="17"/>
      <c r="B2196" s="15"/>
      <c r="C2196" s="15"/>
      <c r="D2196" s="15"/>
      <c r="E2196" s="32">
        <v>45979</v>
      </c>
      <c r="F2196" s="17" t="s">
        <v>202</v>
      </c>
      <c r="G2196" s="15"/>
      <c r="H2196" s="17" t="s">
        <v>239</v>
      </c>
      <c r="I2196" s="18" t="s">
        <v>359</v>
      </c>
      <c r="J2196" s="18" t="s">
        <v>683</v>
      </c>
      <c r="K2196" s="19" t="s">
        <v>267</v>
      </c>
      <c r="L2196" s="19" t="s">
        <v>6916</v>
      </c>
      <c r="M2196" s="20" t="s">
        <v>6917</v>
      </c>
      <c r="N2196" s="19" t="s">
        <v>6918</v>
      </c>
      <c r="O2196" s="18" t="s">
        <v>318</v>
      </c>
      <c r="P2196" s="43" t="s">
        <v>4047</v>
      </c>
      <c r="Q2196" s="17" t="str" cm="1">
        <f t="array" ref="Q2196">_xlfn.XLOOKUP(Table4[[#This Row],[Full Name / Nama Penuh]],Table1[[#All],[Employee Name]],Table1[[#All],[Status]],"",0,1)</f>
        <v>Active</v>
      </c>
      <c r="R2196" s="37"/>
    </row>
    <row r="2197" spans="1:18" ht="101.25">
      <c r="A2197" s="47"/>
      <c r="B2197" s="21"/>
      <c r="C2197" s="21"/>
      <c r="D2197" s="21"/>
      <c r="E2197" s="33">
        <v>45979</v>
      </c>
      <c r="F2197" s="17" t="s">
        <v>202</v>
      </c>
      <c r="G2197" s="15"/>
      <c r="H2197" s="17" t="s">
        <v>239</v>
      </c>
      <c r="I2197" s="22" t="s">
        <v>359</v>
      </c>
      <c r="J2197" s="22" t="s">
        <v>753</v>
      </c>
      <c r="K2197" s="23" t="s">
        <v>305</v>
      </c>
      <c r="L2197" s="23" t="s">
        <v>6919</v>
      </c>
      <c r="M2197" s="24" t="s">
        <v>6920</v>
      </c>
      <c r="N2197" s="23" t="s">
        <v>6921</v>
      </c>
      <c r="O2197" s="22" t="s">
        <v>383</v>
      </c>
      <c r="P2197" s="43" t="s">
        <v>4047</v>
      </c>
      <c r="Q2197" s="17" t="str" cm="1">
        <f t="array" ref="Q2197">_xlfn.XLOOKUP(Table4[[#This Row],[Full Name / Nama Penuh]],Table1[[#All],[Employee Name]],Table1[[#All],[Status]],"",0,1)</f>
        <v>Active</v>
      </c>
      <c r="R2197" s="37"/>
    </row>
    <row r="2198" spans="1:18" ht="87">
      <c r="A2198" s="17"/>
      <c r="B2198" s="15"/>
      <c r="C2198" s="15"/>
      <c r="D2198" s="15"/>
      <c r="E2198" s="32">
        <v>45979</v>
      </c>
      <c r="F2198" s="17" t="s">
        <v>159</v>
      </c>
      <c r="G2198" s="15"/>
      <c r="H2198" s="17" t="s">
        <v>239</v>
      </c>
      <c r="I2198" s="18" t="s">
        <v>962</v>
      </c>
      <c r="J2198" s="18" t="s">
        <v>753</v>
      </c>
      <c r="K2198" s="19" t="s">
        <v>305</v>
      </c>
      <c r="L2198" s="19" t="s">
        <v>6922</v>
      </c>
      <c r="M2198" s="20" t="s">
        <v>6923</v>
      </c>
      <c r="N2198" s="19" t="s">
        <v>6924</v>
      </c>
      <c r="O2198" s="18" t="s">
        <v>383</v>
      </c>
      <c r="P2198" s="43" t="s">
        <v>4047</v>
      </c>
      <c r="Q2198" s="17" t="str" cm="1">
        <f t="array" ref="Q2198">_xlfn.XLOOKUP(Table4[[#This Row],[Full Name / Nama Penuh]],Table1[[#All],[Employee Name]],Table1[[#All],[Status]],"",0,1)</f>
        <v>Active</v>
      </c>
      <c r="R2198" s="37"/>
    </row>
    <row r="2199" spans="1:18" ht="72.75">
      <c r="A2199" s="47"/>
      <c r="B2199" s="21"/>
      <c r="C2199" s="21"/>
      <c r="D2199" s="21"/>
      <c r="E2199" s="33">
        <v>45979</v>
      </c>
      <c r="F2199" s="17" t="s">
        <v>93</v>
      </c>
      <c r="G2199" s="15"/>
      <c r="H2199" s="17" t="s">
        <v>239</v>
      </c>
      <c r="I2199" s="22" t="s">
        <v>6054</v>
      </c>
      <c r="J2199" s="22" t="s">
        <v>279</v>
      </c>
      <c r="K2199" s="23" t="s">
        <v>267</v>
      </c>
      <c r="L2199" s="23" t="s">
        <v>6925</v>
      </c>
      <c r="M2199" s="24" t="s">
        <v>6926</v>
      </c>
      <c r="N2199" s="23" t="s">
        <v>6927</v>
      </c>
      <c r="O2199" s="22" t="s">
        <v>346</v>
      </c>
      <c r="P2199" s="43" t="s">
        <v>4047</v>
      </c>
      <c r="Q2199" s="17" t="str" cm="1">
        <f t="array" ref="Q2199">_xlfn.XLOOKUP(Table4[[#This Row],[Full Name / Nama Penuh]],Table1[[#All],[Employee Name]],Table1[[#All],[Status]],"",0,1)</f>
        <v>Active</v>
      </c>
      <c r="R2199" s="37"/>
    </row>
    <row r="2200" spans="1:18" ht="144.75">
      <c r="A2200" s="47"/>
      <c r="B2200" s="21"/>
      <c r="C2200" s="21"/>
      <c r="D2200" s="21"/>
      <c r="E2200" s="33">
        <v>45979</v>
      </c>
      <c r="F2200" s="17" t="s">
        <v>205</v>
      </c>
      <c r="G2200" s="15"/>
      <c r="H2200" s="17" t="s">
        <v>239</v>
      </c>
      <c r="I2200" s="22" t="s">
        <v>6869</v>
      </c>
      <c r="J2200" s="22" t="s">
        <v>683</v>
      </c>
      <c r="K2200" s="23" t="s">
        <v>305</v>
      </c>
      <c r="L2200" s="23" t="s">
        <v>6928</v>
      </c>
      <c r="M2200" s="24" t="s">
        <v>6929</v>
      </c>
      <c r="N2200" s="23" t="s">
        <v>6930</v>
      </c>
      <c r="O2200" s="22" t="s">
        <v>295</v>
      </c>
      <c r="P2200" s="43" t="s">
        <v>4047</v>
      </c>
      <c r="Q2200" s="17" t="str" cm="1">
        <f t="array" ref="Q2200">_xlfn.XLOOKUP(Table4[[#This Row],[Full Name / Nama Penuh]],Table1[[#All],[Employee Name]],Table1[[#All],[Status]],"",0,1)</f>
        <v>Active</v>
      </c>
      <c r="R2200" s="37"/>
    </row>
    <row r="2201" spans="1:18" ht="87">
      <c r="A2201" s="47"/>
      <c r="B2201" s="21"/>
      <c r="C2201" s="21"/>
      <c r="D2201" s="21"/>
      <c r="E2201" s="33">
        <v>45979</v>
      </c>
      <c r="F2201" s="17" t="s">
        <v>117</v>
      </c>
      <c r="G2201" s="15"/>
      <c r="H2201" s="17" t="s">
        <v>239</v>
      </c>
      <c r="I2201" s="22" t="s">
        <v>6593</v>
      </c>
      <c r="J2201" s="22" t="s">
        <v>88</v>
      </c>
      <c r="K2201" s="23" t="s">
        <v>305</v>
      </c>
      <c r="L2201" s="23" t="s">
        <v>6931</v>
      </c>
      <c r="M2201" s="24" t="s">
        <v>6932</v>
      </c>
      <c r="N2201" s="23" t="s">
        <v>6933</v>
      </c>
      <c r="O2201" s="22" t="s">
        <v>295</v>
      </c>
      <c r="P2201" s="43" t="s">
        <v>4047</v>
      </c>
      <c r="Q2201" s="17" t="str" cm="1">
        <f t="array" ref="Q2201">_xlfn.XLOOKUP(Table4[[#This Row],[Full Name / Nama Penuh]],Table1[[#All],[Employee Name]],Table1[[#All],[Status]],"",0,1)</f>
        <v>Active</v>
      </c>
      <c r="R2201" s="37"/>
    </row>
    <row r="2202" spans="1:18" ht="201.75">
      <c r="A2202" s="17"/>
      <c r="B2202" s="15"/>
      <c r="C2202" s="15"/>
      <c r="D2202" s="15"/>
      <c r="E2202" s="32">
        <v>45979</v>
      </c>
      <c r="F2202" s="17" t="s">
        <v>131</v>
      </c>
      <c r="G2202" s="15"/>
      <c r="H2202" s="17" t="s">
        <v>239</v>
      </c>
      <c r="I2202" s="18" t="s">
        <v>403</v>
      </c>
      <c r="J2202" s="18" t="s">
        <v>1026</v>
      </c>
      <c r="K2202" s="19" t="s">
        <v>305</v>
      </c>
      <c r="L2202" s="19" t="s">
        <v>6934</v>
      </c>
      <c r="M2202" s="20" t="s">
        <v>6935</v>
      </c>
      <c r="N2202" s="19" t="s">
        <v>6936</v>
      </c>
      <c r="O2202" s="18" t="s">
        <v>295</v>
      </c>
      <c r="P2202" s="43" t="s">
        <v>4047</v>
      </c>
      <c r="Q2202" s="17" t="str" cm="1">
        <f t="array" ref="Q2202">_xlfn.XLOOKUP(Table4[[#This Row],[Full Name / Nama Penuh]],Table1[[#All],[Employee Name]],Table1[[#All],[Status]],"",0,1)</f>
        <v>Active</v>
      </c>
      <c r="R2202" s="37"/>
    </row>
    <row r="2203" spans="1:18" ht="115.5">
      <c r="A2203" s="17"/>
      <c r="B2203" s="15"/>
      <c r="C2203" s="15"/>
      <c r="D2203" s="15"/>
      <c r="E2203" s="32">
        <v>45979</v>
      </c>
      <c r="F2203" s="17" t="s">
        <v>158</v>
      </c>
      <c r="G2203" s="15"/>
      <c r="H2203" s="17" t="s">
        <v>239</v>
      </c>
      <c r="I2203" s="18" t="s">
        <v>6493</v>
      </c>
      <c r="J2203" s="18" t="s">
        <v>753</v>
      </c>
      <c r="K2203" s="19" t="s">
        <v>285</v>
      </c>
      <c r="L2203" s="19" t="s">
        <v>6937</v>
      </c>
      <c r="M2203" s="20" t="s">
        <v>887</v>
      </c>
      <c r="N2203" s="19" t="s">
        <v>6938</v>
      </c>
      <c r="O2203" s="18" t="s">
        <v>289</v>
      </c>
      <c r="P2203" s="43" t="s">
        <v>4047</v>
      </c>
      <c r="Q2203" s="17" t="str" cm="1">
        <f t="array" ref="Q2203">_xlfn.XLOOKUP(Table4[[#This Row],[Full Name / Nama Penuh]],Table1[[#All],[Employee Name]],Table1[[#All],[Status]],"",0,1)</f>
        <v>Inactive</v>
      </c>
      <c r="R2203" s="37"/>
    </row>
    <row r="2204" spans="1:18" ht="87">
      <c r="A2204" s="47"/>
      <c r="B2204" s="21"/>
      <c r="C2204" s="21"/>
      <c r="D2204" s="21"/>
      <c r="E2204" s="33">
        <v>45979</v>
      </c>
      <c r="F2204" s="17" t="s">
        <v>60</v>
      </c>
      <c r="G2204" s="15"/>
      <c r="H2204" s="17" t="s">
        <v>239</v>
      </c>
      <c r="I2204" s="22" t="s">
        <v>885</v>
      </c>
      <c r="J2204" s="22" t="s">
        <v>504</v>
      </c>
      <c r="K2204" s="23" t="s">
        <v>285</v>
      </c>
      <c r="L2204" s="23" t="s">
        <v>6939</v>
      </c>
      <c r="M2204" s="24" t="s">
        <v>1811</v>
      </c>
      <c r="N2204" s="23" t="s">
        <v>1811</v>
      </c>
      <c r="O2204" s="22" t="s">
        <v>289</v>
      </c>
      <c r="P2204" s="43" t="s">
        <v>4047</v>
      </c>
      <c r="Q2204" s="17" t="str" cm="1">
        <f t="array" ref="Q2204">_xlfn.XLOOKUP(Table4[[#This Row],[Full Name / Nama Penuh]],Table1[[#All],[Employee Name]],Table1[[#All],[Status]],"",0,1)</f>
        <v>Active</v>
      </c>
      <c r="R2204" s="37"/>
    </row>
    <row r="2205" spans="1:18" ht="57.75">
      <c r="A2205" s="47"/>
      <c r="B2205" s="21"/>
      <c r="C2205" s="21"/>
      <c r="D2205" s="21"/>
      <c r="E2205" s="33">
        <v>45979</v>
      </c>
      <c r="F2205" s="17" t="s">
        <v>89</v>
      </c>
      <c r="G2205" s="15"/>
      <c r="H2205" s="17" t="s">
        <v>239</v>
      </c>
      <c r="I2205" s="22" t="s">
        <v>5950</v>
      </c>
      <c r="J2205" s="22" t="s">
        <v>3662</v>
      </c>
      <c r="K2205" s="23" t="s">
        <v>285</v>
      </c>
      <c r="L2205" s="23" t="s">
        <v>6070</v>
      </c>
      <c r="M2205" s="24" t="s">
        <v>6071</v>
      </c>
      <c r="N2205" s="24" t="s">
        <v>6676</v>
      </c>
      <c r="O2205" s="22" t="s">
        <v>346</v>
      </c>
      <c r="P2205" s="43" t="s">
        <v>4047</v>
      </c>
      <c r="Q2205" s="17" t="str" cm="1">
        <f t="array" ref="Q2205">_xlfn.XLOOKUP(Table4[[#This Row],[Full Name / Nama Penuh]],Table1[[#All],[Employee Name]],Table1[[#All],[Status]],"",0,1)</f>
        <v>Inactive</v>
      </c>
      <c r="R2205" s="37"/>
    </row>
    <row r="2206" spans="1:18" ht="130.5">
      <c r="A2206" s="47"/>
      <c r="B2206" s="21"/>
      <c r="C2206" s="21"/>
      <c r="D2206" s="21"/>
      <c r="E2206" s="33">
        <v>45978</v>
      </c>
      <c r="F2206" s="17" t="s">
        <v>157</v>
      </c>
      <c r="G2206" s="15"/>
      <c r="H2206" s="17" t="s">
        <v>239</v>
      </c>
      <c r="I2206" s="22" t="s">
        <v>465</v>
      </c>
      <c r="J2206" s="22" t="s">
        <v>848</v>
      </c>
      <c r="K2206" s="23" t="s">
        <v>305</v>
      </c>
      <c r="L2206" s="23" t="s">
        <v>6940</v>
      </c>
      <c r="M2206" s="24" t="s">
        <v>6941</v>
      </c>
      <c r="N2206" s="23" t="s">
        <v>6942</v>
      </c>
      <c r="O2206" s="22" t="s">
        <v>295</v>
      </c>
      <c r="P2206" s="43" t="s">
        <v>4047</v>
      </c>
      <c r="Q2206" s="17" t="str" cm="1">
        <f t="array" ref="Q2206">_xlfn.XLOOKUP(Table4[[#This Row],[Full Name / Nama Penuh]],Table1[[#All],[Employee Name]],Table1[[#All],[Status]],"",0,1)</f>
        <v>Active</v>
      </c>
      <c r="R2206" s="37"/>
    </row>
    <row r="2207" spans="1:18" ht="115.5">
      <c r="A2207" s="47"/>
      <c r="B2207" s="21"/>
      <c r="C2207" s="21"/>
      <c r="D2207" s="21"/>
      <c r="E2207" s="33">
        <v>45978</v>
      </c>
      <c r="F2207" s="17" t="s">
        <v>159</v>
      </c>
      <c r="G2207" s="15"/>
      <c r="H2207" s="17" t="s">
        <v>239</v>
      </c>
      <c r="I2207" s="22" t="s">
        <v>359</v>
      </c>
      <c r="J2207" s="22" t="s">
        <v>2008</v>
      </c>
      <c r="K2207" s="23" t="s">
        <v>267</v>
      </c>
      <c r="L2207" s="23" t="s">
        <v>6943</v>
      </c>
      <c r="M2207" s="24" t="s">
        <v>6944</v>
      </c>
      <c r="N2207" s="23" t="s">
        <v>6945</v>
      </c>
      <c r="O2207" s="22" t="s">
        <v>346</v>
      </c>
      <c r="P2207" s="43" t="s">
        <v>4047</v>
      </c>
      <c r="Q2207" s="17" t="str" cm="1">
        <f t="array" ref="Q2207">_xlfn.XLOOKUP(Table4[[#This Row],[Full Name / Nama Penuh]],Table1[[#All],[Employee Name]],Table1[[#All],[Status]],"",0,1)</f>
        <v>Active</v>
      </c>
      <c r="R2207" s="37"/>
    </row>
    <row r="2208" spans="1:18" ht="43.5">
      <c r="A2208" s="17"/>
      <c r="B2208" s="15"/>
      <c r="C2208" s="15"/>
      <c r="D2208" s="15"/>
      <c r="E2208" s="32">
        <v>45978</v>
      </c>
      <c r="F2208" s="17" t="s">
        <v>197</v>
      </c>
      <c r="G2208" s="15"/>
      <c r="H2208" s="17" t="s">
        <v>239</v>
      </c>
      <c r="I2208" s="18" t="s">
        <v>752</v>
      </c>
      <c r="J2208" s="18" t="s">
        <v>348</v>
      </c>
      <c r="K2208" s="19" t="s">
        <v>267</v>
      </c>
      <c r="L2208" s="19" t="s">
        <v>6734</v>
      </c>
      <c r="M2208" s="20" t="s">
        <v>3449</v>
      </c>
      <c r="N2208" s="19" t="s">
        <v>6946</v>
      </c>
      <c r="O2208" s="18" t="s">
        <v>346</v>
      </c>
      <c r="P2208" s="43" t="s">
        <v>4047</v>
      </c>
      <c r="Q2208" s="17" t="str" cm="1">
        <f t="array" ref="Q2208">_xlfn.XLOOKUP(Table4[[#This Row],[Full Name / Nama Penuh]],Table1[[#All],[Employee Name]],Table1[[#All],[Status]],"",0,1)</f>
        <v>Active</v>
      </c>
      <c r="R2208" s="37"/>
    </row>
    <row r="2209" spans="1:18" ht="144.75">
      <c r="A2209" s="47"/>
      <c r="B2209" s="21"/>
      <c r="C2209" s="21"/>
      <c r="D2209" s="21"/>
      <c r="E2209" s="33">
        <v>45978</v>
      </c>
      <c r="F2209" s="17" t="s">
        <v>158</v>
      </c>
      <c r="G2209" s="15"/>
      <c r="H2209" s="17" t="s">
        <v>239</v>
      </c>
      <c r="I2209" s="22" t="s">
        <v>6493</v>
      </c>
      <c r="J2209" s="22" t="s">
        <v>753</v>
      </c>
      <c r="K2209" s="23" t="s">
        <v>285</v>
      </c>
      <c r="L2209" s="23" t="s">
        <v>6947</v>
      </c>
      <c r="M2209" s="24" t="s">
        <v>887</v>
      </c>
      <c r="N2209" s="23" t="s">
        <v>6948</v>
      </c>
      <c r="O2209" s="22" t="s">
        <v>289</v>
      </c>
      <c r="P2209" s="43" t="s">
        <v>4047</v>
      </c>
      <c r="Q2209" s="17" t="str" cm="1">
        <f t="array" ref="Q2209">_xlfn.XLOOKUP(Table4[[#This Row],[Full Name / Nama Penuh]],Table1[[#All],[Employee Name]],Table1[[#All],[Status]],"",0,1)</f>
        <v>Inactive</v>
      </c>
      <c r="R2209" s="37"/>
    </row>
    <row r="2210" spans="1:18" ht="115.5">
      <c r="A2210" s="17"/>
      <c r="B2210" s="15"/>
      <c r="C2210" s="15"/>
      <c r="D2210" s="15"/>
      <c r="E2210" s="32">
        <v>45978</v>
      </c>
      <c r="F2210" s="17" t="s">
        <v>158</v>
      </c>
      <c r="G2210" s="15"/>
      <c r="H2210" s="17" t="s">
        <v>239</v>
      </c>
      <c r="I2210" s="18" t="s">
        <v>6493</v>
      </c>
      <c r="J2210" s="18" t="s">
        <v>325</v>
      </c>
      <c r="K2210" s="19" t="s">
        <v>285</v>
      </c>
      <c r="L2210" s="19" t="s">
        <v>6949</v>
      </c>
      <c r="M2210" s="20" t="s">
        <v>887</v>
      </c>
      <c r="N2210" s="19" t="s">
        <v>6950</v>
      </c>
      <c r="O2210" s="18" t="s">
        <v>289</v>
      </c>
      <c r="P2210" s="43" t="s">
        <v>4047</v>
      </c>
      <c r="Q2210" s="17" t="str" cm="1">
        <f t="array" ref="Q2210">_xlfn.XLOOKUP(Table4[[#This Row],[Full Name / Nama Penuh]],Table1[[#All],[Employee Name]],Table1[[#All],[Status]],"",0,1)</f>
        <v>Inactive</v>
      </c>
      <c r="R2210" s="37"/>
    </row>
    <row r="2211" spans="1:18" ht="87">
      <c r="A2211" s="17"/>
      <c r="B2211" s="15"/>
      <c r="C2211" s="15"/>
      <c r="D2211" s="15"/>
      <c r="E2211" s="32">
        <v>45978</v>
      </c>
      <c r="F2211" s="17" t="s">
        <v>158</v>
      </c>
      <c r="G2211" s="15"/>
      <c r="H2211" s="17" t="s">
        <v>239</v>
      </c>
      <c r="I2211" s="18" t="s">
        <v>6951</v>
      </c>
      <c r="J2211" s="18" t="s">
        <v>753</v>
      </c>
      <c r="K2211" s="19" t="s">
        <v>285</v>
      </c>
      <c r="L2211" s="19" t="s">
        <v>6952</v>
      </c>
      <c r="M2211" s="20" t="s">
        <v>887</v>
      </c>
      <c r="N2211" s="19" t="s">
        <v>6953</v>
      </c>
      <c r="O2211" s="18" t="s">
        <v>289</v>
      </c>
      <c r="P2211" s="43" t="s">
        <v>4047</v>
      </c>
      <c r="Q2211" s="17" t="str" cm="1">
        <f t="array" ref="Q2211">_xlfn.XLOOKUP(Table4[[#This Row],[Full Name / Nama Penuh]],Table1[[#All],[Employee Name]],Table1[[#All],[Status]],"",0,1)</f>
        <v>Inactive</v>
      </c>
      <c r="R2211" s="37"/>
    </row>
    <row r="2212" spans="1:18" ht="72.75">
      <c r="A2212" s="47"/>
      <c r="B2212" s="21"/>
      <c r="C2212" s="21"/>
      <c r="D2212" s="21"/>
      <c r="E2212" s="33">
        <v>45978</v>
      </c>
      <c r="F2212" s="17" t="s">
        <v>157</v>
      </c>
      <c r="G2212" s="15"/>
      <c r="H2212" s="17" t="s">
        <v>239</v>
      </c>
      <c r="I2212" s="22" t="s">
        <v>2950</v>
      </c>
      <c r="J2212" s="22" t="s">
        <v>386</v>
      </c>
      <c r="K2212" s="23" t="s">
        <v>285</v>
      </c>
      <c r="L2212" s="23" t="s">
        <v>1802</v>
      </c>
      <c r="M2212" s="24" t="s">
        <v>887</v>
      </c>
      <c r="N2212" s="23" t="s">
        <v>6954</v>
      </c>
      <c r="O2212" s="22" t="s">
        <v>428</v>
      </c>
      <c r="P2212" s="43" t="s">
        <v>4047</v>
      </c>
      <c r="Q2212" s="17" t="str" cm="1">
        <f t="array" ref="Q2212">_xlfn.XLOOKUP(Table4[[#This Row],[Full Name / Nama Penuh]],Table1[[#All],[Employee Name]],Table1[[#All],[Status]],"",0,1)</f>
        <v>Active</v>
      </c>
      <c r="R2212" s="37"/>
    </row>
    <row r="2213" spans="1:18" ht="72.75">
      <c r="A2213" s="17"/>
      <c r="B2213" s="15"/>
      <c r="C2213" s="15"/>
      <c r="D2213" s="15"/>
      <c r="E2213" s="32">
        <v>45978</v>
      </c>
      <c r="F2213" s="17" t="s">
        <v>157</v>
      </c>
      <c r="G2213" s="15"/>
      <c r="H2213" s="17" t="s">
        <v>239</v>
      </c>
      <c r="I2213" s="18" t="s">
        <v>465</v>
      </c>
      <c r="J2213" s="18" t="s">
        <v>386</v>
      </c>
      <c r="K2213" s="19" t="s">
        <v>285</v>
      </c>
      <c r="L2213" s="19" t="s">
        <v>6955</v>
      </c>
      <c r="M2213" s="20" t="s">
        <v>887</v>
      </c>
      <c r="N2213" s="19" t="s">
        <v>6956</v>
      </c>
      <c r="O2213" s="18" t="s">
        <v>289</v>
      </c>
      <c r="P2213" s="43" t="s">
        <v>4047</v>
      </c>
      <c r="Q2213" s="17" t="str" cm="1">
        <f t="array" ref="Q2213">_xlfn.XLOOKUP(Table4[[#This Row],[Full Name / Nama Penuh]],Table1[[#All],[Employee Name]],Table1[[#All],[Status]],"",0,1)</f>
        <v>Active</v>
      </c>
      <c r="R2213" s="37"/>
    </row>
    <row r="2214" spans="1:18" ht="101.25">
      <c r="A2214" s="17"/>
      <c r="B2214" s="15"/>
      <c r="C2214" s="15"/>
      <c r="D2214" s="15"/>
      <c r="E2214" s="32">
        <v>45978</v>
      </c>
      <c r="F2214" s="17" t="s">
        <v>181</v>
      </c>
      <c r="G2214" s="15"/>
      <c r="H2214" s="17" t="s">
        <v>239</v>
      </c>
      <c r="I2214" s="18" t="s">
        <v>799</v>
      </c>
      <c r="J2214" s="18" t="s">
        <v>608</v>
      </c>
      <c r="K2214" s="19" t="s">
        <v>285</v>
      </c>
      <c r="L2214" s="19" t="s">
        <v>6957</v>
      </c>
      <c r="M2214" s="20" t="s">
        <v>6958</v>
      </c>
      <c r="N2214" s="19" t="s">
        <v>6959</v>
      </c>
      <c r="O2214" s="18" t="s">
        <v>289</v>
      </c>
      <c r="P2214" s="43" t="s">
        <v>4047</v>
      </c>
      <c r="Q2214" s="17" t="str" cm="1">
        <f t="array" ref="Q2214">_xlfn.XLOOKUP(Table4[[#This Row],[Full Name / Nama Penuh]],Table1[[#All],[Employee Name]],Table1[[#All],[Status]],"",0,1)</f>
        <v>Active</v>
      </c>
      <c r="R2214" s="37"/>
    </row>
    <row r="2215" spans="1:18" ht="43.5">
      <c r="A2215" s="17"/>
      <c r="B2215" s="15"/>
      <c r="C2215" s="15"/>
      <c r="D2215" s="15"/>
      <c r="E2215" s="32">
        <v>45978</v>
      </c>
      <c r="F2215" s="17" t="s">
        <v>185</v>
      </c>
      <c r="G2215" s="15"/>
      <c r="H2215" s="17" t="s">
        <v>239</v>
      </c>
      <c r="I2215" s="18" t="s">
        <v>411</v>
      </c>
      <c r="J2215" s="18" t="s">
        <v>683</v>
      </c>
      <c r="K2215" s="19" t="s">
        <v>296</v>
      </c>
      <c r="L2215" s="19" t="s">
        <v>6960</v>
      </c>
      <c r="M2215" s="20" t="s">
        <v>1223</v>
      </c>
      <c r="N2215" s="19" t="s">
        <v>6961</v>
      </c>
      <c r="O2215" s="18" t="s">
        <v>346</v>
      </c>
      <c r="P2215" s="43" t="s">
        <v>4047</v>
      </c>
      <c r="Q2215" s="17" t="str" cm="1">
        <f t="array" ref="Q2215">_xlfn.XLOOKUP(Table4[[#This Row],[Full Name / Nama Penuh]],Table1[[#All],[Employee Name]],Table1[[#All],[Status]],"",0,1)</f>
        <v>Active</v>
      </c>
      <c r="R2215" s="37"/>
    </row>
    <row r="2216" spans="1:18" ht="130.5">
      <c r="A2216" s="17"/>
      <c r="B2216" s="15"/>
      <c r="C2216" s="15"/>
      <c r="D2216" s="15"/>
      <c r="E2216" s="32">
        <v>45977</v>
      </c>
      <c r="F2216" s="17" t="s">
        <v>193</v>
      </c>
      <c r="G2216" s="15"/>
      <c r="H2216" s="17" t="s">
        <v>239</v>
      </c>
      <c r="I2216" s="18" t="s">
        <v>1308</v>
      </c>
      <c r="J2216" s="18" t="s">
        <v>274</v>
      </c>
      <c r="K2216" s="19" t="s">
        <v>267</v>
      </c>
      <c r="L2216" s="19" t="s">
        <v>6962</v>
      </c>
      <c r="M2216" s="20" t="s">
        <v>6963</v>
      </c>
      <c r="N2216" s="19" t="s">
        <v>6964</v>
      </c>
      <c r="O2216" s="18" t="s">
        <v>283</v>
      </c>
      <c r="P2216" s="43" t="s">
        <v>4047</v>
      </c>
      <c r="Q2216" s="17" t="str" cm="1">
        <f t="array" ref="Q2216">_xlfn.XLOOKUP(Table4[[#This Row],[Full Name / Nama Penuh]],Table1[[#All],[Employee Name]],Table1[[#All],[Status]],"",0,1)</f>
        <v>Active</v>
      </c>
      <c r="R2216" s="37"/>
    </row>
    <row r="2217" spans="1:18" ht="144.75">
      <c r="A2217" s="47"/>
      <c r="B2217" s="21"/>
      <c r="C2217" s="21"/>
      <c r="D2217" s="21"/>
      <c r="E2217" s="33">
        <v>45976</v>
      </c>
      <c r="F2217" s="17" t="s">
        <v>194</v>
      </c>
      <c r="G2217" s="15"/>
      <c r="H2217" s="17" t="s">
        <v>239</v>
      </c>
      <c r="I2217" s="22" t="s">
        <v>6965</v>
      </c>
      <c r="J2217" s="22" t="s">
        <v>1026</v>
      </c>
      <c r="K2217" s="23" t="s">
        <v>305</v>
      </c>
      <c r="L2217" s="23" t="s">
        <v>6966</v>
      </c>
      <c r="M2217" s="24" t="s">
        <v>6967</v>
      </c>
      <c r="N2217" s="23" t="s">
        <v>6968</v>
      </c>
      <c r="O2217" s="22" t="s">
        <v>450</v>
      </c>
      <c r="P2217" s="43" t="s">
        <v>4047</v>
      </c>
      <c r="Q2217" s="17" t="str" cm="1">
        <f t="array" ref="Q2217">_xlfn.XLOOKUP(Table4[[#This Row],[Full Name / Nama Penuh]],Table1[[#All],[Employee Name]],Table1[[#All],[Status]],"",0,1)</f>
        <v>Inactive</v>
      </c>
      <c r="R2217" s="37"/>
    </row>
    <row r="2218" spans="1:18" ht="101.25">
      <c r="A2218" s="17"/>
      <c r="B2218" s="15"/>
      <c r="C2218" s="15"/>
      <c r="D2218" s="15"/>
      <c r="E2218" s="32">
        <v>45975</v>
      </c>
      <c r="F2218" s="17" t="s">
        <v>135</v>
      </c>
      <c r="G2218" s="15"/>
      <c r="H2218" s="17" t="s">
        <v>239</v>
      </c>
      <c r="I2218" s="18" t="s">
        <v>1762</v>
      </c>
      <c r="J2218" s="18" t="s">
        <v>475</v>
      </c>
      <c r="K2218" s="19" t="s">
        <v>296</v>
      </c>
      <c r="L2218" s="19" t="s">
        <v>6969</v>
      </c>
      <c r="M2218" s="20" t="s">
        <v>6970</v>
      </c>
      <c r="N2218" s="19" t="s">
        <v>6971</v>
      </c>
      <c r="O2218" s="18" t="s">
        <v>283</v>
      </c>
      <c r="P2218" s="43" t="s">
        <v>4047</v>
      </c>
      <c r="Q2218" s="17" t="str" cm="1">
        <f t="array" ref="Q2218">_xlfn.XLOOKUP(Table4[[#This Row],[Full Name / Nama Penuh]],Table1[[#All],[Employee Name]],Table1[[#All],[Status]],"",0,1)</f>
        <v>Active</v>
      </c>
      <c r="R2218" s="37"/>
    </row>
    <row r="2219" spans="1:18" ht="115.5">
      <c r="A2219" s="17"/>
      <c r="B2219" s="15"/>
      <c r="C2219" s="15"/>
      <c r="D2219" s="15"/>
      <c r="E2219" s="32">
        <v>45975</v>
      </c>
      <c r="F2219" s="17" t="s">
        <v>181</v>
      </c>
      <c r="G2219" s="15"/>
      <c r="H2219" s="17" t="s">
        <v>239</v>
      </c>
      <c r="I2219" s="18" t="s">
        <v>799</v>
      </c>
      <c r="J2219" s="18" t="s">
        <v>753</v>
      </c>
      <c r="K2219" s="19" t="s">
        <v>285</v>
      </c>
      <c r="L2219" s="19" t="s">
        <v>6972</v>
      </c>
      <c r="M2219" s="20" t="s">
        <v>6973</v>
      </c>
      <c r="N2219" s="19" t="s">
        <v>6974</v>
      </c>
      <c r="O2219" s="18" t="s">
        <v>428</v>
      </c>
      <c r="P2219" s="43" t="s">
        <v>4047</v>
      </c>
      <c r="Q2219" s="17" t="str" cm="1">
        <f t="array" ref="Q2219">_xlfn.XLOOKUP(Table4[[#This Row],[Full Name / Nama Penuh]],Table1[[#All],[Employee Name]],Table1[[#All],[Status]],"",0,1)</f>
        <v>Active</v>
      </c>
      <c r="R2219" s="37"/>
    </row>
    <row r="2220" spans="1:18" ht="245.25">
      <c r="A2220" s="17"/>
      <c r="B2220" s="15"/>
      <c r="C2220" s="15"/>
      <c r="D2220" s="15"/>
      <c r="E2220" s="32">
        <v>45975</v>
      </c>
      <c r="F2220" s="17" t="s">
        <v>191</v>
      </c>
      <c r="G2220" s="15"/>
      <c r="H2220" s="17" t="s">
        <v>239</v>
      </c>
      <c r="I2220" s="18" t="s">
        <v>6975</v>
      </c>
      <c r="J2220" s="18" t="s">
        <v>320</v>
      </c>
      <c r="K2220" s="19" t="s">
        <v>285</v>
      </c>
      <c r="L2220" s="19" t="s">
        <v>6976</v>
      </c>
      <c r="M2220" s="20" t="s">
        <v>6977</v>
      </c>
      <c r="N2220" s="19" t="s">
        <v>6978</v>
      </c>
      <c r="O2220" s="18" t="s">
        <v>289</v>
      </c>
      <c r="P2220" s="43" t="s">
        <v>4047</v>
      </c>
      <c r="Q2220" s="17" t="str" cm="1">
        <f t="array" ref="Q2220">_xlfn.XLOOKUP(Table4[[#This Row],[Full Name / Nama Penuh]],Table1[[#All],[Employee Name]],Table1[[#All],[Status]],"",0,1)</f>
        <v>Active</v>
      </c>
      <c r="R2220" s="37"/>
    </row>
    <row r="2221" spans="1:18" ht="245.25">
      <c r="A2221" s="17"/>
      <c r="B2221" s="15"/>
      <c r="C2221" s="15"/>
      <c r="D2221" s="15"/>
      <c r="E2221" s="32">
        <v>45975</v>
      </c>
      <c r="F2221" s="17" t="s">
        <v>191</v>
      </c>
      <c r="G2221" s="15"/>
      <c r="H2221" s="17" t="s">
        <v>239</v>
      </c>
      <c r="I2221" s="18" t="s">
        <v>6975</v>
      </c>
      <c r="J2221" s="18" t="s">
        <v>300</v>
      </c>
      <c r="K2221" s="19" t="s">
        <v>296</v>
      </c>
      <c r="L2221" s="19" t="s">
        <v>6979</v>
      </c>
      <c r="M2221" s="20" t="s">
        <v>6980</v>
      </c>
      <c r="N2221" s="19" t="s">
        <v>6981</v>
      </c>
      <c r="O2221" s="18" t="s">
        <v>346</v>
      </c>
      <c r="P2221" s="43" t="s">
        <v>4047</v>
      </c>
      <c r="Q2221" s="17" t="str" cm="1">
        <f t="array" ref="Q2221">_xlfn.XLOOKUP(Table4[[#This Row],[Full Name / Nama Penuh]],Table1[[#All],[Employee Name]],Table1[[#All],[Status]],"",0,1)</f>
        <v>Active</v>
      </c>
      <c r="R2221" s="37"/>
    </row>
    <row r="2222" spans="1:18" ht="144.75">
      <c r="A2222" s="47"/>
      <c r="B2222" s="21"/>
      <c r="C2222" s="21"/>
      <c r="D2222" s="21"/>
      <c r="E2222" s="33">
        <v>45975</v>
      </c>
      <c r="F2222" s="17" t="s">
        <v>157</v>
      </c>
      <c r="G2222" s="15"/>
      <c r="H2222" s="17" t="s">
        <v>239</v>
      </c>
      <c r="I2222" s="22" t="s">
        <v>465</v>
      </c>
      <c r="J2222" s="22" t="s">
        <v>644</v>
      </c>
      <c r="K2222" s="23" t="s">
        <v>285</v>
      </c>
      <c r="L2222" s="23" t="s">
        <v>6982</v>
      </c>
      <c r="M2222" s="24" t="s">
        <v>887</v>
      </c>
      <c r="N2222" s="23" t="s">
        <v>6983</v>
      </c>
      <c r="O2222" s="22" t="s">
        <v>289</v>
      </c>
      <c r="P2222" s="43" t="s">
        <v>4047</v>
      </c>
      <c r="Q2222" s="17" t="str" cm="1">
        <f t="array" ref="Q2222">_xlfn.XLOOKUP(Table4[[#This Row],[Full Name / Nama Penuh]],Table1[[#All],[Employee Name]],Table1[[#All],[Status]],"",0,1)</f>
        <v>Active</v>
      </c>
      <c r="R2222" s="37"/>
    </row>
    <row r="2223" spans="1:18" ht="159">
      <c r="A2223" s="17"/>
      <c r="B2223" s="15"/>
      <c r="C2223" s="15"/>
      <c r="D2223" s="15"/>
      <c r="E2223" s="32">
        <v>45975</v>
      </c>
      <c r="F2223" s="17" t="s">
        <v>157</v>
      </c>
      <c r="G2223" s="15"/>
      <c r="H2223" s="17" t="s">
        <v>239</v>
      </c>
      <c r="I2223" s="18" t="s">
        <v>465</v>
      </c>
      <c r="J2223" s="18" t="s">
        <v>644</v>
      </c>
      <c r="K2223" s="19" t="s">
        <v>285</v>
      </c>
      <c r="L2223" s="19" t="s">
        <v>6984</v>
      </c>
      <c r="M2223" s="20" t="s">
        <v>887</v>
      </c>
      <c r="N2223" s="19" t="s">
        <v>6985</v>
      </c>
      <c r="O2223" s="18" t="s">
        <v>289</v>
      </c>
      <c r="P2223" s="43" t="s">
        <v>4047</v>
      </c>
      <c r="Q2223" s="17" t="str" cm="1">
        <f t="array" ref="Q2223">_xlfn.XLOOKUP(Table4[[#This Row],[Full Name / Nama Penuh]],Table1[[#All],[Employee Name]],Table1[[#All],[Status]],"",0,1)</f>
        <v>Active</v>
      </c>
      <c r="R2223" s="37"/>
    </row>
    <row r="2224" spans="1:18" ht="144.75">
      <c r="A2224" s="47"/>
      <c r="B2224" s="21"/>
      <c r="C2224" s="21"/>
      <c r="D2224" s="21"/>
      <c r="E2224" s="33">
        <v>45975</v>
      </c>
      <c r="F2224" s="17" t="s">
        <v>157</v>
      </c>
      <c r="G2224" s="15"/>
      <c r="H2224" s="17" t="s">
        <v>239</v>
      </c>
      <c r="I2224" s="22" t="s">
        <v>1578</v>
      </c>
      <c r="J2224" s="22" t="s">
        <v>644</v>
      </c>
      <c r="K2224" s="23" t="s">
        <v>296</v>
      </c>
      <c r="L2224" s="23" t="s">
        <v>6986</v>
      </c>
      <c r="M2224" s="24" t="s">
        <v>6987</v>
      </c>
      <c r="N2224" s="23" t="s">
        <v>6988</v>
      </c>
      <c r="O2224" s="22" t="s">
        <v>541</v>
      </c>
      <c r="P2224" s="43" t="s">
        <v>4047</v>
      </c>
      <c r="Q2224" s="17" t="str" cm="1">
        <f t="array" ref="Q2224">_xlfn.XLOOKUP(Table4[[#This Row],[Full Name / Nama Penuh]],Table1[[#All],[Employee Name]],Table1[[#All],[Status]],"",0,1)</f>
        <v>Active</v>
      </c>
      <c r="R2224" s="37"/>
    </row>
    <row r="2225" spans="1:18" ht="101.25">
      <c r="A2225" s="17"/>
      <c r="B2225" s="15"/>
      <c r="C2225" s="15"/>
      <c r="D2225" s="15"/>
      <c r="E2225" s="32">
        <v>45975</v>
      </c>
      <c r="F2225" s="17" t="s">
        <v>157</v>
      </c>
      <c r="G2225" s="15"/>
      <c r="H2225" s="17" t="s">
        <v>239</v>
      </c>
      <c r="I2225" s="18" t="s">
        <v>465</v>
      </c>
      <c r="J2225" s="18" t="s">
        <v>644</v>
      </c>
      <c r="K2225" s="19" t="s">
        <v>285</v>
      </c>
      <c r="L2225" s="19" t="s">
        <v>6989</v>
      </c>
      <c r="M2225" s="20" t="s">
        <v>887</v>
      </c>
      <c r="N2225" s="19" t="s">
        <v>6990</v>
      </c>
      <c r="O2225" s="18" t="s">
        <v>289</v>
      </c>
      <c r="P2225" s="43" t="s">
        <v>4047</v>
      </c>
      <c r="Q2225" s="17" t="str" cm="1">
        <f t="array" ref="Q2225">_xlfn.XLOOKUP(Table4[[#This Row],[Full Name / Nama Penuh]],Table1[[#All],[Employee Name]],Table1[[#All],[Status]],"",0,1)</f>
        <v>Active</v>
      </c>
      <c r="R2225" s="37"/>
    </row>
    <row r="2226" spans="1:18" ht="101.25">
      <c r="A2226" s="47"/>
      <c r="B2226" s="21"/>
      <c r="C2226" s="21"/>
      <c r="D2226" s="21"/>
      <c r="E2226" s="33">
        <v>45975</v>
      </c>
      <c r="F2226" s="17" t="s">
        <v>94</v>
      </c>
      <c r="G2226" s="15"/>
      <c r="H2226" s="17" t="s">
        <v>239</v>
      </c>
      <c r="I2226" s="22" t="s">
        <v>6991</v>
      </c>
      <c r="J2226" s="22" t="s">
        <v>274</v>
      </c>
      <c r="K2226" s="23" t="s">
        <v>285</v>
      </c>
      <c r="L2226" s="23" t="s">
        <v>6992</v>
      </c>
      <c r="M2226" s="24" t="s">
        <v>6993</v>
      </c>
      <c r="N2226" s="23" t="s">
        <v>6994</v>
      </c>
      <c r="O2226" s="22" t="s">
        <v>589</v>
      </c>
      <c r="P2226" s="43" t="s">
        <v>4047</v>
      </c>
      <c r="Q2226" s="17" t="str" cm="1">
        <f t="array" ref="Q2226">_xlfn.XLOOKUP(Table4[[#This Row],[Full Name / Nama Penuh]],Table1[[#All],[Employee Name]],Table1[[#All],[Status]],"",0,1)</f>
        <v>Active</v>
      </c>
      <c r="R2226" s="37"/>
    </row>
    <row r="2227" spans="1:18" ht="87">
      <c r="A2227" s="17"/>
      <c r="B2227" s="15"/>
      <c r="C2227" s="15"/>
      <c r="D2227" s="15"/>
      <c r="E2227" s="32">
        <v>45974</v>
      </c>
      <c r="F2227" s="17" t="s">
        <v>221</v>
      </c>
      <c r="G2227" s="15"/>
      <c r="H2227" s="17" t="s">
        <v>239</v>
      </c>
      <c r="I2227" s="18" t="s">
        <v>6995</v>
      </c>
      <c r="J2227" s="18" t="s">
        <v>266</v>
      </c>
      <c r="K2227" s="19" t="s">
        <v>267</v>
      </c>
      <c r="L2227" s="19" t="s">
        <v>6996</v>
      </c>
      <c r="M2227" s="20" t="s">
        <v>6997</v>
      </c>
      <c r="N2227" s="19" t="s">
        <v>6998</v>
      </c>
      <c r="O2227" s="18" t="s">
        <v>283</v>
      </c>
      <c r="P2227" s="43" t="s">
        <v>4047</v>
      </c>
      <c r="Q2227" s="17" t="str" cm="1">
        <f t="array" ref="Q2227">_xlfn.XLOOKUP(Table4[[#This Row],[Full Name / Nama Penuh]],Table1[[#All],[Employee Name]],Table1[[#All],[Status]],"",0,1)</f>
        <v>Active</v>
      </c>
      <c r="R2227" s="37"/>
    </row>
    <row r="2228" spans="1:18" ht="72.75">
      <c r="A2228" s="47"/>
      <c r="B2228" s="21"/>
      <c r="C2228" s="21"/>
      <c r="D2228" s="21"/>
      <c r="E2228" s="33">
        <v>45974</v>
      </c>
      <c r="F2228" s="17" t="s">
        <v>194</v>
      </c>
      <c r="G2228" s="15"/>
      <c r="H2228" s="17" t="s">
        <v>239</v>
      </c>
      <c r="I2228" s="22" t="s">
        <v>835</v>
      </c>
      <c r="J2228" s="22" t="s">
        <v>1026</v>
      </c>
      <c r="K2228" s="23" t="s">
        <v>305</v>
      </c>
      <c r="L2228" s="23" t="s">
        <v>6999</v>
      </c>
      <c r="M2228" s="24" t="s">
        <v>7000</v>
      </c>
      <c r="N2228" s="23" t="s">
        <v>7001</v>
      </c>
      <c r="O2228" s="22" t="s">
        <v>450</v>
      </c>
      <c r="P2228" s="43" t="s">
        <v>4047</v>
      </c>
      <c r="Q2228" s="17" t="str" cm="1">
        <f t="array" ref="Q2228">_xlfn.XLOOKUP(Table4[[#This Row],[Full Name / Nama Penuh]],Table1[[#All],[Employee Name]],Table1[[#All],[Status]],"",0,1)</f>
        <v>Inactive</v>
      </c>
      <c r="R2228" s="37"/>
    </row>
    <row r="2229" spans="1:18" ht="43.5">
      <c r="A2229" s="17"/>
      <c r="B2229" s="15"/>
      <c r="C2229" s="15"/>
      <c r="D2229" s="15"/>
      <c r="E2229" s="32">
        <v>45974</v>
      </c>
      <c r="F2229" s="17" t="s">
        <v>228</v>
      </c>
      <c r="G2229" s="15"/>
      <c r="H2229" s="17" t="s">
        <v>239</v>
      </c>
      <c r="I2229" s="18" t="s">
        <v>7002</v>
      </c>
      <c r="J2229" s="18" t="s">
        <v>88</v>
      </c>
      <c r="K2229" s="19" t="s">
        <v>305</v>
      </c>
      <c r="L2229" s="19" t="s">
        <v>7003</v>
      </c>
      <c r="M2229" s="20" t="s">
        <v>7004</v>
      </c>
      <c r="N2229" s="19" t="s">
        <v>7005</v>
      </c>
      <c r="O2229" s="18" t="s">
        <v>295</v>
      </c>
      <c r="P2229" s="43" t="s">
        <v>4047</v>
      </c>
      <c r="Q2229" s="17" t="str" cm="1">
        <f t="array" ref="Q2229">_xlfn.XLOOKUP(Table4[[#This Row],[Full Name / Nama Penuh]],Table1[[#All],[Employee Name]],Table1[[#All],[Status]],"",0,1)</f>
        <v>Active</v>
      </c>
      <c r="R2229" s="37"/>
    </row>
    <row r="2230" spans="1:18" ht="101.25">
      <c r="A2230" s="47"/>
      <c r="B2230" s="21"/>
      <c r="C2230" s="21"/>
      <c r="D2230" s="21"/>
      <c r="E2230" s="33">
        <v>45974</v>
      </c>
      <c r="F2230" s="17" t="s">
        <v>35</v>
      </c>
      <c r="G2230" s="15"/>
      <c r="H2230" s="17" t="s">
        <v>239</v>
      </c>
      <c r="I2230" s="22" t="s">
        <v>341</v>
      </c>
      <c r="J2230" s="22" t="s">
        <v>266</v>
      </c>
      <c r="K2230" s="23" t="s">
        <v>267</v>
      </c>
      <c r="L2230" s="23" t="s">
        <v>7006</v>
      </c>
      <c r="M2230" s="24" t="s">
        <v>7007</v>
      </c>
      <c r="N2230" s="23" t="s">
        <v>7008</v>
      </c>
      <c r="O2230" s="22" t="s">
        <v>541</v>
      </c>
      <c r="P2230" s="43" t="s">
        <v>4047</v>
      </c>
      <c r="Q2230" s="17" t="str" cm="1">
        <f t="array" ref="Q2230">_xlfn.XLOOKUP(Table4[[#This Row],[Full Name / Nama Penuh]],Table1[[#All],[Employee Name]],Table1[[#All],[Status]],"",0,1)</f>
        <v>Inactive</v>
      </c>
      <c r="R2230" s="37"/>
    </row>
    <row r="2231" spans="1:18" ht="87">
      <c r="A2231" s="17"/>
      <c r="B2231" s="15"/>
      <c r="C2231" s="15"/>
      <c r="D2231" s="15"/>
      <c r="E2231" s="32">
        <v>45974</v>
      </c>
      <c r="F2231" s="17" t="s">
        <v>35</v>
      </c>
      <c r="G2231" s="15"/>
      <c r="H2231" s="17" t="s">
        <v>239</v>
      </c>
      <c r="I2231" s="18" t="s">
        <v>341</v>
      </c>
      <c r="J2231" s="18" t="s">
        <v>274</v>
      </c>
      <c r="K2231" s="19" t="s">
        <v>267</v>
      </c>
      <c r="L2231" s="19" t="s">
        <v>7009</v>
      </c>
      <c r="M2231" s="20" t="s">
        <v>7010</v>
      </c>
      <c r="N2231" s="19" t="s">
        <v>7011</v>
      </c>
      <c r="O2231" s="18" t="s">
        <v>541</v>
      </c>
      <c r="P2231" s="43" t="s">
        <v>4047</v>
      </c>
      <c r="Q2231" s="17" t="str" cm="1">
        <f t="array" ref="Q2231">_xlfn.XLOOKUP(Table4[[#This Row],[Full Name / Nama Penuh]],Table1[[#All],[Employee Name]],Table1[[#All],[Status]],"",0,1)</f>
        <v>Inactive</v>
      </c>
      <c r="R2231" s="37"/>
    </row>
    <row r="2232" spans="1:18" ht="43.5">
      <c r="A2232" s="47"/>
      <c r="B2232" s="21"/>
      <c r="C2232" s="21"/>
      <c r="D2232" s="21"/>
      <c r="E2232" s="33">
        <v>45974</v>
      </c>
      <c r="F2232" s="17" t="s">
        <v>78</v>
      </c>
      <c r="G2232" s="15"/>
      <c r="H2232" s="17" t="s">
        <v>239</v>
      </c>
      <c r="I2232" s="22" t="s">
        <v>411</v>
      </c>
      <c r="J2232" s="22" t="s">
        <v>88</v>
      </c>
      <c r="K2232" s="23" t="s">
        <v>267</v>
      </c>
      <c r="L2232" s="23" t="s">
        <v>7012</v>
      </c>
      <c r="M2232" s="24" t="s">
        <v>7013</v>
      </c>
      <c r="N2232" s="23" t="s">
        <v>7014</v>
      </c>
      <c r="O2232" s="22" t="s">
        <v>593</v>
      </c>
      <c r="P2232" s="43" t="s">
        <v>4047</v>
      </c>
      <c r="Q2232" s="17" t="str" cm="1">
        <f t="array" ref="Q2232">_xlfn.XLOOKUP(Table4[[#This Row],[Full Name / Nama Penuh]],Table1[[#All],[Employee Name]],Table1[[#All],[Status]],"",0,1)</f>
        <v>Active</v>
      </c>
      <c r="R2232" s="37"/>
    </row>
    <row r="2233" spans="1:18" ht="57.75">
      <c r="A2233" s="47"/>
      <c r="B2233" s="21"/>
      <c r="C2233" s="21"/>
      <c r="D2233" s="21"/>
      <c r="E2233" s="33">
        <v>45974</v>
      </c>
      <c r="F2233" s="17" t="s">
        <v>112</v>
      </c>
      <c r="G2233" s="15"/>
      <c r="H2233" s="17" t="s">
        <v>239</v>
      </c>
      <c r="I2233" s="22" t="s">
        <v>7015</v>
      </c>
      <c r="J2233" s="22" t="s">
        <v>274</v>
      </c>
      <c r="K2233" s="23" t="s">
        <v>267</v>
      </c>
      <c r="L2233" s="23" t="s">
        <v>7016</v>
      </c>
      <c r="M2233" s="24" t="s">
        <v>7017</v>
      </c>
      <c r="N2233" s="23" t="s">
        <v>7018</v>
      </c>
      <c r="O2233" s="22" t="s">
        <v>318</v>
      </c>
      <c r="P2233" s="43" t="s">
        <v>4047</v>
      </c>
      <c r="Q2233" s="17" t="str" cm="1">
        <f t="array" ref="Q2233">_xlfn.XLOOKUP(Table4[[#This Row],[Full Name / Nama Penuh]],Table1[[#All],[Employee Name]],Table1[[#All],[Status]],"",0,1)</f>
        <v>Inactive</v>
      </c>
      <c r="R2233" s="37"/>
    </row>
    <row r="2234" spans="1:18" ht="201.75">
      <c r="A2234" s="17"/>
      <c r="B2234" s="15"/>
      <c r="C2234" s="15"/>
      <c r="D2234" s="15"/>
      <c r="E2234" s="32">
        <v>45974</v>
      </c>
      <c r="F2234" s="17" t="s">
        <v>205</v>
      </c>
      <c r="G2234" s="15"/>
      <c r="H2234" s="17" t="s">
        <v>239</v>
      </c>
      <c r="I2234" s="18" t="s">
        <v>6869</v>
      </c>
      <c r="J2234" s="18" t="s">
        <v>274</v>
      </c>
      <c r="K2234" s="19" t="s">
        <v>305</v>
      </c>
      <c r="L2234" s="19" t="s">
        <v>7019</v>
      </c>
      <c r="M2234" s="20" t="s">
        <v>7020</v>
      </c>
      <c r="N2234" s="19" t="s">
        <v>7021</v>
      </c>
      <c r="O2234" s="18" t="s">
        <v>295</v>
      </c>
      <c r="P2234" s="43" t="s">
        <v>4047</v>
      </c>
      <c r="Q2234" s="17" t="str" cm="1">
        <f t="array" ref="Q2234">_xlfn.XLOOKUP(Table4[[#This Row],[Full Name / Nama Penuh]],Table1[[#All],[Employee Name]],Table1[[#All],[Status]],"",0,1)</f>
        <v>Active</v>
      </c>
      <c r="R2234" s="37"/>
    </row>
    <row r="2235" spans="1:18" ht="245.25">
      <c r="A2235" s="17"/>
      <c r="B2235" s="15"/>
      <c r="C2235" s="15"/>
      <c r="D2235" s="15"/>
      <c r="E2235" s="32">
        <v>45974</v>
      </c>
      <c r="F2235" s="17" t="s">
        <v>173</v>
      </c>
      <c r="G2235" s="15"/>
      <c r="H2235" s="17" t="s">
        <v>239</v>
      </c>
      <c r="I2235" s="18" t="s">
        <v>465</v>
      </c>
      <c r="J2235" s="18" t="s">
        <v>266</v>
      </c>
      <c r="K2235" s="19" t="s">
        <v>305</v>
      </c>
      <c r="L2235" s="19" t="s">
        <v>7022</v>
      </c>
      <c r="M2235" s="20" t="s">
        <v>7023</v>
      </c>
      <c r="N2235" s="19" t="s">
        <v>7024</v>
      </c>
      <c r="O2235" s="18" t="s">
        <v>295</v>
      </c>
      <c r="P2235" s="43" t="s">
        <v>4047</v>
      </c>
      <c r="Q2235" s="17" t="str" cm="1">
        <f t="array" ref="Q2235">_xlfn.XLOOKUP(Table4[[#This Row],[Full Name / Nama Penuh]],Table1[[#All],[Employee Name]],Table1[[#All],[Status]],"",0,1)</f>
        <v>Active</v>
      </c>
      <c r="R2235" s="37"/>
    </row>
    <row r="2236" spans="1:18" ht="231">
      <c r="A2236" s="47"/>
      <c r="B2236" s="21"/>
      <c r="C2236" s="21"/>
      <c r="D2236" s="21"/>
      <c r="E2236" s="33">
        <v>45974</v>
      </c>
      <c r="F2236" s="17" t="s">
        <v>173</v>
      </c>
      <c r="G2236" s="15"/>
      <c r="H2236" s="17" t="s">
        <v>239</v>
      </c>
      <c r="I2236" s="22" t="s">
        <v>465</v>
      </c>
      <c r="J2236" s="22" t="s">
        <v>1787</v>
      </c>
      <c r="K2236" s="23" t="s">
        <v>267</v>
      </c>
      <c r="L2236" s="23" t="s">
        <v>7025</v>
      </c>
      <c r="M2236" s="24" t="s">
        <v>7026</v>
      </c>
      <c r="N2236" s="23" t="s">
        <v>7027</v>
      </c>
      <c r="O2236" s="22" t="s">
        <v>283</v>
      </c>
      <c r="P2236" s="43" t="s">
        <v>4047</v>
      </c>
      <c r="Q2236" s="17" t="str" cm="1">
        <f t="array" ref="Q2236">_xlfn.XLOOKUP(Table4[[#This Row],[Full Name / Nama Penuh]],Table1[[#All],[Employee Name]],Table1[[#All],[Status]],"",0,1)</f>
        <v>Active</v>
      </c>
      <c r="R2236" s="37"/>
    </row>
    <row r="2237" spans="1:18" ht="57.75">
      <c r="A2237" s="47"/>
      <c r="B2237" s="21"/>
      <c r="C2237" s="21"/>
      <c r="D2237" s="21"/>
      <c r="E2237" s="33">
        <v>45974</v>
      </c>
      <c r="F2237" s="17" t="s">
        <v>46</v>
      </c>
      <c r="G2237" s="15"/>
      <c r="H2237" s="17" t="s">
        <v>239</v>
      </c>
      <c r="I2237" s="22" t="s">
        <v>341</v>
      </c>
      <c r="J2237" s="22" t="s">
        <v>407</v>
      </c>
      <c r="K2237" s="23" t="s">
        <v>296</v>
      </c>
      <c r="L2237" s="23" t="s">
        <v>7028</v>
      </c>
      <c r="M2237" s="24" t="s">
        <v>7029</v>
      </c>
      <c r="N2237" s="23" t="s">
        <v>7030</v>
      </c>
      <c r="O2237" s="22" t="s">
        <v>283</v>
      </c>
      <c r="P2237" s="43" t="s">
        <v>4047</v>
      </c>
      <c r="Q2237" s="17" t="str" cm="1">
        <f t="array" ref="Q2237">_xlfn.XLOOKUP(Table4[[#This Row],[Full Name / Nama Penuh]],Table1[[#All],[Employee Name]],Table1[[#All],[Status]],"",0,1)</f>
        <v>Active</v>
      </c>
      <c r="R2237" s="37"/>
    </row>
    <row r="2238" spans="1:18" ht="288.75">
      <c r="A2238" s="47"/>
      <c r="B2238" s="21"/>
      <c r="C2238" s="21"/>
      <c r="D2238" s="21"/>
      <c r="E2238" s="33">
        <v>45974</v>
      </c>
      <c r="F2238" s="17" t="s">
        <v>94</v>
      </c>
      <c r="G2238" s="15"/>
      <c r="H2238" s="17" t="s">
        <v>239</v>
      </c>
      <c r="I2238" s="22" t="s">
        <v>6991</v>
      </c>
      <c r="J2238" s="22" t="s">
        <v>274</v>
      </c>
      <c r="K2238" s="23" t="s">
        <v>285</v>
      </c>
      <c r="L2238" s="23" t="s">
        <v>7031</v>
      </c>
      <c r="M2238" s="24" t="s">
        <v>7032</v>
      </c>
      <c r="N2238" s="23" t="s">
        <v>7033</v>
      </c>
      <c r="O2238" s="22" t="s">
        <v>498</v>
      </c>
      <c r="P2238" s="43" t="s">
        <v>4047</v>
      </c>
      <c r="Q2238" s="17" t="str" cm="1">
        <f t="array" ref="Q2238">_xlfn.XLOOKUP(Table4[[#This Row],[Full Name / Nama Penuh]],Table1[[#All],[Employee Name]],Table1[[#All],[Status]],"",0,1)</f>
        <v>Active</v>
      </c>
      <c r="R2238" s="37"/>
    </row>
    <row r="2239" spans="1:18" ht="43.5">
      <c r="A2239" s="17"/>
      <c r="B2239" s="15"/>
      <c r="C2239" s="15"/>
      <c r="D2239" s="15"/>
      <c r="E2239" s="32">
        <v>45974</v>
      </c>
      <c r="F2239" s="17" t="s">
        <v>148</v>
      </c>
      <c r="G2239" s="15"/>
      <c r="H2239" s="17" t="s">
        <v>239</v>
      </c>
      <c r="I2239" s="18" t="s">
        <v>432</v>
      </c>
      <c r="J2239" s="18" t="s">
        <v>753</v>
      </c>
      <c r="K2239" s="19" t="s">
        <v>285</v>
      </c>
      <c r="L2239" s="19" t="s">
        <v>7034</v>
      </c>
      <c r="M2239" s="20" t="s">
        <v>7035</v>
      </c>
      <c r="N2239" s="19" t="s">
        <v>5974</v>
      </c>
      <c r="O2239" s="18" t="s">
        <v>346</v>
      </c>
      <c r="P2239" s="43" t="s">
        <v>4047</v>
      </c>
      <c r="Q2239" s="17" t="str" cm="1">
        <f t="array" ref="Q2239">_xlfn.XLOOKUP(Table4[[#This Row],[Full Name / Nama Penuh]],Table1[[#All],[Employee Name]],Table1[[#All],[Status]],"",0,1)</f>
        <v>Active</v>
      </c>
      <c r="R2239" s="37"/>
    </row>
    <row r="2240" spans="1:18" ht="57.75">
      <c r="A2240" s="47"/>
      <c r="B2240" s="21"/>
      <c r="C2240" s="21"/>
      <c r="D2240" s="21"/>
      <c r="E2240" s="33">
        <v>45974</v>
      </c>
      <c r="F2240" s="17" t="s">
        <v>227</v>
      </c>
      <c r="G2240" s="15"/>
      <c r="H2240" s="17" t="s">
        <v>239</v>
      </c>
      <c r="I2240" s="22" t="s">
        <v>4695</v>
      </c>
      <c r="J2240" s="22" t="s">
        <v>274</v>
      </c>
      <c r="K2240" s="23" t="s">
        <v>285</v>
      </c>
      <c r="L2240" s="23" t="s">
        <v>7036</v>
      </c>
      <c r="M2240" s="24" t="s">
        <v>7037</v>
      </c>
      <c r="N2240" s="23" t="s">
        <v>7038</v>
      </c>
      <c r="O2240" s="22" t="s">
        <v>428</v>
      </c>
      <c r="P2240" s="43" t="s">
        <v>4047</v>
      </c>
      <c r="Q2240" s="17" t="str" cm="1">
        <f t="array" ref="Q2240">_xlfn.XLOOKUP(Table4[[#This Row],[Full Name / Nama Penuh]],Table1[[#All],[Employee Name]],Table1[[#All],[Status]],"",0,1)</f>
        <v>Active</v>
      </c>
      <c r="R2240" s="37"/>
    </row>
    <row r="2241" spans="1:18" ht="216.75">
      <c r="A2241" s="17"/>
      <c r="B2241" s="15"/>
      <c r="C2241" s="15"/>
      <c r="D2241" s="15"/>
      <c r="E2241" s="32">
        <v>45973</v>
      </c>
      <c r="F2241" s="17" t="s">
        <v>194</v>
      </c>
      <c r="G2241" s="15" t="s">
        <v>7039</v>
      </c>
      <c r="H2241" s="17" t="s">
        <v>239</v>
      </c>
      <c r="I2241" s="18" t="s">
        <v>6965</v>
      </c>
      <c r="J2241" s="18" t="s">
        <v>279</v>
      </c>
      <c r="K2241" s="19" t="s">
        <v>305</v>
      </c>
      <c r="L2241" s="19" t="s">
        <v>7040</v>
      </c>
      <c r="M2241" s="20" t="s">
        <v>7041</v>
      </c>
      <c r="N2241" s="19" t="s">
        <v>7042</v>
      </c>
      <c r="O2241" s="18" t="s">
        <v>295</v>
      </c>
      <c r="P2241" s="43" t="s">
        <v>4047</v>
      </c>
      <c r="Q2241" s="17" t="str" cm="1">
        <f t="array" ref="Q2241">_xlfn.XLOOKUP(Table4[[#This Row],[Full Name / Nama Penuh]],Table1[[#All],[Employee Name]],Table1[[#All],[Status]],"",0,1)</f>
        <v>Inactive</v>
      </c>
      <c r="R2241" s="37"/>
    </row>
    <row r="2242" spans="1:18" ht="57.75">
      <c r="A2242" s="17"/>
      <c r="B2242" s="15"/>
      <c r="C2242" s="15"/>
      <c r="D2242" s="15"/>
      <c r="E2242" s="32">
        <v>45973</v>
      </c>
      <c r="F2242" s="17" t="s">
        <v>197</v>
      </c>
      <c r="G2242" s="15"/>
      <c r="H2242" s="17" t="s">
        <v>239</v>
      </c>
      <c r="I2242" s="18" t="s">
        <v>752</v>
      </c>
      <c r="J2242" s="18" t="s">
        <v>325</v>
      </c>
      <c r="K2242" s="19" t="s">
        <v>305</v>
      </c>
      <c r="L2242" s="19" t="s">
        <v>7043</v>
      </c>
      <c r="M2242" s="20" t="s">
        <v>7044</v>
      </c>
      <c r="N2242" s="19" t="s">
        <v>7045</v>
      </c>
      <c r="O2242" s="18" t="s">
        <v>283</v>
      </c>
      <c r="P2242" s="43" t="s">
        <v>4047</v>
      </c>
      <c r="Q2242" s="17" t="str" cm="1">
        <f t="array" ref="Q2242">_xlfn.XLOOKUP(Table4[[#This Row],[Full Name / Nama Penuh]],Table1[[#All],[Employee Name]],Table1[[#All],[Status]],"",0,1)</f>
        <v>Active</v>
      </c>
      <c r="R2242" s="37"/>
    </row>
    <row r="2243" spans="1:18" ht="57.75">
      <c r="A2243" s="47"/>
      <c r="B2243" s="21"/>
      <c r="C2243" s="21"/>
      <c r="D2243" s="21"/>
      <c r="E2243" s="33">
        <v>45973</v>
      </c>
      <c r="F2243" s="17" t="s">
        <v>197</v>
      </c>
      <c r="G2243" s="15"/>
      <c r="H2243" s="17" t="s">
        <v>239</v>
      </c>
      <c r="I2243" s="22" t="s">
        <v>752</v>
      </c>
      <c r="J2243" s="22" t="s">
        <v>274</v>
      </c>
      <c r="K2243" s="23" t="s">
        <v>267</v>
      </c>
      <c r="L2243" s="23" t="s">
        <v>7046</v>
      </c>
      <c r="M2243" s="24" t="s">
        <v>7047</v>
      </c>
      <c r="N2243" s="23" t="s">
        <v>7048</v>
      </c>
      <c r="O2243" s="22" t="s">
        <v>375</v>
      </c>
      <c r="P2243" s="43" t="s">
        <v>4047</v>
      </c>
      <c r="Q2243" s="17" t="str" cm="1">
        <f t="array" ref="Q2243">_xlfn.XLOOKUP(Table4[[#This Row],[Full Name / Nama Penuh]],Table1[[#All],[Employee Name]],Table1[[#All],[Status]],"",0,1)</f>
        <v>Active</v>
      </c>
      <c r="R2243" s="37"/>
    </row>
    <row r="2244" spans="1:18" ht="57.75">
      <c r="A2244" s="17"/>
      <c r="B2244" s="15"/>
      <c r="C2244" s="15"/>
      <c r="D2244" s="15"/>
      <c r="E2244" s="32">
        <v>45973</v>
      </c>
      <c r="F2244" s="17" t="s">
        <v>91</v>
      </c>
      <c r="G2244" s="15"/>
      <c r="H2244" s="17" t="s">
        <v>239</v>
      </c>
      <c r="I2244" s="18" t="s">
        <v>6111</v>
      </c>
      <c r="J2244" s="18" t="s">
        <v>1787</v>
      </c>
      <c r="K2244" s="19" t="s">
        <v>267</v>
      </c>
      <c r="L2244" s="19" t="s">
        <v>7049</v>
      </c>
      <c r="M2244" s="20" t="s">
        <v>7050</v>
      </c>
      <c r="N2244" s="19" t="s">
        <v>7051</v>
      </c>
      <c r="O2244" s="18" t="s">
        <v>295</v>
      </c>
      <c r="P2244" s="43" t="s">
        <v>4047</v>
      </c>
      <c r="Q2244" s="17" t="str" cm="1">
        <f t="array" ref="Q2244">_xlfn.XLOOKUP(Table4[[#This Row],[Full Name / Nama Penuh]],Table1[[#All],[Employee Name]],Table1[[#All],[Status]],"",0,1)</f>
        <v>Inactive</v>
      </c>
      <c r="R2244" s="37"/>
    </row>
    <row r="2245" spans="1:18" ht="72.75">
      <c r="A2245" s="17"/>
      <c r="B2245" s="15"/>
      <c r="C2245" s="15"/>
      <c r="D2245" s="15"/>
      <c r="E2245" s="32">
        <v>45973</v>
      </c>
      <c r="F2245" s="17" t="s">
        <v>91</v>
      </c>
      <c r="G2245" s="15"/>
      <c r="H2245" s="17" t="s">
        <v>239</v>
      </c>
      <c r="I2245" s="18" t="s">
        <v>6107</v>
      </c>
      <c r="J2245" s="18" t="s">
        <v>88</v>
      </c>
      <c r="K2245" s="19" t="s">
        <v>267</v>
      </c>
      <c r="L2245" s="19" t="s">
        <v>7052</v>
      </c>
      <c r="M2245" s="20" t="s">
        <v>7053</v>
      </c>
      <c r="N2245" s="19" t="s">
        <v>7054</v>
      </c>
      <c r="O2245" s="18" t="s">
        <v>346</v>
      </c>
      <c r="P2245" s="43" t="s">
        <v>4047</v>
      </c>
      <c r="Q2245" s="17" t="str" cm="1">
        <f t="array" ref="Q2245">_xlfn.XLOOKUP(Table4[[#This Row],[Full Name / Nama Penuh]],Table1[[#All],[Employee Name]],Table1[[#All],[Status]],"",0,1)</f>
        <v>Inactive</v>
      </c>
      <c r="R2245" s="37"/>
    </row>
    <row r="2246" spans="1:18" ht="43.5">
      <c r="A2246" s="47"/>
      <c r="B2246" s="21"/>
      <c r="C2246" s="21"/>
      <c r="D2246" s="21"/>
      <c r="E2246" s="33">
        <v>45973</v>
      </c>
      <c r="F2246" s="17" t="s">
        <v>125</v>
      </c>
      <c r="G2246" s="15"/>
      <c r="H2246" s="17" t="s">
        <v>239</v>
      </c>
      <c r="I2246" s="22" t="s">
        <v>7055</v>
      </c>
      <c r="J2246" s="22" t="s">
        <v>279</v>
      </c>
      <c r="K2246" s="23" t="s">
        <v>267</v>
      </c>
      <c r="L2246" s="23" t="s">
        <v>7056</v>
      </c>
      <c r="M2246" s="24" t="s">
        <v>7057</v>
      </c>
      <c r="N2246" s="23" t="s">
        <v>7058</v>
      </c>
      <c r="O2246" s="22" t="s">
        <v>346</v>
      </c>
      <c r="P2246" s="43" t="s">
        <v>4047</v>
      </c>
      <c r="Q2246" s="17" t="str" cm="1">
        <f t="array" ref="Q2246">_xlfn.XLOOKUP(Table4[[#This Row],[Full Name / Nama Penuh]],Table1[[#All],[Employee Name]],Table1[[#All],[Status]],"",0,1)</f>
        <v>Inactive</v>
      </c>
      <c r="R2246" s="37"/>
    </row>
    <row r="2247" spans="1:18" ht="87">
      <c r="A2247" s="17"/>
      <c r="B2247" s="15"/>
      <c r="C2247" s="15"/>
      <c r="D2247" s="15"/>
      <c r="E2247" s="32">
        <v>45973</v>
      </c>
      <c r="F2247" s="17" t="s">
        <v>221</v>
      </c>
      <c r="G2247" s="15"/>
      <c r="H2247" s="17" t="s">
        <v>239</v>
      </c>
      <c r="I2247" s="18" t="s">
        <v>6336</v>
      </c>
      <c r="J2247" s="18" t="s">
        <v>291</v>
      </c>
      <c r="K2247" s="19" t="s">
        <v>267</v>
      </c>
      <c r="L2247" s="19" t="s">
        <v>7059</v>
      </c>
      <c r="M2247" s="20" t="s">
        <v>7060</v>
      </c>
      <c r="N2247" s="19" t="s">
        <v>7061</v>
      </c>
      <c r="O2247" s="18" t="s">
        <v>295</v>
      </c>
      <c r="P2247" s="43" t="s">
        <v>4047</v>
      </c>
      <c r="Q2247" s="17" t="str" cm="1">
        <f t="array" ref="Q2247">_xlfn.XLOOKUP(Table4[[#This Row],[Full Name / Nama Penuh]],Table1[[#All],[Employee Name]],Table1[[#All],[Status]],"",0,1)</f>
        <v>Active</v>
      </c>
      <c r="R2247" s="37"/>
    </row>
    <row r="2248" spans="1:18" ht="43.5">
      <c r="A2248" s="17"/>
      <c r="B2248" s="15"/>
      <c r="C2248" s="15"/>
      <c r="D2248" s="15"/>
      <c r="E2248" s="32">
        <v>45973</v>
      </c>
      <c r="F2248" s="17" t="s">
        <v>182</v>
      </c>
      <c r="G2248" s="15"/>
      <c r="H2248" s="17" t="s">
        <v>239</v>
      </c>
      <c r="I2248" s="18" t="s">
        <v>359</v>
      </c>
      <c r="J2248" s="18" t="s">
        <v>966</v>
      </c>
      <c r="K2248" s="19" t="s">
        <v>267</v>
      </c>
      <c r="L2248" s="19" t="s">
        <v>7062</v>
      </c>
      <c r="M2248" s="20" t="s">
        <v>7063</v>
      </c>
      <c r="N2248" s="19" t="s">
        <v>362</v>
      </c>
      <c r="O2248" s="18" t="s">
        <v>283</v>
      </c>
      <c r="P2248" s="43" t="s">
        <v>4047</v>
      </c>
      <c r="Q2248" s="17" t="str" cm="1">
        <f t="array" ref="Q2248">_xlfn.XLOOKUP(Table4[[#This Row],[Full Name / Nama Penuh]],Table1[[#All],[Employee Name]],Table1[[#All],[Status]],"",0,1)</f>
        <v>Active</v>
      </c>
      <c r="R2248" s="37"/>
    </row>
    <row r="2249" spans="1:18" ht="174">
      <c r="A2249" s="17"/>
      <c r="B2249" s="15"/>
      <c r="C2249" s="15"/>
      <c r="D2249" s="15"/>
      <c r="E2249" s="32">
        <v>45973</v>
      </c>
      <c r="F2249" s="17" t="s">
        <v>226</v>
      </c>
      <c r="G2249" s="15"/>
      <c r="H2249" s="17" t="s">
        <v>239</v>
      </c>
      <c r="I2249" s="18" t="s">
        <v>2954</v>
      </c>
      <c r="J2249" s="18" t="s">
        <v>274</v>
      </c>
      <c r="K2249" s="19" t="s">
        <v>305</v>
      </c>
      <c r="L2249" s="19" t="s">
        <v>7064</v>
      </c>
      <c r="M2249" s="20" t="s">
        <v>7065</v>
      </c>
      <c r="N2249" s="19" t="s">
        <v>7066</v>
      </c>
      <c r="O2249" s="18" t="s">
        <v>295</v>
      </c>
      <c r="P2249" s="43" t="s">
        <v>4047</v>
      </c>
      <c r="Q2249" s="17" t="str" cm="1">
        <f t="array" ref="Q2249">_xlfn.XLOOKUP(Table4[[#This Row],[Full Name / Nama Penuh]],Table1[[#All],[Employee Name]],Table1[[#All],[Status]],"",0,1)</f>
        <v>Active</v>
      </c>
      <c r="R2249" s="37"/>
    </row>
    <row r="2250" spans="1:18" ht="144.75">
      <c r="A2250" s="47"/>
      <c r="B2250" s="21"/>
      <c r="C2250" s="21"/>
      <c r="D2250" s="21"/>
      <c r="E2250" s="33">
        <v>45973</v>
      </c>
      <c r="F2250" s="17" t="s">
        <v>226</v>
      </c>
      <c r="G2250" s="15"/>
      <c r="H2250" s="17" t="s">
        <v>239</v>
      </c>
      <c r="I2250" s="22" t="s">
        <v>2954</v>
      </c>
      <c r="J2250" s="22" t="s">
        <v>274</v>
      </c>
      <c r="K2250" s="23" t="s">
        <v>305</v>
      </c>
      <c r="L2250" s="23" t="s">
        <v>7067</v>
      </c>
      <c r="M2250" s="24" t="s">
        <v>7068</v>
      </c>
      <c r="N2250" s="23" t="s">
        <v>7069</v>
      </c>
      <c r="O2250" s="22" t="s">
        <v>295</v>
      </c>
      <c r="P2250" s="43" t="s">
        <v>4047</v>
      </c>
      <c r="Q2250" s="17" t="str" cm="1">
        <f t="array" ref="Q2250">_xlfn.XLOOKUP(Table4[[#This Row],[Full Name / Nama Penuh]],Table1[[#All],[Employee Name]],Table1[[#All],[Status]],"",0,1)</f>
        <v>Active</v>
      </c>
      <c r="R2250" s="37"/>
    </row>
    <row r="2251" spans="1:18" ht="43.5">
      <c r="A2251" s="47"/>
      <c r="B2251" s="21"/>
      <c r="C2251" s="21"/>
      <c r="D2251" s="21"/>
      <c r="E2251" s="33">
        <v>45973</v>
      </c>
      <c r="F2251" s="17" t="s">
        <v>211</v>
      </c>
      <c r="G2251" s="15"/>
      <c r="H2251" s="17" t="s">
        <v>239</v>
      </c>
      <c r="I2251" s="22" t="s">
        <v>892</v>
      </c>
      <c r="J2251" s="22" t="s">
        <v>279</v>
      </c>
      <c r="K2251" s="23" t="s">
        <v>267</v>
      </c>
      <c r="L2251" s="23" t="s">
        <v>7070</v>
      </c>
      <c r="M2251" s="24" t="s">
        <v>7071</v>
      </c>
      <c r="N2251" s="23" t="s">
        <v>7072</v>
      </c>
      <c r="O2251" s="22" t="s">
        <v>346</v>
      </c>
      <c r="P2251" s="43" t="s">
        <v>4047</v>
      </c>
      <c r="Q2251" s="17" t="str" cm="1">
        <f t="array" ref="Q2251">_xlfn.XLOOKUP(Table4[[#This Row],[Full Name / Nama Penuh]],Table1[[#All],[Employee Name]],Table1[[#All],[Status]],"",0,1)</f>
        <v>Active</v>
      </c>
      <c r="R2251" s="37"/>
    </row>
    <row r="2252" spans="1:18" ht="43.5">
      <c r="A2252" s="17"/>
      <c r="B2252" s="15"/>
      <c r="C2252" s="15"/>
      <c r="D2252" s="15"/>
      <c r="E2252" s="32">
        <v>45973</v>
      </c>
      <c r="F2252" s="17" t="s">
        <v>224</v>
      </c>
      <c r="G2252" s="15"/>
      <c r="H2252" s="17" t="s">
        <v>239</v>
      </c>
      <c r="I2252" s="18" t="s">
        <v>1248</v>
      </c>
      <c r="J2252" s="18" t="s">
        <v>274</v>
      </c>
      <c r="K2252" s="19" t="s">
        <v>305</v>
      </c>
      <c r="L2252" s="19" t="s">
        <v>7073</v>
      </c>
      <c r="M2252" s="20" t="s">
        <v>7074</v>
      </c>
      <c r="N2252" s="19" t="s">
        <v>7075</v>
      </c>
      <c r="O2252" s="18" t="s">
        <v>428</v>
      </c>
      <c r="P2252" s="43" t="s">
        <v>4047</v>
      </c>
      <c r="Q2252" s="17" t="str" cm="1">
        <f t="array" ref="Q2252">_xlfn.XLOOKUP(Table4[[#This Row],[Full Name / Nama Penuh]],Table1[[#All],[Employee Name]],Table1[[#All],[Status]],"",0,1)</f>
        <v>Inactive</v>
      </c>
      <c r="R2252" s="37"/>
    </row>
    <row r="2253" spans="1:18" ht="43.5">
      <c r="A2253" s="47"/>
      <c r="B2253" s="21"/>
      <c r="C2253" s="21"/>
      <c r="D2253" s="21"/>
      <c r="E2253" s="33">
        <v>45973</v>
      </c>
      <c r="F2253" s="17" t="s">
        <v>224</v>
      </c>
      <c r="G2253" s="15"/>
      <c r="H2253" s="17" t="s">
        <v>239</v>
      </c>
      <c r="I2253" s="22" t="s">
        <v>1248</v>
      </c>
      <c r="J2253" s="22" t="s">
        <v>274</v>
      </c>
      <c r="K2253" s="23" t="s">
        <v>305</v>
      </c>
      <c r="L2253" s="23" t="s">
        <v>7076</v>
      </c>
      <c r="M2253" s="24" t="s">
        <v>7077</v>
      </c>
      <c r="N2253" s="23" t="s">
        <v>7075</v>
      </c>
      <c r="O2253" s="22" t="s">
        <v>295</v>
      </c>
      <c r="P2253" s="43" t="s">
        <v>4047</v>
      </c>
      <c r="Q2253" s="17" t="str" cm="1">
        <f t="array" ref="Q2253">_xlfn.XLOOKUP(Table4[[#This Row],[Full Name / Nama Penuh]],Table1[[#All],[Employee Name]],Table1[[#All],[Status]],"",0,1)</f>
        <v>Inactive</v>
      </c>
      <c r="R2253" s="37"/>
    </row>
    <row r="2254" spans="1:18" ht="101.25">
      <c r="A2254" s="47"/>
      <c r="B2254" s="21"/>
      <c r="C2254" s="21"/>
      <c r="D2254" s="21"/>
      <c r="E2254" s="33">
        <v>45973</v>
      </c>
      <c r="F2254" s="17" t="s">
        <v>185</v>
      </c>
      <c r="G2254" s="15"/>
      <c r="H2254" s="17" t="s">
        <v>239</v>
      </c>
      <c r="I2254" s="22" t="s">
        <v>411</v>
      </c>
      <c r="J2254" s="22" t="s">
        <v>1787</v>
      </c>
      <c r="K2254" s="23" t="s">
        <v>267</v>
      </c>
      <c r="L2254" s="23" t="s">
        <v>7078</v>
      </c>
      <c r="M2254" s="24" t="s">
        <v>7079</v>
      </c>
      <c r="N2254" s="23" t="s">
        <v>7080</v>
      </c>
      <c r="O2254" s="22" t="s">
        <v>283</v>
      </c>
      <c r="P2254" s="43" t="s">
        <v>4047</v>
      </c>
      <c r="Q2254" s="17" t="str" cm="1">
        <f t="array" ref="Q2254">_xlfn.XLOOKUP(Table4[[#This Row],[Full Name / Nama Penuh]],Table1[[#All],[Employee Name]],Table1[[#All],[Status]],"",0,1)</f>
        <v>Active</v>
      </c>
      <c r="R2254" s="37"/>
    </row>
    <row r="2255" spans="1:18" ht="72.75">
      <c r="A2255" s="47"/>
      <c r="B2255" s="21"/>
      <c r="C2255" s="21"/>
      <c r="D2255" s="21"/>
      <c r="E2255" s="33">
        <v>45973</v>
      </c>
      <c r="F2255" s="17" t="s">
        <v>207</v>
      </c>
      <c r="G2255" s="15"/>
      <c r="H2255" s="17" t="s">
        <v>239</v>
      </c>
      <c r="I2255" s="22" t="s">
        <v>1348</v>
      </c>
      <c r="J2255" s="22" t="s">
        <v>266</v>
      </c>
      <c r="K2255" s="23" t="s">
        <v>267</v>
      </c>
      <c r="L2255" s="23" t="s">
        <v>7081</v>
      </c>
      <c r="M2255" s="24" t="s">
        <v>7082</v>
      </c>
      <c r="N2255" s="23" t="s">
        <v>7083</v>
      </c>
      <c r="O2255" s="22" t="s">
        <v>283</v>
      </c>
      <c r="P2255" s="43" t="s">
        <v>4047</v>
      </c>
      <c r="Q2255" s="17" t="str" cm="1">
        <f t="array" ref="Q2255">_xlfn.XLOOKUP(Table4[[#This Row],[Full Name / Nama Penuh]],Table1[[#All],[Employee Name]],Table1[[#All],[Status]],"",0,1)</f>
        <v>Active</v>
      </c>
      <c r="R2255" s="37"/>
    </row>
    <row r="2256" spans="1:18" ht="409.6">
      <c r="A2256" s="47"/>
      <c r="B2256" s="21"/>
      <c r="C2256" s="21"/>
      <c r="D2256" s="21"/>
      <c r="E2256" s="33">
        <v>45973</v>
      </c>
      <c r="F2256" s="17" t="s">
        <v>171</v>
      </c>
      <c r="G2256" s="15"/>
      <c r="H2256" s="17" t="s">
        <v>239</v>
      </c>
      <c r="I2256" s="22" t="s">
        <v>465</v>
      </c>
      <c r="J2256" s="22" t="s">
        <v>274</v>
      </c>
      <c r="K2256" s="23" t="s">
        <v>305</v>
      </c>
      <c r="L2256" s="23" t="s">
        <v>7084</v>
      </c>
      <c r="M2256" s="24" t="s">
        <v>7085</v>
      </c>
      <c r="N2256" s="23" t="s">
        <v>7086</v>
      </c>
      <c r="O2256" s="22" t="s">
        <v>428</v>
      </c>
      <c r="P2256" s="43" t="s">
        <v>4047</v>
      </c>
      <c r="Q2256" s="17" t="str" cm="1">
        <f t="array" ref="Q2256">_xlfn.XLOOKUP(Table4[[#This Row],[Full Name / Nama Penuh]],Table1[[#All],[Employee Name]],Table1[[#All],[Status]],"",0,1)</f>
        <v>Active</v>
      </c>
      <c r="R2256" s="37"/>
    </row>
    <row r="2257" spans="1:18" ht="231">
      <c r="A2257" s="17"/>
      <c r="B2257" s="15"/>
      <c r="C2257" s="15"/>
      <c r="D2257" s="15"/>
      <c r="E2257" s="32">
        <v>45973</v>
      </c>
      <c r="F2257" s="17" t="s">
        <v>173</v>
      </c>
      <c r="G2257" s="15"/>
      <c r="H2257" s="17" t="s">
        <v>239</v>
      </c>
      <c r="I2257" s="18" t="s">
        <v>465</v>
      </c>
      <c r="J2257" s="18" t="s">
        <v>274</v>
      </c>
      <c r="K2257" s="19" t="s">
        <v>305</v>
      </c>
      <c r="L2257" s="19" t="s">
        <v>7087</v>
      </c>
      <c r="M2257" s="20" t="s">
        <v>7088</v>
      </c>
      <c r="N2257" s="19" t="s">
        <v>7089</v>
      </c>
      <c r="O2257" s="18" t="s">
        <v>283</v>
      </c>
      <c r="P2257" s="43" t="s">
        <v>4047</v>
      </c>
      <c r="Q2257" s="17" t="str" cm="1">
        <f t="array" ref="Q2257">_xlfn.XLOOKUP(Table4[[#This Row],[Full Name / Nama Penuh]],Table1[[#All],[Employee Name]],Table1[[#All],[Status]],"",0,1)</f>
        <v>Active</v>
      </c>
      <c r="R2257" s="37"/>
    </row>
    <row r="2258" spans="1:18" ht="332.25">
      <c r="A2258" s="47"/>
      <c r="B2258" s="21"/>
      <c r="C2258" s="21"/>
      <c r="D2258" s="21"/>
      <c r="E2258" s="33">
        <v>45973</v>
      </c>
      <c r="F2258" s="17" t="s">
        <v>173</v>
      </c>
      <c r="G2258" s="15"/>
      <c r="H2258" s="17" t="s">
        <v>239</v>
      </c>
      <c r="I2258" s="22" t="s">
        <v>465</v>
      </c>
      <c r="J2258" s="22" t="s">
        <v>1701</v>
      </c>
      <c r="K2258" s="23" t="s">
        <v>305</v>
      </c>
      <c r="L2258" s="23" t="s">
        <v>7090</v>
      </c>
      <c r="M2258" s="24" t="s">
        <v>7091</v>
      </c>
      <c r="N2258" s="23" t="s">
        <v>7092</v>
      </c>
      <c r="O2258" s="22" t="s">
        <v>295</v>
      </c>
      <c r="P2258" s="43" t="s">
        <v>4047</v>
      </c>
      <c r="Q2258" s="17" t="str" cm="1">
        <f t="array" ref="Q2258">_xlfn.XLOOKUP(Table4[[#This Row],[Full Name / Nama Penuh]],Table1[[#All],[Employee Name]],Table1[[#All],[Status]],"",0,1)</f>
        <v>Active</v>
      </c>
      <c r="R2258" s="37"/>
    </row>
    <row r="2259" spans="1:18" ht="332.25">
      <c r="A2259" s="47"/>
      <c r="B2259" s="21"/>
      <c r="C2259" s="21"/>
      <c r="D2259" s="21"/>
      <c r="E2259" s="33">
        <v>45973</v>
      </c>
      <c r="F2259" s="17" t="s">
        <v>195</v>
      </c>
      <c r="G2259" s="15"/>
      <c r="H2259" s="17" t="s">
        <v>239</v>
      </c>
      <c r="I2259" s="22" t="s">
        <v>7093</v>
      </c>
      <c r="J2259" s="22" t="s">
        <v>325</v>
      </c>
      <c r="K2259" s="23" t="s">
        <v>296</v>
      </c>
      <c r="L2259" s="23" t="s">
        <v>7094</v>
      </c>
      <c r="M2259" s="24" t="s">
        <v>7095</v>
      </c>
      <c r="N2259" s="23" t="s">
        <v>7096</v>
      </c>
      <c r="O2259" s="22" t="s">
        <v>367</v>
      </c>
      <c r="P2259" s="43" t="s">
        <v>4047</v>
      </c>
      <c r="Q2259" s="17" t="str" cm="1">
        <f t="array" ref="Q2259">_xlfn.XLOOKUP(Table4[[#This Row],[Full Name / Nama Penuh]],Table1[[#All],[Employee Name]],Table1[[#All],[Status]],"",0,1)</f>
        <v>Active</v>
      </c>
      <c r="R2259" s="37"/>
    </row>
    <row r="2260" spans="1:18" ht="72.75">
      <c r="A2260" s="17"/>
      <c r="B2260" s="15"/>
      <c r="C2260" s="15"/>
      <c r="D2260" s="15"/>
      <c r="E2260" s="32">
        <v>45973</v>
      </c>
      <c r="F2260" s="17" t="s">
        <v>166</v>
      </c>
      <c r="G2260" s="15"/>
      <c r="H2260" s="17" t="s">
        <v>239</v>
      </c>
      <c r="I2260" s="18" t="s">
        <v>359</v>
      </c>
      <c r="J2260" s="18" t="s">
        <v>644</v>
      </c>
      <c r="K2260" s="19" t="s">
        <v>296</v>
      </c>
      <c r="L2260" s="19" t="s">
        <v>7097</v>
      </c>
      <c r="M2260" s="20" t="s">
        <v>7098</v>
      </c>
      <c r="N2260" s="19" t="s">
        <v>7099</v>
      </c>
      <c r="O2260" s="18" t="s">
        <v>367</v>
      </c>
      <c r="P2260" s="43" t="s">
        <v>4047</v>
      </c>
      <c r="Q2260" s="17" t="str" cm="1">
        <f t="array" ref="Q2260">_xlfn.XLOOKUP(Table4[[#This Row],[Full Name / Nama Penuh]],Table1[[#All],[Employee Name]],Table1[[#All],[Status]],"",0,1)</f>
        <v>Active</v>
      </c>
      <c r="R2260" s="37"/>
    </row>
    <row r="2261" spans="1:18" ht="201.75">
      <c r="A2261" s="47"/>
      <c r="B2261" s="21"/>
      <c r="C2261" s="21"/>
      <c r="D2261" s="21"/>
      <c r="E2261" s="33">
        <v>45973</v>
      </c>
      <c r="F2261" s="17" t="s">
        <v>133</v>
      </c>
      <c r="G2261" s="15"/>
      <c r="H2261" s="17" t="s">
        <v>239</v>
      </c>
      <c r="I2261" s="22" t="s">
        <v>7100</v>
      </c>
      <c r="J2261" s="22" t="s">
        <v>291</v>
      </c>
      <c r="K2261" s="23" t="s">
        <v>296</v>
      </c>
      <c r="L2261" s="23" t="s">
        <v>7101</v>
      </c>
      <c r="M2261" s="24" t="s">
        <v>7102</v>
      </c>
      <c r="N2261" s="23" t="s">
        <v>7103</v>
      </c>
      <c r="O2261" s="22" t="s">
        <v>948</v>
      </c>
      <c r="P2261" s="43" t="s">
        <v>4047</v>
      </c>
      <c r="Q2261" s="17" t="str" cm="1">
        <f t="array" ref="Q2261">_xlfn.XLOOKUP(Table4[[#This Row],[Full Name / Nama Penuh]],Table1[[#All],[Employee Name]],Table1[[#All],[Status]],"",0,1)</f>
        <v>Active</v>
      </c>
      <c r="R2261" s="37"/>
    </row>
    <row r="2262" spans="1:18" ht="43.5">
      <c r="A2262" s="17"/>
      <c r="B2262" s="15"/>
      <c r="C2262" s="15"/>
      <c r="D2262" s="15"/>
      <c r="E2262" s="32">
        <v>45973</v>
      </c>
      <c r="F2262" s="17" t="s">
        <v>110</v>
      </c>
      <c r="G2262" s="15"/>
      <c r="H2262" s="17" t="s">
        <v>239</v>
      </c>
      <c r="I2262" s="18" t="s">
        <v>537</v>
      </c>
      <c r="J2262" s="18" t="s">
        <v>355</v>
      </c>
      <c r="K2262" s="19" t="s">
        <v>285</v>
      </c>
      <c r="L2262" s="19" t="s">
        <v>7104</v>
      </c>
      <c r="M2262" s="20" t="s">
        <v>7105</v>
      </c>
      <c r="N2262" s="19" t="s">
        <v>7106</v>
      </c>
      <c r="O2262" s="18" t="s">
        <v>271</v>
      </c>
      <c r="P2262" s="43" t="s">
        <v>4047</v>
      </c>
      <c r="Q2262" s="17" t="str" cm="1">
        <f t="array" ref="Q2262">_xlfn.XLOOKUP(Table4[[#This Row],[Full Name / Nama Penuh]],Table1[[#All],[Employee Name]],Table1[[#All],[Status]],"",0,1)</f>
        <v>Active</v>
      </c>
      <c r="R2262" s="37"/>
    </row>
    <row r="2263" spans="1:18" ht="43.5">
      <c r="A2263" s="47"/>
      <c r="B2263" s="21"/>
      <c r="C2263" s="21"/>
      <c r="D2263" s="21"/>
      <c r="E2263" s="33">
        <v>45973</v>
      </c>
      <c r="F2263" s="17" t="s">
        <v>89</v>
      </c>
      <c r="G2263" s="15"/>
      <c r="H2263" s="17" t="s">
        <v>239</v>
      </c>
      <c r="I2263" s="22" t="s">
        <v>5950</v>
      </c>
      <c r="J2263" s="22" t="s">
        <v>320</v>
      </c>
      <c r="K2263" s="23" t="s">
        <v>285</v>
      </c>
      <c r="L2263" s="23" t="s">
        <v>7107</v>
      </c>
      <c r="M2263" s="24" t="s">
        <v>7108</v>
      </c>
      <c r="N2263" s="24" t="s">
        <v>7109</v>
      </c>
      <c r="O2263" s="22" t="s">
        <v>346</v>
      </c>
      <c r="P2263" s="43" t="s">
        <v>4047</v>
      </c>
      <c r="Q2263" s="17" t="str" cm="1">
        <f t="array" ref="Q2263">_xlfn.XLOOKUP(Table4[[#This Row],[Full Name / Nama Penuh]],Table1[[#All],[Employee Name]],Table1[[#All],[Status]],"",0,1)</f>
        <v>Inactive</v>
      </c>
      <c r="R2263" s="37"/>
    </row>
    <row r="2264" spans="1:18" ht="72.75">
      <c r="A2264" s="17"/>
      <c r="B2264" s="15"/>
      <c r="C2264" s="15"/>
      <c r="D2264" s="15"/>
      <c r="E2264" s="32">
        <v>45972</v>
      </c>
      <c r="F2264" s="17" t="s">
        <v>145</v>
      </c>
      <c r="G2264" s="15"/>
      <c r="H2264" s="17" t="s">
        <v>239</v>
      </c>
      <c r="I2264" s="18" t="s">
        <v>730</v>
      </c>
      <c r="J2264" s="18" t="s">
        <v>320</v>
      </c>
      <c r="K2264" s="19" t="s">
        <v>267</v>
      </c>
      <c r="L2264" s="19" t="s">
        <v>7110</v>
      </c>
      <c r="M2264" s="20" t="s">
        <v>7111</v>
      </c>
      <c r="N2264" s="19" t="s">
        <v>7112</v>
      </c>
      <c r="O2264" s="18" t="s">
        <v>346</v>
      </c>
      <c r="P2264" s="43" t="s">
        <v>4047</v>
      </c>
      <c r="Q2264" s="17" t="str" cm="1">
        <f t="array" ref="Q2264">_xlfn.XLOOKUP(Table4[[#This Row],[Full Name / Nama Penuh]],Table1[[#All],[Employee Name]],Table1[[#All],[Status]],"",0,1)</f>
        <v>Active</v>
      </c>
      <c r="R2264" s="37"/>
    </row>
    <row r="2265" spans="1:18" ht="101.25">
      <c r="A2265" s="47"/>
      <c r="B2265" s="21"/>
      <c r="C2265" s="21"/>
      <c r="D2265" s="21"/>
      <c r="E2265" s="33">
        <v>45972</v>
      </c>
      <c r="F2265" s="17" t="s">
        <v>166</v>
      </c>
      <c r="G2265" s="15"/>
      <c r="H2265" s="17" t="s">
        <v>239</v>
      </c>
      <c r="I2265" s="22" t="s">
        <v>359</v>
      </c>
      <c r="J2265" s="22" t="s">
        <v>1701</v>
      </c>
      <c r="K2265" s="23" t="s">
        <v>267</v>
      </c>
      <c r="L2265" s="23" t="s">
        <v>7113</v>
      </c>
      <c r="M2265" s="24" t="s">
        <v>7114</v>
      </c>
      <c r="N2265" s="23" t="s">
        <v>7115</v>
      </c>
      <c r="O2265" s="22" t="s">
        <v>346</v>
      </c>
      <c r="P2265" s="43" t="s">
        <v>4047</v>
      </c>
      <c r="Q2265" s="17" t="str" cm="1">
        <f t="array" ref="Q2265">_xlfn.XLOOKUP(Table4[[#This Row],[Full Name / Nama Penuh]],Table1[[#All],[Employee Name]],Table1[[#All],[Status]],"",0,1)</f>
        <v>Active</v>
      </c>
      <c r="R2265" s="37"/>
    </row>
    <row r="2266" spans="1:18" ht="57.75">
      <c r="A2266" s="17"/>
      <c r="B2266" s="15"/>
      <c r="C2266" s="15"/>
      <c r="D2266" s="15"/>
      <c r="E2266" s="32">
        <v>45972</v>
      </c>
      <c r="F2266" s="17" t="s">
        <v>228</v>
      </c>
      <c r="G2266" s="15"/>
      <c r="H2266" s="17" t="s">
        <v>239</v>
      </c>
      <c r="I2266" s="18" t="s">
        <v>814</v>
      </c>
      <c r="J2266" s="18" t="s">
        <v>320</v>
      </c>
      <c r="K2266" s="19" t="s">
        <v>305</v>
      </c>
      <c r="L2266" s="19" t="s">
        <v>7116</v>
      </c>
      <c r="M2266" s="20" t="s">
        <v>7117</v>
      </c>
      <c r="N2266" s="19" t="s">
        <v>7118</v>
      </c>
      <c r="O2266" s="18" t="s">
        <v>295</v>
      </c>
      <c r="P2266" s="43" t="s">
        <v>4047</v>
      </c>
      <c r="Q2266" s="17" t="str" cm="1">
        <f t="array" ref="Q2266">_xlfn.XLOOKUP(Table4[[#This Row],[Full Name / Nama Penuh]],Table1[[#All],[Employee Name]],Table1[[#All],[Status]],"",0,1)</f>
        <v>Active</v>
      </c>
      <c r="R2266" s="37"/>
    </row>
    <row r="2267" spans="1:18" ht="43.5">
      <c r="A2267" s="17"/>
      <c r="B2267" s="15"/>
      <c r="C2267" s="15"/>
      <c r="D2267" s="15"/>
      <c r="E2267" s="32">
        <v>45972</v>
      </c>
      <c r="F2267" s="17" t="s">
        <v>197</v>
      </c>
      <c r="G2267" s="15"/>
      <c r="H2267" s="17" t="s">
        <v>239</v>
      </c>
      <c r="I2267" s="18" t="s">
        <v>7119</v>
      </c>
      <c r="J2267" s="18" t="s">
        <v>266</v>
      </c>
      <c r="K2267" s="19" t="s">
        <v>267</v>
      </c>
      <c r="L2267" s="19" t="s">
        <v>7120</v>
      </c>
      <c r="M2267" s="20" t="s">
        <v>7121</v>
      </c>
      <c r="N2267" s="19" t="s">
        <v>7122</v>
      </c>
      <c r="O2267" s="18" t="s">
        <v>340</v>
      </c>
      <c r="P2267" s="43" t="s">
        <v>4047</v>
      </c>
      <c r="Q2267" s="17" t="str" cm="1">
        <f t="array" ref="Q2267">_xlfn.XLOOKUP(Table4[[#This Row],[Full Name / Nama Penuh]],Table1[[#All],[Employee Name]],Table1[[#All],[Status]],"",0,1)</f>
        <v>Active</v>
      </c>
      <c r="R2267" s="37"/>
    </row>
    <row r="2268" spans="1:18" ht="29.25">
      <c r="A2268" s="47"/>
      <c r="B2268" s="21"/>
      <c r="C2268" s="21"/>
      <c r="D2268" s="21"/>
      <c r="E2268" s="33">
        <v>45972</v>
      </c>
      <c r="F2268" s="17" t="s">
        <v>197</v>
      </c>
      <c r="G2268" s="15"/>
      <c r="H2268" s="17" t="s">
        <v>239</v>
      </c>
      <c r="I2268" s="22" t="s">
        <v>752</v>
      </c>
      <c r="J2268" s="22" t="s">
        <v>274</v>
      </c>
      <c r="K2268" s="23" t="s">
        <v>296</v>
      </c>
      <c r="L2268" s="23" t="s">
        <v>7123</v>
      </c>
      <c r="M2268" s="24" t="s">
        <v>7124</v>
      </c>
      <c r="N2268" s="23" t="s">
        <v>7125</v>
      </c>
      <c r="O2268" s="22" t="s">
        <v>289</v>
      </c>
      <c r="P2268" s="43" t="s">
        <v>4047</v>
      </c>
      <c r="Q2268" s="17" t="str" cm="1">
        <f t="array" ref="Q2268">_xlfn.XLOOKUP(Table4[[#This Row],[Full Name / Nama Penuh]],Table1[[#All],[Employee Name]],Table1[[#All],[Status]],"",0,1)</f>
        <v>Active</v>
      </c>
      <c r="R2268" s="37"/>
    </row>
    <row r="2269" spans="1:18" ht="274.5">
      <c r="A2269" s="47"/>
      <c r="B2269" s="21"/>
      <c r="C2269" s="21"/>
      <c r="D2269" s="21"/>
      <c r="E2269" s="33">
        <v>45972</v>
      </c>
      <c r="F2269" s="17" t="s">
        <v>177</v>
      </c>
      <c r="G2269" s="15"/>
      <c r="H2269" s="17" t="s">
        <v>239</v>
      </c>
      <c r="I2269" s="22" t="s">
        <v>7126</v>
      </c>
      <c r="J2269" s="22" t="s">
        <v>291</v>
      </c>
      <c r="K2269" s="23" t="s">
        <v>285</v>
      </c>
      <c r="L2269" s="23" t="s">
        <v>7127</v>
      </c>
      <c r="M2269" s="24" t="s">
        <v>7128</v>
      </c>
      <c r="N2269" s="23" t="s">
        <v>7129</v>
      </c>
      <c r="O2269" s="22" t="s">
        <v>289</v>
      </c>
      <c r="P2269" s="43" t="s">
        <v>4047</v>
      </c>
      <c r="Q2269" s="17" t="str" cm="1">
        <f t="array" ref="Q2269">_xlfn.XLOOKUP(Table4[[#This Row],[Full Name / Nama Penuh]],Table1[[#All],[Employee Name]],Table1[[#All],[Status]],"",0,1)</f>
        <v>Active</v>
      </c>
      <c r="R2269" s="37"/>
    </row>
    <row r="2270" spans="1:18" ht="130.5">
      <c r="A2270" s="47"/>
      <c r="B2270" s="21"/>
      <c r="C2270" s="21"/>
      <c r="D2270" s="21"/>
      <c r="E2270" s="33">
        <v>45971</v>
      </c>
      <c r="F2270" s="17" t="s">
        <v>140</v>
      </c>
      <c r="G2270" s="21" t="s">
        <v>140</v>
      </c>
      <c r="H2270" s="17" t="s">
        <v>239</v>
      </c>
      <c r="I2270" s="22" t="s">
        <v>714</v>
      </c>
      <c r="J2270" s="22" t="s">
        <v>715</v>
      </c>
      <c r="K2270" s="23" t="s">
        <v>267</v>
      </c>
      <c r="L2270" s="23" t="s">
        <v>7130</v>
      </c>
      <c r="M2270" s="24" t="s">
        <v>7131</v>
      </c>
      <c r="N2270" s="23" t="s">
        <v>7132</v>
      </c>
      <c r="O2270" s="22" t="s">
        <v>283</v>
      </c>
      <c r="P2270" s="43" t="s">
        <v>4047</v>
      </c>
      <c r="Q2270" s="17" t="str" cm="1">
        <f t="array" ref="Q2270">_xlfn.XLOOKUP(Table4[[#This Row],[Full Name / Nama Penuh]],Table1[[#All],[Employee Name]],Table1[[#All],[Status]],"",0,1)</f>
        <v>Active</v>
      </c>
      <c r="R2270" s="37"/>
    </row>
    <row r="2271" spans="1:18" ht="231">
      <c r="A2271" s="17"/>
      <c r="B2271" s="15"/>
      <c r="C2271" s="15"/>
      <c r="D2271" s="15"/>
      <c r="E2271" s="32">
        <v>45971</v>
      </c>
      <c r="F2271" s="17" t="s">
        <v>38</v>
      </c>
      <c r="G2271" s="15" t="s">
        <v>7133</v>
      </c>
      <c r="H2271" s="17" t="s">
        <v>239</v>
      </c>
      <c r="I2271" s="18" t="s">
        <v>603</v>
      </c>
      <c r="J2271" s="18" t="s">
        <v>604</v>
      </c>
      <c r="K2271" s="19" t="s">
        <v>267</v>
      </c>
      <c r="L2271" s="19" t="s">
        <v>7134</v>
      </c>
      <c r="M2271" s="20" t="s">
        <v>7135</v>
      </c>
      <c r="N2271" s="19" t="s">
        <v>7136</v>
      </c>
      <c r="O2271" s="18" t="s">
        <v>541</v>
      </c>
      <c r="P2271" s="43" t="s">
        <v>4047</v>
      </c>
      <c r="Q2271" s="17" t="str" cm="1">
        <f t="array" ref="Q2271">_xlfn.XLOOKUP(Table4[[#This Row],[Full Name / Nama Penuh]],Table1[[#All],[Employee Name]],Table1[[#All],[Status]],"",0,1)</f>
        <v>Active</v>
      </c>
      <c r="R2271" s="37"/>
    </row>
    <row r="2272" spans="1:18" ht="87">
      <c r="A2272" s="17"/>
      <c r="B2272" s="15"/>
      <c r="C2272" s="15"/>
      <c r="D2272" s="15"/>
      <c r="E2272" s="32">
        <v>45971</v>
      </c>
      <c r="F2272" s="17" t="s">
        <v>143</v>
      </c>
      <c r="G2272" s="15" t="s">
        <v>7137</v>
      </c>
      <c r="H2272" s="17" t="s">
        <v>239</v>
      </c>
      <c r="I2272" s="18" t="s">
        <v>7138</v>
      </c>
      <c r="J2272" s="18" t="s">
        <v>342</v>
      </c>
      <c r="K2272" s="19" t="s">
        <v>267</v>
      </c>
      <c r="L2272" s="19" t="s">
        <v>7139</v>
      </c>
      <c r="M2272" s="20" t="s">
        <v>7140</v>
      </c>
      <c r="N2272" s="19" t="s">
        <v>7141</v>
      </c>
      <c r="O2272" s="18" t="s">
        <v>346</v>
      </c>
      <c r="P2272" s="43" t="s">
        <v>4047</v>
      </c>
      <c r="Q2272" s="17" t="str" cm="1">
        <f t="array" ref="Q2272">_xlfn.XLOOKUP(Table4[[#This Row],[Full Name / Nama Penuh]],Table1[[#All],[Employee Name]],Table1[[#All],[Status]],"",0,1)</f>
        <v>Inactive</v>
      </c>
      <c r="R2272" s="37"/>
    </row>
    <row r="2273" spans="1:18" ht="57.75">
      <c r="A2273" s="47"/>
      <c r="B2273" s="21"/>
      <c r="C2273" s="21"/>
      <c r="D2273" s="21"/>
      <c r="E2273" s="33">
        <v>45971</v>
      </c>
      <c r="F2273" s="17" t="s">
        <v>97</v>
      </c>
      <c r="G2273" s="15"/>
      <c r="H2273" s="17" t="s">
        <v>239</v>
      </c>
      <c r="I2273" s="22" t="s">
        <v>56</v>
      </c>
      <c r="J2273" s="22" t="s">
        <v>88</v>
      </c>
      <c r="K2273" s="23" t="s">
        <v>305</v>
      </c>
      <c r="L2273" s="23" t="s">
        <v>7142</v>
      </c>
      <c r="M2273" s="24" t="s">
        <v>3825</v>
      </c>
      <c r="N2273" s="23" t="s">
        <v>7143</v>
      </c>
      <c r="O2273" s="22" t="s">
        <v>295</v>
      </c>
      <c r="P2273" s="43" t="s">
        <v>4047</v>
      </c>
      <c r="Q2273" s="17" t="str" cm="1">
        <f t="array" ref="Q2273">_xlfn.XLOOKUP(Table4[[#This Row],[Full Name / Nama Penuh]],Table1[[#All],[Employee Name]],Table1[[#All],[Status]],"",0,1)</f>
        <v>Active</v>
      </c>
      <c r="R2273" s="37"/>
    </row>
    <row r="2274" spans="1:18" ht="43.5">
      <c r="A2274" s="47"/>
      <c r="B2274" s="21"/>
      <c r="C2274" s="21"/>
      <c r="D2274" s="21"/>
      <c r="E2274" s="33">
        <v>45971</v>
      </c>
      <c r="F2274" s="17" t="s">
        <v>197</v>
      </c>
      <c r="G2274" s="15"/>
      <c r="H2274" s="17" t="s">
        <v>239</v>
      </c>
      <c r="I2274" s="22" t="s">
        <v>752</v>
      </c>
      <c r="J2274" s="22" t="s">
        <v>608</v>
      </c>
      <c r="K2274" s="23" t="s">
        <v>267</v>
      </c>
      <c r="L2274" s="23" t="s">
        <v>7144</v>
      </c>
      <c r="M2274" s="24" t="s">
        <v>4042</v>
      </c>
      <c r="N2274" s="23" t="s">
        <v>7145</v>
      </c>
      <c r="O2274" s="22" t="s">
        <v>346</v>
      </c>
      <c r="P2274" s="43" t="s">
        <v>4047</v>
      </c>
      <c r="Q2274" s="17" t="str" cm="1">
        <f t="array" ref="Q2274">_xlfn.XLOOKUP(Table4[[#This Row],[Full Name / Nama Penuh]],Table1[[#All],[Employee Name]],Table1[[#All],[Status]],"",0,1)</f>
        <v>Active</v>
      </c>
      <c r="R2274" s="37"/>
    </row>
    <row r="2275" spans="1:18" ht="57.75">
      <c r="A2275" s="47"/>
      <c r="B2275" s="21"/>
      <c r="C2275" s="21"/>
      <c r="D2275" s="21"/>
      <c r="E2275" s="33">
        <v>45971</v>
      </c>
      <c r="F2275" s="17" t="s">
        <v>91</v>
      </c>
      <c r="G2275" s="15"/>
      <c r="H2275" s="17" t="s">
        <v>239</v>
      </c>
      <c r="I2275" s="22" t="s">
        <v>6111</v>
      </c>
      <c r="J2275" s="22" t="s">
        <v>2374</v>
      </c>
      <c r="K2275" s="23" t="s">
        <v>267</v>
      </c>
      <c r="L2275" s="23" t="s">
        <v>7146</v>
      </c>
      <c r="M2275" s="24" t="s">
        <v>7147</v>
      </c>
      <c r="N2275" s="23" t="s">
        <v>7148</v>
      </c>
      <c r="O2275" s="22" t="s">
        <v>450</v>
      </c>
      <c r="P2275" s="43" t="s">
        <v>4047</v>
      </c>
      <c r="Q2275" s="17" t="str" cm="1">
        <f t="array" ref="Q2275">_xlfn.XLOOKUP(Table4[[#This Row],[Full Name / Nama Penuh]],Table1[[#All],[Employee Name]],Table1[[#All],[Status]],"",0,1)</f>
        <v>Inactive</v>
      </c>
      <c r="R2275" s="37"/>
    </row>
    <row r="2276" spans="1:18" ht="303.75">
      <c r="A2276" s="17"/>
      <c r="B2276" s="15"/>
      <c r="C2276" s="15"/>
      <c r="D2276" s="15"/>
      <c r="E2276" s="32">
        <v>45971</v>
      </c>
      <c r="F2276" s="17" t="s">
        <v>177</v>
      </c>
      <c r="G2276" s="15"/>
      <c r="H2276" s="17" t="s">
        <v>239</v>
      </c>
      <c r="I2276" s="18" t="s">
        <v>7149</v>
      </c>
      <c r="J2276" s="18" t="s">
        <v>266</v>
      </c>
      <c r="K2276" s="19" t="s">
        <v>305</v>
      </c>
      <c r="L2276" s="19" t="s">
        <v>7150</v>
      </c>
      <c r="M2276" s="20" t="s">
        <v>7151</v>
      </c>
      <c r="N2276" s="19" t="s">
        <v>7152</v>
      </c>
      <c r="O2276" s="18" t="s">
        <v>295</v>
      </c>
      <c r="P2276" s="43" t="s">
        <v>4047</v>
      </c>
      <c r="Q2276" s="17" t="str" cm="1">
        <f t="array" ref="Q2276">_xlfn.XLOOKUP(Table4[[#This Row],[Full Name / Nama Penuh]],Table1[[#All],[Employee Name]],Table1[[#All],[Status]],"",0,1)</f>
        <v>Active</v>
      </c>
      <c r="R2276" s="37"/>
    </row>
    <row r="2277" spans="1:18" ht="72.75">
      <c r="A2277" s="17"/>
      <c r="B2277" s="15"/>
      <c r="C2277" s="15"/>
      <c r="D2277" s="15"/>
      <c r="E2277" s="32">
        <v>45971</v>
      </c>
      <c r="F2277" s="17" t="s">
        <v>169</v>
      </c>
      <c r="G2277" s="15"/>
      <c r="H2277" s="17" t="s">
        <v>239</v>
      </c>
      <c r="I2277" s="18" t="s">
        <v>7153</v>
      </c>
      <c r="J2277" s="18" t="s">
        <v>266</v>
      </c>
      <c r="K2277" s="19" t="s">
        <v>305</v>
      </c>
      <c r="L2277" s="19" t="s">
        <v>7154</v>
      </c>
      <c r="M2277" s="20" t="s">
        <v>7155</v>
      </c>
      <c r="N2277" s="19" t="s">
        <v>7156</v>
      </c>
      <c r="O2277" s="18" t="s">
        <v>428</v>
      </c>
      <c r="P2277" s="43" t="s">
        <v>4047</v>
      </c>
      <c r="Q2277" s="17" t="str" cm="1">
        <f t="array" ref="Q2277">_xlfn.XLOOKUP(Table4[[#This Row],[Full Name / Nama Penuh]],Table1[[#All],[Employee Name]],Table1[[#All],[Status]],"",0,1)</f>
        <v>Active</v>
      </c>
      <c r="R2277" s="37"/>
    </row>
    <row r="2278" spans="1:18" ht="29.25">
      <c r="A2278" s="17"/>
      <c r="B2278" s="15"/>
      <c r="C2278" s="15"/>
      <c r="D2278" s="15"/>
      <c r="E2278" s="32">
        <v>45971</v>
      </c>
      <c r="F2278" s="17" t="s">
        <v>231</v>
      </c>
      <c r="G2278" s="15"/>
      <c r="H2278" s="17" t="s">
        <v>239</v>
      </c>
      <c r="I2278" s="18" t="s">
        <v>411</v>
      </c>
      <c r="J2278" s="18" t="s">
        <v>848</v>
      </c>
      <c r="K2278" s="19" t="s">
        <v>305</v>
      </c>
      <c r="L2278" s="19" t="s">
        <v>7157</v>
      </c>
      <c r="M2278" s="20" t="s">
        <v>7158</v>
      </c>
      <c r="N2278" s="19" t="s">
        <v>7159</v>
      </c>
      <c r="O2278" s="18" t="s">
        <v>295</v>
      </c>
      <c r="P2278" s="43" t="s">
        <v>4047</v>
      </c>
      <c r="Q2278" s="17" t="str" cm="1">
        <f t="array" ref="Q2278">_xlfn.XLOOKUP(Table4[[#This Row],[Full Name / Nama Penuh]],Table1[[#All],[Employee Name]],Table1[[#All],[Status]],"",0,1)</f>
        <v>Inactive</v>
      </c>
      <c r="R2278" s="37"/>
    </row>
    <row r="2279" spans="1:18" ht="174">
      <c r="A2279" s="17"/>
      <c r="B2279" s="15"/>
      <c r="C2279" s="15"/>
      <c r="D2279" s="15"/>
      <c r="E2279" s="32">
        <v>45971</v>
      </c>
      <c r="F2279" s="17" t="s">
        <v>131</v>
      </c>
      <c r="G2279" s="15"/>
      <c r="H2279" s="17" t="s">
        <v>239</v>
      </c>
      <c r="I2279" s="18" t="s">
        <v>403</v>
      </c>
      <c r="J2279" s="18" t="s">
        <v>325</v>
      </c>
      <c r="K2279" s="19" t="s">
        <v>305</v>
      </c>
      <c r="L2279" s="19" t="s">
        <v>7160</v>
      </c>
      <c r="M2279" s="20" t="s">
        <v>7161</v>
      </c>
      <c r="N2279" s="19" t="s">
        <v>7162</v>
      </c>
      <c r="O2279" s="18" t="s">
        <v>295</v>
      </c>
      <c r="P2279" s="43" t="s">
        <v>4047</v>
      </c>
      <c r="Q2279" s="17" t="str" cm="1">
        <f t="array" ref="Q2279">_xlfn.XLOOKUP(Table4[[#This Row],[Full Name / Nama Penuh]],Table1[[#All],[Employee Name]],Table1[[#All],[Status]],"",0,1)</f>
        <v>Active</v>
      </c>
      <c r="R2279" s="37"/>
    </row>
    <row r="2280" spans="1:18" ht="57.75">
      <c r="A2280" s="47"/>
      <c r="B2280" s="21"/>
      <c r="C2280" s="21"/>
      <c r="D2280" s="21"/>
      <c r="E2280" s="33">
        <v>45971</v>
      </c>
      <c r="F2280" s="17" t="s">
        <v>133</v>
      </c>
      <c r="G2280" s="21" t="s">
        <v>7163</v>
      </c>
      <c r="H2280" s="17" t="s">
        <v>239</v>
      </c>
      <c r="I2280" s="22" t="s">
        <v>1419</v>
      </c>
      <c r="J2280" s="22" t="s">
        <v>291</v>
      </c>
      <c r="K2280" s="23" t="s">
        <v>296</v>
      </c>
      <c r="L2280" s="23" t="s">
        <v>7164</v>
      </c>
      <c r="M2280" s="24" t="s">
        <v>7165</v>
      </c>
      <c r="N2280" s="23" t="s">
        <v>7166</v>
      </c>
      <c r="O2280" s="22" t="s">
        <v>593</v>
      </c>
      <c r="P2280" s="43" t="s">
        <v>4047</v>
      </c>
      <c r="Q2280" s="17" t="str" cm="1">
        <f t="array" ref="Q2280">_xlfn.XLOOKUP(Table4[[#This Row],[Full Name / Nama Penuh]],Table1[[#All],[Employee Name]],Table1[[#All],[Status]],"",0,1)</f>
        <v>Active</v>
      </c>
      <c r="R2280" s="37"/>
    </row>
    <row r="2281" spans="1:18" ht="144.75">
      <c r="A2281" s="47"/>
      <c r="B2281" s="21"/>
      <c r="C2281" s="21"/>
      <c r="D2281" s="21"/>
      <c r="E2281" s="33">
        <v>45971</v>
      </c>
      <c r="F2281" s="17" t="s">
        <v>169</v>
      </c>
      <c r="G2281" s="15"/>
      <c r="H2281" s="17" t="s">
        <v>239</v>
      </c>
      <c r="I2281" s="22" t="s">
        <v>7153</v>
      </c>
      <c r="J2281" s="22" t="s">
        <v>274</v>
      </c>
      <c r="K2281" s="23" t="s">
        <v>296</v>
      </c>
      <c r="L2281" s="23" t="s">
        <v>7167</v>
      </c>
      <c r="M2281" s="24" t="s">
        <v>7168</v>
      </c>
      <c r="N2281" s="23" t="s">
        <v>7169</v>
      </c>
      <c r="O2281" s="22" t="s">
        <v>428</v>
      </c>
      <c r="P2281" s="43" t="s">
        <v>4047</v>
      </c>
      <c r="Q2281" s="17" t="str" cm="1">
        <f t="array" ref="Q2281">_xlfn.XLOOKUP(Table4[[#This Row],[Full Name / Nama Penuh]],Table1[[#All],[Employee Name]],Table1[[#All],[Status]],"",0,1)</f>
        <v>Active</v>
      </c>
      <c r="R2281" s="37"/>
    </row>
    <row r="2282" spans="1:18" ht="57.75">
      <c r="A2282" s="17"/>
      <c r="B2282" s="15"/>
      <c r="C2282" s="15"/>
      <c r="D2282" s="15"/>
      <c r="E2282" s="32">
        <v>45971</v>
      </c>
      <c r="F2282" s="17" t="s">
        <v>174</v>
      </c>
      <c r="G2282" s="15"/>
      <c r="H2282" s="17" t="s">
        <v>239</v>
      </c>
      <c r="I2282" s="18" t="s">
        <v>359</v>
      </c>
      <c r="J2282" s="18" t="s">
        <v>966</v>
      </c>
      <c r="K2282" s="19" t="s">
        <v>296</v>
      </c>
      <c r="L2282" s="19" t="s">
        <v>7170</v>
      </c>
      <c r="M2282" s="20" t="s">
        <v>7171</v>
      </c>
      <c r="N2282" s="19" t="s">
        <v>7172</v>
      </c>
      <c r="O2282" s="18" t="s">
        <v>367</v>
      </c>
      <c r="P2282" s="43" t="s">
        <v>4047</v>
      </c>
      <c r="Q2282" s="17" t="str" cm="1">
        <f t="array" ref="Q2282">_xlfn.XLOOKUP(Table4[[#This Row],[Full Name / Nama Penuh]],Table1[[#All],[Employee Name]],Table1[[#All],[Status]],"",0,1)</f>
        <v>Active</v>
      </c>
      <c r="R2282" s="37"/>
    </row>
    <row r="2283" spans="1:18" ht="409.6">
      <c r="A2283" s="47"/>
      <c r="B2283" s="21"/>
      <c r="C2283" s="21"/>
      <c r="D2283" s="21"/>
      <c r="E2283" s="33">
        <v>45970</v>
      </c>
      <c r="F2283" s="17" t="s">
        <v>171</v>
      </c>
      <c r="G2283" s="15"/>
      <c r="H2283" s="17" t="s">
        <v>239</v>
      </c>
      <c r="I2283" s="22" t="s">
        <v>465</v>
      </c>
      <c r="J2283" s="22" t="s">
        <v>266</v>
      </c>
      <c r="K2283" s="23" t="s">
        <v>267</v>
      </c>
      <c r="L2283" s="23" t="s">
        <v>7173</v>
      </c>
      <c r="M2283" s="24" t="s">
        <v>7174</v>
      </c>
      <c r="N2283" s="23" t="s">
        <v>7175</v>
      </c>
      <c r="O2283" s="22" t="s">
        <v>283</v>
      </c>
      <c r="P2283" s="43" t="s">
        <v>4047</v>
      </c>
      <c r="Q2283" s="17" t="str" cm="1">
        <f t="array" ref="Q2283">_xlfn.XLOOKUP(Table4[[#This Row],[Full Name / Nama Penuh]],Table1[[#All],[Employee Name]],Table1[[#All],[Status]],"",0,1)</f>
        <v>Active</v>
      </c>
      <c r="R2283" s="37"/>
    </row>
    <row r="2284" spans="1:18" ht="43.5">
      <c r="A2284" s="47"/>
      <c r="B2284" s="21"/>
      <c r="C2284" s="21"/>
      <c r="D2284" s="21"/>
      <c r="E2284" s="33">
        <v>45969</v>
      </c>
      <c r="F2284" s="17" t="s">
        <v>197</v>
      </c>
      <c r="G2284" s="21" t="s">
        <v>7176</v>
      </c>
      <c r="H2284" s="17" t="s">
        <v>239</v>
      </c>
      <c r="I2284" s="22" t="s">
        <v>752</v>
      </c>
      <c r="J2284" s="22" t="s">
        <v>1624</v>
      </c>
      <c r="K2284" s="23" t="s">
        <v>267</v>
      </c>
      <c r="L2284" s="23" t="s">
        <v>7177</v>
      </c>
      <c r="M2284" s="24" t="s">
        <v>755</v>
      </c>
      <c r="N2284" s="23" t="s">
        <v>7178</v>
      </c>
      <c r="O2284" s="22" t="s">
        <v>346</v>
      </c>
      <c r="P2284" s="43" t="s">
        <v>4047</v>
      </c>
      <c r="Q2284" s="17" t="str" cm="1">
        <f t="array" ref="Q2284">_xlfn.XLOOKUP(Table4[[#This Row],[Full Name / Nama Penuh]],Table1[[#All],[Employee Name]],Table1[[#All],[Status]],"",0,1)</f>
        <v>Active</v>
      </c>
      <c r="R2284" s="37"/>
    </row>
    <row r="2285" spans="1:18" ht="43.5">
      <c r="A2285" s="17"/>
      <c r="B2285" s="15"/>
      <c r="C2285" s="15"/>
      <c r="D2285" s="15"/>
      <c r="E2285" s="32">
        <v>45969</v>
      </c>
      <c r="F2285" s="17" t="s">
        <v>197</v>
      </c>
      <c r="G2285" s="15" t="s">
        <v>7176</v>
      </c>
      <c r="H2285" s="17" t="s">
        <v>239</v>
      </c>
      <c r="I2285" s="18" t="s">
        <v>7179</v>
      </c>
      <c r="J2285" s="18" t="s">
        <v>1624</v>
      </c>
      <c r="K2285" s="19" t="s">
        <v>267</v>
      </c>
      <c r="L2285" s="19" t="s">
        <v>7180</v>
      </c>
      <c r="M2285" s="20" t="s">
        <v>7181</v>
      </c>
      <c r="N2285" s="19" t="s">
        <v>7182</v>
      </c>
      <c r="O2285" s="18" t="s">
        <v>375</v>
      </c>
      <c r="P2285" s="43" t="s">
        <v>4047</v>
      </c>
      <c r="Q2285" s="17" t="str" cm="1">
        <f t="array" ref="Q2285">_xlfn.XLOOKUP(Table4[[#This Row],[Full Name / Nama Penuh]],Table1[[#All],[Employee Name]],Table1[[#All],[Status]],"",0,1)</f>
        <v>Active</v>
      </c>
      <c r="R2285" s="37"/>
    </row>
    <row r="2286" spans="1:18" ht="115.5">
      <c r="A2286" s="17"/>
      <c r="B2286" s="15"/>
      <c r="C2286" s="15"/>
      <c r="D2286" s="15"/>
      <c r="E2286" s="32">
        <v>45969</v>
      </c>
      <c r="F2286" s="17" t="s">
        <v>158</v>
      </c>
      <c r="G2286" s="15"/>
      <c r="H2286" s="17" t="s">
        <v>239</v>
      </c>
      <c r="I2286" s="18" t="s">
        <v>6493</v>
      </c>
      <c r="J2286" s="18" t="s">
        <v>753</v>
      </c>
      <c r="K2286" s="19" t="s">
        <v>267</v>
      </c>
      <c r="L2286" s="19" t="s">
        <v>7183</v>
      </c>
      <c r="M2286" s="20" t="s">
        <v>7184</v>
      </c>
      <c r="N2286" s="19" t="s">
        <v>7185</v>
      </c>
      <c r="O2286" s="18" t="s">
        <v>340</v>
      </c>
      <c r="P2286" s="43" t="s">
        <v>4047</v>
      </c>
      <c r="Q2286" s="17" t="str" cm="1">
        <f t="array" ref="Q2286">_xlfn.XLOOKUP(Table4[[#This Row],[Full Name / Nama Penuh]],Table1[[#All],[Employee Name]],Table1[[#All],[Status]],"",0,1)</f>
        <v>Inactive</v>
      </c>
      <c r="R2286" s="37"/>
    </row>
    <row r="2287" spans="1:18" ht="57.75">
      <c r="A2287" s="47"/>
      <c r="B2287" s="21"/>
      <c r="C2287" s="21"/>
      <c r="D2287" s="21"/>
      <c r="E2287" s="33">
        <v>45968</v>
      </c>
      <c r="F2287" s="17" t="s">
        <v>181</v>
      </c>
      <c r="G2287" s="21" t="s">
        <v>7186</v>
      </c>
      <c r="H2287" s="17" t="s">
        <v>239</v>
      </c>
      <c r="I2287" s="22" t="s">
        <v>799</v>
      </c>
      <c r="J2287" s="22" t="s">
        <v>266</v>
      </c>
      <c r="K2287" s="23" t="s">
        <v>285</v>
      </c>
      <c r="L2287" s="23" t="s">
        <v>7187</v>
      </c>
      <c r="M2287" s="24" t="s">
        <v>7188</v>
      </c>
      <c r="N2287" s="23" t="s">
        <v>7189</v>
      </c>
      <c r="O2287" s="22" t="s">
        <v>289</v>
      </c>
      <c r="P2287" s="43" t="s">
        <v>4047</v>
      </c>
      <c r="Q2287" s="17" t="str" cm="1">
        <f t="array" ref="Q2287">_xlfn.XLOOKUP(Table4[[#This Row],[Full Name / Nama Penuh]],Table1[[#All],[Employee Name]],Table1[[#All],[Status]],"",0,1)</f>
        <v>Active</v>
      </c>
      <c r="R2287" s="37"/>
    </row>
    <row r="2288" spans="1:18" ht="245.25">
      <c r="A2288" s="47"/>
      <c r="B2288" s="21"/>
      <c r="C2288" s="21"/>
      <c r="D2288" s="21"/>
      <c r="E2288" s="33">
        <v>45968</v>
      </c>
      <c r="F2288" s="17" t="s">
        <v>158</v>
      </c>
      <c r="G2288" s="15"/>
      <c r="H2288" s="17" t="s">
        <v>239</v>
      </c>
      <c r="I2288" s="22" t="s">
        <v>6493</v>
      </c>
      <c r="J2288" s="22" t="s">
        <v>266</v>
      </c>
      <c r="K2288" s="23" t="s">
        <v>285</v>
      </c>
      <c r="L2288" s="23" t="s">
        <v>7190</v>
      </c>
      <c r="M2288" s="24" t="s">
        <v>887</v>
      </c>
      <c r="N2288" s="23" t="s">
        <v>7191</v>
      </c>
      <c r="O2288" s="22" t="s">
        <v>289</v>
      </c>
      <c r="P2288" s="43" t="s">
        <v>4047</v>
      </c>
      <c r="Q2288" s="17" t="str" cm="1">
        <f t="array" ref="Q2288">_xlfn.XLOOKUP(Table4[[#This Row],[Full Name / Nama Penuh]],Table1[[#All],[Employee Name]],Table1[[#All],[Status]],"",0,1)</f>
        <v>Inactive</v>
      </c>
      <c r="R2288" s="37"/>
    </row>
    <row r="2289" spans="1:18" ht="144.75">
      <c r="A2289" s="47"/>
      <c r="B2289" s="21"/>
      <c r="C2289" s="21"/>
      <c r="D2289" s="21"/>
      <c r="E2289" s="33">
        <v>45968</v>
      </c>
      <c r="F2289" s="17" t="s">
        <v>193</v>
      </c>
      <c r="G2289" s="15"/>
      <c r="H2289" s="17" t="s">
        <v>239</v>
      </c>
      <c r="I2289" s="22" t="s">
        <v>1308</v>
      </c>
      <c r="J2289" s="22" t="s">
        <v>274</v>
      </c>
      <c r="K2289" s="23" t="s">
        <v>285</v>
      </c>
      <c r="L2289" s="23" t="s">
        <v>7192</v>
      </c>
      <c r="M2289" s="24" t="s">
        <v>7193</v>
      </c>
      <c r="N2289" s="23" t="s">
        <v>7194</v>
      </c>
      <c r="O2289" s="22" t="s">
        <v>289</v>
      </c>
      <c r="P2289" s="43" t="s">
        <v>4047</v>
      </c>
      <c r="Q2289" s="17" t="str" cm="1">
        <f t="array" ref="Q2289">_xlfn.XLOOKUP(Table4[[#This Row],[Full Name / Nama Penuh]],Table1[[#All],[Employee Name]],Table1[[#All],[Status]],"",0,1)</f>
        <v>Active</v>
      </c>
      <c r="R2289" s="37"/>
    </row>
    <row r="2290" spans="1:18" ht="29.25">
      <c r="A2290" s="17"/>
      <c r="B2290" s="15"/>
      <c r="C2290" s="15"/>
      <c r="D2290" s="15"/>
      <c r="E2290" s="32">
        <v>45968</v>
      </c>
      <c r="F2290" s="17" t="s">
        <v>227</v>
      </c>
      <c r="G2290" s="15"/>
      <c r="H2290" s="17" t="s">
        <v>239</v>
      </c>
      <c r="I2290" s="18" t="s">
        <v>4695</v>
      </c>
      <c r="J2290" s="18" t="s">
        <v>88</v>
      </c>
      <c r="K2290" s="19" t="s">
        <v>296</v>
      </c>
      <c r="L2290" s="19" t="s">
        <v>7195</v>
      </c>
      <c r="M2290" s="20" t="s">
        <v>7196</v>
      </c>
      <c r="N2290" s="19" t="s">
        <v>7197</v>
      </c>
      <c r="O2290" s="18" t="s">
        <v>283</v>
      </c>
      <c r="P2290" s="43" t="s">
        <v>4047</v>
      </c>
      <c r="Q2290" s="17" t="str" cm="1">
        <f t="array" ref="Q2290">_xlfn.XLOOKUP(Table4[[#This Row],[Full Name / Nama Penuh]],Table1[[#All],[Employee Name]],Table1[[#All],[Status]],"",0,1)</f>
        <v>Active</v>
      </c>
      <c r="R2290" s="37"/>
    </row>
    <row r="2291" spans="1:18" ht="43.5">
      <c r="A2291" s="47"/>
      <c r="B2291" s="21"/>
      <c r="C2291" s="21"/>
      <c r="D2291" s="21"/>
      <c r="E2291" s="33">
        <v>45968</v>
      </c>
      <c r="F2291" s="17" t="s">
        <v>182</v>
      </c>
      <c r="G2291" s="15"/>
      <c r="H2291" s="17" t="s">
        <v>239</v>
      </c>
      <c r="I2291" s="22" t="s">
        <v>359</v>
      </c>
      <c r="J2291" s="22" t="s">
        <v>1026</v>
      </c>
      <c r="K2291" s="23" t="s">
        <v>305</v>
      </c>
      <c r="L2291" s="23" t="s">
        <v>7198</v>
      </c>
      <c r="M2291" s="24" t="s">
        <v>7199</v>
      </c>
      <c r="N2291" s="23" t="s">
        <v>7200</v>
      </c>
      <c r="O2291" s="22" t="s">
        <v>283</v>
      </c>
      <c r="P2291" s="43" t="s">
        <v>4047</v>
      </c>
      <c r="Q2291" s="17" t="str" cm="1">
        <f t="array" ref="Q2291">_xlfn.XLOOKUP(Table4[[#This Row],[Full Name / Nama Penuh]],Table1[[#All],[Employee Name]],Table1[[#All],[Status]],"",0,1)</f>
        <v>Active</v>
      </c>
      <c r="R2291" s="37"/>
    </row>
    <row r="2292" spans="1:18" ht="43.5">
      <c r="A2292" s="47"/>
      <c r="B2292" s="21"/>
      <c r="C2292" s="21"/>
      <c r="D2292" s="21"/>
      <c r="E2292" s="33">
        <v>45968</v>
      </c>
      <c r="F2292" s="17" t="s">
        <v>197</v>
      </c>
      <c r="G2292" s="15"/>
      <c r="H2292" s="17" t="s">
        <v>239</v>
      </c>
      <c r="I2292" s="22" t="s">
        <v>752</v>
      </c>
      <c r="J2292" s="22" t="s">
        <v>1624</v>
      </c>
      <c r="K2292" s="23" t="s">
        <v>267</v>
      </c>
      <c r="L2292" s="23" t="s">
        <v>6734</v>
      </c>
      <c r="M2292" s="24" t="s">
        <v>3449</v>
      </c>
      <c r="N2292" s="23" t="s">
        <v>7201</v>
      </c>
      <c r="O2292" s="22" t="s">
        <v>346</v>
      </c>
      <c r="P2292" s="43" t="s">
        <v>4047</v>
      </c>
      <c r="Q2292" s="17" t="str" cm="1">
        <f t="array" ref="Q2292">_xlfn.XLOOKUP(Table4[[#This Row],[Full Name / Nama Penuh]],Table1[[#All],[Employee Name]],Table1[[#All],[Status]],"",0,1)</f>
        <v>Active</v>
      </c>
      <c r="R2292" s="37"/>
    </row>
    <row r="2293" spans="1:18" ht="87">
      <c r="A2293" s="17"/>
      <c r="B2293" s="15"/>
      <c r="C2293" s="15"/>
      <c r="D2293" s="15"/>
      <c r="E2293" s="32">
        <v>45967</v>
      </c>
      <c r="F2293" s="17" t="s">
        <v>169</v>
      </c>
      <c r="G2293" s="15"/>
      <c r="H2293" s="17" t="s">
        <v>239</v>
      </c>
      <c r="I2293" s="18" t="s">
        <v>1449</v>
      </c>
      <c r="J2293" s="18" t="s">
        <v>644</v>
      </c>
      <c r="K2293" s="19" t="s">
        <v>296</v>
      </c>
      <c r="L2293" s="19" t="s">
        <v>7202</v>
      </c>
      <c r="M2293" s="20" t="s">
        <v>7203</v>
      </c>
      <c r="N2293" s="19" t="s">
        <v>7204</v>
      </c>
      <c r="O2293" s="18" t="s">
        <v>428</v>
      </c>
      <c r="P2293" s="43" t="s">
        <v>4047</v>
      </c>
      <c r="Q2293" s="17" t="str" cm="1">
        <f t="array" ref="Q2293">_xlfn.XLOOKUP(Table4[[#This Row],[Full Name / Nama Penuh]],Table1[[#All],[Employee Name]],Table1[[#All],[Status]],"",0,1)</f>
        <v>Active</v>
      </c>
      <c r="R2293" s="37"/>
    </row>
    <row r="2294" spans="1:18" ht="43.5">
      <c r="A2294" s="17"/>
      <c r="B2294" s="15"/>
      <c r="C2294" s="15"/>
      <c r="D2294" s="15"/>
      <c r="E2294" s="32">
        <v>45967</v>
      </c>
      <c r="F2294" s="17" t="s">
        <v>147</v>
      </c>
      <c r="G2294" s="15"/>
      <c r="H2294" s="17" t="s">
        <v>239</v>
      </c>
      <c r="I2294" s="18" t="s">
        <v>508</v>
      </c>
      <c r="J2294" s="18" t="s">
        <v>266</v>
      </c>
      <c r="K2294" s="19" t="s">
        <v>285</v>
      </c>
      <c r="L2294" s="19" t="s">
        <v>7205</v>
      </c>
      <c r="M2294" s="20" t="s">
        <v>362</v>
      </c>
      <c r="N2294" s="20" t="s">
        <v>7206</v>
      </c>
      <c r="O2294" s="18" t="s">
        <v>289</v>
      </c>
      <c r="P2294" s="43" t="s">
        <v>4047</v>
      </c>
      <c r="Q2294" s="17" t="str" cm="1">
        <f t="array" ref="Q2294">_xlfn.XLOOKUP(Table4[[#This Row],[Full Name / Nama Penuh]],Table1[[#All],[Employee Name]],Table1[[#All],[Status]],"",0,1)</f>
        <v>Active</v>
      </c>
      <c r="R2294" s="37"/>
    </row>
    <row r="2295" spans="1:18" ht="144.75">
      <c r="A2295" s="47"/>
      <c r="B2295" s="21"/>
      <c r="C2295" s="21"/>
      <c r="D2295" s="21"/>
      <c r="E2295" s="33">
        <v>45967</v>
      </c>
      <c r="F2295" s="17" t="s">
        <v>94</v>
      </c>
      <c r="G2295" s="21" t="s">
        <v>94</v>
      </c>
      <c r="H2295" s="17" t="s">
        <v>239</v>
      </c>
      <c r="I2295" s="22" t="s">
        <v>6991</v>
      </c>
      <c r="J2295" s="22" t="s">
        <v>291</v>
      </c>
      <c r="K2295" s="23" t="s">
        <v>305</v>
      </c>
      <c r="L2295" s="23" t="s">
        <v>7207</v>
      </c>
      <c r="M2295" s="24" t="s">
        <v>7208</v>
      </c>
      <c r="N2295" s="23" t="s">
        <v>7209</v>
      </c>
      <c r="O2295" s="22" t="s">
        <v>367</v>
      </c>
      <c r="P2295" s="43" t="s">
        <v>4047</v>
      </c>
      <c r="Q2295" s="17" t="str" cm="1">
        <f t="array" ref="Q2295">_xlfn.XLOOKUP(Table4[[#This Row],[Full Name / Nama Penuh]],Table1[[#All],[Employee Name]],Table1[[#All],[Status]],"",0,1)</f>
        <v>Active</v>
      </c>
      <c r="R2295" s="37"/>
    </row>
    <row r="2296" spans="1:18" ht="231">
      <c r="A2296" s="17"/>
      <c r="B2296" s="15"/>
      <c r="C2296" s="15"/>
      <c r="D2296" s="15"/>
      <c r="E2296" s="32">
        <v>45967</v>
      </c>
      <c r="F2296" s="17" t="s">
        <v>35</v>
      </c>
      <c r="G2296" s="15" t="s">
        <v>2958</v>
      </c>
      <c r="H2296" s="17" t="s">
        <v>239</v>
      </c>
      <c r="I2296" s="18" t="s">
        <v>4120</v>
      </c>
      <c r="J2296" s="18" t="s">
        <v>266</v>
      </c>
      <c r="K2296" s="19" t="s">
        <v>267</v>
      </c>
      <c r="L2296" s="19" t="s">
        <v>7210</v>
      </c>
      <c r="M2296" s="20" t="s">
        <v>7211</v>
      </c>
      <c r="N2296" s="19" t="s">
        <v>7212</v>
      </c>
      <c r="O2296" s="18" t="s">
        <v>283</v>
      </c>
      <c r="P2296" s="43" t="s">
        <v>4047</v>
      </c>
      <c r="Q2296" s="17" t="str" cm="1">
        <f t="array" ref="Q2296">_xlfn.XLOOKUP(Table4[[#This Row],[Full Name / Nama Penuh]],Table1[[#All],[Employee Name]],Table1[[#All],[Status]],"",0,1)</f>
        <v>Inactive</v>
      </c>
      <c r="R2296" s="37"/>
    </row>
    <row r="2297" spans="1:18" ht="57.75">
      <c r="A2297" s="47"/>
      <c r="B2297" s="21"/>
      <c r="C2297" s="21"/>
      <c r="D2297" s="21"/>
      <c r="E2297" s="33">
        <v>45967</v>
      </c>
      <c r="F2297" s="17" t="s">
        <v>46</v>
      </c>
      <c r="G2297" s="21" t="s">
        <v>7213</v>
      </c>
      <c r="H2297" s="17" t="s">
        <v>239</v>
      </c>
      <c r="I2297" s="22" t="s">
        <v>3287</v>
      </c>
      <c r="J2297" s="22" t="s">
        <v>483</v>
      </c>
      <c r="K2297" s="23" t="s">
        <v>267</v>
      </c>
      <c r="L2297" s="23" t="s">
        <v>7214</v>
      </c>
      <c r="M2297" s="24" t="s">
        <v>7215</v>
      </c>
      <c r="N2297" s="23" t="s">
        <v>7216</v>
      </c>
      <c r="O2297" s="22" t="s">
        <v>346</v>
      </c>
      <c r="P2297" s="43" t="s">
        <v>4047</v>
      </c>
      <c r="Q2297" s="17" t="str" cm="1">
        <f t="array" ref="Q2297">_xlfn.XLOOKUP(Table4[[#This Row],[Full Name / Nama Penuh]],Table1[[#All],[Employee Name]],Table1[[#All],[Status]],"",0,1)</f>
        <v>Active</v>
      </c>
      <c r="R2297" s="37"/>
    </row>
    <row r="2298" spans="1:18" ht="87">
      <c r="A2298" s="17"/>
      <c r="B2298" s="15"/>
      <c r="C2298" s="15"/>
      <c r="D2298" s="15"/>
      <c r="E2298" s="32">
        <v>45967</v>
      </c>
      <c r="F2298" s="17" t="s">
        <v>181</v>
      </c>
      <c r="G2298" s="15" t="s">
        <v>7186</v>
      </c>
      <c r="H2298" s="17" t="s">
        <v>239</v>
      </c>
      <c r="I2298" s="18" t="s">
        <v>799</v>
      </c>
      <c r="J2298" s="18" t="s">
        <v>1026</v>
      </c>
      <c r="K2298" s="19" t="s">
        <v>305</v>
      </c>
      <c r="L2298" s="19" t="s">
        <v>7217</v>
      </c>
      <c r="M2298" s="20" t="s">
        <v>6911</v>
      </c>
      <c r="N2298" s="19" t="s">
        <v>7218</v>
      </c>
      <c r="O2298" s="18" t="s">
        <v>428</v>
      </c>
      <c r="P2298" s="43" t="s">
        <v>4047</v>
      </c>
      <c r="Q2298" s="17" t="str" cm="1">
        <f t="array" ref="Q2298">_xlfn.XLOOKUP(Table4[[#This Row],[Full Name / Nama Penuh]],Table1[[#All],[Employee Name]],Table1[[#All],[Status]],"",0,1)</f>
        <v>Active</v>
      </c>
      <c r="R2298" s="37"/>
    </row>
    <row r="2299" spans="1:18" ht="115.5">
      <c r="A2299" s="47"/>
      <c r="B2299" s="21"/>
      <c r="C2299" s="21"/>
      <c r="D2299" s="21"/>
      <c r="E2299" s="33">
        <v>45967</v>
      </c>
      <c r="F2299" s="17" t="s">
        <v>223</v>
      </c>
      <c r="G2299" s="21" t="s">
        <v>7219</v>
      </c>
      <c r="H2299" s="17" t="s">
        <v>239</v>
      </c>
      <c r="I2299" s="22" t="s">
        <v>7220</v>
      </c>
      <c r="J2299" s="22" t="s">
        <v>291</v>
      </c>
      <c r="K2299" s="23" t="s">
        <v>267</v>
      </c>
      <c r="L2299" s="23" t="s">
        <v>7221</v>
      </c>
      <c r="M2299" s="24" t="s">
        <v>7222</v>
      </c>
      <c r="N2299" s="23" t="s">
        <v>7223</v>
      </c>
      <c r="O2299" s="22" t="s">
        <v>283</v>
      </c>
      <c r="P2299" s="43" t="s">
        <v>4047</v>
      </c>
      <c r="Q2299" s="17" t="str" cm="1">
        <f t="array" ref="Q2299">_xlfn.XLOOKUP(Table4[[#This Row],[Full Name / Nama Penuh]],Table1[[#All],[Employee Name]],Table1[[#All],[Status]],"",0,1)</f>
        <v>Inactive</v>
      </c>
      <c r="R2299" s="37"/>
    </row>
    <row r="2300" spans="1:18" ht="101.25">
      <c r="A2300" s="47"/>
      <c r="B2300" s="21"/>
      <c r="C2300" s="21"/>
      <c r="D2300" s="21"/>
      <c r="E2300" s="33">
        <v>45967</v>
      </c>
      <c r="F2300" s="17" t="s">
        <v>87</v>
      </c>
      <c r="G2300" s="21" t="s">
        <v>7224</v>
      </c>
      <c r="H2300" s="17" t="s">
        <v>239</v>
      </c>
      <c r="I2300" s="22" t="s">
        <v>949</v>
      </c>
      <c r="J2300" s="22" t="s">
        <v>644</v>
      </c>
      <c r="K2300" s="23" t="s">
        <v>305</v>
      </c>
      <c r="L2300" s="23" t="s">
        <v>7225</v>
      </c>
      <c r="M2300" s="24" t="s">
        <v>7226</v>
      </c>
      <c r="N2300" s="23" t="s">
        <v>7227</v>
      </c>
      <c r="O2300" s="22" t="s">
        <v>948</v>
      </c>
      <c r="P2300" s="43" t="s">
        <v>4047</v>
      </c>
      <c r="Q2300" s="17" t="str" cm="1">
        <f t="array" ref="Q2300">_xlfn.XLOOKUP(Table4[[#This Row],[Full Name / Nama Penuh]],Table1[[#All],[Employee Name]],Table1[[#All],[Status]],"",0,1)</f>
        <v>Active</v>
      </c>
      <c r="R2300" s="37"/>
    </row>
    <row r="2301" spans="1:18" ht="130.5">
      <c r="A2301" s="47"/>
      <c r="B2301" s="21"/>
      <c r="C2301" s="21"/>
      <c r="D2301" s="21"/>
      <c r="E2301" s="33">
        <v>45967</v>
      </c>
      <c r="F2301" s="17" t="s">
        <v>132</v>
      </c>
      <c r="G2301" s="15"/>
      <c r="H2301" s="17" t="s">
        <v>239</v>
      </c>
      <c r="I2301" s="22" t="s">
        <v>3674</v>
      </c>
      <c r="J2301" s="22" t="s">
        <v>325</v>
      </c>
      <c r="K2301" s="23" t="s">
        <v>267</v>
      </c>
      <c r="L2301" s="23" t="s">
        <v>7228</v>
      </c>
      <c r="M2301" s="24" t="s">
        <v>581</v>
      </c>
      <c r="N2301" s="23" t="s">
        <v>7229</v>
      </c>
      <c r="O2301" s="22" t="s">
        <v>283</v>
      </c>
      <c r="P2301" s="43" t="s">
        <v>4047</v>
      </c>
      <c r="Q2301" s="17" t="str" cm="1">
        <f t="array" ref="Q2301">_xlfn.XLOOKUP(Table4[[#This Row],[Full Name / Nama Penuh]],Table1[[#All],[Employee Name]],Table1[[#All],[Status]],"",0,1)</f>
        <v>Active</v>
      </c>
      <c r="R2301" s="37"/>
    </row>
    <row r="2302" spans="1:18" ht="72.75">
      <c r="A2302" s="47"/>
      <c r="B2302" s="21"/>
      <c r="C2302" s="21"/>
      <c r="D2302" s="21"/>
      <c r="E2302" s="33">
        <v>45967</v>
      </c>
      <c r="F2302" s="17" t="s">
        <v>117</v>
      </c>
      <c r="G2302" s="15"/>
      <c r="H2302" s="17" t="s">
        <v>239</v>
      </c>
      <c r="I2302" s="22" t="s">
        <v>4979</v>
      </c>
      <c r="J2302" s="22" t="s">
        <v>88</v>
      </c>
      <c r="K2302" s="23" t="s">
        <v>305</v>
      </c>
      <c r="L2302" s="23" t="s">
        <v>7230</v>
      </c>
      <c r="M2302" s="24" t="s">
        <v>7231</v>
      </c>
      <c r="N2302" s="23" t="s">
        <v>7232</v>
      </c>
      <c r="O2302" s="22" t="s">
        <v>295</v>
      </c>
      <c r="P2302" s="43" t="s">
        <v>4047</v>
      </c>
      <c r="Q2302" s="17" t="str" cm="1">
        <f t="array" ref="Q2302">_xlfn.XLOOKUP(Table4[[#This Row],[Full Name / Nama Penuh]],Table1[[#All],[Employee Name]],Table1[[#All],[Status]],"",0,1)</f>
        <v>Active</v>
      </c>
      <c r="R2302" s="37"/>
    </row>
    <row r="2303" spans="1:18" ht="72.75">
      <c r="A2303" s="17"/>
      <c r="B2303" s="15"/>
      <c r="C2303" s="15"/>
      <c r="D2303" s="15"/>
      <c r="E2303" s="32">
        <v>45966</v>
      </c>
      <c r="F2303" s="17" t="s">
        <v>105</v>
      </c>
      <c r="G2303" s="15"/>
      <c r="H2303" s="17" t="s">
        <v>239</v>
      </c>
      <c r="I2303" s="18" t="s">
        <v>7233</v>
      </c>
      <c r="J2303" s="18" t="s">
        <v>88</v>
      </c>
      <c r="K2303" s="19" t="s">
        <v>285</v>
      </c>
      <c r="L2303" s="19" t="s">
        <v>7234</v>
      </c>
      <c r="M2303" s="20" t="s">
        <v>7235</v>
      </c>
      <c r="N2303" s="19" t="s">
        <v>7236</v>
      </c>
      <c r="O2303" s="18" t="s">
        <v>289</v>
      </c>
      <c r="P2303" s="43" t="s">
        <v>4047</v>
      </c>
      <c r="Q2303" s="17" t="str" cm="1">
        <f t="array" ref="Q2303">_xlfn.XLOOKUP(Table4[[#This Row],[Full Name / Nama Penuh]],Table1[[#All],[Employee Name]],Table1[[#All],[Status]],"",0,1)</f>
        <v>Inactive</v>
      </c>
      <c r="R2303" s="37"/>
    </row>
    <row r="2304" spans="1:18" ht="101.25">
      <c r="A2304" s="47"/>
      <c r="B2304" s="21"/>
      <c r="C2304" s="21"/>
      <c r="D2304" s="21"/>
      <c r="E2304" s="33">
        <v>45966</v>
      </c>
      <c r="F2304" s="17" t="s">
        <v>94</v>
      </c>
      <c r="G2304" s="21" t="s">
        <v>94</v>
      </c>
      <c r="H2304" s="17" t="s">
        <v>239</v>
      </c>
      <c r="I2304" s="22" t="s">
        <v>7237</v>
      </c>
      <c r="J2304" s="22" t="s">
        <v>274</v>
      </c>
      <c r="K2304" s="23" t="s">
        <v>285</v>
      </c>
      <c r="L2304" s="23" t="s">
        <v>7238</v>
      </c>
      <c r="M2304" s="24" t="s">
        <v>7239</v>
      </c>
      <c r="N2304" s="23" t="s">
        <v>7240</v>
      </c>
      <c r="O2304" s="22" t="s">
        <v>589</v>
      </c>
      <c r="P2304" s="43" t="s">
        <v>4047</v>
      </c>
      <c r="Q2304" s="17" t="str" cm="1">
        <f t="array" ref="Q2304">_xlfn.XLOOKUP(Table4[[#This Row],[Full Name / Nama Penuh]],Table1[[#All],[Employee Name]],Table1[[#All],[Status]],"",0,1)</f>
        <v>Active</v>
      </c>
      <c r="R2304" s="37"/>
    </row>
    <row r="2305" spans="1:18" ht="87">
      <c r="A2305" s="17"/>
      <c r="B2305" s="15"/>
      <c r="C2305" s="15"/>
      <c r="D2305" s="15"/>
      <c r="E2305" s="32">
        <v>45966</v>
      </c>
      <c r="F2305" s="17" t="s">
        <v>182</v>
      </c>
      <c r="G2305" s="15"/>
      <c r="H2305" s="17" t="s">
        <v>239</v>
      </c>
      <c r="I2305" s="18" t="s">
        <v>359</v>
      </c>
      <c r="J2305" s="18" t="s">
        <v>475</v>
      </c>
      <c r="K2305" s="19" t="s">
        <v>296</v>
      </c>
      <c r="L2305" s="19" t="s">
        <v>7241</v>
      </c>
      <c r="M2305" s="20" t="s">
        <v>7242</v>
      </c>
      <c r="N2305" s="20" t="s">
        <v>287</v>
      </c>
      <c r="O2305" s="18" t="s">
        <v>454</v>
      </c>
      <c r="P2305" s="43" t="s">
        <v>4047</v>
      </c>
      <c r="Q2305" s="17" t="str" cm="1">
        <f t="array" ref="Q2305">_xlfn.XLOOKUP(Table4[[#This Row],[Full Name / Nama Penuh]],Table1[[#All],[Employee Name]],Table1[[#All],[Status]],"",0,1)</f>
        <v>Active</v>
      </c>
      <c r="R2305" s="37"/>
    </row>
    <row r="2306" spans="1:18" ht="29.25">
      <c r="A2306" s="17"/>
      <c r="B2306" s="15"/>
      <c r="C2306" s="15"/>
      <c r="D2306" s="15"/>
      <c r="E2306" s="32">
        <v>45966</v>
      </c>
      <c r="F2306" s="17" t="s">
        <v>148</v>
      </c>
      <c r="G2306" s="15"/>
      <c r="H2306" s="17" t="s">
        <v>239</v>
      </c>
      <c r="I2306" s="18" t="s">
        <v>432</v>
      </c>
      <c r="J2306" s="18" t="s">
        <v>342</v>
      </c>
      <c r="K2306" s="19" t="s">
        <v>296</v>
      </c>
      <c r="L2306" s="19" t="s">
        <v>7243</v>
      </c>
      <c r="M2306" s="20" t="s">
        <v>3502</v>
      </c>
      <c r="N2306" s="19" t="s">
        <v>696</v>
      </c>
      <c r="O2306" s="18" t="s">
        <v>383</v>
      </c>
      <c r="P2306" s="43" t="s">
        <v>4047</v>
      </c>
      <c r="Q2306" s="17" t="str" cm="1">
        <f t="array" ref="Q2306">_xlfn.XLOOKUP(Table4[[#This Row],[Full Name / Nama Penuh]],Table1[[#All],[Employee Name]],Table1[[#All],[Status]],"",0,1)</f>
        <v>Active</v>
      </c>
      <c r="R2306" s="37"/>
    </row>
    <row r="2307" spans="1:18" ht="57.75">
      <c r="A2307" s="17"/>
      <c r="B2307" s="15"/>
      <c r="C2307" s="15"/>
      <c r="D2307" s="15"/>
      <c r="E2307" s="32">
        <v>45966</v>
      </c>
      <c r="F2307" s="17" t="s">
        <v>219</v>
      </c>
      <c r="G2307" s="37">
        <v>12000048</v>
      </c>
      <c r="H2307" s="17" t="s">
        <v>239</v>
      </c>
      <c r="I2307" s="18" t="s">
        <v>627</v>
      </c>
      <c r="J2307" s="18" t="s">
        <v>266</v>
      </c>
      <c r="K2307" s="19" t="s">
        <v>305</v>
      </c>
      <c r="L2307" s="19" t="s">
        <v>7244</v>
      </c>
      <c r="M2307" s="20" t="s">
        <v>7245</v>
      </c>
      <c r="N2307" s="19" t="s">
        <v>7246</v>
      </c>
      <c r="O2307" s="18" t="s">
        <v>289</v>
      </c>
      <c r="P2307" s="43" t="s">
        <v>4047</v>
      </c>
      <c r="Q2307" s="17" t="str" cm="1">
        <f t="array" ref="Q2307">_xlfn.XLOOKUP(Table4[[#This Row],[Full Name / Nama Penuh]],Table1[[#All],[Employee Name]],Table1[[#All],[Status]],"",0,1)</f>
        <v>Active</v>
      </c>
      <c r="R2307" s="37"/>
    </row>
    <row r="2308" spans="1:18" ht="115.5">
      <c r="A2308" s="47"/>
      <c r="B2308" s="21"/>
      <c r="C2308" s="21"/>
      <c r="D2308" s="21"/>
      <c r="E2308" s="33">
        <v>45966</v>
      </c>
      <c r="F2308" s="17" t="s">
        <v>219</v>
      </c>
      <c r="G2308" s="37">
        <v>12000048</v>
      </c>
      <c r="H2308" s="17" t="s">
        <v>239</v>
      </c>
      <c r="I2308" s="22" t="s">
        <v>627</v>
      </c>
      <c r="J2308" s="22" t="s">
        <v>291</v>
      </c>
      <c r="K2308" s="23" t="s">
        <v>305</v>
      </c>
      <c r="L2308" s="23" t="s">
        <v>7247</v>
      </c>
      <c r="M2308" s="24" t="s">
        <v>7248</v>
      </c>
      <c r="N2308" s="23" t="s">
        <v>7249</v>
      </c>
      <c r="O2308" s="22" t="s">
        <v>428</v>
      </c>
      <c r="P2308" s="43" t="s">
        <v>4047</v>
      </c>
      <c r="Q2308" s="17" t="str" cm="1">
        <f t="array" ref="Q2308">_xlfn.XLOOKUP(Table4[[#This Row],[Full Name / Nama Penuh]],Table1[[#All],[Employee Name]],Table1[[#All],[Status]],"",0,1)</f>
        <v>Active</v>
      </c>
      <c r="R2308" s="37"/>
    </row>
    <row r="2309" spans="1:18" ht="130.5">
      <c r="A2309" s="17"/>
      <c r="B2309" s="15"/>
      <c r="C2309" s="15"/>
      <c r="D2309" s="15"/>
      <c r="E2309" s="32">
        <v>45966</v>
      </c>
      <c r="F2309" s="17" t="s">
        <v>38</v>
      </c>
      <c r="G2309" s="15"/>
      <c r="H2309" s="17" t="s">
        <v>239</v>
      </c>
      <c r="I2309" s="18" t="s">
        <v>603</v>
      </c>
      <c r="J2309" s="18" t="s">
        <v>483</v>
      </c>
      <c r="K2309" s="19" t="s">
        <v>267</v>
      </c>
      <c r="L2309" s="19" t="s">
        <v>7250</v>
      </c>
      <c r="M2309" s="20" t="s">
        <v>7251</v>
      </c>
      <c r="N2309" s="19" t="s">
        <v>7252</v>
      </c>
      <c r="O2309" s="18" t="s">
        <v>375</v>
      </c>
      <c r="P2309" s="43" t="s">
        <v>4047</v>
      </c>
      <c r="Q2309" s="17" t="str" cm="1">
        <f t="array" ref="Q2309">_xlfn.XLOOKUP(Table4[[#This Row],[Full Name / Nama Penuh]],Table1[[#All],[Employee Name]],Table1[[#All],[Status]],"",0,1)</f>
        <v>Active</v>
      </c>
      <c r="R2309" s="37"/>
    </row>
    <row r="2310" spans="1:18" ht="101.25">
      <c r="A2310" s="47"/>
      <c r="B2310" s="21"/>
      <c r="C2310" s="21"/>
      <c r="D2310" s="21"/>
      <c r="E2310" s="33">
        <v>45966</v>
      </c>
      <c r="F2310" s="17" t="s">
        <v>38</v>
      </c>
      <c r="G2310" s="15"/>
      <c r="H2310" s="17" t="s">
        <v>239</v>
      </c>
      <c r="I2310" s="22" t="s">
        <v>603</v>
      </c>
      <c r="J2310" s="22" t="s">
        <v>4550</v>
      </c>
      <c r="K2310" s="23" t="s">
        <v>267</v>
      </c>
      <c r="L2310" s="23" t="s">
        <v>7253</v>
      </c>
      <c r="M2310" s="24" t="s">
        <v>7254</v>
      </c>
      <c r="N2310" s="23" t="s">
        <v>7255</v>
      </c>
      <c r="O2310" s="22" t="s">
        <v>375</v>
      </c>
      <c r="P2310" s="43" t="s">
        <v>4047</v>
      </c>
      <c r="Q2310" s="17" t="str" cm="1">
        <f t="array" ref="Q2310">_xlfn.XLOOKUP(Table4[[#This Row],[Full Name / Nama Penuh]],Table1[[#All],[Employee Name]],Table1[[#All],[Status]],"",0,1)</f>
        <v>Active</v>
      </c>
      <c r="R2310" s="37"/>
    </row>
    <row r="2311" spans="1:18" ht="303.75">
      <c r="A2311" s="17"/>
      <c r="B2311" s="15"/>
      <c r="C2311" s="15"/>
      <c r="D2311" s="15"/>
      <c r="E2311" s="32">
        <v>45966</v>
      </c>
      <c r="F2311" s="17" t="s">
        <v>195</v>
      </c>
      <c r="G2311" s="15" t="s">
        <v>7256</v>
      </c>
      <c r="H2311" s="17" t="s">
        <v>239</v>
      </c>
      <c r="I2311" s="18" t="s">
        <v>7093</v>
      </c>
      <c r="J2311" s="18" t="s">
        <v>266</v>
      </c>
      <c r="K2311" s="19" t="s">
        <v>267</v>
      </c>
      <c r="L2311" s="19" t="s">
        <v>7257</v>
      </c>
      <c r="M2311" s="20" t="s">
        <v>7258</v>
      </c>
      <c r="N2311" s="19" t="s">
        <v>7259</v>
      </c>
      <c r="O2311" s="18" t="s">
        <v>428</v>
      </c>
      <c r="P2311" s="43" t="s">
        <v>4047</v>
      </c>
      <c r="Q2311" s="17" t="str" cm="1">
        <f t="array" ref="Q2311">_xlfn.XLOOKUP(Table4[[#This Row],[Full Name / Nama Penuh]],Table1[[#All],[Employee Name]],Table1[[#All],[Status]],"",0,1)</f>
        <v>Active</v>
      </c>
      <c r="R2311" s="37"/>
    </row>
    <row r="2312" spans="1:18" ht="57.75">
      <c r="A2312" s="17"/>
      <c r="B2312" s="15"/>
      <c r="C2312" s="15"/>
      <c r="D2312" s="15"/>
      <c r="E2312" s="32">
        <v>45966</v>
      </c>
      <c r="F2312" s="17" t="s">
        <v>222</v>
      </c>
      <c r="G2312" s="15" t="s">
        <v>2653</v>
      </c>
      <c r="H2312" s="17" t="s">
        <v>239</v>
      </c>
      <c r="I2312" s="18" t="s">
        <v>789</v>
      </c>
      <c r="J2312" s="18" t="s">
        <v>291</v>
      </c>
      <c r="K2312" s="19" t="s">
        <v>305</v>
      </c>
      <c r="L2312" s="19" t="s">
        <v>7260</v>
      </c>
      <c r="M2312" s="20" t="s">
        <v>7261</v>
      </c>
      <c r="N2312" s="19" t="s">
        <v>7262</v>
      </c>
      <c r="O2312" s="18" t="s">
        <v>454</v>
      </c>
      <c r="P2312" s="43" t="s">
        <v>4047</v>
      </c>
      <c r="Q2312" s="17" t="str" cm="1">
        <f t="array" ref="Q2312">_xlfn.XLOOKUP(Table4[[#This Row],[Full Name / Nama Penuh]],Table1[[#All],[Employee Name]],Table1[[#All],[Status]],"",0,1)</f>
        <v>Active</v>
      </c>
      <c r="R2312" s="37"/>
    </row>
    <row r="2313" spans="1:18" ht="115.5">
      <c r="A2313" s="17"/>
      <c r="B2313" s="15"/>
      <c r="C2313" s="15"/>
      <c r="D2313" s="15"/>
      <c r="E2313" s="32">
        <v>45965</v>
      </c>
      <c r="F2313" s="17" t="s">
        <v>159</v>
      </c>
      <c r="G2313" s="18" t="s">
        <v>7263</v>
      </c>
      <c r="H2313" s="17" t="s">
        <v>239</v>
      </c>
      <c r="I2313" s="18" t="s">
        <v>20</v>
      </c>
      <c r="J2313" s="18" t="s">
        <v>325</v>
      </c>
      <c r="K2313" s="19" t="s">
        <v>285</v>
      </c>
      <c r="L2313" s="19" t="s">
        <v>7264</v>
      </c>
      <c r="M2313" s="20" t="s">
        <v>7265</v>
      </c>
      <c r="N2313" s="19" t="s">
        <v>7266</v>
      </c>
      <c r="O2313" s="18" t="s">
        <v>289</v>
      </c>
      <c r="P2313" s="43" t="s">
        <v>4047</v>
      </c>
      <c r="Q2313" s="17" t="str" cm="1">
        <f t="array" ref="Q2313">_xlfn.XLOOKUP(Table4[[#This Row],[Full Name / Nama Penuh]],Table1[[#All],[Employee Name]],Table1[[#All],[Status]],"",0,1)</f>
        <v>Active</v>
      </c>
      <c r="R2313" s="37"/>
    </row>
    <row r="2314" spans="1:18" ht="144.75">
      <c r="A2314" s="47"/>
      <c r="B2314" s="21"/>
      <c r="C2314" s="21"/>
      <c r="D2314" s="21"/>
      <c r="E2314" s="33">
        <v>45965</v>
      </c>
      <c r="F2314" s="17" t="s">
        <v>228</v>
      </c>
      <c r="G2314" s="15"/>
      <c r="H2314" s="17" t="s">
        <v>239</v>
      </c>
      <c r="I2314" s="22" t="s">
        <v>546</v>
      </c>
      <c r="J2314" s="22" t="s">
        <v>88</v>
      </c>
      <c r="K2314" s="23" t="s">
        <v>285</v>
      </c>
      <c r="L2314" s="23" t="s">
        <v>7267</v>
      </c>
      <c r="M2314" s="24" t="s">
        <v>7268</v>
      </c>
      <c r="N2314" s="23" t="s">
        <v>7269</v>
      </c>
      <c r="O2314" s="22" t="s">
        <v>375</v>
      </c>
      <c r="P2314" s="43" t="s">
        <v>4047</v>
      </c>
      <c r="Q2314" s="17" t="str" cm="1">
        <f t="array" ref="Q2314">_xlfn.XLOOKUP(Table4[[#This Row],[Full Name / Nama Penuh]],Table1[[#All],[Employee Name]],Table1[[#All],[Status]],"",0,1)</f>
        <v>Active</v>
      </c>
      <c r="R2314" s="37"/>
    </row>
    <row r="2315" spans="1:18" ht="159">
      <c r="A2315" s="47"/>
      <c r="B2315" s="21"/>
      <c r="C2315" s="21"/>
      <c r="D2315" s="21"/>
      <c r="E2315" s="33">
        <v>45965</v>
      </c>
      <c r="F2315" s="17" t="s">
        <v>78</v>
      </c>
      <c r="G2315" s="15"/>
      <c r="H2315" s="17" t="s">
        <v>239</v>
      </c>
      <c r="I2315" s="22" t="s">
        <v>411</v>
      </c>
      <c r="J2315" s="22" t="s">
        <v>88</v>
      </c>
      <c r="K2315" s="23" t="s">
        <v>296</v>
      </c>
      <c r="L2315" s="23" t="s">
        <v>7270</v>
      </c>
      <c r="M2315" s="24" t="s">
        <v>7271</v>
      </c>
      <c r="N2315" s="23" t="s">
        <v>7272</v>
      </c>
      <c r="O2315" s="22" t="s">
        <v>593</v>
      </c>
      <c r="P2315" s="43" t="s">
        <v>4047</v>
      </c>
      <c r="Q2315" s="17" t="str" cm="1">
        <f t="array" ref="Q2315">_xlfn.XLOOKUP(Table4[[#This Row],[Full Name / Nama Penuh]],Table1[[#All],[Employee Name]],Table1[[#All],[Status]],"",0,1)</f>
        <v>Active</v>
      </c>
      <c r="R2315" s="37"/>
    </row>
    <row r="2316" spans="1:18" ht="87">
      <c r="A2316" s="17"/>
      <c r="B2316" s="15"/>
      <c r="C2316" s="15"/>
      <c r="D2316" s="15"/>
      <c r="E2316" s="32">
        <v>45965</v>
      </c>
      <c r="F2316" s="17" t="s">
        <v>68</v>
      </c>
      <c r="G2316" s="15"/>
      <c r="H2316" s="17" t="s">
        <v>239</v>
      </c>
      <c r="I2316" s="18" t="s">
        <v>309</v>
      </c>
      <c r="J2316" s="18" t="s">
        <v>274</v>
      </c>
      <c r="K2316" s="19" t="s">
        <v>285</v>
      </c>
      <c r="L2316" s="19" t="s">
        <v>7273</v>
      </c>
      <c r="M2316" s="20" t="s">
        <v>7274</v>
      </c>
      <c r="N2316" s="19" t="s">
        <v>7275</v>
      </c>
      <c r="O2316" s="18" t="s">
        <v>289</v>
      </c>
      <c r="P2316" s="43" t="s">
        <v>4047</v>
      </c>
      <c r="Q2316" s="17" t="str" cm="1">
        <f t="array" ref="Q2316">_xlfn.XLOOKUP(Table4[[#This Row],[Full Name / Nama Penuh]],Table1[[#All],[Employee Name]],Table1[[#All],[Status]],"",0,1)</f>
        <v>Active</v>
      </c>
      <c r="R2316" s="37"/>
    </row>
    <row r="2317" spans="1:18" ht="245.25">
      <c r="A2317" s="47"/>
      <c r="B2317" s="21"/>
      <c r="C2317" s="21"/>
      <c r="D2317" s="21"/>
      <c r="E2317" s="33">
        <v>45965</v>
      </c>
      <c r="F2317" s="17" t="s">
        <v>173</v>
      </c>
      <c r="G2317" s="15"/>
      <c r="H2317" s="17" t="s">
        <v>239</v>
      </c>
      <c r="I2317" s="22" t="s">
        <v>465</v>
      </c>
      <c r="J2317" s="22" t="s">
        <v>348</v>
      </c>
      <c r="K2317" s="23" t="s">
        <v>296</v>
      </c>
      <c r="L2317" s="23" t="s">
        <v>7276</v>
      </c>
      <c r="M2317" s="24" t="s">
        <v>7277</v>
      </c>
      <c r="N2317" s="23" t="s">
        <v>7278</v>
      </c>
      <c r="O2317" s="22" t="s">
        <v>383</v>
      </c>
      <c r="P2317" s="43" t="s">
        <v>4047</v>
      </c>
      <c r="Q2317" s="17" t="str" cm="1">
        <f t="array" ref="Q2317">_xlfn.XLOOKUP(Table4[[#This Row],[Full Name / Nama Penuh]],Table1[[#All],[Employee Name]],Table1[[#All],[Status]],"",0,1)</f>
        <v>Active</v>
      </c>
      <c r="R2317" s="37"/>
    </row>
    <row r="2318" spans="1:18" ht="231">
      <c r="A2318" s="17"/>
      <c r="B2318" s="15"/>
      <c r="C2318" s="15"/>
      <c r="D2318" s="15"/>
      <c r="E2318" s="32">
        <v>45965</v>
      </c>
      <c r="F2318" s="17" t="s">
        <v>195</v>
      </c>
      <c r="G2318" s="15"/>
      <c r="H2318" s="17" t="s">
        <v>239</v>
      </c>
      <c r="I2318" s="18" t="s">
        <v>336</v>
      </c>
      <c r="J2318" s="18" t="s">
        <v>300</v>
      </c>
      <c r="K2318" s="19" t="s">
        <v>296</v>
      </c>
      <c r="L2318" s="19" t="s">
        <v>7279</v>
      </c>
      <c r="M2318" s="20" t="s">
        <v>7280</v>
      </c>
      <c r="N2318" s="19" t="s">
        <v>7281</v>
      </c>
      <c r="O2318" s="18" t="s">
        <v>346</v>
      </c>
      <c r="P2318" s="43" t="s">
        <v>4047</v>
      </c>
      <c r="Q2318" s="17" t="str" cm="1">
        <f t="array" ref="Q2318">_xlfn.XLOOKUP(Table4[[#This Row],[Full Name / Nama Penuh]],Table1[[#All],[Employee Name]],Table1[[#All],[Status]],"",0,1)</f>
        <v>Active</v>
      </c>
      <c r="R2318" s="37"/>
    </row>
    <row r="2319" spans="1:18" ht="57.75">
      <c r="A2319" s="47"/>
      <c r="B2319" s="21"/>
      <c r="C2319" s="21"/>
      <c r="D2319" s="21"/>
      <c r="E2319" s="33">
        <v>45965</v>
      </c>
      <c r="F2319" s="17" t="s">
        <v>185</v>
      </c>
      <c r="G2319" s="21" t="s">
        <v>7282</v>
      </c>
      <c r="H2319" s="17" t="s">
        <v>239</v>
      </c>
      <c r="I2319" s="22" t="s">
        <v>411</v>
      </c>
      <c r="J2319" s="22" t="s">
        <v>274</v>
      </c>
      <c r="K2319" s="23" t="s">
        <v>285</v>
      </c>
      <c r="L2319" s="23" t="s">
        <v>7283</v>
      </c>
      <c r="M2319" s="24" t="s">
        <v>7284</v>
      </c>
      <c r="N2319" s="23" t="s">
        <v>7285</v>
      </c>
      <c r="O2319" s="22" t="s">
        <v>289</v>
      </c>
      <c r="P2319" s="43" t="s">
        <v>4047</v>
      </c>
      <c r="Q2319" s="17" t="str" cm="1">
        <f t="array" ref="Q2319">_xlfn.XLOOKUP(Table4[[#This Row],[Full Name / Nama Penuh]],Table1[[#All],[Employee Name]],Table1[[#All],[Status]],"",0,1)</f>
        <v>Active</v>
      </c>
      <c r="R2319" s="37"/>
    </row>
    <row r="2320" spans="1:18" ht="174">
      <c r="A2320" s="47"/>
      <c r="B2320" s="21"/>
      <c r="C2320" s="21"/>
      <c r="D2320" s="21"/>
      <c r="E2320" s="33">
        <v>45965</v>
      </c>
      <c r="F2320" s="17" t="s">
        <v>159</v>
      </c>
      <c r="G2320" s="15"/>
      <c r="H2320" s="17" t="s">
        <v>239</v>
      </c>
      <c r="I2320" s="22" t="s">
        <v>7286</v>
      </c>
      <c r="J2320" s="22" t="s">
        <v>644</v>
      </c>
      <c r="K2320" s="23" t="s">
        <v>267</v>
      </c>
      <c r="L2320" s="23" t="s">
        <v>7287</v>
      </c>
      <c r="M2320" s="24" t="s">
        <v>7288</v>
      </c>
      <c r="N2320" s="23" t="s">
        <v>7289</v>
      </c>
      <c r="O2320" s="22" t="s">
        <v>383</v>
      </c>
      <c r="P2320" s="43" t="s">
        <v>4047</v>
      </c>
      <c r="Q2320" s="17" t="str" cm="1">
        <f t="array" ref="Q2320">_xlfn.XLOOKUP(Table4[[#This Row],[Full Name / Nama Penuh]],Table1[[#All],[Employee Name]],Table1[[#All],[Status]],"",0,1)</f>
        <v>Active</v>
      </c>
      <c r="R2320" s="37"/>
    </row>
    <row r="2321" spans="1:18" ht="174">
      <c r="A2321" s="17"/>
      <c r="B2321" s="15"/>
      <c r="C2321" s="15"/>
      <c r="D2321" s="15"/>
      <c r="E2321" s="32">
        <v>45965</v>
      </c>
      <c r="F2321" s="17" t="s">
        <v>159</v>
      </c>
      <c r="G2321" s="15"/>
      <c r="H2321" s="17" t="s">
        <v>239</v>
      </c>
      <c r="I2321" s="18" t="s">
        <v>20</v>
      </c>
      <c r="J2321" s="18" t="s">
        <v>644</v>
      </c>
      <c r="K2321" s="19" t="s">
        <v>267</v>
      </c>
      <c r="L2321" s="19" t="s">
        <v>7290</v>
      </c>
      <c r="M2321" s="20" t="s">
        <v>7291</v>
      </c>
      <c r="N2321" s="19" t="s">
        <v>7292</v>
      </c>
      <c r="O2321" s="18" t="s">
        <v>367</v>
      </c>
      <c r="P2321" s="43" t="s">
        <v>4047</v>
      </c>
      <c r="Q2321" s="17" t="str" cm="1">
        <f t="array" ref="Q2321">_xlfn.XLOOKUP(Table4[[#This Row],[Full Name / Nama Penuh]],Table1[[#All],[Employee Name]],Table1[[#All],[Status]],"",0,1)</f>
        <v>Active</v>
      </c>
      <c r="R2321" s="37"/>
    </row>
    <row r="2322" spans="1:18" ht="318">
      <c r="A2322" s="17"/>
      <c r="B2322" s="15"/>
      <c r="C2322" s="15"/>
      <c r="D2322" s="15"/>
      <c r="E2322" s="32">
        <v>45965</v>
      </c>
      <c r="F2322" s="17" t="s">
        <v>173</v>
      </c>
      <c r="G2322" s="15"/>
      <c r="H2322" s="17" t="s">
        <v>239</v>
      </c>
      <c r="I2322" s="18" t="s">
        <v>465</v>
      </c>
      <c r="J2322" s="18" t="s">
        <v>291</v>
      </c>
      <c r="K2322" s="19" t="s">
        <v>305</v>
      </c>
      <c r="L2322" s="19" t="s">
        <v>7293</v>
      </c>
      <c r="M2322" s="20" t="s">
        <v>7294</v>
      </c>
      <c r="N2322" s="19" t="s">
        <v>7295</v>
      </c>
      <c r="O2322" s="18" t="s">
        <v>295</v>
      </c>
      <c r="P2322" s="43" t="s">
        <v>4047</v>
      </c>
      <c r="Q2322" s="17" t="str" cm="1">
        <f t="array" ref="Q2322">_xlfn.XLOOKUP(Table4[[#This Row],[Full Name / Nama Penuh]],Table1[[#All],[Employee Name]],Table1[[#All],[Status]],"",0,1)</f>
        <v>Active</v>
      </c>
      <c r="R2322" s="37"/>
    </row>
    <row r="2323" spans="1:18" ht="201.75">
      <c r="A2323" s="47"/>
      <c r="B2323" s="21"/>
      <c r="C2323" s="21"/>
      <c r="D2323" s="21"/>
      <c r="E2323" s="33">
        <v>45965</v>
      </c>
      <c r="F2323" s="17" t="s">
        <v>173</v>
      </c>
      <c r="G2323" s="15"/>
      <c r="H2323" s="17" t="s">
        <v>239</v>
      </c>
      <c r="I2323" s="22" t="s">
        <v>465</v>
      </c>
      <c r="J2323" s="22" t="s">
        <v>266</v>
      </c>
      <c r="K2323" s="23" t="s">
        <v>305</v>
      </c>
      <c r="L2323" s="23" t="s">
        <v>7296</v>
      </c>
      <c r="M2323" s="24" t="s">
        <v>7297</v>
      </c>
      <c r="N2323" s="23" t="s">
        <v>7298</v>
      </c>
      <c r="O2323" s="22" t="s">
        <v>428</v>
      </c>
      <c r="P2323" s="43" t="s">
        <v>4047</v>
      </c>
      <c r="Q2323" s="17" t="str" cm="1">
        <f t="array" ref="Q2323">_xlfn.XLOOKUP(Table4[[#This Row],[Full Name / Nama Penuh]],Table1[[#All],[Employee Name]],Table1[[#All],[Status]],"",0,1)</f>
        <v>Active</v>
      </c>
      <c r="R2323" s="37"/>
    </row>
    <row r="2324" spans="1:18" ht="188.25">
      <c r="A2324" s="17"/>
      <c r="B2324" s="15"/>
      <c r="C2324" s="15"/>
      <c r="D2324" s="15"/>
      <c r="E2324" s="32">
        <v>45965</v>
      </c>
      <c r="F2324" s="17" t="s">
        <v>173</v>
      </c>
      <c r="G2324" s="15"/>
      <c r="H2324" s="17" t="s">
        <v>239</v>
      </c>
      <c r="I2324" s="18" t="s">
        <v>465</v>
      </c>
      <c r="J2324" s="18" t="s">
        <v>325</v>
      </c>
      <c r="K2324" s="19" t="s">
        <v>305</v>
      </c>
      <c r="L2324" s="19" t="s">
        <v>7299</v>
      </c>
      <c r="M2324" s="20" t="s">
        <v>7300</v>
      </c>
      <c r="N2324" s="19" t="s">
        <v>7301</v>
      </c>
      <c r="O2324" s="18" t="s">
        <v>295</v>
      </c>
      <c r="P2324" s="43" t="s">
        <v>4047</v>
      </c>
      <c r="Q2324" s="17" t="str" cm="1">
        <f t="array" ref="Q2324">_xlfn.XLOOKUP(Table4[[#This Row],[Full Name / Nama Penuh]],Table1[[#All],[Employee Name]],Table1[[#All],[Status]],"",0,1)</f>
        <v>Active</v>
      </c>
      <c r="R2324" s="37"/>
    </row>
    <row r="2325" spans="1:18" ht="43.5">
      <c r="A2325" s="47"/>
      <c r="B2325" s="21"/>
      <c r="C2325" s="21"/>
      <c r="D2325" s="21"/>
      <c r="E2325" s="33">
        <v>45965</v>
      </c>
      <c r="F2325" s="17" t="s">
        <v>91</v>
      </c>
      <c r="G2325" s="15"/>
      <c r="H2325" s="17" t="s">
        <v>239</v>
      </c>
      <c r="I2325" s="22" t="s">
        <v>7302</v>
      </c>
      <c r="J2325" s="22" t="s">
        <v>644</v>
      </c>
      <c r="K2325" s="23" t="s">
        <v>305</v>
      </c>
      <c r="L2325" s="23" t="s">
        <v>7303</v>
      </c>
      <c r="M2325" s="24" t="s">
        <v>7304</v>
      </c>
      <c r="N2325" s="23" t="s">
        <v>7305</v>
      </c>
      <c r="O2325" s="22" t="s">
        <v>450</v>
      </c>
      <c r="P2325" s="43" t="s">
        <v>4047</v>
      </c>
      <c r="Q2325" s="17" t="str" cm="1">
        <f t="array" ref="Q2325">_xlfn.XLOOKUP(Table4[[#This Row],[Full Name / Nama Penuh]],Table1[[#All],[Employee Name]],Table1[[#All],[Status]],"",0,1)</f>
        <v>Inactive</v>
      </c>
      <c r="R2325" s="37"/>
    </row>
    <row r="2326" spans="1:18" ht="72.75">
      <c r="A2326" s="17"/>
      <c r="B2326" s="15"/>
      <c r="C2326" s="15"/>
      <c r="D2326" s="15"/>
      <c r="E2326" s="32">
        <v>45965</v>
      </c>
      <c r="F2326" s="17" t="s">
        <v>91</v>
      </c>
      <c r="G2326" s="15"/>
      <c r="H2326" s="17" t="s">
        <v>239</v>
      </c>
      <c r="I2326" s="18" t="s">
        <v>7306</v>
      </c>
      <c r="J2326" s="18" t="s">
        <v>342</v>
      </c>
      <c r="K2326" s="19" t="s">
        <v>267</v>
      </c>
      <c r="L2326" s="19" t="s">
        <v>7307</v>
      </c>
      <c r="M2326" s="20" t="s">
        <v>7308</v>
      </c>
      <c r="N2326" s="19" t="s">
        <v>7054</v>
      </c>
      <c r="O2326" s="18" t="s">
        <v>346</v>
      </c>
      <c r="P2326" s="43" t="s">
        <v>4047</v>
      </c>
      <c r="Q2326" s="17" t="str" cm="1">
        <f t="array" ref="Q2326">_xlfn.XLOOKUP(Table4[[#This Row],[Full Name / Nama Penuh]],Table1[[#All],[Employee Name]],Table1[[#All],[Status]],"",0,1)</f>
        <v>Inactive</v>
      </c>
      <c r="R2326" s="37"/>
    </row>
    <row r="2327" spans="1:18" ht="43.5">
      <c r="A2327" s="17"/>
      <c r="B2327" s="15"/>
      <c r="C2327" s="15"/>
      <c r="D2327" s="15"/>
      <c r="E2327" s="32">
        <v>45965</v>
      </c>
      <c r="F2327" s="17" t="s">
        <v>189</v>
      </c>
      <c r="G2327" s="15"/>
      <c r="H2327" s="17" t="s">
        <v>239</v>
      </c>
      <c r="I2327" s="18" t="s">
        <v>465</v>
      </c>
      <c r="J2327" s="18" t="s">
        <v>1026</v>
      </c>
      <c r="K2327" s="19" t="s">
        <v>305</v>
      </c>
      <c r="L2327" s="19" t="s">
        <v>7309</v>
      </c>
      <c r="M2327" s="20" t="s">
        <v>7310</v>
      </c>
      <c r="N2327" s="19" t="s">
        <v>7311</v>
      </c>
      <c r="O2327" s="18" t="s">
        <v>428</v>
      </c>
      <c r="P2327" s="43" t="s">
        <v>4047</v>
      </c>
      <c r="Q2327" s="17" t="str" cm="1">
        <f t="array" ref="Q2327">_xlfn.XLOOKUP(Table4[[#This Row],[Full Name / Nama Penuh]],Table1[[#All],[Employee Name]],Table1[[#All],[Status]],"",0,1)</f>
        <v>Active</v>
      </c>
      <c r="R2327" s="37"/>
    </row>
    <row r="2328" spans="1:18" ht="174">
      <c r="A2328" s="47"/>
      <c r="B2328" s="21"/>
      <c r="C2328" s="21"/>
      <c r="D2328" s="21"/>
      <c r="E2328" s="33">
        <v>45965</v>
      </c>
      <c r="F2328" s="17" t="s">
        <v>195</v>
      </c>
      <c r="G2328" s="15"/>
      <c r="H2328" s="17" t="s">
        <v>239</v>
      </c>
      <c r="I2328" s="22" t="s">
        <v>7093</v>
      </c>
      <c r="J2328" s="22" t="s">
        <v>4132</v>
      </c>
      <c r="K2328" s="23" t="s">
        <v>305</v>
      </c>
      <c r="L2328" s="23" t="s">
        <v>7312</v>
      </c>
      <c r="M2328" s="24" t="s">
        <v>7313</v>
      </c>
      <c r="N2328" s="23" t="s">
        <v>7314</v>
      </c>
      <c r="O2328" s="22" t="s">
        <v>383</v>
      </c>
      <c r="P2328" s="43" t="s">
        <v>4047</v>
      </c>
      <c r="Q2328" s="17" t="str" cm="1">
        <f t="array" ref="Q2328">_xlfn.XLOOKUP(Table4[[#This Row],[Full Name / Nama Penuh]],Table1[[#All],[Employee Name]],Table1[[#All],[Status]],"",0,1)</f>
        <v>Active</v>
      </c>
      <c r="R2328" s="37"/>
    </row>
    <row r="2329" spans="1:18" ht="72.75">
      <c r="A2329" s="47"/>
      <c r="B2329" s="21"/>
      <c r="C2329" s="21"/>
      <c r="D2329" s="21"/>
      <c r="E2329" s="33">
        <v>45965</v>
      </c>
      <c r="F2329" s="17" t="s">
        <v>185</v>
      </c>
      <c r="G2329" s="21" t="s">
        <v>7282</v>
      </c>
      <c r="H2329" s="17" t="s">
        <v>239</v>
      </c>
      <c r="I2329" s="22" t="s">
        <v>411</v>
      </c>
      <c r="J2329" s="22" t="s">
        <v>266</v>
      </c>
      <c r="K2329" s="23" t="s">
        <v>305</v>
      </c>
      <c r="L2329" s="23" t="s">
        <v>7315</v>
      </c>
      <c r="M2329" s="24" t="s">
        <v>7316</v>
      </c>
      <c r="N2329" s="23" t="s">
        <v>7317</v>
      </c>
      <c r="O2329" s="22" t="s">
        <v>295</v>
      </c>
      <c r="P2329" s="43" t="s">
        <v>4047</v>
      </c>
      <c r="Q2329" s="17" t="str" cm="1">
        <f t="array" ref="Q2329">_xlfn.XLOOKUP(Table4[[#This Row],[Full Name / Nama Penuh]],Table1[[#All],[Employee Name]],Table1[[#All],[Status]],"",0,1)</f>
        <v>Active</v>
      </c>
      <c r="R2329" s="37"/>
    </row>
    <row r="2330" spans="1:18" ht="57.75">
      <c r="A2330" s="17"/>
      <c r="B2330" s="15"/>
      <c r="C2330" s="15"/>
      <c r="D2330" s="15"/>
      <c r="E2330" s="32">
        <v>45965</v>
      </c>
      <c r="F2330" s="17" t="s">
        <v>185</v>
      </c>
      <c r="G2330" s="15" t="s">
        <v>7282</v>
      </c>
      <c r="H2330" s="17" t="s">
        <v>239</v>
      </c>
      <c r="I2330" s="18" t="s">
        <v>411</v>
      </c>
      <c r="J2330" s="18" t="s">
        <v>291</v>
      </c>
      <c r="K2330" s="19" t="s">
        <v>305</v>
      </c>
      <c r="L2330" s="19" t="s">
        <v>7315</v>
      </c>
      <c r="M2330" s="20" t="s">
        <v>7318</v>
      </c>
      <c r="N2330" s="19" t="s">
        <v>7319</v>
      </c>
      <c r="O2330" s="18" t="s">
        <v>295</v>
      </c>
      <c r="P2330" s="43" t="s">
        <v>4047</v>
      </c>
      <c r="Q2330" s="17" t="str" cm="1">
        <f t="array" ref="Q2330">_xlfn.XLOOKUP(Table4[[#This Row],[Full Name / Nama Penuh]],Table1[[#All],[Employee Name]],Table1[[#All],[Status]],"",0,1)</f>
        <v>Active</v>
      </c>
      <c r="R2330" s="37"/>
    </row>
    <row r="2331" spans="1:18" ht="57.75">
      <c r="A2331" s="47"/>
      <c r="B2331" s="21"/>
      <c r="C2331" s="21"/>
      <c r="D2331" s="21"/>
      <c r="E2331" s="33">
        <v>45965</v>
      </c>
      <c r="F2331" s="17" t="s">
        <v>185</v>
      </c>
      <c r="G2331" s="21" t="s">
        <v>7282</v>
      </c>
      <c r="H2331" s="17" t="s">
        <v>239</v>
      </c>
      <c r="I2331" s="22" t="s">
        <v>411</v>
      </c>
      <c r="J2331" s="22" t="s">
        <v>274</v>
      </c>
      <c r="K2331" s="23" t="s">
        <v>305</v>
      </c>
      <c r="L2331" s="23" t="s">
        <v>7315</v>
      </c>
      <c r="M2331" s="24" t="s">
        <v>7320</v>
      </c>
      <c r="N2331" s="23" t="s">
        <v>7321</v>
      </c>
      <c r="O2331" s="22" t="s">
        <v>295</v>
      </c>
      <c r="P2331" s="43" t="s">
        <v>4047</v>
      </c>
      <c r="Q2331" s="17" t="str" cm="1">
        <f t="array" ref="Q2331">_xlfn.XLOOKUP(Table4[[#This Row],[Full Name / Nama Penuh]],Table1[[#All],[Employee Name]],Table1[[#All],[Status]],"",0,1)</f>
        <v>Active</v>
      </c>
      <c r="R2331" s="37"/>
    </row>
    <row r="2332" spans="1:18" ht="72.75">
      <c r="A2332" s="17"/>
      <c r="B2332" s="15"/>
      <c r="C2332" s="15"/>
      <c r="D2332" s="15"/>
      <c r="E2332" s="32">
        <v>45965</v>
      </c>
      <c r="F2332" s="17" t="s">
        <v>185</v>
      </c>
      <c r="G2332" s="15" t="s">
        <v>7282</v>
      </c>
      <c r="H2332" s="17" t="s">
        <v>239</v>
      </c>
      <c r="I2332" s="18" t="s">
        <v>411</v>
      </c>
      <c r="J2332" s="18" t="s">
        <v>274</v>
      </c>
      <c r="K2332" s="19" t="s">
        <v>305</v>
      </c>
      <c r="L2332" s="19" t="s">
        <v>7322</v>
      </c>
      <c r="M2332" s="20" t="s">
        <v>7323</v>
      </c>
      <c r="N2332" s="19" t="s">
        <v>7324</v>
      </c>
      <c r="O2332" s="18" t="s">
        <v>295</v>
      </c>
      <c r="P2332" s="43" t="s">
        <v>4047</v>
      </c>
      <c r="Q2332" s="17" t="str" cm="1">
        <f t="array" ref="Q2332">_xlfn.XLOOKUP(Table4[[#This Row],[Full Name / Nama Penuh]],Table1[[#All],[Employee Name]],Table1[[#All],[Status]],"",0,1)</f>
        <v>Active</v>
      </c>
      <c r="R2332" s="37"/>
    </row>
    <row r="2333" spans="1:18" ht="43.5">
      <c r="A2333" s="47"/>
      <c r="B2333" s="21"/>
      <c r="C2333" s="21"/>
      <c r="D2333" s="21"/>
      <c r="E2333" s="33">
        <v>45965</v>
      </c>
      <c r="F2333" s="17" t="s">
        <v>185</v>
      </c>
      <c r="G2333" s="21" t="s">
        <v>7282</v>
      </c>
      <c r="H2333" s="17" t="s">
        <v>239</v>
      </c>
      <c r="I2333" s="22" t="s">
        <v>411</v>
      </c>
      <c r="J2333" s="22" t="s">
        <v>848</v>
      </c>
      <c r="K2333" s="23" t="s">
        <v>267</v>
      </c>
      <c r="L2333" s="23" t="s">
        <v>7325</v>
      </c>
      <c r="M2333" s="24" t="s">
        <v>7326</v>
      </c>
      <c r="N2333" s="23" t="s">
        <v>7327</v>
      </c>
      <c r="O2333" s="22" t="s">
        <v>283</v>
      </c>
      <c r="P2333" s="43" t="s">
        <v>4047</v>
      </c>
      <c r="Q2333" s="17" t="str" cm="1">
        <f t="array" ref="Q2333">_xlfn.XLOOKUP(Table4[[#This Row],[Full Name / Nama Penuh]],Table1[[#All],[Employee Name]],Table1[[#All],[Status]],"",0,1)</f>
        <v>Active</v>
      </c>
      <c r="R2333" s="37"/>
    </row>
    <row r="2334" spans="1:18" ht="43.5">
      <c r="A2334" s="17"/>
      <c r="B2334" s="15"/>
      <c r="C2334" s="15"/>
      <c r="D2334" s="15"/>
      <c r="E2334" s="32">
        <v>45965</v>
      </c>
      <c r="F2334" s="17" t="s">
        <v>185</v>
      </c>
      <c r="G2334" s="15" t="s">
        <v>7282</v>
      </c>
      <c r="H2334" s="17" t="s">
        <v>239</v>
      </c>
      <c r="I2334" s="18" t="s">
        <v>411</v>
      </c>
      <c r="J2334" s="18" t="s">
        <v>274</v>
      </c>
      <c r="K2334" s="19" t="s">
        <v>267</v>
      </c>
      <c r="L2334" s="19" t="s">
        <v>7328</v>
      </c>
      <c r="M2334" s="20" t="s">
        <v>7329</v>
      </c>
      <c r="N2334" s="19" t="s">
        <v>7330</v>
      </c>
      <c r="O2334" s="18" t="s">
        <v>271</v>
      </c>
      <c r="P2334" s="43" t="s">
        <v>4047</v>
      </c>
      <c r="Q2334" s="17" t="str" cm="1">
        <f t="array" ref="Q2334">_xlfn.XLOOKUP(Table4[[#This Row],[Full Name / Nama Penuh]],Table1[[#All],[Employee Name]],Table1[[#All],[Status]],"",0,1)</f>
        <v>Active</v>
      </c>
      <c r="R2334" s="37"/>
    </row>
    <row r="2335" spans="1:18" ht="72.75">
      <c r="A2335" s="17"/>
      <c r="B2335" s="15"/>
      <c r="C2335" s="15"/>
      <c r="D2335" s="15"/>
      <c r="E2335" s="32">
        <v>45965</v>
      </c>
      <c r="F2335" s="17" t="s">
        <v>185</v>
      </c>
      <c r="G2335" s="15" t="s">
        <v>7282</v>
      </c>
      <c r="H2335" s="17" t="s">
        <v>239</v>
      </c>
      <c r="I2335" s="18" t="s">
        <v>411</v>
      </c>
      <c r="J2335" s="18" t="s">
        <v>88</v>
      </c>
      <c r="K2335" s="19" t="s">
        <v>305</v>
      </c>
      <c r="L2335" s="19" t="s">
        <v>7331</v>
      </c>
      <c r="M2335" s="20" t="s">
        <v>7332</v>
      </c>
      <c r="N2335" s="19" t="s">
        <v>7333</v>
      </c>
      <c r="O2335" s="18" t="s">
        <v>295</v>
      </c>
      <c r="P2335" s="43" t="s">
        <v>4047</v>
      </c>
      <c r="Q2335" s="17" t="str" cm="1">
        <f t="array" ref="Q2335">_xlfn.XLOOKUP(Table4[[#This Row],[Full Name / Nama Penuh]],Table1[[#All],[Employee Name]],Table1[[#All],[Status]],"",0,1)</f>
        <v>Active</v>
      </c>
      <c r="R2335" s="37"/>
    </row>
    <row r="2336" spans="1:18" ht="159">
      <c r="A2336" s="17"/>
      <c r="B2336" s="15"/>
      <c r="C2336" s="15"/>
      <c r="D2336" s="15"/>
      <c r="E2336" s="32">
        <v>45965</v>
      </c>
      <c r="F2336" s="17" t="s">
        <v>132</v>
      </c>
      <c r="G2336" s="15"/>
      <c r="H2336" s="17" t="s">
        <v>239</v>
      </c>
      <c r="I2336" s="18" t="s">
        <v>3674</v>
      </c>
      <c r="J2336" s="18" t="s">
        <v>1026</v>
      </c>
      <c r="K2336" s="19" t="s">
        <v>305</v>
      </c>
      <c r="L2336" s="19" t="s">
        <v>7334</v>
      </c>
      <c r="M2336" s="20" t="s">
        <v>393</v>
      </c>
      <c r="N2336" s="19" t="s">
        <v>7335</v>
      </c>
      <c r="O2336" s="18" t="s">
        <v>295</v>
      </c>
      <c r="P2336" s="43" t="s">
        <v>4047</v>
      </c>
      <c r="Q2336" s="17" t="str" cm="1">
        <f t="array" ref="Q2336">_xlfn.XLOOKUP(Table4[[#This Row],[Full Name / Nama Penuh]],Table1[[#All],[Employee Name]],Table1[[#All],[Status]],"",0,1)</f>
        <v>Active</v>
      </c>
      <c r="R2336" s="37"/>
    </row>
    <row r="2337" spans="1:18" ht="43.5">
      <c r="A2337" s="47"/>
      <c r="B2337" s="21"/>
      <c r="C2337" s="21"/>
      <c r="D2337" s="21"/>
      <c r="E2337" s="33">
        <v>45964.342303240701</v>
      </c>
      <c r="F2337" s="17" t="s">
        <v>135</v>
      </c>
      <c r="G2337" s="15"/>
      <c r="H2337" s="17" t="s">
        <v>239</v>
      </c>
      <c r="I2337" s="22" t="s">
        <v>7336</v>
      </c>
      <c r="J2337" s="22" t="s">
        <v>325</v>
      </c>
      <c r="K2337" s="23" t="s">
        <v>305</v>
      </c>
      <c r="L2337" s="23" t="s">
        <v>7337</v>
      </c>
      <c r="M2337" s="24" t="s">
        <v>7338</v>
      </c>
      <c r="N2337" s="23" t="s">
        <v>7339</v>
      </c>
      <c r="O2337" s="22" t="s">
        <v>450</v>
      </c>
      <c r="P2337" s="43" t="s">
        <v>4047</v>
      </c>
      <c r="Q2337" s="17" t="str" cm="1">
        <f t="array" ref="Q2337">_xlfn.XLOOKUP(Table4[[#This Row],[Full Name / Nama Penuh]],Table1[[#All],[Employee Name]],Table1[[#All],[Status]],"",0,1)</f>
        <v>Active</v>
      </c>
      <c r="R2337" s="37"/>
    </row>
    <row r="2338" spans="1:18" ht="57.75">
      <c r="A2338" s="17"/>
      <c r="B2338" s="15"/>
      <c r="C2338" s="15"/>
      <c r="D2338" s="15"/>
      <c r="E2338" s="32">
        <v>45964.3214814815</v>
      </c>
      <c r="F2338" s="17" t="s">
        <v>150</v>
      </c>
      <c r="G2338" s="15"/>
      <c r="H2338" s="17" t="s">
        <v>239</v>
      </c>
      <c r="I2338" s="18" t="s">
        <v>7340</v>
      </c>
      <c r="J2338" s="18" t="s">
        <v>848</v>
      </c>
      <c r="K2338" s="19" t="s">
        <v>305</v>
      </c>
      <c r="L2338" s="19" t="s">
        <v>7341</v>
      </c>
      <c r="M2338" s="20" t="s">
        <v>7342</v>
      </c>
      <c r="N2338" s="19" t="s">
        <v>7343</v>
      </c>
      <c r="O2338" s="18" t="s">
        <v>295</v>
      </c>
      <c r="P2338" s="43" t="s">
        <v>4047</v>
      </c>
      <c r="Q2338" s="17" t="str" cm="1">
        <f t="array" ref="Q2338">_xlfn.XLOOKUP(Table4[[#This Row],[Full Name / Nama Penuh]],Table1[[#All],[Employee Name]],Table1[[#All],[Status]],"",0,1)</f>
        <v>Active</v>
      </c>
      <c r="R2338" s="37"/>
    </row>
    <row r="2339" spans="1:18" ht="43.5">
      <c r="A2339" s="17"/>
      <c r="B2339" s="15"/>
      <c r="C2339" s="15"/>
      <c r="D2339" s="15"/>
      <c r="E2339" s="32">
        <v>45964</v>
      </c>
      <c r="F2339" s="17" t="s">
        <v>68</v>
      </c>
      <c r="G2339" s="18" t="s">
        <v>7344</v>
      </c>
      <c r="H2339" s="17" t="s">
        <v>239</v>
      </c>
      <c r="I2339" s="18" t="s">
        <v>885</v>
      </c>
      <c r="J2339" s="18" t="s">
        <v>88</v>
      </c>
      <c r="K2339" s="19" t="s">
        <v>285</v>
      </c>
      <c r="L2339" s="19" t="s">
        <v>7345</v>
      </c>
      <c r="M2339" s="20" t="s">
        <v>887</v>
      </c>
      <c r="N2339" s="19" t="s">
        <v>7346</v>
      </c>
      <c r="O2339" s="18" t="s">
        <v>289</v>
      </c>
      <c r="P2339" s="43" t="s">
        <v>4047</v>
      </c>
      <c r="Q2339" s="17" t="str" cm="1">
        <f t="array" ref="Q2339">_xlfn.XLOOKUP(Table4[[#This Row],[Full Name / Nama Penuh]],Table1[[#All],[Employee Name]],Table1[[#All],[Status]],"",0,1)</f>
        <v>Active</v>
      </c>
      <c r="R2339" s="37"/>
    </row>
    <row r="2340" spans="1:18" ht="43.5">
      <c r="A2340" s="17"/>
      <c r="B2340" s="15"/>
      <c r="C2340" s="15"/>
      <c r="D2340" s="15"/>
      <c r="E2340" s="32">
        <v>45964</v>
      </c>
      <c r="F2340" s="17" t="s">
        <v>76</v>
      </c>
      <c r="G2340" s="15"/>
      <c r="H2340" s="17" t="s">
        <v>239</v>
      </c>
      <c r="I2340" s="18" t="s">
        <v>309</v>
      </c>
      <c r="J2340" s="18" t="s">
        <v>483</v>
      </c>
      <c r="K2340" s="19" t="s">
        <v>296</v>
      </c>
      <c r="L2340" s="19" t="s">
        <v>7347</v>
      </c>
      <c r="M2340" s="20" t="s">
        <v>7348</v>
      </c>
      <c r="N2340" s="19" t="s">
        <v>7349</v>
      </c>
      <c r="O2340" s="18" t="s">
        <v>346</v>
      </c>
      <c r="P2340" s="43" t="s">
        <v>4047</v>
      </c>
      <c r="Q2340" s="17" t="str" cm="1">
        <f t="array" ref="Q2340">_xlfn.XLOOKUP(Table4[[#This Row],[Full Name / Nama Penuh]],Table1[[#All],[Employee Name]],Table1[[#All],[Status]],"",0,1)</f>
        <v>Active</v>
      </c>
      <c r="R2340" s="37"/>
    </row>
    <row r="2341" spans="1:18" ht="43.5">
      <c r="A2341" s="17"/>
      <c r="B2341" s="15"/>
      <c r="C2341" s="15"/>
      <c r="D2341" s="15"/>
      <c r="E2341" s="32">
        <v>45964</v>
      </c>
      <c r="F2341" s="17" t="s">
        <v>76</v>
      </c>
      <c r="G2341" s="15"/>
      <c r="H2341" s="17" t="s">
        <v>239</v>
      </c>
      <c r="I2341" s="18" t="s">
        <v>309</v>
      </c>
      <c r="J2341" s="18" t="s">
        <v>483</v>
      </c>
      <c r="K2341" s="19" t="s">
        <v>296</v>
      </c>
      <c r="L2341" s="19" t="s">
        <v>7350</v>
      </c>
      <c r="M2341" s="20" t="s">
        <v>7351</v>
      </c>
      <c r="N2341" s="19" t="s">
        <v>7352</v>
      </c>
      <c r="O2341" s="18" t="s">
        <v>346</v>
      </c>
      <c r="P2341" s="43" t="s">
        <v>4047</v>
      </c>
      <c r="Q2341" s="17" t="str" cm="1">
        <f t="array" ref="Q2341">_xlfn.XLOOKUP(Table4[[#This Row],[Full Name / Nama Penuh]],Table1[[#All],[Employee Name]],Table1[[#All],[Status]],"",0,1)</f>
        <v>Active</v>
      </c>
      <c r="R2341" s="37"/>
    </row>
    <row r="2342" spans="1:18" ht="101.25">
      <c r="A2342" s="47"/>
      <c r="B2342" s="21"/>
      <c r="C2342" s="21"/>
      <c r="D2342" s="21"/>
      <c r="E2342" s="33">
        <v>45964</v>
      </c>
      <c r="F2342" s="17" t="s">
        <v>150</v>
      </c>
      <c r="G2342" s="22" t="s">
        <v>7353</v>
      </c>
      <c r="H2342" s="17" t="s">
        <v>239</v>
      </c>
      <c r="I2342" s="22" t="s">
        <v>1204</v>
      </c>
      <c r="J2342" s="22" t="s">
        <v>504</v>
      </c>
      <c r="K2342" s="23" t="s">
        <v>267</v>
      </c>
      <c r="L2342" s="23" t="s">
        <v>7354</v>
      </c>
      <c r="M2342" s="24" t="s">
        <v>7355</v>
      </c>
      <c r="N2342" s="23" t="s">
        <v>7356</v>
      </c>
      <c r="O2342" s="22" t="s">
        <v>271</v>
      </c>
      <c r="P2342" s="43" t="s">
        <v>4047</v>
      </c>
      <c r="Q2342" s="17" t="str" cm="1">
        <f t="array" ref="Q2342">_xlfn.XLOOKUP(Table4[[#This Row],[Full Name / Nama Penuh]],Table1[[#All],[Employee Name]],Table1[[#All],[Status]],"",0,1)</f>
        <v>Active</v>
      </c>
      <c r="R2342" s="37"/>
    </row>
    <row r="2343" spans="1:18" ht="346.5">
      <c r="A2343" s="17"/>
      <c r="B2343" s="15"/>
      <c r="C2343" s="15"/>
      <c r="D2343" s="15"/>
      <c r="E2343" s="32">
        <v>45964</v>
      </c>
      <c r="F2343" s="17" t="s">
        <v>60</v>
      </c>
      <c r="G2343" s="15"/>
      <c r="H2343" s="17" t="s">
        <v>239</v>
      </c>
      <c r="I2343" s="18" t="s">
        <v>722</v>
      </c>
      <c r="J2343" s="18" t="s">
        <v>620</v>
      </c>
      <c r="K2343" s="19" t="s">
        <v>267</v>
      </c>
      <c r="L2343" s="19" t="s">
        <v>7357</v>
      </c>
      <c r="M2343" s="20" t="s">
        <v>7358</v>
      </c>
      <c r="N2343" s="19" t="s">
        <v>7359</v>
      </c>
      <c r="O2343" s="18" t="s">
        <v>553</v>
      </c>
      <c r="P2343" s="43" t="s">
        <v>4047</v>
      </c>
      <c r="Q2343" s="17" t="str" cm="1">
        <f t="array" ref="Q2343">_xlfn.XLOOKUP(Table4[[#This Row],[Full Name / Nama Penuh]],Table1[[#All],[Employee Name]],Table1[[#All],[Status]],"",0,1)</f>
        <v>Active</v>
      </c>
      <c r="R2343" s="37"/>
    </row>
    <row r="2344" spans="1:18" ht="43.5">
      <c r="A2344" s="47"/>
      <c r="B2344" s="21"/>
      <c r="C2344" s="21"/>
      <c r="D2344" s="21"/>
      <c r="E2344" s="33">
        <v>45964</v>
      </c>
      <c r="F2344" s="17" t="s">
        <v>91</v>
      </c>
      <c r="G2344" s="15"/>
      <c r="H2344" s="17" t="s">
        <v>239</v>
      </c>
      <c r="I2344" s="22" t="s">
        <v>7306</v>
      </c>
      <c r="J2344" s="22" t="s">
        <v>325</v>
      </c>
      <c r="K2344" s="23" t="s">
        <v>267</v>
      </c>
      <c r="L2344" s="23" t="s">
        <v>7360</v>
      </c>
      <c r="M2344" s="24" t="s">
        <v>7361</v>
      </c>
      <c r="N2344" s="23" t="s">
        <v>7362</v>
      </c>
      <c r="O2344" s="22" t="s">
        <v>346</v>
      </c>
      <c r="P2344" s="43" t="s">
        <v>4047</v>
      </c>
      <c r="Q2344" s="17" t="str" cm="1">
        <f t="array" ref="Q2344">_xlfn.XLOOKUP(Table4[[#This Row],[Full Name / Nama Penuh]],Table1[[#All],[Employee Name]],Table1[[#All],[Status]],"",0,1)</f>
        <v>Inactive</v>
      </c>
      <c r="R2344" s="37"/>
    </row>
    <row r="2345" spans="1:18" ht="188.25">
      <c r="A2345" s="47"/>
      <c r="B2345" s="21"/>
      <c r="C2345" s="21"/>
      <c r="D2345" s="21"/>
      <c r="E2345" s="33">
        <v>45963.576168981497</v>
      </c>
      <c r="F2345" s="17" t="s">
        <v>42</v>
      </c>
      <c r="G2345" s="15"/>
      <c r="H2345" s="17" t="s">
        <v>239</v>
      </c>
      <c r="I2345" s="22" t="s">
        <v>4120</v>
      </c>
      <c r="J2345" s="22" t="s">
        <v>5899</v>
      </c>
      <c r="K2345" s="23" t="s">
        <v>305</v>
      </c>
      <c r="L2345" s="23" t="s">
        <v>7363</v>
      </c>
      <c r="M2345" s="24" t="s">
        <v>7364</v>
      </c>
      <c r="N2345" s="23" t="s">
        <v>7365</v>
      </c>
      <c r="O2345" s="22" t="s">
        <v>295</v>
      </c>
      <c r="P2345" s="43" t="s">
        <v>4047</v>
      </c>
      <c r="Q2345" s="17" t="str" cm="1">
        <f t="array" ref="Q2345">_xlfn.XLOOKUP(Table4[[#This Row],[Full Name / Nama Penuh]],Table1[[#All],[Employee Name]],Table1[[#All],[Status]],"",0,1)</f>
        <v>Inactive</v>
      </c>
      <c r="R2345" s="37"/>
    </row>
    <row r="2346" spans="1:18" ht="87">
      <c r="A2346" s="17"/>
      <c r="B2346" s="15"/>
      <c r="C2346" s="15"/>
      <c r="D2346" s="15"/>
      <c r="E2346" s="32">
        <v>45963.474016203698</v>
      </c>
      <c r="F2346" s="17" t="s">
        <v>141</v>
      </c>
      <c r="G2346" s="15"/>
      <c r="H2346" s="17" t="s">
        <v>239</v>
      </c>
      <c r="I2346" s="18" t="s">
        <v>2221</v>
      </c>
      <c r="J2346" s="18" t="s">
        <v>1787</v>
      </c>
      <c r="K2346" s="19" t="s">
        <v>296</v>
      </c>
      <c r="L2346" s="19" t="s">
        <v>7366</v>
      </c>
      <c r="M2346" s="20" t="s">
        <v>7367</v>
      </c>
      <c r="N2346" s="19" t="s">
        <v>7368</v>
      </c>
      <c r="O2346" s="18" t="s">
        <v>283</v>
      </c>
      <c r="P2346" s="43" t="s">
        <v>4047</v>
      </c>
      <c r="Q2346" s="17" t="str" cm="1">
        <f t="array" ref="Q2346">_xlfn.XLOOKUP(Table4[[#This Row],[Full Name / Nama Penuh]],Table1[[#All],[Employee Name]],Table1[[#All],[Status]],"",0,1)</f>
        <v>Inactive</v>
      </c>
      <c r="R2346" s="37"/>
    </row>
    <row r="2347" spans="1:18" ht="115.5">
      <c r="A2347" s="47"/>
      <c r="B2347" s="21"/>
      <c r="C2347" s="21"/>
      <c r="D2347" s="21"/>
      <c r="E2347" s="33">
        <v>45963.468877314801</v>
      </c>
      <c r="F2347" s="17" t="s">
        <v>141</v>
      </c>
      <c r="G2347" s="15"/>
      <c r="H2347" s="17" t="s">
        <v>239</v>
      </c>
      <c r="I2347" s="22" t="s">
        <v>2221</v>
      </c>
      <c r="J2347" s="22" t="s">
        <v>355</v>
      </c>
      <c r="K2347" s="23" t="s">
        <v>305</v>
      </c>
      <c r="L2347" s="23" t="s">
        <v>7369</v>
      </c>
      <c r="M2347" s="24" t="s">
        <v>7370</v>
      </c>
      <c r="N2347" s="23" t="s">
        <v>7371</v>
      </c>
      <c r="O2347" s="22" t="s">
        <v>318</v>
      </c>
      <c r="P2347" s="43" t="s">
        <v>4047</v>
      </c>
      <c r="Q2347" s="17" t="str" cm="1">
        <f t="array" ref="Q2347">_xlfn.XLOOKUP(Table4[[#This Row],[Full Name / Nama Penuh]],Table1[[#All],[Employee Name]],Table1[[#All],[Status]],"",0,1)</f>
        <v>Inactive</v>
      </c>
      <c r="R2347" s="37"/>
    </row>
    <row r="2348" spans="1:18" ht="101.25">
      <c r="A2348" s="17"/>
      <c r="B2348" s="15"/>
      <c r="C2348" s="15"/>
      <c r="D2348" s="15"/>
      <c r="E2348" s="32">
        <v>45963.424907407403</v>
      </c>
      <c r="F2348" s="17" t="s">
        <v>141</v>
      </c>
      <c r="G2348" s="15"/>
      <c r="H2348" s="17" t="s">
        <v>239</v>
      </c>
      <c r="I2348" s="18" t="s">
        <v>2221</v>
      </c>
      <c r="J2348" s="18" t="s">
        <v>266</v>
      </c>
      <c r="K2348" s="19" t="s">
        <v>296</v>
      </c>
      <c r="L2348" s="19" t="s">
        <v>7372</v>
      </c>
      <c r="M2348" s="20" t="s">
        <v>7373</v>
      </c>
      <c r="N2348" s="19" t="s">
        <v>7374</v>
      </c>
      <c r="O2348" s="18" t="s">
        <v>289</v>
      </c>
      <c r="P2348" s="43" t="s">
        <v>4047</v>
      </c>
      <c r="Q2348" s="17" t="str" cm="1">
        <f t="array" ref="Q2348">_xlfn.XLOOKUP(Table4[[#This Row],[Full Name / Nama Penuh]],Table1[[#All],[Employee Name]],Table1[[#All],[Status]],"",0,1)</f>
        <v>Inactive</v>
      </c>
      <c r="R2348" s="37"/>
    </row>
    <row r="2349" spans="1:18" ht="159">
      <c r="A2349" s="47"/>
      <c r="B2349" s="21"/>
      <c r="C2349" s="21"/>
      <c r="D2349" s="21"/>
      <c r="E2349" s="33">
        <v>45963.406168981499</v>
      </c>
      <c r="F2349" s="17" t="s">
        <v>141</v>
      </c>
      <c r="G2349" s="15"/>
      <c r="H2349" s="17" t="s">
        <v>239</v>
      </c>
      <c r="I2349" s="22" t="s">
        <v>2221</v>
      </c>
      <c r="J2349" s="22" t="s">
        <v>266</v>
      </c>
      <c r="K2349" s="23" t="s">
        <v>296</v>
      </c>
      <c r="L2349" s="23" t="s">
        <v>7375</v>
      </c>
      <c r="M2349" s="24" t="s">
        <v>7376</v>
      </c>
      <c r="N2349" s="23" t="s">
        <v>7377</v>
      </c>
      <c r="O2349" s="22" t="s">
        <v>289</v>
      </c>
      <c r="P2349" s="43" t="s">
        <v>4047</v>
      </c>
      <c r="Q2349" s="17" t="str" cm="1">
        <f t="array" ref="Q2349">_xlfn.XLOOKUP(Table4[[#This Row],[Full Name / Nama Penuh]],Table1[[#All],[Employee Name]],Table1[[#All],[Status]],"",0,1)</f>
        <v>Inactive</v>
      </c>
      <c r="R2349" s="37"/>
    </row>
    <row r="2350" spans="1:18" ht="159">
      <c r="A2350" s="17"/>
      <c r="B2350" s="15"/>
      <c r="C2350" s="15"/>
      <c r="D2350" s="15"/>
      <c r="E2350" s="32">
        <v>45962.919305555602</v>
      </c>
      <c r="F2350" s="17" t="s">
        <v>193</v>
      </c>
      <c r="G2350" s="15"/>
      <c r="H2350" s="17" t="s">
        <v>239</v>
      </c>
      <c r="I2350" s="18" t="s">
        <v>1308</v>
      </c>
      <c r="J2350" s="18" t="s">
        <v>291</v>
      </c>
      <c r="K2350" s="19" t="s">
        <v>285</v>
      </c>
      <c r="L2350" s="19" t="s">
        <v>7378</v>
      </c>
      <c r="M2350" s="20" t="s">
        <v>7379</v>
      </c>
      <c r="N2350" s="19" t="s">
        <v>7380</v>
      </c>
      <c r="O2350" s="18" t="s">
        <v>289</v>
      </c>
      <c r="P2350" s="43" t="s">
        <v>4047</v>
      </c>
      <c r="Q2350" s="17" t="str" cm="1">
        <f t="array" ref="Q2350">_xlfn.XLOOKUP(Table4[[#This Row],[Full Name / Nama Penuh]],Table1[[#All],[Employee Name]],Table1[[#All],[Status]],"",0,1)</f>
        <v>Active</v>
      </c>
      <c r="R2350" s="37"/>
    </row>
    <row r="2351" spans="1:18" ht="101.25">
      <c r="A2351" s="47"/>
      <c r="B2351" s="21"/>
      <c r="C2351" s="21"/>
      <c r="D2351" s="21"/>
      <c r="E2351" s="33">
        <v>45962.916145833296</v>
      </c>
      <c r="F2351" s="17" t="s">
        <v>193</v>
      </c>
      <c r="G2351" s="15"/>
      <c r="H2351" s="17" t="s">
        <v>239</v>
      </c>
      <c r="I2351" s="22" t="s">
        <v>1308</v>
      </c>
      <c r="J2351" s="22" t="s">
        <v>683</v>
      </c>
      <c r="K2351" s="23" t="s">
        <v>267</v>
      </c>
      <c r="L2351" s="23" t="s">
        <v>7381</v>
      </c>
      <c r="M2351" s="24" t="s">
        <v>7382</v>
      </c>
      <c r="N2351" s="23" t="s">
        <v>7383</v>
      </c>
      <c r="O2351" s="22" t="s">
        <v>383</v>
      </c>
      <c r="P2351" s="43" t="s">
        <v>4047</v>
      </c>
      <c r="Q2351" s="17" t="str" cm="1">
        <f t="array" ref="Q2351">_xlfn.XLOOKUP(Table4[[#This Row],[Full Name / Nama Penuh]],Table1[[#All],[Employee Name]],Table1[[#All],[Status]],"",0,1)</f>
        <v>Active</v>
      </c>
      <c r="R2351" s="37"/>
    </row>
    <row r="2352" spans="1:18" ht="87">
      <c r="A2352" s="17"/>
      <c r="B2352" s="15"/>
      <c r="C2352" s="15"/>
      <c r="D2352" s="15"/>
      <c r="E2352" s="32">
        <v>45962.913043981498</v>
      </c>
      <c r="F2352" s="17" t="s">
        <v>193</v>
      </c>
      <c r="G2352" s="15"/>
      <c r="H2352" s="17" t="s">
        <v>239</v>
      </c>
      <c r="I2352" s="18" t="s">
        <v>1308</v>
      </c>
      <c r="J2352" s="18" t="s">
        <v>300</v>
      </c>
      <c r="K2352" s="19" t="s">
        <v>285</v>
      </c>
      <c r="L2352" s="19" t="s">
        <v>7384</v>
      </c>
      <c r="M2352" s="20" t="s">
        <v>7385</v>
      </c>
      <c r="N2352" s="19" t="s">
        <v>7386</v>
      </c>
      <c r="O2352" s="18" t="s">
        <v>289</v>
      </c>
      <c r="P2352" s="43" t="s">
        <v>4047</v>
      </c>
      <c r="Q2352" s="17" t="str" cm="1">
        <f t="array" ref="Q2352">_xlfn.XLOOKUP(Table4[[#This Row],[Full Name / Nama Penuh]],Table1[[#All],[Employee Name]],Table1[[#All],[Status]],"",0,1)</f>
        <v>Active</v>
      </c>
      <c r="R2352" s="37"/>
    </row>
    <row r="2353" spans="1:18" ht="57.75">
      <c r="A2353" s="47"/>
      <c r="B2353" s="21"/>
      <c r="C2353" s="21"/>
      <c r="D2353" s="21"/>
      <c r="E2353" s="33">
        <v>45962.909513888902</v>
      </c>
      <c r="F2353" s="17" t="s">
        <v>193</v>
      </c>
      <c r="G2353" s="15"/>
      <c r="H2353" s="17" t="s">
        <v>239</v>
      </c>
      <c r="I2353" s="22" t="s">
        <v>1308</v>
      </c>
      <c r="J2353" s="22" t="s">
        <v>300</v>
      </c>
      <c r="K2353" s="23" t="s">
        <v>296</v>
      </c>
      <c r="L2353" s="23" t="s">
        <v>7387</v>
      </c>
      <c r="M2353" s="24" t="s">
        <v>7388</v>
      </c>
      <c r="N2353" s="23" t="s">
        <v>7389</v>
      </c>
      <c r="O2353" s="22" t="s">
        <v>346</v>
      </c>
      <c r="P2353" s="43" t="s">
        <v>4047</v>
      </c>
      <c r="Q2353" s="17" t="str" cm="1">
        <f t="array" ref="Q2353">_xlfn.XLOOKUP(Table4[[#This Row],[Full Name / Nama Penuh]],Table1[[#All],[Employee Name]],Table1[[#All],[Status]],"",0,1)</f>
        <v>Active</v>
      </c>
      <c r="R2353" s="37"/>
    </row>
    <row r="2354" spans="1:18" ht="87">
      <c r="A2354" s="17"/>
      <c r="B2354" s="15"/>
      <c r="C2354" s="15"/>
      <c r="D2354" s="15"/>
      <c r="E2354" s="32">
        <v>45962.892789351899</v>
      </c>
      <c r="F2354" s="17" t="s">
        <v>193</v>
      </c>
      <c r="G2354" s="15"/>
      <c r="H2354" s="17" t="s">
        <v>239</v>
      </c>
      <c r="I2354" s="18" t="s">
        <v>1308</v>
      </c>
      <c r="J2354" s="18" t="s">
        <v>608</v>
      </c>
      <c r="K2354" s="19" t="s">
        <v>296</v>
      </c>
      <c r="L2354" s="19" t="s">
        <v>7390</v>
      </c>
      <c r="M2354" s="20" t="s">
        <v>7391</v>
      </c>
      <c r="N2354" s="19" t="s">
        <v>7392</v>
      </c>
      <c r="O2354" s="18" t="s">
        <v>346</v>
      </c>
      <c r="P2354" s="43" t="s">
        <v>4047</v>
      </c>
      <c r="Q2354" s="17" t="str" cm="1">
        <f t="array" ref="Q2354">_xlfn.XLOOKUP(Table4[[#This Row],[Full Name / Nama Penuh]],Table1[[#All],[Employee Name]],Table1[[#All],[Status]],"",0,1)</f>
        <v>Active</v>
      </c>
      <c r="R2354" s="37"/>
    </row>
    <row r="2355" spans="1:18" ht="159">
      <c r="A2355" s="47"/>
      <c r="B2355" s="21"/>
      <c r="C2355" s="21"/>
      <c r="D2355" s="21"/>
      <c r="E2355" s="33">
        <v>45962.891412037003</v>
      </c>
      <c r="F2355" s="17" t="s">
        <v>181</v>
      </c>
      <c r="G2355" s="15"/>
      <c r="H2355" s="17" t="s">
        <v>239</v>
      </c>
      <c r="I2355" s="22" t="s">
        <v>799</v>
      </c>
      <c r="J2355" s="22" t="s">
        <v>407</v>
      </c>
      <c r="K2355" s="23" t="s">
        <v>305</v>
      </c>
      <c r="L2355" s="23" t="s">
        <v>7393</v>
      </c>
      <c r="M2355" s="24" t="s">
        <v>6188</v>
      </c>
      <c r="N2355" s="23" t="s">
        <v>7394</v>
      </c>
      <c r="O2355" s="22" t="s">
        <v>428</v>
      </c>
      <c r="P2355" s="43" t="s">
        <v>4047</v>
      </c>
      <c r="Q2355" s="17" t="str" cm="1">
        <f t="array" ref="Q2355">_xlfn.XLOOKUP(Table4[[#This Row],[Full Name / Nama Penuh]],Table1[[#All],[Employee Name]],Table1[[#All],[Status]],"",0,1)</f>
        <v>Active</v>
      </c>
      <c r="R2355" s="37"/>
    </row>
    <row r="2356" spans="1:18" ht="409.6">
      <c r="A2356" s="17"/>
      <c r="B2356" s="15"/>
      <c r="C2356" s="15"/>
      <c r="D2356" s="15"/>
      <c r="E2356" s="32">
        <v>45962.890590277799</v>
      </c>
      <c r="F2356" s="17" t="s">
        <v>191</v>
      </c>
      <c r="G2356" s="15"/>
      <c r="H2356" s="17" t="s">
        <v>239</v>
      </c>
      <c r="I2356" s="18" t="s">
        <v>6975</v>
      </c>
      <c r="J2356" s="18" t="s">
        <v>4132</v>
      </c>
      <c r="K2356" s="19" t="s">
        <v>296</v>
      </c>
      <c r="L2356" s="19" t="s">
        <v>7395</v>
      </c>
      <c r="M2356" s="20" t="s">
        <v>7396</v>
      </c>
      <c r="N2356" s="19" t="s">
        <v>7397</v>
      </c>
      <c r="O2356" s="18" t="s">
        <v>375</v>
      </c>
      <c r="P2356" s="43" t="s">
        <v>4047</v>
      </c>
      <c r="Q2356" s="17" t="str" cm="1">
        <f t="array" ref="Q2356">_xlfn.XLOOKUP(Table4[[#This Row],[Full Name / Nama Penuh]],Table1[[#All],[Employee Name]],Table1[[#All],[Status]],"",0,1)</f>
        <v>Active</v>
      </c>
      <c r="R2356" s="37"/>
    </row>
    <row r="2357" spans="1:18" ht="390">
      <c r="A2357" s="47"/>
      <c r="B2357" s="21"/>
      <c r="C2357" s="21"/>
      <c r="D2357" s="21"/>
      <c r="E2357" s="33">
        <v>45962.889918981498</v>
      </c>
      <c r="F2357" s="17" t="s">
        <v>191</v>
      </c>
      <c r="G2357" s="15"/>
      <c r="H2357" s="17" t="s">
        <v>239</v>
      </c>
      <c r="I2357" s="22" t="s">
        <v>7398</v>
      </c>
      <c r="J2357" s="22" t="s">
        <v>300</v>
      </c>
      <c r="K2357" s="23" t="s">
        <v>285</v>
      </c>
      <c r="L2357" s="23" t="s">
        <v>7399</v>
      </c>
      <c r="M2357" s="24" t="s">
        <v>7400</v>
      </c>
      <c r="N2357" s="23" t="s">
        <v>7401</v>
      </c>
      <c r="O2357" s="22" t="s">
        <v>375</v>
      </c>
      <c r="P2357" s="43" t="s">
        <v>4047</v>
      </c>
      <c r="Q2357" s="17" t="str" cm="1">
        <f t="array" ref="Q2357">_xlfn.XLOOKUP(Table4[[#This Row],[Full Name / Nama Penuh]],Table1[[#All],[Employee Name]],Table1[[#All],[Status]],"",0,1)</f>
        <v>Active</v>
      </c>
      <c r="R2357" s="37"/>
    </row>
    <row r="2358" spans="1:18" ht="174">
      <c r="A2358" s="17"/>
      <c r="B2358" s="15"/>
      <c r="C2358" s="15"/>
      <c r="D2358" s="15"/>
      <c r="E2358" s="32">
        <v>45962.8891435185</v>
      </c>
      <c r="F2358" s="17" t="s">
        <v>193</v>
      </c>
      <c r="G2358" s="15"/>
      <c r="H2358" s="17" t="s">
        <v>239</v>
      </c>
      <c r="I2358" s="18" t="s">
        <v>1308</v>
      </c>
      <c r="J2358" s="18" t="s">
        <v>300</v>
      </c>
      <c r="K2358" s="19" t="s">
        <v>267</v>
      </c>
      <c r="L2358" s="19" t="s">
        <v>7402</v>
      </c>
      <c r="M2358" s="20" t="s">
        <v>7403</v>
      </c>
      <c r="N2358" s="19" t="s">
        <v>7404</v>
      </c>
      <c r="O2358" s="18" t="s">
        <v>346</v>
      </c>
      <c r="P2358" s="43" t="s">
        <v>4047</v>
      </c>
      <c r="Q2358" s="17" t="str" cm="1">
        <f t="array" ref="Q2358">_xlfn.XLOOKUP(Table4[[#This Row],[Full Name / Nama Penuh]],Table1[[#All],[Employee Name]],Table1[[#All],[Status]],"",0,1)</f>
        <v>Active</v>
      </c>
      <c r="R2358" s="37"/>
    </row>
    <row r="2359" spans="1:18" ht="57.75">
      <c r="A2359" s="47"/>
      <c r="B2359" s="21"/>
      <c r="C2359" s="21"/>
      <c r="D2359" s="21"/>
      <c r="E2359" s="33">
        <v>45962.887303240699</v>
      </c>
      <c r="F2359" s="17" t="s">
        <v>193</v>
      </c>
      <c r="G2359" s="15"/>
      <c r="H2359" s="17" t="s">
        <v>239</v>
      </c>
      <c r="I2359" s="22" t="s">
        <v>1308</v>
      </c>
      <c r="J2359" s="22" t="s">
        <v>266</v>
      </c>
      <c r="K2359" s="23" t="s">
        <v>267</v>
      </c>
      <c r="L2359" s="23" t="s">
        <v>7405</v>
      </c>
      <c r="M2359" s="24" t="s">
        <v>7406</v>
      </c>
      <c r="N2359" s="23" t="s">
        <v>7407</v>
      </c>
      <c r="O2359" s="22" t="s">
        <v>283</v>
      </c>
      <c r="P2359" s="43" t="s">
        <v>4047</v>
      </c>
      <c r="Q2359" s="17" t="str" cm="1">
        <f t="array" ref="Q2359">_xlfn.XLOOKUP(Table4[[#This Row],[Full Name / Nama Penuh]],Table1[[#All],[Employee Name]],Table1[[#All],[Status]],"",0,1)</f>
        <v>Active</v>
      </c>
      <c r="R2359" s="37"/>
    </row>
    <row r="2360" spans="1:18" ht="87">
      <c r="A2360" s="17"/>
      <c r="B2360" s="15"/>
      <c r="C2360" s="15"/>
      <c r="D2360" s="15"/>
      <c r="E2360" s="32">
        <v>45962.878703703696</v>
      </c>
      <c r="F2360" s="17" t="s">
        <v>230</v>
      </c>
      <c r="G2360" s="15"/>
      <c r="H2360" s="17" t="s">
        <v>239</v>
      </c>
      <c r="I2360" s="18" t="s">
        <v>4464</v>
      </c>
      <c r="J2360" s="18" t="s">
        <v>266</v>
      </c>
      <c r="K2360" s="19" t="s">
        <v>267</v>
      </c>
      <c r="L2360" s="19" t="s">
        <v>7408</v>
      </c>
      <c r="M2360" s="20" t="s">
        <v>7409</v>
      </c>
      <c r="N2360" s="19" t="s">
        <v>7410</v>
      </c>
      <c r="O2360" s="18" t="s">
        <v>295</v>
      </c>
      <c r="P2360" s="43" t="s">
        <v>4047</v>
      </c>
      <c r="Q2360" s="17" t="str" cm="1">
        <f t="array" ref="Q2360">_xlfn.XLOOKUP(Table4[[#This Row],[Full Name / Nama Penuh]],Table1[[#All],[Employee Name]],Table1[[#All],[Status]],"",0,1)</f>
        <v>Active</v>
      </c>
      <c r="R2360" s="37"/>
    </row>
    <row r="2361" spans="1:18" ht="57.75">
      <c r="A2361" s="47"/>
      <c r="B2361" s="21"/>
      <c r="C2361" s="21"/>
      <c r="D2361" s="21"/>
      <c r="E2361" s="33">
        <v>45962.876655092601</v>
      </c>
      <c r="F2361" s="17" t="s">
        <v>230</v>
      </c>
      <c r="G2361" s="15"/>
      <c r="H2361" s="17" t="s">
        <v>239</v>
      </c>
      <c r="I2361" s="22" t="s">
        <v>4464</v>
      </c>
      <c r="J2361" s="22" t="s">
        <v>88</v>
      </c>
      <c r="K2361" s="23" t="s">
        <v>305</v>
      </c>
      <c r="L2361" s="23" t="s">
        <v>7411</v>
      </c>
      <c r="M2361" s="24" t="s">
        <v>7412</v>
      </c>
      <c r="N2361" s="23" t="s">
        <v>7413</v>
      </c>
      <c r="O2361" s="22" t="s">
        <v>295</v>
      </c>
      <c r="P2361" s="43" t="s">
        <v>4047</v>
      </c>
      <c r="Q2361" s="17" t="str" cm="1">
        <f t="array" ref="Q2361">_xlfn.XLOOKUP(Table4[[#This Row],[Full Name / Nama Penuh]],Table1[[#All],[Employee Name]],Table1[[#All],[Status]],"",0,1)</f>
        <v>Active</v>
      </c>
      <c r="R2361" s="37"/>
    </row>
    <row r="2362" spans="1:18" ht="409.6">
      <c r="A2362" s="17"/>
      <c r="B2362" s="15"/>
      <c r="C2362" s="15"/>
      <c r="D2362" s="15"/>
      <c r="E2362" s="32">
        <v>45962.858506944402</v>
      </c>
      <c r="F2362" s="17" t="s">
        <v>191</v>
      </c>
      <c r="G2362" s="15"/>
      <c r="H2362" s="17" t="s">
        <v>239</v>
      </c>
      <c r="I2362" s="18" t="s">
        <v>6975</v>
      </c>
      <c r="J2362" s="18" t="s">
        <v>274</v>
      </c>
      <c r="K2362" s="19" t="s">
        <v>305</v>
      </c>
      <c r="L2362" s="19" t="s">
        <v>7414</v>
      </c>
      <c r="M2362" s="20" t="s">
        <v>7415</v>
      </c>
      <c r="N2362" s="19" t="s">
        <v>7416</v>
      </c>
      <c r="O2362" s="18" t="s">
        <v>318</v>
      </c>
      <c r="P2362" s="43" t="s">
        <v>4047</v>
      </c>
      <c r="Q2362" s="17" t="str" cm="1">
        <f t="array" ref="Q2362">_xlfn.XLOOKUP(Table4[[#This Row],[Full Name / Nama Penuh]],Table1[[#All],[Employee Name]],Table1[[#All],[Status]],"",0,1)</f>
        <v>Active</v>
      </c>
      <c r="R2362" s="37"/>
    </row>
    <row r="2363" spans="1:18" ht="101.25">
      <c r="A2363" s="47"/>
      <c r="B2363" s="21"/>
      <c r="C2363" s="21"/>
      <c r="D2363" s="21"/>
      <c r="E2363" s="33">
        <v>45962.854386574101</v>
      </c>
      <c r="F2363" s="17" t="s">
        <v>193</v>
      </c>
      <c r="G2363" s="15"/>
      <c r="H2363" s="17" t="s">
        <v>239</v>
      </c>
      <c r="I2363" s="22" t="s">
        <v>465</v>
      </c>
      <c r="J2363" s="22" t="s">
        <v>608</v>
      </c>
      <c r="K2363" s="23" t="s">
        <v>267</v>
      </c>
      <c r="L2363" s="23" t="s">
        <v>7417</v>
      </c>
      <c r="M2363" s="24" t="s">
        <v>7418</v>
      </c>
      <c r="N2363" s="23" t="s">
        <v>7419</v>
      </c>
      <c r="O2363" s="22" t="s">
        <v>283</v>
      </c>
      <c r="P2363" s="43" t="s">
        <v>4047</v>
      </c>
      <c r="Q2363" s="17" t="str" cm="1">
        <f t="array" ref="Q2363">_xlfn.XLOOKUP(Table4[[#This Row],[Full Name / Nama Penuh]],Table1[[#All],[Employee Name]],Table1[[#All],[Status]],"",0,1)</f>
        <v>Active</v>
      </c>
      <c r="R2363" s="37"/>
    </row>
    <row r="2364" spans="1:18" ht="43.5">
      <c r="A2364" s="17"/>
      <c r="B2364" s="15"/>
      <c r="C2364" s="15"/>
      <c r="D2364" s="15"/>
      <c r="E2364" s="32">
        <v>45962.306631944397</v>
      </c>
      <c r="F2364" s="17" t="s">
        <v>55</v>
      </c>
      <c r="G2364" s="15"/>
      <c r="H2364" s="17" t="s">
        <v>239</v>
      </c>
      <c r="I2364" s="18" t="s">
        <v>363</v>
      </c>
      <c r="J2364" s="18" t="s">
        <v>3594</v>
      </c>
      <c r="K2364" s="19" t="s">
        <v>267</v>
      </c>
      <c r="L2364" s="19" t="s">
        <v>7420</v>
      </c>
      <c r="M2364" s="20" t="s">
        <v>7421</v>
      </c>
      <c r="N2364" s="19" t="s">
        <v>7422</v>
      </c>
      <c r="O2364" s="18" t="s">
        <v>383</v>
      </c>
      <c r="P2364" s="43" t="s">
        <v>4047</v>
      </c>
      <c r="Q2364" s="17" t="str" cm="1">
        <f t="array" ref="Q2364">_xlfn.XLOOKUP(Table4[[#This Row],[Full Name / Nama Penuh]],Table1[[#All],[Employee Name]],Table1[[#All],[Status]],"",0,1)</f>
        <v>Active</v>
      </c>
      <c r="R2364" s="37"/>
    </row>
    <row r="2365" spans="1:18" ht="43.5">
      <c r="A2365" s="47"/>
      <c r="B2365" s="21"/>
      <c r="C2365" s="21"/>
      <c r="D2365" s="21"/>
      <c r="E2365" s="33">
        <v>45961.904918981498</v>
      </c>
      <c r="F2365" s="17" t="s">
        <v>181</v>
      </c>
      <c r="G2365" s="15"/>
      <c r="H2365" s="17" t="s">
        <v>239</v>
      </c>
      <c r="I2365" s="22" t="s">
        <v>799</v>
      </c>
      <c r="J2365" s="22" t="s">
        <v>300</v>
      </c>
      <c r="K2365" s="23" t="s">
        <v>285</v>
      </c>
      <c r="L2365" s="23" t="s">
        <v>7423</v>
      </c>
      <c r="M2365" s="24" t="s">
        <v>7424</v>
      </c>
      <c r="N2365" s="23" t="s">
        <v>7425</v>
      </c>
      <c r="O2365" s="22" t="s">
        <v>289</v>
      </c>
      <c r="P2365" s="43" t="s">
        <v>4047</v>
      </c>
      <c r="Q2365" s="17" t="str" cm="1">
        <f t="array" ref="Q2365">_xlfn.XLOOKUP(Table4[[#This Row],[Full Name / Nama Penuh]],Table1[[#All],[Employee Name]],Table1[[#All],[Status]],"",0,1)</f>
        <v>Active</v>
      </c>
      <c r="R2365" s="37"/>
    </row>
    <row r="2366" spans="1:18" ht="72.75">
      <c r="A2366" s="17"/>
      <c r="B2366" s="15"/>
      <c r="C2366" s="15"/>
      <c r="D2366" s="15"/>
      <c r="E2366" s="32">
        <v>45961.7715046296</v>
      </c>
      <c r="F2366" s="17" t="s">
        <v>55</v>
      </c>
      <c r="G2366" s="15"/>
      <c r="H2366" s="17" t="s">
        <v>239</v>
      </c>
      <c r="I2366" s="18" t="s">
        <v>1025</v>
      </c>
      <c r="J2366" s="18" t="s">
        <v>325</v>
      </c>
      <c r="K2366" s="19" t="s">
        <v>267</v>
      </c>
      <c r="L2366" s="19" t="s">
        <v>7426</v>
      </c>
      <c r="M2366" s="20" t="s">
        <v>7427</v>
      </c>
      <c r="N2366" s="19" t="s">
        <v>7428</v>
      </c>
      <c r="O2366" s="18" t="s">
        <v>383</v>
      </c>
      <c r="P2366" s="43" t="s">
        <v>4047</v>
      </c>
      <c r="Q2366" s="17" t="str" cm="1">
        <f t="array" ref="Q2366">_xlfn.XLOOKUP(Table4[[#This Row],[Full Name / Nama Penuh]],Table1[[#All],[Employee Name]],Table1[[#All],[Status]],"",0,1)</f>
        <v>Active</v>
      </c>
      <c r="R2366" s="37"/>
    </row>
    <row r="2367" spans="1:18" ht="72.75">
      <c r="A2367" s="47"/>
      <c r="B2367" s="21"/>
      <c r="C2367" s="21"/>
      <c r="D2367" s="21"/>
      <c r="E2367" s="33">
        <v>45961.769201388903</v>
      </c>
      <c r="F2367" s="17" t="s">
        <v>55</v>
      </c>
      <c r="G2367" s="15"/>
      <c r="H2367" s="17" t="s">
        <v>239</v>
      </c>
      <c r="I2367" s="22" t="s">
        <v>1025</v>
      </c>
      <c r="J2367" s="22" t="s">
        <v>848</v>
      </c>
      <c r="K2367" s="23" t="s">
        <v>267</v>
      </c>
      <c r="L2367" s="23" t="s">
        <v>7429</v>
      </c>
      <c r="M2367" s="24" t="s">
        <v>7430</v>
      </c>
      <c r="N2367" s="23" t="s">
        <v>7431</v>
      </c>
      <c r="O2367" s="22" t="s">
        <v>450</v>
      </c>
      <c r="P2367" s="43" t="s">
        <v>4047</v>
      </c>
      <c r="Q2367" s="17" t="str" cm="1">
        <f t="array" ref="Q2367">_xlfn.XLOOKUP(Table4[[#This Row],[Full Name / Nama Penuh]],Table1[[#All],[Employee Name]],Table1[[#All],[Status]],"",0,1)</f>
        <v>Active</v>
      </c>
      <c r="R2367" s="37"/>
    </row>
    <row r="2368" spans="1:18" ht="144.75">
      <c r="A2368" s="17"/>
      <c r="B2368" s="15"/>
      <c r="C2368" s="15"/>
      <c r="D2368" s="15"/>
      <c r="E2368" s="32">
        <v>45961.616666666698</v>
      </c>
      <c r="F2368" s="17" t="s">
        <v>223</v>
      </c>
      <c r="G2368" s="15"/>
      <c r="H2368" s="17" t="s">
        <v>239</v>
      </c>
      <c r="I2368" s="18" t="s">
        <v>7432</v>
      </c>
      <c r="J2368" s="18" t="s">
        <v>291</v>
      </c>
      <c r="K2368" s="19" t="s">
        <v>267</v>
      </c>
      <c r="L2368" s="19" t="s">
        <v>7433</v>
      </c>
      <c r="M2368" s="20" t="s">
        <v>7434</v>
      </c>
      <c r="N2368" s="19" t="s">
        <v>7435</v>
      </c>
      <c r="O2368" s="18" t="s">
        <v>318</v>
      </c>
      <c r="P2368" s="43" t="s">
        <v>4047</v>
      </c>
      <c r="Q2368" s="17" t="str" cm="1">
        <f t="array" ref="Q2368">_xlfn.XLOOKUP(Table4[[#This Row],[Full Name / Nama Penuh]],Table1[[#All],[Employee Name]],Table1[[#All],[Status]],"",0,1)</f>
        <v>Inactive</v>
      </c>
      <c r="R2368" s="37"/>
    </row>
    <row r="2369" spans="1:18" ht="29.25">
      <c r="A2369" s="47"/>
      <c r="B2369" s="21"/>
      <c r="C2369" s="21"/>
      <c r="D2369" s="21"/>
      <c r="E2369" s="33">
        <v>45961.489189814798</v>
      </c>
      <c r="F2369" s="17" t="s">
        <v>197</v>
      </c>
      <c r="G2369" s="15"/>
      <c r="H2369" s="17" t="s">
        <v>239</v>
      </c>
      <c r="I2369" s="22" t="s">
        <v>752</v>
      </c>
      <c r="J2369" s="22" t="s">
        <v>644</v>
      </c>
      <c r="K2369" s="23" t="s">
        <v>296</v>
      </c>
      <c r="L2369" s="23" t="s">
        <v>7436</v>
      </c>
      <c r="M2369" s="24" t="s">
        <v>7437</v>
      </c>
      <c r="N2369" s="23" t="s">
        <v>7438</v>
      </c>
      <c r="O2369" s="22" t="s">
        <v>450</v>
      </c>
      <c r="P2369" s="43" t="s">
        <v>4047</v>
      </c>
      <c r="Q2369" s="17" t="str" cm="1">
        <f t="array" ref="Q2369">_xlfn.XLOOKUP(Table4[[#This Row],[Full Name / Nama Penuh]],Table1[[#All],[Employee Name]],Table1[[#All],[Status]],"",0,1)</f>
        <v>Active</v>
      </c>
      <c r="R2369" s="37"/>
    </row>
    <row r="2370" spans="1:18" ht="72.75">
      <c r="A2370" s="17"/>
      <c r="B2370" s="15"/>
      <c r="C2370" s="15"/>
      <c r="D2370" s="15"/>
      <c r="E2370" s="32">
        <v>45961.478333333303</v>
      </c>
      <c r="F2370" s="17" t="s">
        <v>197</v>
      </c>
      <c r="G2370" s="15"/>
      <c r="H2370" s="17" t="s">
        <v>239</v>
      </c>
      <c r="I2370" s="18" t="s">
        <v>752</v>
      </c>
      <c r="J2370" s="18" t="s">
        <v>386</v>
      </c>
      <c r="K2370" s="19" t="s">
        <v>267</v>
      </c>
      <c r="L2370" s="19" t="s">
        <v>7439</v>
      </c>
      <c r="M2370" s="20" t="s">
        <v>7440</v>
      </c>
      <c r="N2370" s="19" t="s">
        <v>7441</v>
      </c>
      <c r="O2370" s="18" t="s">
        <v>283</v>
      </c>
      <c r="P2370" s="43" t="s">
        <v>4047</v>
      </c>
      <c r="Q2370" s="17" t="str" cm="1">
        <f t="array" ref="Q2370">_xlfn.XLOOKUP(Table4[[#This Row],[Full Name / Nama Penuh]],Table1[[#All],[Employee Name]],Table1[[#All],[Status]],"",0,1)</f>
        <v>Active</v>
      </c>
      <c r="R2370" s="37"/>
    </row>
    <row r="2371" spans="1:18" ht="57.75">
      <c r="A2371" s="47"/>
      <c r="B2371" s="21"/>
      <c r="C2371" s="21"/>
      <c r="D2371" s="21"/>
      <c r="E2371" s="33">
        <v>45961.472094907404</v>
      </c>
      <c r="F2371" s="17" t="s">
        <v>197</v>
      </c>
      <c r="G2371" s="15"/>
      <c r="H2371" s="17" t="s">
        <v>239</v>
      </c>
      <c r="I2371" s="22" t="s">
        <v>752</v>
      </c>
      <c r="J2371" s="22" t="s">
        <v>483</v>
      </c>
      <c r="K2371" s="23" t="s">
        <v>267</v>
      </c>
      <c r="L2371" s="23" t="s">
        <v>7442</v>
      </c>
      <c r="M2371" s="24" t="s">
        <v>7443</v>
      </c>
      <c r="N2371" s="23" t="s">
        <v>7444</v>
      </c>
      <c r="O2371" s="22" t="s">
        <v>318</v>
      </c>
      <c r="P2371" s="43" t="s">
        <v>4047</v>
      </c>
      <c r="Q2371" s="17" t="str" cm="1">
        <f t="array" ref="Q2371">_xlfn.XLOOKUP(Table4[[#This Row],[Full Name / Nama Penuh]],Table1[[#All],[Employee Name]],Table1[[#All],[Status]],"",0,1)</f>
        <v>Active</v>
      </c>
      <c r="R2371" s="37"/>
    </row>
    <row r="2372" spans="1:18" ht="57.75">
      <c r="A2372" s="17"/>
      <c r="B2372" s="15"/>
      <c r="C2372" s="15"/>
      <c r="D2372" s="15"/>
      <c r="E2372" s="32">
        <v>45961.432997685202</v>
      </c>
      <c r="F2372" s="17" t="s">
        <v>138</v>
      </c>
      <c r="G2372" s="15"/>
      <c r="H2372" s="17" t="s">
        <v>239</v>
      </c>
      <c r="I2372" s="18" t="s">
        <v>7445</v>
      </c>
      <c r="J2372" s="18" t="s">
        <v>644</v>
      </c>
      <c r="K2372" s="19" t="s">
        <v>267</v>
      </c>
      <c r="L2372" s="19" t="s">
        <v>7446</v>
      </c>
      <c r="M2372" s="20" t="s">
        <v>7447</v>
      </c>
      <c r="N2372" s="19" t="s">
        <v>7448</v>
      </c>
      <c r="O2372" s="18" t="s">
        <v>593</v>
      </c>
      <c r="P2372" s="43" t="s">
        <v>4047</v>
      </c>
      <c r="Q2372" s="17" t="str" cm="1">
        <f t="array" ref="Q2372">_xlfn.XLOOKUP(Table4[[#This Row],[Full Name / Nama Penuh]],Table1[[#All],[Employee Name]],Table1[[#All],[Status]],"",0,1)</f>
        <v>Active</v>
      </c>
      <c r="R2372" s="37"/>
    </row>
    <row r="2373" spans="1:18" ht="43.5">
      <c r="A2373" s="47"/>
      <c r="B2373" s="21"/>
      <c r="C2373" s="21"/>
      <c r="D2373" s="21"/>
      <c r="E2373" s="33">
        <v>45961.430196759298</v>
      </c>
      <c r="F2373" s="17" t="s">
        <v>235</v>
      </c>
      <c r="G2373" s="15"/>
      <c r="H2373" s="17" t="s">
        <v>239</v>
      </c>
      <c r="I2373" s="22" t="s">
        <v>1016</v>
      </c>
      <c r="J2373" s="22" t="s">
        <v>291</v>
      </c>
      <c r="K2373" s="23" t="s">
        <v>285</v>
      </c>
      <c r="L2373" s="23" t="s">
        <v>7449</v>
      </c>
      <c r="M2373" s="24" t="s">
        <v>7450</v>
      </c>
      <c r="N2373" s="23" t="s">
        <v>7451</v>
      </c>
      <c r="O2373" s="22" t="s">
        <v>553</v>
      </c>
      <c r="P2373" s="43" t="s">
        <v>4047</v>
      </c>
      <c r="Q2373" s="17" t="str" cm="1">
        <f t="array" ref="Q2373">_xlfn.XLOOKUP(Table4[[#This Row],[Full Name / Nama Penuh]],Table1[[#All],[Employee Name]],Table1[[#All],[Status]],"",0,1)</f>
        <v>Active</v>
      </c>
      <c r="R2373" s="37"/>
    </row>
    <row r="2374" spans="1:18" ht="188.25">
      <c r="A2374" s="17"/>
      <c r="B2374" s="15"/>
      <c r="C2374" s="15"/>
      <c r="D2374" s="15"/>
      <c r="E2374" s="32">
        <v>45961.424039351899</v>
      </c>
      <c r="F2374" s="17" t="s">
        <v>215</v>
      </c>
      <c r="G2374" s="15"/>
      <c r="H2374" s="17" t="s">
        <v>239</v>
      </c>
      <c r="I2374" s="18" t="s">
        <v>7452</v>
      </c>
      <c r="J2374" s="18" t="s">
        <v>291</v>
      </c>
      <c r="K2374" s="19" t="s">
        <v>285</v>
      </c>
      <c r="L2374" s="19" t="s">
        <v>7453</v>
      </c>
      <c r="M2374" s="20" t="s">
        <v>7454</v>
      </c>
      <c r="N2374" s="19" t="s">
        <v>7455</v>
      </c>
      <c r="O2374" s="18" t="s">
        <v>289</v>
      </c>
      <c r="P2374" s="43" t="s">
        <v>4047</v>
      </c>
      <c r="Q2374" s="17" t="str" cm="1">
        <f t="array" ref="Q2374">_xlfn.XLOOKUP(Table4[[#This Row],[Full Name / Nama Penuh]],Table1[[#All],[Employee Name]],Table1[[#All],[Status]],"",0,1)</f>
        <v>Inactive</v>
      </c>
      <c r="R2374" s="37"/>
    </row>
    <row r="2375" spans="1:18" ht="174">
      <c r="A2375" s="47"/>
      <c r="B2375" s="21"/>
      <c r="C2375" s="21"/>
      <c r="D2375" s="21"/>
      <c r="E2375" s="33">
        <v>45961.420104166697</v>
      </c>
      <c r="F2375" s="17" t="s">
        <v>215</v>
      </c>
      <c r="G2375" s="15"/>
      <c r="H2375" s="17" t="s">
        <v>239</v>
      </c>
      <c r="I2375" s="22" t="s">
        <v>7456</v>
      </c>
      <c r="J2375" s="22" t="s">
        <v>291</v>
      </c>
      <c r="K2375" s="23" t="s">
        <v>285</v>
      </c>
      <c r="L2375" s="23" t="s">
        <v>7457</v>
      </c>
      <c r="M2375" s="24" t="s">
        <v>7458</v>
      </c>
      <c r="N2375" s="23" t="s">
        <v>7459</v>
      </c>
      <c r="O2375" s="22" t="s">
        <v>295</v>
      </c>
      <c r="P2375" s="43" t="s">
        <v>4047</v>
      </c>
      <c r="Q2375" s="17" t="str" cm="1">
        <f t="array" ref="Q2375">_xlfn.XLOOKUP(Table4[[#This Row],[Full Name / Nama Penuh]],Table1[[#All],[Employee Name]],Table1[[#All],[Status]],"",0,1)</f>
        <v>Inactive</v>
      </c>
      <c r="R2375" s="37"/>
    </row>
    <row r="2376" spans="1:18" ht="72.75">
      <c r="A2376" s="17"/>
      <c r="B2376" s="15"/>
      <c r="C2376" s="15"/>
      <c r="D2376" s="15"/>
      <c r="E2376" s="32">
        <v>45961.412349537</v>
      </c>
      <c r="F2376" s="17" t="s">
        <v>114</v>
      </c>
      <c r="G2376" s="15"/>
      <c r="H2376" s="17" t="s">
        <v>239</v>
      </c>
      <c r="I2376" s="18" t="s">
        <v>5798</v>
      </c>
      <c r="J2376" s="18" t="s">
        <v>88</v>
      </c>
      <c r="K2376" s="19" t="s">
        <v>296</v>
      </c>
      <c r="L2376" s="19" t="s">
        <v>7460</v>
      </c>
      <c r="M2376" s="20" t="s">
        <v>6453</v>
      </c>
      <c r="N2376" s="19" t="s">
        <v>7461</v>
      </c>
      <c r="O2376" s="18" t="s">
        <v>346</v>
      </c>
      <c r="P2376" s="43" t="s">
        <v>4047</v>
      </c>
      <c r="Q2376" s="17" t="str" cm="1">
        <f t="array" ref="Q2376">_xlfn.XLOOKUP(Table4[[#This Row],[Full Name / Nama Penuh]],Table1[[#All],[Employee Name]],Table1[[#All],[Status]],"",0,1)</f>
        <v>Active</v>
      </c>
      <c r="R2376" s="37"/>
    </row>
    <row r="2377" spans="1:18" ht="43.5">
      <c r="A2377" s="47"/>
      <c r="B2377" s="21"/>
      <c r="C2377" s="21"/>
      <c r="D2377" s="21"/>
      <c r="E2377" s="33">
        <v>45961.409479166701</v>
      </c>
      <c r="F2377" s="17" t="s">
        <v>114</v>
      </c>
      <c r="G2377" s="15"/>
      <c r="H2377" s="17" t="s">
        <v>239</v>
      </c>
      <c r="I2377" s="22" t="s">
        <v>5798</v>
      </c>
      <c r="J2377" s="22" t="s">
        <v>644</v>
      </c>
      <c r="K2377" s="23" t="s">
        <v>267</v>
      </c>
      <c r="L2377" s="23" t="s">
        <v>7462</v>
      </c>
      <c r="M2377" s="24" t="s">
        <v>7463</v>
      </c>
      <c r="N2377" s="23" t="s">
        <v>7464</v>
      </c>
      <c r="O2377" s="22" t="s">
        <v>289</v>
      </c>
      <c r="P2377" s="43" t="s">
        <v>4047</v>
      </c>
      <c r="Q2377" s="17" t="str" cm="1">
        <f t="array" ref="Q2377">_xlfn.XLOOKUP(Table4[[#This Row],[Full Name / Nama Penuh]],Table1[[#All],[Employee Name]],Table1[[#All],[Status]],"",0,1)</f>
        <v>Active</v>
      </c>
      <c r="R2377" s="37"/>
    </row>
    <row r="2378" spans="1:18" ht="245.25">
      <c r="A2378" s="17"/>
      <c r="B2378" s="15"/>
      <c r="C2378" s="15"/>
      <c r="D2378" s="15"/>
      <c r="E2378" s="32">
        <v>45961.393356481502</v>
      </c>
      <c r="F2378" s="17" t="s">
        <v>216</v>
      </c>
      <c r="G2378" s="15"/>
      <c r="H2378" s="17" t="s">
        <v>239</v>
      </c>
      <c r="I2378" s="18" t="s">
        <v>371</v>
      </c>
      <c r="J2378" s="18" t="s">
        <v>291</v>
      </c>
      <c r="K2378" s="19" t="s">
        <v>267</v>
      </c>
      <c r="L2378" s="19" t="s">
        <v>7465</v>
      </c>
      <c r="M2378" s="20" t="s">
        <v>7466</v>
      </c>
      <c r="N2378" s="19" t="s">
        <v>7467</v>
      </c>
      <c r="O2378" s="18" t="s">
        <v>367</v>
      </c>
      <c r="P2378" s="43" t="s">
        <v>4047</v>
      </c>
      <c r="Q2378" s="17" t="str" cm="1">
        <f t="array" ref="Q2378">_xlfn.XLOOKUP(Table4[[#This Row],[Full Name / Nama Penuh]],Table1[[#All],[Employee Name]],Table1[[#All],[Status]],"",0,1)</f>
        <v>Active</v>
      </c>
      <c r="R2378" s="37"/>
    </row>
    <row r="2379" spans="1:18" ht="245.25">
      <c r="A2379" s="47"/>
      <c r="B2379" s="21"/>
      <c r="C2379" s="21"/>
      <c r="D2379" s="21"/>
      <c r="E2379" s="33">
        <v>45961.385231481501</v>
      </c>
      <c r="F2379" s="17" t="s">
        <v>216</v>
      </c>
      <c r="G2379" s="15"/>
      <c r="H2379" s="17" t="s">
        <v>239</v>
      </c>
      <c r="I2379" s="22" t="s">
        <v>371</v>
      </c>
      <c r="J2379" s="22" t="s">
        <v>266</v>
      </c>
      <c r="K2379" s="23" t="s">
        <v>296</v>
      </c>
      <c r="L2379" s="23" t="s">
        <v>7468</v>
      </c>
      <c r="M2379" s="24" t="s">
        <v>7469</v>
      </c>
      <c r="N2379" s="23" t="s">
        <v>7470</v>
      </c>
      <c r="O2379" s="22" t="s">
        <v>271</v>
      </c>
      <c r="P2379" s="43" t="s">
        <v>4047</v>
      </c>
      <c r="Q2379" s="17" t="str" cm="1">
        <f t="array" ref="Q2379">_xlfn.XLOOKUP(Table4[[#This Row],[Full Name / Nama Penuh]],Table1[[#All],[Employee Name]],Table1[[#All],[Status]],"",0,1)</f>
        <v>Active</v>
      </c>
      <c r="R2379" s="37"/>
    </row>
    <row r="2380" spans="1:18" ht="29.25">
      <c r="A2380" s="17"/>
      <c r="B2380" s="15"/>
      <c r="C2380" s="15"/>
      <c r="D2380" s="15"/>
      <c r="E2380" s="32">
        <v>45961.336898148104</v>
      </c>
      <c r="F2380" s="17" t="s">
        <v>187</v>
      </c>
      <c r="G2380" s="15"/>
      <c r="H2380" s="17" t="s">
        <v>239</v>
      </c>
      <c r="I2380" s="18" t="s">
        <v>752</v>
      </c>
      <c r="J2380" s="18" t="s">
        <v>608</v>
      </c>
      <c r="K2380" s="19" t="s">
        <v>296</v>
      </c>
      <c r="L2380" s="19" t="s">
        <v>7471</v>
      </c>
      <c r="M2380" s="20" t="s">
        <v>7472</v>
      </c>
      <c r="N2380" s="19" t="s">
        <v>7473</v>
      </c>
      <c r="O2380" s="18" t="s">
        <v>289</v>
      </c>
      <c r="P2380" s="43" t="s">
        <v>4047</v>
      </c>
      <c r="Q2380" s="17" t="str" cm="1">
        <f t="array" ref="Q2380">_xlfn.XLOOKUP(Table4[[#This Row],[Full Name / Nama Penuh]],Table1[[#All],[Employee Name]],Table1[[#All],[Status]],"",0,1)</f>
        <v>Active</v>
      </c>
      <c r="R2380" s="37"/>
    </row>
    <row r="2381" spans="1:18" ht="29.25">
      <c r="A2381" s="47"/>
      <c r="B2381" s="21"/>
      <c r="C2381" s="21"/>
      <c r="D2381" s="21"/>
      <c r="E2381" s="33">
        <v>45961.336168981499</v>
      </c>
      <c r="F2381" s="17" t="s">
        <v>187</v>
      </c>
      <c r="G2381" s="15"/>
      <c r="H2381" s="17" t="s">
        <v>239</v>
      </c>
      <c r="I2381" s="22" t="s">
        <v>752</v>
      </c>
      <c r="J2381" s="22" t="s">
        <v>608</v>
      </c>
      <c r="K2381" s="23" t="s">
        <v>296</v>
      </c>
      <c r="L2381" s="23" t="s">
        <v>7471</v>
      </c>
      <c r="M2381" s="24" t="s">
        <v>7472</v>
      </c>
      <c r="N2381" s="23" t="s">
        <v>7473</v>
      </c>
      <c r="O2381" s="22" t="s">
        <v>289</v>
      </c>
      <c r="P2381" s="43" t="s">
        <v>4047</v>
      </c>
      <c r="Q2381" s="17" t="str" cm="1">
        <f t="array" ref="Q2381">_xlfn.XLOOKUP(Table4[[#This Row],[Full Name / Nama Penuh]],Table1[[#All],[Employee Name]],Table1[[#All],[Status]],"",0,1)</f>
        <v>Active</v>
      </c>
      <c r="R2381" s="37"/>
    </row>
    <row r="2382" spans="1:18" ht="29.25">
      <c r="A2382" s="17"/>
      <c r="B2382" s="15"/>
      <c r="C2382" s="15"/>
      <c r="D2382" s="15"/>
      <c r="E2382" s="32">
        <v>45961.335312499999</v>
      </c>
      <c r="F2382" s="17" t="s">
        <v>187</v>
      </c>
      <c r="G2382" s="15"/>
      <c r="H2382" s="17" t="s">
        <v>239</v>
      </c>
      <c r="I2382" s="18" t="s">
        <v>752</v>
      </c>
      <c r="J2382" s="18" t="s">
        <v>608</v>
      </c>
      <c r="K2382" s="19" t="s">
        <v>296</v>
      </c>
      <c r="L2382" s="19" t="s">
        <v>7471</v>
      </c>
      <c r="M2382" s="20" t="s">
        <v>7472</v>
      </c>
      <c r="N2382" s="19" t="s">
        <v>7473</v>
      </c>
      <c r="O2382" s="18" t="s">
        <v>289</v>
      </c>
      <c r="P2382" s="43" t="s">
        <v>4047</v>
      </c>
      <c r="Q2382" s="17" t="str" cm="1">
        <f t="array" ref="Q2382">_xlfn.XLOOKUP(Table4[[#This Row],[Full Name / Nama Penuh]],Table1[[#All],[Employee Name]],Table1[[#All],[Status]],"",0,1)</f>
        <v>Active</v>
      </c>
      <c r="R2382" s="37"/>
    </row>
    <row r="2383" spans="1:18" ht="29.25">
      <c r="A2383" s="47"/>
      <c r="B2383" s="21"/>
      <c r="C2383" s="21"/>
      <c r="D2383" s="21"/>
      <c r="E2383" s="33">
        <v>45961.3343171296</v>
      </c>
      <c r="F2383" s="17" t="s">
        <v>187</v>
      </c>
      <c r="G2383" s="15"/>
      <c r="H2383" s="17" t="s">
        <v>239</v>
      </c>
      <c r="I2383" s="22" t="s">
        <v>752</v>
      </c>
      <c r="J2383" s="22" t="s">
        <v>608</v>
      </c>
      <c r="K2383" s="23" t="s">
        <v>296</v>
      </c>
      <c r="L2383" s="23" t="s">
        <v>7471</v>
      </c>
      <c r="M2383" s="24" t="s">
        <v>7474</v>
      </c>
      <c r="N2383" s="23" t="s">
        <v>7475</v>
      </c>
      <c r="O2383" s="22" t="s">
        <v>295</v>
      </c>
      <c r="P2383" s="43" t="s">
        <v>4047</v>
      </c>
      <c r="Q2383" s="17" t="str" cm="1">
        <f t="array" ref="Q2383">_xlfn.XLOOKUP(Table4[[#This Row],[Full Name / Nama Penuh]],Table1[[#All],[Employee Name]],Table1[[#All],[Status]],"",0,1)</f>
        <v>Active</v>
      </c>
      <c r="R2383" s="37"/>
    </row>
    <row r="2384" spans="1:18" ht="43.5">
      <c r="A2384" s="17"/>
      <c r="B2384" s="15"/>
      <c r="C2384" s="15"/>
      <c r="D2384" s="15"/>
      <c r="E2384" s="32">
        <v>45961.333495370403</v>
      </c>
      <c r="F2384" s="17" t="s">
        <v>187</v>
      </c>
      <c r="G2384" s="15"/>
      <c r="H2384" s="17" t="s">
        <v>239</v>
      </c>
      <c r="I2384" s="18" t="s">
        <v>752</v>
      </c>
      <c r="J2384" s="18" t="s">
        <v>88</v>
      </c>
      <c r="K2384" s="19" t="s">
        <v>285</v>
      </c>
      <c r="L2384" s="19" t="s">
        <v>7476</v>
      </c>
      <c r="M2384" s="20" t="s">
        <v>1353</v>
      </c>
      <c r="N2384" s="19" t="s">
        <v>7477</v>
      </c>
      <c r="O2384" s="18" t="s">
        <v>289</v>
      </c>
      <c r="P2384" s="43" t="s">
        <v>4047</v>
      </c>
      <c r="Q2384" s="17" t="str" cm="1">
        <f t="array" ref="Q2384">_xlfn.XLOOKUP(Table4[[#This Row],[Full Name / Nama Penuh]],Table1[[#All],[Employee Name]],Table1[[#All],[Status]],"",0,1)</f>
        <v>Active</v>
      </c>
      <c r="R2384" s="37"/>
    </row>
    <row r="2385" spans="1:18" ht="43.5">
      <c r="A2385" s="47"/>
      <c r="B2385" s="21"/>
      <c r="C2385" s="21"/>
      <c r="D2385" s="21"/>
      <c r="E2385" s="33">
        <v>45961.332523148099</v>
      </c>
      <c r="F2385" s="17" t="s">
        <v>187</v>
      </c>
      <c r="G2385" s="15"/>
      <c r="H2385" s="17" t="s">
        <v>239</v>
      </c>
      <c r="I2385" s="22" t="s">
        <v>752</v>
      </c>
      <c r="J2385" s="22" t="s">
        <v>848</v>
      </c>
      <c r="K2385" s="23" t="s">
        <v>267</v>
      </c>
      <c r="L2385" s="23" t="s">
        <v>7478</v>
      </c>
      <c r="M2385" s="24" t="s">
        <v>7479</v>
      </c>
      <c r="N2385" s="23" t="s">
        <v>7480</v>
      </c>
      <c r="O2385" s="22" t="s">
        <v>289</v>
      </c>
      <c r="P2385" s="43" t="s">
        <v>4047</v>
      </c>
      <c r="Q2385" s="17" t="str" cm="1">
        <f t="array" ref="Q2385">_xlfn.XLOOKUP(Table4[[#This Row],[Full Name / Nama Penuh]],Table1[[#All],[Employee Name]],Table1[[#All],[Status]],"",0,1)</f>
        <v>Active</v>
      </c>
      <c r="R2385" s="37"/>
    </row>
    <row r="2386" spans="1:18" ht="29.25">
      <c r="A2386" s="17"/>
      <c r="B2386" s="15"/>
      <c r="C2386" s="15"/>
      <c r="D2386" s="15"/>
      <c r="E2386" s="32">
        <v>45961.331157407403</v>
      </c>
      <c r="F2386" s="17" t="s">
        <v>187</v>
      </c>
      <c r="G2386" s="15"/>
      <c r="H2386" s="17" t="s">
        <v>239</v>
      </c>
      <c r="I2386" s="18" t="s">
        <v>752</v>
      </c>
      <c r="J2386" s="18" t="s">
        <v>608</v>
      </c>
      <c r="K2386" s="19" t="s">
        <v>296</v>
      </c>
      <c r="L2386" s="19" t="s">
        <v>7481</v>
      </c>
      <c r="M2386" s="20" t="s">
        <v>7482</v>
      </c>
      <c r="N2386" s="19" t="s">
        <v>7483</v>
      </c>
      <c r="O2386" s="18" t="s">
        <v>289</v>
      </c>
      <c r="P2386" s="43" t="s">
        <v>4047</v>
      </c>
      <c r="Q2386" s="17" t="str" cm="1">
        <f t="array" ref="Q2386">_xlfn.XLOOKUP(Table4[[#This Row],[Full Name / Nama Penuh]],Table1[[#All],[Employee Name]],Table1[[#All],[Status]],"",0,1)</f>
        <v>Active</v>
      </c>
      <c r="R2386" s="37"/>
    </row>
    <row r="2387" spans="1:18" ht="288.75">
      <c r="A2387" s="47"/>
      <c r="B2387" s="21"/>
      <c r="C2387" s="21"/>
      <c r="D2387" s="21"/>
      <c r="E2387" s="33">
        <v>45961.2839930556</v>
      </c>
      <c r="F2387" s="17" t="s">
        <v>195</v>
      </c>
      <c r="G2387" s="15"/>
      <c r="H2387" s="17" t="s">
        <v>239</v>
      </c>
      <c r="I2387" s="22" t="s">
        <v>336</v>
      </c>
      <c r="J2387" s="22" t="s">
        <v>300</v>
      </c>
      <c r="K2387" s="23" t="s">
        <v>285</v>
      </c>
      <c r="L2387" s="23" t="s">
        <v>7484</v>
      </c>
      <c r="M2387" s="24" t="s">
        <v>7485</v>
      </c>
      <c r="N2387" s="23" t="s">
        <v>3162</v>
      </c>
      <c r="O2387" s="22" t="s">
        <v>375</v>
      </c>
      <c r="P2387" s="43" t="s">
        <v>4047</v>
      </c>
      <c r="Q2387" s="17" t="str" cm="1">
        <f t="array" ref="Q2387">_xlfn.XLOOKUP(Table4[[#This Row],[Full Name / Nama Penuh]],Table1[[#All],[Employee Name]],Table1[[#All],[Status]],"",0,1)</f>
        <v>Active</v>
      </c>
      <c r="R2387" s="37"/>
    </row>
    <row r="2388" spans="1:18" ht="87">
      <c r="A2388" s="47"/>
      <c r="B2388" s="21"/>
      <c r="C2388" s="21"/>
      <c r="D2388" s="21"/>
      <c r="E2388" s="33">
        <v>45961</v>
      </c>
      <c r="F2388" s="17" t="s">
        <v>55</v>
      </c>
      <c r="G2388" s="22" t="s">
        <v>7486</v>
      </c>
      <c r="H2388" s="17" t="s">
        <v>239</v>
      </c>
      <c r="I2388" s="22" t="s">
        <v>363</v>
      </c>
      <c r="J2388" s="22" t="s">
        <v>644</v>
      </c>
      <c r="K2388" s="23" t="s">
        <v>296</v>
      </c>
      <c r="L2388" s="23" t="s">
        <v>7487</v>
      </c>
      <c r="M2388" s="24" t="s">
        <v>7488</v>
      </c>
      <c r="N2388" s="23" t="s">
        <v>7489</v>
      </c>
      <c r="O2388" s="22" t="s">
        <v>367</v>
      </c>
      <c r="P2388" s="43" t="s">
        <v>4047</v>
      </c>
      <c r="Q2388" s="17" t="str" cm="1">
        <f t="array" ref="Q2388">_xlfn.XLOOKUP(Table4[[#This Row],[Full Name / Nama Penuh]],Table1[[#All],[Employee Name]],Table1[[#All],[Status]],"",0,1)</f>
        <v>Active</v>
      </c>
      <c r="R2388" s="37"/>
    </row>
    <row r="2389" spans="1:18" ht="115.5">
      <c r="A2389" s="17"/>
      <c r="B2389" s="15"/>
      <c r="C2389" s="15"/>
      <c r="D2389" s="15"/>
      <c r="E2389" s="32">
        <v>45960.953356481499</v>
      </c>
      <c r="F2389" s="17" t="s">
        <v>31</v>
      </c>
      <c r="G2389" s="15"/>
      <c r="H2389" s="17" t="s">
        <v>239</v>
      </c>
      <c r="I2389" s="18" t="s">
        <v>7490</v>
      </c>
      <c r="J2389" s="18" t="s">
        <v>266</v>
      </c>
      <c r="K2389" s="19" t="s">
        <v>296</v>
      </c>
      <c r="L2389" s="19" t="s">
        <v>7491</v>
      </c>
      <c r="M2389" s="20" t="s">
        <v>7492</v>
      </c>
      <c r="N2389" s="19" t="s">
        <v>7493</v>
      </c>
      <c r="O2389" s="18" t="s">
        <v>948</v>
      </c>
      <c r="P2389" s="43" t="s">
        <v>4047</v>
      </c>
      <c r="Q2389" s="17" t="str" cm="1">
        <f t="array" ref="Q2389">_xlfn.XLOOKUP(Table4[[#This Row],[Full Name / Nama Penuh]],Table1[[#All],[Employee Name]],Table1[[#All],[Status]],"",0,1)</f>
        <v>Inactive</v>
      </c>
      <c r="R2389" s="37"/>
    </row>
    <row r="2390" spans="1:18" ht="375.75">
      <c r="A2390" s="47"/>
      <c r="B2390" s="21"/>
      <c r="C2390" s="21"/>
      <c r="D2390" s="21"/>
      <c r="E2390" s="33">
        <v>45960.670891203699</v>
      </c>
      <c r="F2390" s="17" t="s">
        <v>60</v>
      </c>
      <c r="G2390" s="15"/>
      <c r="H2390" s="17" t="s">
        <v>239</v>
      </c>
      <c r="I2390" s="22" t="s">
        <v>309</v>
      </c>
      <c r="J2390" s="22" t="s">
        <v>88</v>
      </c>
      <c r="K2390" s="23" t="s">
        <v>296</v>
      </c>
      <c r="L2390" s="23" t="s">
        <v>7494</v>
      </c>
      <c r="M2390" s="24" t="s">
        <v>7495</v>
      </c>
      <c r="N2390" s="23" t="s">
        <v>7496</v>
      </c>
      <c r="O2390" s="22" t="s">
        <v>593</v>
      </c>
      <c r="P2390" s="43" t="s">
        <v>4047</v>
      </c>
      <c r="Q2390" s="17" t="str" cm="1">
        <f t="array" ref="Q2390">_xlfn.XLOOKUP(Table4[[#This Row],[Full Name / Nama Penuh]],Table1[[#All],[Employee Name]],Table1[[#All],[Status]],"",0,1)</f>
        <v>Active</v>
      </c>
      <c r="R2390" s="37"/>
    </row>
    <row r="2391" spans="1:18" ht="159">
      <c r="A2391" s="17"/>
      <c r="B2391" s="15"/>
      <c r="C2391" s="15"/>
      <c r="D2391" s="15"/>
      <c r="E2391" s="32">
        <v>45960.548217592601</v>
      </c>
      <c r="F2391" s="17" t="s">
        <v>78</v>
      </c>
      <c r="G2391" s="15"/>
      <c r="H2391" s="17" t="s">
        <v>239</v>
      </c>
      <c r="I2391" s="18" t="s">
        <v>56</v>
      </c>
      <c r="J2391" s="18" t="s">
        <v>300</v>
      </c>
      <c r="K2391" s="19" t="s">
        <v>285</v>
      </c>
      <c r="L2391" s="19" t="s">
        <v>7497</v>
      </c>
      <c r="M2391" s="20" t="s">
        <v>7498</v>
      </c>
      <c r="N2391" s="19" t="s">
        <v>7499</v>
      </c>
      <c r="O2391" s="18" t="s">
        <v>428</v>
      </c>
      <c r="P2391" s="43" t="s">
        <v>4047</v>
      </c>
      <c r="Q2391" s="17" t="str" cm="1">
        <f t="array" ref="Q2391">_xlfn.XLOOKUP(Table4[[#This Row],[Full Name / Nama Penuh]],Table1[[#All],[Employee Name]],Table1[[#All],[Status]],"",0,1)</f>
        <v>Active</v>
      </c>
      <c r="R2391" s="37"/>
    </row>
    <row r="2392" spans="1:18" ht="72.75">
      <c r="A2392" s="47"/>
      <c r="B2392" s="21"/>
      <c r="C2392" s="21"/>
      <c r="D2392" s="21"/>
      <c r="E2392" s="33">
        <v>45960.4305902778</v>
      </c>
      <c r="F2392" s="17" t="s">
        <v>181</v>
      </c>
      <c r="G2392" s="15"/>
      <c r="H2392" s="17" t="s">
        <v>239</v>
      </c>
      <c r="I2392" s="22" t="s">
        <v>799</v>
      </c>
      <c r="J2392" s="22" t="s">
        <v>644</v>
      </c>
      <c r="K2392" s="23" t="s">
        <v>285</v>
      </c>
      <c r="L2392" s="23" t="s">
        <v>7500</v>
      </c>
      <c r="M2392" s="24" t="s">
        <v>7501</v>
      </c>
      <c r="N2392" s="23" t="s">
        <v>7502</v>
      </c>
      <c r="O2392" s="22" t="s">
        <v>289</v>
      </c>
      <c r="P2392" s="43" t="s">
        <v>4047</v>
      </c>
      <c r="Q2392" s="17" t="str" cm="1">
        <f t="array" ref="Q2392">_xlfn.XLOOKUP(Table4[[#This Row],[Full Name / Nama Penuh]],Table1[[#All],[Employee Name]],Table1[[#All],[Status]],"",0,1)</f>
        <v>Active</v>
      </c>
      <c r="R2392" s="37"/>
    </row>
    <row r="2393" spans="1:18" ht="159">
      <c r="A2393" s="17"/>
      <c r="B2393" s="15"/>
      <c r="C2393" s="15"/>
      <c r="D2393" s="15"/>
      <c r="E2393" s="32">
        <v>45960.350462962997</v>
      </c>
      <c r="F2393" s="17" t="s">
        <v>48</v>
      </c>
      <c r="G2393" s="15"/>
      <c r="H2393" s="17" t="s">
        <v>239</v>
      </c>
      <c r="I2393" s="18" t="s">
        <v>304</v>
      </c>
      <c r="J2393" s="18" t="s">
        <v>753</v>
      </c>
      <c r="K2393" s="19" t="s">
        <v>305</v>
      </c>
      <c r="L2393" s="19" t="s">
        <v>7503</v>
      </c>
      <c r="M2393" s="20" t="s">
        <v>7504</v>
      </c>
      <c r="N2393" s="19" t="s">
        <v>7505</v>
      </c>
      <c r="O2393" s="18" t="s">
        <v>295</v>
      </c>
      <c r="P2393" s="43" t="s">
        <v>4047</v>
      </c>
      <c r="Q2393" s="17" t="str" cm="1">
        <f t="array" ref="Q2393">_xlfn.XLOOKUP(Table4[[#This Row],[Full Name / Nama Penuh]],Table1[[#All],[Employee Name]],Table1[[#All],[Status]],"",0,1)</f>
        <v>Active</v>
      </c>
      <c r="R2393" s="37"/>
    </row>
    <row r="2394" spans="1:18" ht="72.75">
      <c r="A2394" s="47"/>
      <c r="B2394" s="21"/>
      <c r="C2394" s="21"/>
      <c r="D2394" s="21"/>
      <c r="E2394" s="33">
        <v>45960.3461805556</v>
      </c>
      <c r="F2394" s="17" t="s">
        <v>169</v>
      </c>
      <c r="G2394" s="15"/>
      <c r="H2394" s="17" t="s">
        <v>239</v>
      </c>
      <c r="I2394" s="22" t="s">
        <v>2950</v>
      </c>
      <c r="J2394" s="22" t="s">
        <v>274</v>
      </c>
      <c r="K2394" s="23" t="s">
        <v>267</v>
      </c>
      <c r="L2394" s="23" t="s">
        <v>7506</v>
      </c>
      <c r="M2394" s="24" t="s">
        <v>7507</v>
      </c>
      <c r="N2394" s="23" t="s">
        <v>7508</v>
      </c>
      <c r="O2394" s="22" t="s">
        <v>283</v>
      </c>
      <c r="P2394" s="43" t="s">
        <v>4047</v>
      </c>
      <c r="Q2394" s="17" t="str" cm="1">
        <f t="array" ref="Q2394">_xlfn.XLOOKUP(Table4[[#This Row],[Full Name / Nama Penuh]],Table1[[#All],[Employee Name]],Table1[[#All],[Status]],"",0,1)</f>
        <v>Active</v>
      </c>
      <c r="R2394" s="37"/>
    </row>
    <row r="2395" spans="1:18" ht="43.5">
      <c r="A2395" s="47"/>
      <c r="B2395" s="21"/>
      <c r="C2395" s="21"/>
      <c r="D2395" s="21"/>
      <c r="E2395" s="33">
        <v>45960</v>
      </c>
      <c r="F2395" s="17" t="s">
        <v>89</v>
      </c>
      <c r="G2395" s="15"/>
      <c r="H2395" s="17" t="s">
        <v>239</v>
      </c>
      <c r="I2395" s="22" t="s">
        <v>5950</v>
      </c>
      <c r="J2395" s="22" t="s">
        <v>386</v>
      </c>
      <c r="K2395" s="23" t="s">
        <v>285</v>
      </c>
      <c r="L2395" s="23" t="s">
        <v>7509</v>
      </c>
      <c r="M2395" s="24" t="s">
        <v>7510</v>
      </c>
      <c r="N2395" s="24" t="s">
        <v>7511</v>
      </c>
      <c r="O2395" s="22" t="s">
        <v>367</v>
      </c>
      <c r="P2395" s="43" t="s">
        <v>4047</v>
      </c>
      <c r="Q2395" s="17" t="str" cm="1">
        <f t="array" ref="Q2395">_xlfn.XLOOKUP(Table4[[#This Row],[Full Name / Nama Penuh]],Table1[[#All],[Employee Name]],Table1[[#All],[Status]],"",0,1)</f>
        <v>Inactive</v>
      </c>
      <c r="R2395" s="37"/>
    </row>
    <row r="2396" spans="1:18" ht="57.75">
      <c r="A2396" s="17"/>
      <c r="B2396" s="15"/>
      <c r="C2396" s="15"/>
      <c r="D2396" s="15"/>
      <c r="E2396" s="32">
        <v>45959.720717592601</v>
      </c>
      <c r="F2396" s="17" t="s">
        <v>181</v>
      </c>
      <c r="G2396" s="15"/>
      <c r="H2396" s="17" t="s">
        <v>239</v>
      </c>
      <c r="I2396" s="18" t="s">
        <v>799</v>
      </c>
      <c r="J2396" s="18" t="s">
        <v>266</v>
      </c>
      <c r="K2396" s="19" t="s">
        <v>285</v>
      </c>
      <c r="L2396" s="19" t="s">
        <v>7512</v>
      </c>
      <c r="M2396" s="20" t="s">
        <v>7513</v>
      </c>
      <c r="N2396" s="19" t="s">
        <v>7514</v>
      </c>
      <c r="O2396" s="18" t="s">
        <v>289</v>
      </c>
      <c r="P2396" s="43" t="s">
        <v>4047</v>
      </c>
      <c r="Q2396" s="17" t="str" cm="1">
        <f t="array" ref="Q2396">_xlfn.XLOOKUP(Table4[[#This Row],[Full Name / Nama Penuh]],Table1[[#All],[Employee Name]],Table1[[#All],[Status]],"",0,1)</f>
        <v>Active</v>
      </c>
      <c r="R2396" s="37"/>
    </row>
    <row r="2397" spans="1:18" ht="101.25">
      <c r="A2397" s="47"/>
      <c r="B2397" s="21"/>
      <c r="C2397" s="21"/>
      <c r="D2397" s="21"/>
      <c r="E2397" s="33">
        <v>45959.585057870398</v>
      </c>
      <c r="F2397" s="17" t="s">
        <v>76</v>
      </c>
      <c r="G2397" s="15"/>
      <c r="H2397" s="17" t="s">
        <v>239</v>
      </c>
      <c r="I2397" s="22" t="s">
        <v>309</v>
      </c>
      <c r="J2397" s="22" t="s">
        <v>274</v>
      </c>
      <c r="K2397" s="23" t="s">
        <v>305</v>
      </c>
      <c r="L2397" s="23" t="s">
        <v>7515</v>
      </c>
      <c r="M2397" s="24" t="s">
        <v>7516</v>
      </c>
      <c r="N2397" s="23" t="s">
        <v>7517</v>
      </c>
      <c r="O2397" s="22" t="s">
        <v>295</v>
      </c>
      <c r="P2397" s="43" t="s">
        <v>4047</v>
      </c>
      <c r="Q2397" s="17" t="str" cm="1">
        <f t="array" ref="Q2397">_xlfn.XLOOKUP(Table4[[#This Row],[Full Name / Nama Penuh]],Table1[[#All],[Employee Name]],Table1[[#All],[Status]],"",0,1)</f>
        <v>Active</v>
      </c>
      <c r="R2397" s="37"/>
    </row>
    <row r="2398" spans="1:18" ht="101.25">
      <c r="A2398" s="17"/>
      <c r="B2398" s="15"/>
      <c r="C2398" s="15"/>
      <c r="D2398" s="15"/>
      <c r="E2398" s="32">
        <v>45959.531006944402</v>
      </c>
      <c r="F2398" s="17" t="s">
        <v>94</v>
      </c>
      <c r="G2398" s="15"/>
      <c r="H2398" s="17" t="s">
        <v>239</v>
      </c>
      <c r="I2398" s="18" t="s">
        <v>6991</v>
      </c>
      <c r="J2398" s="18" t="s">
        <v>274</v>
      </c>
      <c r="K2398" s="19" t="s">
        <v>285</v>
      </c>
      <c r="L2398" s="19" t="s">
        <v>7518</v>
      </c>
      <c r="M2398" s="20" t="s">
        <v>7519</v>
      </c>
      <c r="N2398" s="19" t="s">
        <v>7520</v>
      </c>
      <c r="O2398" s="18" t="s">
        <v>289</v>
      </c>
      <c r="P2398" s="43" t="s">
        <v>4047</v>
      </c>
      <c r="Q2398" s="17" t="str" cm="1">
        <f t="array" ref="Q2398">_xlfn.XLOOKUP(Table4[[#This Row],[Full Name / Nama Penuh]],Table1[[#All],[Employee Name]],Table1[[#All],[Status]],"",0,1)</f>
        <v>Active</v>
      </c>
      <c r="R2398" s="37"/>
    </row>
    <row r="2399" spans="1:18" ht="57.75">
      <c r="A2399" s="47"/>
      <c r="B2399" s="21"/>
      <c r="C2399" s="21"/>
      <c r="D2399" s="21"/>
      <c r="E2399" s="33">
        <v>45959.5070949074</v>
      </c>
      <c r="F2399" s="17" t="s">
        <v>58</v>
      </c>
      <c r="G2399" s="15"/>
      <c r="H2399" s="17" t="s">
        <v>239</v>
      </c>
      <c r="I2399" s="22" t="s">
        <v>56</v>
      </c>
      <c r="J2399" s="22" t="s">
        <v>291</v>
      </c>
      <c r="K2399" s="23" t="s">
        <v>285</v>
      </c>
      <c r="L2399" s="23" t="s">
        <v>7521</v>
      </c>
      <c r="M2399" s="24" t="s">
        <v>7522</v>
      </c>
      <c r="N2399" s="23" t="s">
        <v>7523</v>
      </c>
      <c r="O2399" s="22" t="s">
        <v>428</v>
      </c>
      <c r="P2399" s="43" t="s">
        <v>4047</v>
      </c>
      <c r="Q2399" s="17" t="str" cm="1">
        <f t="array" ref="Q2399">_xlfn.XLOOKUP(Table4[[#This Row],[Full Name / Nama Penuh]],Table1[[#All],[Employee Name]],Table1[[#All],[Status]],"",0,1)</f>
        <v>Active</v>
      </c>
      <c r="R2399" s="37"/>
    </row>
    <row r="2400" spans="1:18" ht="43.5">
      <c r="A2400" s="17"/>
      <c r="B2400" s="15"/>
      <c r="C2400" s="15"/>
      <c r="D2400" s="15"/>
      <c r="E2400" s="32">
        <v>45959.505034722199</v>
      </c>
      <c r="F2400" s="17" t="s">
        <v>58</v>
      </c>
      <c r="G2400" s="15"/>
      <c r="H2400" s="17" t="s">
        <v>239</v>
      </c>
      <c r="I2400" s="18" t="s">
        <v>56</v>
      </c>
      <c r="J2400" s="18" t="s">
        <v>291</v>
      </c>
      <c r="K2400" s="19" t="s">
        <v>285</v>
      </c>
      <c r="L2400" s="19" t="s">
        <v>7524</v>
      </c>
      <c r="M2400" s="20" t="s">
        <v>7525</v>
      </c>
      <c r="N2400" s="19" t="s">
        <v>7526</v>
      </c>
      <c r="O2400" s="18" t="s">
        <v>340</v>
      </c>
      <c r="P2400" s="43" t="s">
        <v>4047</v>
      </c>
      <c r="Q2400" s="17" t="str" cm="1">
        <f t="array" ref="Q2400">_xlfn.XLOOKUP(Table4[[#This Row],[Full Name / Nama Penuh]],Table1[[#All],[Employee Name]],Table1[[#All],[Status]],"",0,1)</f>
        <v>Active</v>
      </c>
      <c r="R2400" s="37"/>
    </row>
    <row r="2401" spans="1:18" ht="174">
      <c r="A2401" s="47"/>
      <c r="B2401" s="21"/>
      <c r="C2401" s="21"/>
      <c r="D2401" s="21"/>
      <c r="E2401" s="33">
        <v>45959.397094907399</v>
      </c>
      <c r="F2401" s="17" t="s">
        <v>102</v>
      </c>
      <c r="G2401" s="15"/>
      <c r="H2401" s="17" t="s">
        <v>239</v>
      </c>
      <c r="I2401" s="22" t="s">
        <v>1080</v>
      </c>
      <c r="J2401" s="22" t="s">
        <v>291</v>
      </c>
      <c r="K2401" s="23" t="s">
        <v>305</v>
      </c>
      <c r="L2401" s="23" t="s">
        <v>7527</v>
      </c>
      <c r="M2401" s="24" t="s">
        <v>7528</v>
      </c>
      <c r="N2401" s="23" t="s">
        <v>7529</v>
      </c>
      <c r="O2401" s="22" t="s">
        <v>428</v>
      </c>
      <c r="P2401" s="43" t="s">
        <v>4047</v>
      </c>
      <c r="Q2401" s="17" t="str" cm="1">
        <f t="array" ref="Q2401">_xlfn.XLOOKUP(Table4[[#This Row],[Full Name / Nama Penuh]],Table1[[#All],[Employee Name]],Table1[[#All],[Status]],"",0,1)</f>
        <v>Active</v>
      </c>
      <c r="R2401" s="37"/>
    </row>
    <row r="2402" spans="1:18" ht="72.75">
      <c r="A2402" s="47"/>
      <c r="B2402" s="21"/>
      <c r="C2402" s="21"/>
      <c r="D2402" s="21"/>
      <c r="E2402" s="33">
        <v>45959</v>
      </c>
      <c r="F2402" s="17" t="s">
        <v>189</v>
      </c>
      <c r="G2402" s="15"/>
      <c r="H2402" s="17" t="s">
        <v>239</v>
      </c>
      <c r="I2402" s="22" t="s">
        <v>56</v>
      </c>
      <c r="J2402" s="22" t="s">
        <v>266</v>
      </c>
      <c r="K2402" s="23" t="s">
        <v>305</v>
      </c>
      <c r="L2402" s="23" t="s">
        <v>7530</v>
      </c>
      <c r="M2402" s="24" t="s">
        <v>7531</v>
      </c>
      <c r="N2402" s="23" t="s">
        <v>7532</v>
      </c>
      <c r="O2402" s="22" t="s">
        <v>428</v>
      </c>
      <c r="P2402" s="43" t="s">
        <v>4047</v>
      </c>
      <c r="Q2402" s="17" t="str" cm="1">
        <f t="array" ref="Q2402">_xlfn.XLOOKUP(Table4[[#This Row],[Full Name / Nama Penuh]],Table1[[#All],[Employee Name]],Table1[[#All],[Status]],"",0,1)</f>
        <v>Active</v>
      </c>
      <c r="R2402" s="37"/>
    </row>
    <row r="2403" spans="1:18" ht="57.75">
      <c r="A2403" s="47"/>
      <c r="B2403" s="21"/>
      <c r="C2403" s="21"/>
      <c r="D2403" s="21"/>
      <c r="E2403" s="33">
        <v>45959</v>
      </c>
      <c r="F2403" s="17" t="s">
        <v>182</v>
      </c>
      <c r="G2403" s="15"/>
      <c r="H2403" s="17" t="s">
        <v>239</v>
      </c>
      <c r="I2403" s="22" t="s">
        <v>962</v>
      </c>
      <c r="J2403" s="22" t="s">
        <v>966</v>
      </c>
      <c r="K2403" s="23" t="s">
        <v>305</v>
      </c>
      <c r="L2403" s="23" t="s">
        <v>7533</v>
      </c>
      <c r="M2403" s="24" t="s">
        <v>7534</v>
      </c>
      <c r="N2403" s="23" t="s">
        <v>7535</v>
      </c>
      <c r="O2403" s="22" t="s">
        <v>295</v>
      </c>
      <c r="P2403" s="43" t="s">
        <v>4047</v>
      </c>
      <c r="Q2403" s="17" t="str" cm="1">
        <f t="array" ref="Q2403">_xlfn.XLOOKUP(Table4[[#This Row],[Full Name / Nama Penuh]],Table1[[#All],[Employee Name]],Table1[[#All],[Status]],"",0,1)</f>
        <v>Active</v>
      </c>
      <c r="R2403" s="37"/>
    </row>
    <row r="2404" spans="1:18" ht="332.25">
      <c r="A2404" s="17"/>
      <c r="B2404" s="15"/>
      <c r="C2404" s="15"/>
      <c r="D2404" s="15"/>
      <c r="E2404" s="32">
        <v>45958.738692129598</v>
      </c>
      <c r="F2404" s="17" t="s">
        <v>173</v>
      </c>
      <c r="G2404" s="15"/>
      <c r="H2404" s="17" t="s">
        <v>239</v>
      </c>
      <c r="I2404" s="18" t="s">
        <v>465</v>
      </c>
      <c r="J2404" s="18" t="s">
        <v>266</v>
      </c>
      <c r="K2404" s="19" t="s">
        <v>305</v>
      </c>
      <c r="L2404" s="19" t="s">
        <v>7536</v>
      </c>
      <c r="M2404" s="20" t="s">
        <v>7537</v>
      </c>
      <c r="N2404" s="19" t="s">
        <v>7538</v>
      </c>
      <c r="O2404" s="18" t="s">
        <v>295</v>
      </c>
      <c r="P2404" s="43" t="s">
        <v>4047</v>
      </c>
      <c r="Q2404" s="17" t="str" cm="1">
        <f t="array" ref="Q2404">_xlfn.XLOOKUP(Table4[[#This Row],[Full Name / Nama Penuh]],Table1[[#All],[Employee Name]],Table1[[#All],[Status]],"",0,1)</f>
        <v>Active</v>
      </c>
      <c r="R2404" s="37"/>
    </row>
    <row r="2405" spans="1:18" ht="72.75">
      <c r="A2405" s="47"/>
      <c r="B2405" s="21"/>
      <c r="C2405" s="21"/>
      <c r="D2405" s="21"/>
      <c r="E2405" s="33">
        <v>45958.729467592602</v>
      </c>
      <c r="F2405" s="17" t="s">
        <v>173</v>
      </c>
      <c r="G2405" s="15"/>
      <c r="H2405" s="17" t="s">
        <v>239</v>
      </c>
      <c r="I2405" s="22" t="s">
        <v>465</v>
      </c>
      <c r="J2405" s="22" t="s">
        <v>683</v>
      </c>
      <c r="K2405" s="23" t="s">
        <v>296</v>
      </c>
      <c r="L2405" s="23" t="s">
        <v>7539</v>
      </c>
      <c r="M2405" s="24" t="s">
        <v>7540</v>
      </c>
      <c r="N2405" s="23" t="s">
        <v>7541</v>
      </c>
      <c r="O2405" s="22" t="s">
        <v>383</v>
      </c>
      <c r="P2405" s="43" t="s">
        <v>4047</v>
      </c>
      <c r="Q2405" s="17" t="str" cm="1">
        <f t="array" ref="Q2405">_xlfn.XLOOKUP(Table4[[#This Row],[Full Name / Nama Penuh]],Table1[[#All],[Employee Name]],Table1[[#All],[Status]],"",0,1)</f>
        <v>Active</v>
      </c>
      <c r="R2405" s="37"/>
    </row>
    <row r="2406" spans="1:18" ht="303.75">
      <c r="A2406" s="17"/>
      <c r="B2406" s="15"/>
      <c r="C2406" s="15"/>
      <c r="D2406" s="15"/>
      <c r="E2406" s="32">
        <v>45958.715833333299</v>
      </c>
      <c r="F2406" s="17" t="s">
        <v>173</v>
      </c>
      <c r="G2406" s="15"/>
      <c r="H2406" s="17" t="s">
        <v>239</v>
      </c>
      <c r="I2406" s="18" t="s">
        <v>465</v>
      </c>
      <c r="J2406" s="18" t="s">
        <v>4132</v>
      </c>
      <c r="K2406" s="19" t="s">
        <v>267</v>
      </c>
      <c r="L2406" s="19" t="s">
        <v>7542</v>
      </c>
      <c r="M2406" s="20" t="s">
        <v>7543</v>
      </c>
      <c r="N2406" s="19" t="s">
        <v>7544</v>
      </c>
      <c r="O2406" s="18" t="s">
        <v>383</v>
      </c>
      <c r="P2406" s="43" t="s">
        <v>4047</v>
      </c>
      <c r="Q2406" s="17" t="str" cm="1">
        <f t="array" ref="Q2406">_xlfn.XLOOKUP(Table4[[#This Row],[Full Name / Nama Penuh]],Table1[[#All],[Employee Name]],Table1[[#All],[Status]],"",0,1)</f>
        <v>Active</v>
      </c>
      <c r="R2406" s="37"/>
    </row>
    <row r="2407" spans="1:18" ht="201.75">
      <c r="A2407" s="47"/>
      <c r="B2407" s="21"/>
      <c r="C2407" s="21"/>
      <c r="D2407" s="21"/>
      <c r="E2407" s="33">
        <v>45958.554166666698</v>
      </c>
      <c r="F2407" s="17" t="s">
        <v>173</v>
      </c>
      <c r="G2407" s="15"/>
      <c r="H2407" s="17" t="s">
        <v>239</v>
      </c>
      <c r="I2407" s="22" t="s">
        <v>465</v>
      </c>
      <c r="J2407" s="22" t="s">
        <v>683</v>
      </c>
      <c r="K2407" s="23" t="s">
        <v>267</v>
      </c>
      <c r="L2407" s="23" t="s">
        <v>7545</v>
      </c>
      <c r="M2407" s="24" t="s">
        <v>7546</v>
      </c>
      <c r="N2407" s="23" t="s">
        <v>7547</v>
      </c>
      <c r="O2407" s="22" t="s">
        <v>383</v>
      </c>
      <c r="P2407" s="43" t="s">
        <v>4047</v>
      </c>
      <c r="Q2407" s="17" t="str" cm="1">
        <f t="array" ref="Q2407">_xlfn.XLOOKUP(Table4[[#This Row],[Full Name / Nama Penuh]],Table1[[#All],[Employee Name]],Table1[[#All],[Status]],"",0,1)</f>
        <v>Active</v>
      </c>
      <c r="R2407" s="37"/>
    </row>
    <row r="2408" spans="1:18" ht="72.75">
      <c r="A2408" s="17"/>
      <c r="B2408" s="15"/>
      <c r="C2408" s="15"/>
      <c r="D2408" s="15"/>
      <c r="E2408" s="32">
        <v>45958.536192129599</v>
      </c>
      <c r="F2408" s="17" t="s">
        <v>101</v>
      </c>
      <c r="G2408" s="15"/>
      <c r="H2408" s="17" t="s">
        <v>239</v>
      </c>
      <c r="I2408" s="18" t="s">
        <v>1542</v>
      </c>
      <c r="J2408" s="18" t="s">
        <v>325</v>
      </c>
      <c r="K2408" s="19" t="s">
        <v>296</v>
      </c>
      <c r="L2408" s="19" t="s">
        <v>7548</v>
      </c>
      <c r="M2408" s="20" t="s">
        <v>7549</v>
      </c>
      <c r="N2408" s="19" t="s">
        <v>7550</v>
      </c>
      <c r="O2408" s="18" t="s">
        <v>450</v>
      </c>
      <c r="P2408" s="43" t="s">
        <v>4047</v>
      </c>
      <c r="Q2408" s="17" t="str" cm="1">
        <f t="array" ref="Q2408">_xlfn.XLOOKUP(Table4[[#This Row],[Full Name / Nama Penuh]],Table1[[#All],[Employee Name]],Table1[[#All],[Status]],"",0,1)</f>
        <v>Active</v>
      </c>
      <c r="R2408" s="37"/>
    </row>
    <row r="2409" spans="1:18" ht="43.5">
      <c r="A2409" s="47"/>
      <c r="B2409" s="21"/>
      <c r="C2409" s="21"/>
      <c r="D2409" s="21"/>
      <c r="E2409" s="33">
        <v>45958.5300347222</v>
      </c>
      <c r="F2409" s="17" t="s">
        <v>31</v>
      </c>
      <c r="G2409" s="15"/>
      <c r="H2409" s="17" t="s">
        <v>239</v>
      </c>
      <c r="I2409" s="22" t="s">
        <v>7551</v>
      </c>
      <c r="J2409" s="22" t="s">
        <v>683</v>
      </c>
      <c r="K2409" s="23" t="s">
        <v>267</v>
      </c>
      <c r="L2409" s="23" t="s">
        <v>7552</v>
      </c>
      <c r="M2409" s="24" t="s">
        <v>7553</v>
      </c>
      <c r="N2409" s="23" t="s">
        <v>7554</v>
      </c>
      <c r="O2409" s="22" t="s">
        <v>383</v>
      </c>
      <c r="P2409" s="43" t="s">
        <v>4047</v>
      </c>
      <c r="Q2409" s="17" t="str" cm="1">
        <f t="array" ref="Q2409">_xlfn.XLOOKUP(Table4[[#This Row],[Full Name / Nama Penuh]],Table1[[#All],[Employee Name]],Table1[[#All],[Status]],"",0,1)</f>
        <v>Inactive</v>
      </c>
      <c r="R2409" s="37"/>
    </row>
    <row r="2410" spans="1:18" ht="130.5">
      <c r="A2410" s="17"/>
      <c r="B2410" s="15"/>
      <c r="C2410" s="15"/>
      <c r="D2410" s="15"/>
      <c r="E2410" s="32">
        <v>45958.528587963003</v>
      </c>
      <c r="F2410" s="17" t="s">
        <v>42</v>
      </c>
      <c r="G2410" s="15"/>
      <c r="H2410" s="17" t="s">
        <v>239</v>
      </c>
      <c r="I2410" s="18" t="s">
        <v>4120</v>
      </c>
      <c r="J2410" s="18" t="s">
        <v>683</v>
      </c>
      <c r="K2410" s="19" t="s">
        <v>267</v>
      </c>
      <c r="L2410" s="19" t="s">
        <v>7555</v>
      </c>
      <c r="M2410" s="20" t="s">
        <v>7556</v>
      </c>
      <c r="N2410" s="19" t="s">
        <v>7557</v>
      </c>
      <c r="O2410" s="18" t="s">
        <v>283</v>
      </c>
      <c r="P2410" s="43" t="s">
        <v>4047</v>
      </c>
      <c r="Q2410" s="17" t="str" cm="1">
        <f t="array" ref="Q2410">_xlfn.XLOOKUP(Table4[[#This Row],[Full Name / Nama Penuh]],Table1[[#All],[Employee Name]],Table1[[#All],[Status]],"",0,1)</f>
        <v>Inactive</v>
      </c>
      <c r="R2410" s="37"/>
    </row>
    <row r="2411" spans="1:18" ht="188.25">
      <c r="A2411" s="47"/>
      <c r="B2411" s="21"/>
      <c r="C2411" s="21"/>
      <c r="D2411" s="21"/>
      <c r="E2411" s="33">
        <v>45958.482048611098</v>
      </c>
      <c r="F2411" s="17" t="s">
        <v>173</v>
      </c>
      <c r="G2411" s="15"/>
      <c r="H2411" s="17" t="s">
        <v>239</v>
      </c>
      <c r="I2411" s="22" t="s">
        <v>465</v>
      </c>
      <c r="J2411" s="22" t="s">
        <v>608</v>
      </c>
      <c r="K2411" s="23" t="s">
        <v>296</v>
      </c>
      <c r="L2411" s="23" t="s">
        <v>7558</v>
      </c>
      <c r="M2411" s="24" t="s">
        <v>7559</v>
      </c>
      <c r="N2411" s="23" t="s">
        <v>7560</v>
      </c>
      <c r="O2411" s="22" t="s">
        <v>283</v>
      </c>
      <c r="P2411" s="43" t="s">
        <v>4047</v>
      </c>
      <c r="Q2411" s="17" t="str" cm="1">
        <f t="array" ref="Q2411">_xlfn.XLOOKUP(Table4[[#This Row],[Full Name / Nama Penuh]],Table1[[#All],[Employee Name]],Table1[[#All],[Status]],"",0,1)</f>
        <v>Active</v>
      </c>
      <c r="R2411" s="37"/>
    </row>
    <row r="2412" spans="1:18" ht="260.25">
      <c r="A2412" s="17"/>
      <c r="B2412" s="15"/>
      <c r="C2412" s="15"/>
      <c r="D2412" s="15"/>
      <c r="E2412" s="32">
        <v>45958.476261574098</v>
      </c>
      <c r="F2412" s="17" t="s">
        <v>195</v>
      </c>
      <c r="G2412" s="15"/>
      <c r="H2412" s="17" t="s">
        <v>239</v>
      </c>
      <c r="I2412" s="18" t="s">
        <v>336</v>
      </c>
      <c r="J2412" s="18" t="s">
        <v>266</v>
      </c>
      <c r="K2412" s="19" t="s">
        <v>296</v>
      </c>
      <c r="L2412" s="19" t="s">
        <v>7561</v>
      </c>
      <c r="M2412" s="20" t="s">
        <v>7562</v>
      </c>
      <c r="N2412" s="19" t="s">
        <v>7563</v>
      </c>
      <c r="O2412" s="18" t="s">
        <v>553</v>
      </c>
      <c r="P2412" s="43" t="s">
        <v>4047</v>
      </c>
      <c r="Q2412" s="17" t="str" cm="1">
        <f t="array" ref="Q2412">_xlfn.XLOOKUP(Table4[[#This Row],[Full Name / Nama Penuh]],Table1[[#All],[Employee Name]],Table1[[#All],[Status]],"",0,1)</f>
        <v>Active</v>
      </c>
      <c r="R2412" s="37"/>
    </row>
    <row r="2413" spans="1:18" ht="144.75">
      <c r="A2413" s="47"/>
      <c r="B2413" s="21"/>
      <c r="C2413" s="21"/>
      <c r="D2413" s="21"/>
      <c r="E2413" s="33">
        <v>45958.473067129598</v>
      </c>
      <c r="F2413" s="17" t="s">
        <v>173</v>
      </c>
      <c r="G2413" s="15"/>
      <c r="H2413" s="17" t="s">
        <v>239</v>
      </c>
      <c r="I2413" s="22" t="s">
        <v>465</v>
      </c>
      <c r="J2413" s="22" t="s">
        <v>348</v>
      </c>
      <c r="K2413" s="23" t="s">
        <v>267</v>
      </c>
      <c r="L2413" s="23" t="s">
        <v>7564</v>
      </c>
      <c r="M2413" s="24" t="s">
        <v>7565</v>
      </c>
      <c r="N2413" s="23" t="s">
        <v>7566</v>
      </c>
      <c r="O2413" s="22" t="s">
        <v>450</v>
      </c>
      <c r="P2413" s="43" t="s">
        <v>4047</v>
      </c>
      <c r="Q2413" s="17" t="str" cm="1">
        <f t="array" ref="Q2413">_xlfn.XLOOKUP(Table4[[#This Row],[Full Name / Nama Penuh]],Table1[[#All],[Employee Name]],Table1[[#All],[Status]],"",0,1)</f>
        <v>Active</v>
      </c>
      <c r="R2413" s="37"/>
    </row>
    <row r="2414" spans="1:18" ht="87">
      <c r="A2414" s="17"/>
      <c r="B2414" s="15"/>
      <c r="C2414" s="15"/>
      <c r="D2414" s="15"/>
      <c r="E2414" s="32">
        <v>45958.472500000003</v>
      </c>
      <c r="F2414" s="17" t="s">
        <v>173</v>
      </c>
      <c r="G2414" s="15"/>
      <c r="H2414" s="17" t="s">
        <v>239</v>
      </c>
      <c r="I2414" s="18" t="s">
        <v>465</v>
      </c>
      <c r="J2414" s="18" t="s">
        <v>291</v>
      </c>
      <c r="K2414" s="19" t="s">
        <v>296</v>
      </c>
      <c r="L2414" s="19" t="s">
        <v>7567</v>
      </c>
      <c r="M2414" s="20" t="s">
        <v>7568</v>
      </c>
      <c r="N2414" s="19" t="s">
        <v>7569</v>
      </c>
      <c r="O2414" s="18" t="s">
        <v>593</v>
      </c>
      <c r="P2414" s="43" t="s">
        <v>4047</v>
      </c>
      <c r="Q2414" s="17" t="str" cm="1">
        <f t="array" ref="Q2414">_xlfn.XLOOKUP(Table4[[#This Row],[Full Name / Nama Penuh]],Table1[[#All],[Employee Name]],Table1[[#All],[Status]],"",0,1)</f>
        <v>Active</v>
      </c>
      <c r="R2414" s="37"/>
    </row>
    <row r="2415" spans="1:18" ht="216.75">
      <c r="A2415" s="47"/>
      <c r="B2415" s="21"/>
      <c r="C2415" s="21"/>
      <c r="D2415" s="21"/>
      <c r="E2415" s="33">
        <v>45958.466898148203</v>
      </c>
      <c r="F2415" s="17" t="s">
        <v>195</v>
      </c>
      <c r="G2415" s="15"/>
      <c r="H2415" s="17" t="s">
        <v>239</v>
      </c>
      <c r="I2415" s="22" t="s">
        <v>336</v>
      </c>
      <c r="J2415" s="22" t="s">
        <v>291</v>
      </c>
      <c r="K2415" s="23" t="s">
        <v>267</v>
      </c>
      <c r="L2415" s="23" t="s">
        <v>7570</v>
      </c>
      <c r="M2415" s="24" t="s">
        <v>7571</v>
      </c>
      <c r="N2415" s="23" t="s">
        <v>7572</v>
      </c>
      <c r="O2415" s="22" t="s">
        <v>593</v>
      </c>
      <c r="P2415" s="43" t="s">
        <v>4047</v>
      </c>
      <c r="Q2415" s="17" t="str" cm="1">
        <f t="array" ref="Q2415">_xlfn.XLOOKUP(Table4[[#This Row],[Full Name / Nama Penuh]],Table1[[#All],[Employee Name]],Table1[[#All],[Status]],"",0,1)</f>
        <v>Active</v>
      </c>
      <c r="R2415" s="37"/>
    </row>
    <row r="2416" spans="1:18" ht="303.75">
      <c r="A2416" s="17"/>
      <c r="B2416" s="15"/>
      <c r="C2416" s="15"/>
      <c r="D2416" s="15"/>
      <c r="E2416" s="32">
        <v>45958.466423611098</v>
      </c>
      <c r="F2416" s="17" t="s">
        <v>195</v>
      </c>
      <c r="G2416" s="15"/>
      <c r="H2416" s="17" t="s">
        <v>239</v>
      </c>
      <c r="I2416" s="18" t="s">
        <v>336</v>
      </c>
      <c r="J2416" s="18" t="s">
        <v>753</v>
      </c>
      <c r="K2416" s="19" t="s">
        <v>305</v>
      </c>
      <c r="L2416" s="19" t="s">
        <v>7573</v>
      </c>
      <c r="M2416" s="20" t="s">
        <v>7574</v>
      </c>
      <c r="N2416" s="19" t="s">
        <v>7575</v>
      </c>
      <c r="O2416" s="18" t="s">
        <v>295</v>
      </c>
      <c r="P2416" s="43" t="s">
        <v>4047</v>
      </c>
      <c r="Q2416" s="17" t="str" cm="1">
        <f t="array" ref="Q2416">_xlfn.XLOOKUP(Table4[[#This Row],[Full Name / Nama Penuh]],Table1[[#All],[Employee Name]],Table1[[#All],[Status]],"",0,1)</f>
        <v>Active</v>
      </c>
      <c r="R2416" s="37"/>
    </row>
    <row r="2417" spans="1:18" ht="115.5">
      <c r="A2417" s="47"/>
      <c r="B2417" s="21"/>
      <c r="C2417" s="21"/>
      <c r="D2417" s="21"/>
      <c r="E2417" s="33">
        <v>45958.4555092593</v>
      </c>
      <c r="F2417" s="17" t="s">
        <v>169</v>
      </c>
      <c r="G2417" s="15"/>
      <c r="H2417" s="17" t="s">
        <v>239</v>
      </c>
      <c r="I2417" s="22" t="s">
        <v>2950</v>
      </c>
      <c r="J2417" s="22" t="s">
        <v>274</v>
      </c>
      <c r="K2417" s="23" t="s">
        <v>285</v>
      </c>
      <c r="L2417" s="23" t="s">
        <v>7576</v>
      </c>
      <c r="M2417" s="24" t="s">
        <v>7577</v>
      </c>
      <c r="N2417" s="23" t="s">
        <v>7578</v>
      </c>
      <c r="O2417" s="22" t="s">
        <v>367</v>
      </c>
      <c r="P2417" s="43" t="s">
        <v>4047</v>
      </c>
      <c r="Q2417" s="17" t="str" cm="1">
        <f t="array" ref="Q2417">_xlfn.XLOOKUP(Table4[[#This Row],[Full Name / Nama Penuh]],Table1[[#All],[Employee Name]],Table1[[#All],[Status]],"",0,1)</f>
        <v>Active</v>
      </c>
      <c r="R2417" s="37"/>
    </row>
    <row r="2418" spans="1:18" ht="409.6">
      <c r="A2418" s="17"/>
      <c r="B2418" s="15"/>
      <c r="C2418" s="15"/>
      <c r="D2418" s="15"/>
      <c r="E2418" s="32">
        <v>45958.449525463002</v>
      </c>
      <c r="F2418" s="17" t="s">
        <v>195</v>
      </c>
      <c r="G2418" s="15"/>
      <c r="H2418" s="17" t="s">
        <v>239</v>
      </c>
      <c r="I2418" s="18" t="s">
        <v>336</v>
      </c>
      <c r="J2418" s="18" t="s">
        <v>325</v>
      </c>
      <c r="K2418" s="19" t="s">
        <v>305</v>
      </c>
      <c r="L2418" s="19" t="s">
        <v>7579</v>
      </c>
      <c r="M2418" s="20" t="s">
        <v>7580</v>
      </c>
      <c r="N2418" s="19" t="s">
        <v>7581</v>
      </c>
      <c r="O2418" s="18" t="s">
        <v>295</v>
      </c>
      <c r="P2418" s="43" t="s">
        <v>4047</v>
      </c>
      <c r="Q2418" s="17" t="str" cm="1">
        <f t="array" ref="Q2418">_xlfn.XLOOKUP(Table4[[#This Row],[Full Name / Nama Penuh]],Table1[[#All],[Employee Name]],Table1[[#All],[Status]],"",0,1)</f>
        <v>Active</v>
      </c>
      <c r="R2418" s="37"/>
    </row>
    <row r="2419" spans="1:18" ht="159">
      <c r="A2419" s="47"/>
      <c r="B2419" s="21"/>
      <c r="C2419" s="21"/>
      <c r="D2419" s="21"/>
      <c r="E2419" s="33">
        <v>45958.440416666701</v>
      </c>
      <c r="F2419" s="17" t="s">
        <v>87</v>
      </c>
      <c r="G2419" s="15"/>
      <c r="H2419" s="17" t="s">
        <v>239</v>
      </c>
      <c r="I2419" s="22" t="s">
        <v>949</v>
      </c>
      <c r="J2419" s="22" t="s">
        <v>274</v>
      </c>
      <c r="K2419" s="23" t="s">
        <v>305</v>
      </c>
      <c r="L2419" s="23" t="s">
        <v>7582</v>
      </c>
      <c r="M2419" s="24" t="s">
        <v>7583</v>
      </c>
      <c r="N2419" s="23" t="s">
        <v>7584</v>
      </c>
      <c r="O2419" s="22" t="s">
        <v>295</v>
      </c>
      <c r="P2419" s="43" t="s">
        <v>4047</v>
      </c>
      <c r="Q2419" s="17" t="str" cm="1">
        <f t="array" ref="Q2419">_xlfn.XLOOKUP(Table4[[#This Row],[Full Name / Nama Penuh]],Table1[[#All],[Employee Name]],Table1[[#All],[Status]],"",0,1)</f>
        <v>Active</v>
      </c>
      <c r="R2419" s="37"/>
    </row>
    <row r="2420" spans="1:18" ht="43.5">
      <c r="A2420" s="17"/>
      <c r="B2420" s="15"/>
      <c r="C2420" s="15"/>
      <c r="D2420" s="15"/>
      <c r="E2420" s="32">
        <v>45958.44</v>
      </c>
      <c r="F2420" s="17" t="s">
        <v>227</v>
      </c>
      <c r="G2420" s="15"/>
      <c r="H2420" s="17" t="s">
        <v>239</v>
      </c>
      <c r="I2420" s="18" t="s">
        <v>7585</v>
      </c>
      <c r="J2420" s="18" t="s">
        <v>88</v>
      </c>
      <c r="K2420" s="19" t="s">
        <v>296</v>
      </c>
      <c r="L2420" s="19" t="s">
        <v>7586</v>
      </c>
      <c r="M2420" s="20" t="s">
        <v>7587</v>
      </c>
      <c r="N2420" s="19" t="s">
        <v>7196</v>
      </c>
      <c r="O2420" s="18" t="s">
        <v>375</v>
      </c>
      <c r="P2420" s="43" t="s">
        <v>4047</v>
      </c>
      <c r="Q2420" s="17" t="str" cm="1">
        <f t="array" ref="Q2420">_xlfn.XLOOKUP(Table4[[#This Row],[Full Name / Nama Penuh]],Table1[[#All],[Employee Name]],Table1[[#All],[Status]],"",0,1)</f>
        <v>Active</v>
      </c>
      <c r="R2420" s="37"/>
    </row>
    <row r="2421" spans="1:18" ht="87">
      <c r="A2421" s="47"/>
      <c r="B2421" s="21"/>
      <c r="C2421" s="21"/>
      <c r="D2421" s="21"/>
      <c r="E2421" s="33">
        <v>45958.433125000003</v>
      </c>
      <c r="F2421" s="17" t="s">
        <v>102</v>
      </c>
      <c r="G2421" s="15"/>
      <c r="H2421" s="17" t="s">
        <v>239</v>
      </c>
      <c r="I2421" s="22" t="s">
        <v>1080</v>
      </c>
      <c r="J2421" s="22" t="s">
        <v>848</v>
      </c>
      <c r="K2421" s="23" t="s">
        <v>267</v>
      </c>
      <c r="L2421" s="23" t="s">
        <v>7588</v>
      </c>
      <c r="M2421" s="24" t="s">
        <v>7589</v>
      </c>
      <c r="N2421" s="23" t="s">
        <v>7590</v>
      </c>
      <c r="O2421" s="22" t="s">
        <v>283</v>
      </c>
      <c r="P2421" s="43" t="s">
        <v>4047</v>
      </c>
      <c r="Q2421" s="17" t="str" cm="1">
        <f t="array" ref="Q2421">_xlfn.XLOOKUP(Table4[[#This Row],[Full Name / Nama Penuh]],Table1[[#All],[Employee Name]],Table1[[#All],[Status]],"",0,1)</f>
        <v>Active</v>
      </c>
      <c r="R2421" s="37"/>
    </row>
    <row r="2422" spans="1:18" ht="274.5">
      <c r="A2422" s="17"/>
      <c r="B2422" s="15"/>
      <c r="C2422" s="15"/>
      <c r="D2422" s="15"/>
      <c r="E2422" s="32">
        <v>45958.432349536997</v>
      </c>
      <c r="F2422" s="17" t="s">
        <v>173</v>
      </c>
      <c r="G2422" s="15"/>
      <c r="H2422" s="17" t="s">
        <v>239</v>
      </c>
      <c r="I2422" s="18" t="s">
        <v>465</v>
      </c>
      <c r="J2422" s="18" t="s">
        <v>266</v>
      </c>
      <c r="K2422" s="19" t="s">
        <v>267</v>
      </c>
      <c r="L2422" s="19" t="s">
        <v>7591</v>
      </c>
      <c r="M2422" s="20" t="s">
        <v>7592</v>
      </c>
      <c r="N2422" s="19" t="s">
        <v>7593</v>
      </c>
      <c r="O2422" s="18" t="s">
        <v>553</v>
      </c>
      <c r="P2422" s="43" t="s">
        <v>4047</v>
      </c>
      <c r="Q2422" s="17" t="str" cm="1">
        <f t="array" ref="Q2422">_xlfn.XLOOKUP(Table4[[#This Row],[Full Name / Nama Penuh]],Table1[[#All],[Employee Name]],Table1[[#All],[Status]],"",0,1)</f>
        <v>Active</v>
      </c>
      <c r="R2422" s="37"/>
    </row>
    <row r="2423" spans="1:18" ht="115.5">
      <c r="A2423" s="47"/>
      <c r="B2423" s="21"/>
      <c r="C2423" s="21"/>
      <c r="D2423" s="21"/>
      <c r="E2423" s="33">
        <v>45958.431400463</v>
      </c>
      <c r="F2423" s="17" t="s">
        <v>102</v>
      </c>
      <c r="G2423" s="15"/>
      <c r="H2423" s="17" t="s">
        <v>239</v>
      </c>
      <c r="I2423" s="22" t="s">
        <v>1080</v>
      </c>
      <c r="J2423" s="22" t="s">
        <v>475</v>
      </c>
      <c r="K2423" s="23" t="s">
        <v>285</v>
      </c>
      <c r="L2423" s="23" t="s">
        <v>7594</v>
      </c>
      <c r="M2423" s="24" t="s">
        <v>7595</v>
      </c>
      <c r="N2423" s="23" t="s">
        <v>7596</v>
      </c>
      <c r="O2423" s="22" t="s">
        <v>367</v>
      </c>
      <c r="P2423" s="43" t="s">
        <v>4047</v>
      </c>
      <c r="Q2423" s="17" t="str" cm="1">
        <f t="array" ref="Q2423">_xlfn.XLOOKUP(Table4[[#This Row],[Full Name / Nama Penuh]],Table1[[#All],[Employee Name]],Table1[[#All],[Status]],"",0,1)</f>
        <v>Active</v>
      </c>
      <c r="R2423" s="37"/>
    </row>
    <row r="2424" spans="1:18" ht="174">
      <c r="A2424" s="17"/>
      <c r="B2424" s="15"/>
      <c r="C2424" s="15"/>
      <c r="D2424" s="15"/>
      <c r="E2424" s="32">
        <v>45958.428553240701</v>
      </c>
      <c r="F2424" s="17" t="s">
        <v>102</v>
      </c>
      <c r="G2424" s="15"/>
      <c r="H2424" s="17" t="s">
        <v>239</v>
      </c>
      <c r="I2424" s="18" t="s">
        <v>1080</v>
      </c>
      <c r="J2424" s="18" t="s">
        <v>475</v>
      </c>
      <c r="K2424" s="19" t="s">
        <v>296</v>
      </c>
      <c r="L2424" s="19" t="s">
        <v>7597</v>
      </c>
      <c r="M2424" s="20" t="s">
        <v>7598</v>
      </c>
      <c r="N2424" s="19" t="s">
        <v>7599</v>
      </c>
      <c r="O2424" s="18" t="s">
        <v>271</v>
      </c>
      <c r="P2424" s="43" t="s">
        <v>4047</v>
      </c>
      <c r="Q2424" s="17" t="str" cm="1">
        <f t="array" ref="Q2424">_xlfn.XLOOKUP(Table4[[#This Row],[Full Name / Nama Penuh]],Table1[[#All],[Employee Name]],Table1[[#All],[Status]],"",0,1)</f>
        <v>Active</v>
      </c>
      <c r="R2424" s="37"/>
    </row>
    <row r="2425" spans="1:18" ht="43.5">
      <c r="A2425" s="47"/>
      <c r="B2425" s="21"/>
      <c r="C2425" s="21"/>
      <c r="D2425" s="21"/>
      <c r="E2425" s="33">
        <v>45958.4121759259</v>
      </c>
      <c r="F2425" s="17" t="s">
        <v>165</v>
      </c>
      <c r="G2425" s="15"/>
      <c r="H2425" s="17" t="s">
        <v>239</v>
      </c>
      <c r="I2425" s="22" t="s">
        <v>701</v>
      </c>
      <c r="J2425" s="22" t="s">
        <v>266</v>
      </c>
      <c r="K2425" s="23" t="s">
        <v>285</v>
      </c>
      <c r="L2425" s="23" t="s">
        <v>7600</v>
      </c>
      <c r="M2425" s="24" t="s">
        <v>5411</v>
      </c>
      <c r="N2425" s="24" t="s">
        <v>287</v>
      </c>
      <c r="O2425" s="22" t="s">
        <v>428</v>
      </c>
      <c r="P2425" s="43" t="s">
        <v>4047</v>
      </c>
      <c r="Q2425" s="17" t="str" cm="1">
        <f t="array" ref="Q2425">_xlfn.XLOOKUP(Table4[[#This Row],[Full Name / Nama Penuh]],Table1[[#All],[Employee Name]],Table1[[#All],[Status]],"",0,1)</f>
        <v>Active</v>
      </c>
      <c r="R2425" s="37"/>
    </row>
    <row r="2426" spans="1:18" ht="43.5">
      <c r="A2426" s="17"/>
      <c r="B2426" s="15"/>
      <c r="C2426" s="15"/>
      <c r="D2426" s="15"/>
      <c r="E2426" s="32">
        <v>45958.410914351902</v>
      </c>
      <c r="F2426" s="17" t="s">
        <v>165</v>
      </c>
      <c r="G2426" s="15"/>
      <c r="H2426" s="17" t="s">
        <v>239</v>
      </c>
      <c r="I2426" s="18" t="s">
        <v>651</v>
      </c>
      <c r="J2426" s="18" t="s">
        <v>1787</v>
      </c>
      <c r="K2426" s="19" t="s">
        <v>267</v>
      </c>
      <c r="L2426" s="19" t="s">
        <v>7601</v>
      </c>
      <c r="M2426" s="20" t="s">
        <v>7602</v>
      </c>
      <c r="N2426" s="19" t="s">
        <v>7603</v>
      </c>
      <c r="O2426" s="18" t="s">
        <v>283</v>
      </c>
      <c r="P2426" s="43" t="s">
        <v>4047</v>
      </c>
      <c r="Q2426" s="17" t="str" cm="1">
        <f t="array" ref="Q2426">_xlfn.XLOOKUP(Table4[[#This Row],[Full Name / Nama Penuh]],Table1[[#All],[Employee Name]],Table1[[#All],[Status]],"",0,1)</f>
        <v>Active</v>
      </c>
      <c r="R2426" s="37"/>
    </row>
    <row r="2427" spans="1:18" ht="57.75">
      <c r="A2427" s="47"/>
      <c r="B2427" s="21"/>
      <c r="C2427" s="21"/>
      <c r="D2427" s="21"/>
      <c r="E2427" s="33">
        <v>45958.400347222203</v>
      </c>
      <c r="F2427" s="17" t="s">
        <v>165</v>
      </c>
      <c r="G2427" s="15"/>
      <c r="H2427" s="17" t="s">
        <v>239</v>
      </c>
      <c r="I2427" s="22" t="s">
        <v>651</v>
      </c>
      <c r="J2427" s="22" t="s">
        <v>266</v>
      </c>
      <c r="K2427" s="23" t="s">
        <v>267</v>
      </c>
      <c r="L2427" s="23" t="s">
        <v>7604</v>
      </c>
      <c r="M2427" s="24" t="s">
        <v>7605</v>
      </c>
      <c r="N2427" s="23" t="s">
        <v>7606</v>
      </c>
      <c r="O2427" s="22" t="s">
        <v>271</v>
      </c>
      <c r="P2427" s="43" t="s">
        <v>4047</v>
      </c>
      <c r="Q2427" s="17" t="str" cm="1">
        <f t="array" ref="Q2427">_xlfn.XLOOKUP(Table4[[#This Row],[Full Name / Nama Penuh]],Table1[[#All],[Employee Name]],Table1[[#All],[Status]],"",0,1)</f>
        <v>Active</v>
      </c>
      <c r="R2427" s="37"/>
    </row>
    <row r="2428" spans="1:18" ht="57.75">
      <c r="A2428" s="17"/>
      <c r="B2428" s="15"/>
      <c r="C2428" s="15"/>
      <c r="D2428" s="15"/>
      <c r="E2428" s="32">
        <v>45958.398611111101</v>
      </c>
      <c r="F2428" s="17" t="s">
        <v>165</v>
      </c>
      <c r="G2428" s="15"/>
      <c r="H2428" s="17" t="s">
        <v>239</v>
      </c>
      <c r="I2428" s="18" t="s">
        <v>651</v>
      </c>
      <c r="J2428" s="18" t="s">
        <v>1867</v>
      </c>
      <c r="K2428" s="19" t="s">
        <v>305</v>
      </c>
      <c r="L2428" s="19" t="s">
        <v>7607</v>
      </c>
      <c r="M2428" s="20" t="s">
        <v>7608</v>
      </c>
      <c r="N2428" s="19" t="s">
        <v>7609</v>
      </c>
      <c r="O2428" s="18" t="s">
        <v>283</v>
      </c>
      <c r="P2428" s="43" t="s">
        <v>4047</v>
      </c>
      <c r="Q2428" s="17" t="str" cm="1">
        <f t="array" ref="Q2428">_xlfn.XLOOKUP(Table4[[#This Row],[Full Name / Nama Penuh]],Table1[[#All],[Employee Name]],Table1[[#All],[Status]],"",0,1)</f>
        <v>Active</v>
      </c>
      <c r="R2428" s="37"/>
    </row>
    <row r="2429" spans="1:18" ht="43.5">
      <c r="A2429" s="47"/>
      <c r="B2429" s="21"/>
      <c r="C2429" s="21"/>
      <c r="D2429" s="21"/>
      <c r="E2429" s="33">
        <v>45958.397060185198</v>
      </c>
      <c r="F2429" s="17" t="s">
        <v>165</v>
      </c>
      <c r="G2429" s="15"/>
      <c r="H2429" s="17" t="s">
        <v>239</v>
      </c>
      <c r="I2429" s="22" t="s">
        <v>651</v>
      </c>
      <c r="J2429" s="22" t="s">
        <v>753</v>
      </c>
      <c r="K2429" s="23" t="s">
        <v>267</v>
      </c>
      <c r="L2429" s="23" t="s">
        <v>7610</v>
      </c>
      <c r="M2429" s="24" t="s">
        <v>7611</v>
      </c>
      <c r="N2429" s="24" t="s">
        <v>7612</v>
      </c>
      <c r="O2429" s="22" t="s">
        <v>289</v>
      </c>
      <c r="P2429" s="43" t="s">
        <v>4047</v>
      </c>
      <c r="Q2429" s="17" t="str" cm="1">
        <f t="array" ref="Q2429">_xlfn.XLOOKUP(Table4[[#This Row],[Full Name / Nama Penuh]],Table1[[#All],[Employee Name]],Table1[[#All],[Status]],"",0,1)</f>
        <v>Active</v>
      </c>
      <c r="R2429" s="37"/>
    </row>
    <row r="2430" spans="1:18" ht="43.5">
      <c r="A2430" s="17"/>
      <c r="B2430" s="15"/>
      <c r="C2430" s="15"/>
      <c r="D2430" s="15"/>
      <c r="E2430" s="32">
        <v>45958.395567129599</v>
      </c>
      <c r="F2430" s="17" t="s">
        <v>165</v>
      </c>
      <c r="G2430" s="15"/>
      <c r="H2430" s="17" t="s">
        <v>239</v>
      </c>
      <c r="I2430" s="18" t="s">
        <v>651</v>
      </c>
      <c r="J2430" s="18" t="s">
        <v>753</v>
      </c>
      <c r="K2430" s="19" t="s">
        <v>285</v>
      </c>
      <c r="L2430" s="19" t="s">
        <v>7613</v>
      </c>
      <c r="M2430" s="20" t="s">
        <v>7614</v>
      </c>
      <c r="N2430" s="20" t="s">
        <v>287</v>
      </c>
      <c r="O2430" s="18" t="s">
        <v>383</v>
      </c>
      <c r="P2430" s="43" t="s">
        <v>4047</v>
      </c>
      <c r="Q2430" s="17" t="str" cm="1">
        <f t="array" ref="Q2430">_xlfn.XLOOKUP(Table4[[#This Row],[Full Name / Nama Penuh]],Table1[[#All],[Employee Name]],Table1[[#All],[Status]],"",0,1)</f>
        <v>Active</v>
      </c>
      <c r="R2430" s="37"/>
    </row>
    <row r="2431" spans="1:18" ht="115.5">
      <c r="A2431" s="47"/>
      <c r="B2431" s="21"/>
      <c r="C2431" s="21"/>
      <c r="D2431" s="21"/>
      <c r="E2431" s="33">
        <v>45958.388761574097</v>
      </c>
      <c r="F2431" s="17" t="s">
        <v>165</v>
      </c>
      <c r="G2431" s="15"/>
      <c r="H2431" s="17" t="s">
        <v>239</v>
      </c>
      <c r="I2431" s="22" t="s">
        <v>701</v>
      </c>
      <c r="J2431" s="22" t="s">
        <v>753</v>
      </c>
      <c r="K2431" s="23" t="s">
        <v>285</v>
      </c>
      <c r="L2431" s="23" t="s">
        <v>7615</v>
      </c>
      <c r="M2431" s="24" t="s">
        <v>287</v>
      </c>
      <c r="N2431" s="23" t="s">
        <v>7616</v>
      </c>
      <c r="O2431" s="22" t="s">
        <v>383</v>
      </c>
      <c r="P2431" s="43" t="s">
        <v>4047</v>
      </c>
      <c r="Q2431" s="17" t="str" cm="1">
        <f t="array" ref="Q2431">_xlfn.XLOOKUP(Table4[[#This Row],[Full Name / Nama Penuh]],Table1[[#All],[Employee Name]],Table1[[#All],[Status]],"",0,1)</f>
        <v>Active</v>
      </c>
      <c r="R2431" s="37"/>
    </row>
    <row r="2432" spans="1:18" ht="29.25">
      <c r="A2432" s="17"/>
      <c r="B2432" s="15"/>
      <c r="C2432" s="15"/>
      <c r="D2432" s="15"/>
      <c r="E2432" s="32">
        <v>45958.386446759301</v>
      </c>
      <c r="F2432" s="17" t="s">
        <v>165</v>
      </c>
      <c r="G2432" s="15"/>
      <c r="H2432" s="17" t="s">
        <v>239</v>
      </c>
      <c r="I2432" s="18" t="s">
        <v>651</v>
      </c>
      <c r="J2432" s="18" t="s">
        <v>407</v>
      </c>
      <c r="K2432" s="19" t="s">
        <v>296</v>
      </c>
      <c r="L2432" s="19" t="s">
        <v>7617</v>
      </c>
      <c r="M2432" s="20" t="s">
        <v>7618</v>
      </c>
      <c r="N2432" s="20" t="s">
        <v>287</v>
      </c>
      <c r="O2432" s="18" t="s">
        <v>948</v>
      </c>
      <c r="P2432" s="43" t="s">
        <v>4047</v>
      </c>
      <c r="Q2432" s="17" t="str" cm="1">
        <f t="array" ref="Q2432">_xlfn.XLOOKUP(Table4[[#This Row],[Full Name / Nama Penuh]],Table1[[#All],[Employee Name]],Table1[[#All],[Status]],"",0,1)</f>
        <v>Active</v>
      </c>
      <c r="R2432" s="37"/>
    </row>
    <row r="2433" spans="1:18" ht="43.5">
      <c r="A2433" s="47"/>
      <c r="B2433" s="21"/>
      <c r="C2433" s="21"/>
      <c r="D2433" s="21"/>
      <c r="E2433" s="33">
        <v>45958.381585648203</v>
      </c>
      <c r="F2433" s="17" t="s">
        <v>165</v>
      </c>
      <c r="G2433" s="15"/>
      <c r="H2433" s="17" t="s">
        <v>239</v>
      </c>
      <c r="I2433" s="22" t="s">
        <v>7619</v>
      </c>
      <c r="J2433" s="22" t="s">
        <v>683</v>
      </c>
      <c r="K2433" s="23" t="s">
        <v>296</v>
      </c>
      <c r="L2433" s="23" t="s">
        <v>7620</v>
      </c>
      <c r="M2433" s="24" t="s">
        <v>7621</v>
      </c>
      <c r="N2433" s="24" t="s">
        <v>287</v>
      </c>
      <c r="O2433" s="22" t="s">
        <v>948</v>
      </c>
      <c r="P2433" s="43" t="s">
        <v>4047</v>
      </c>
      <c r="Q2433" s="17" t="str" cm="1">
        <f t="array" ref="Q2433">_xlfn.XLOOKUP(Table4[[#This Row],[Full Name / Nama Penuh]],Table1[[#All],[Employee Name]],Table1[[#All],[Status]],"",0,1)</f>
        <v>Active</v>
      </c>
      <c r="R2433" s="37"/>
    </row>
    <row r="2434" spans="1:18" ht="43.5">
      <c r="A2434" s="17"/>
      <c r="B2434" s="15"/>
      <c r="C2434" s="15"/>
      <c r="D2434" s="15"/>
      <c r="E2434" s="32">
        <v>45958.376041666699</v>
      </c>
      <c r="F2434" s="17" t="s">
        <v>187</v>
      </c>
      <c r="G2434" s="15"/>
      <c r="H2434" s="17" t="s">
        <v>239</v>
      </c>
      <c r="I2434" s="18" t="s">
        <v>752</v>
      </c>
      <c r="J2434" s="18" t="s">
        <v>274</v>
      </c>
      <c r="K2434" s="19" t="s">
        <v>285</v>
      </c>
      <c r="L2434" s="19" t="s">
        <v>7622</v>
      </c>
      <c r="M2434" s="20" t="s">
        <v>7623</v>
      </c>
      <c r="N2434" s="19" t="s">
        <v>7624</v>
      </c>
      <c r="O2434" s="18" t="s">
        <v>289</v>
      </c>
      <c r="P2434" s="43" t="s">
        <v>4047</v>
      </c>
      <c r="Q2434" s="17" t="str" cm="1">
        <f t="array" ref="Q2434">_xlfn.XLOOKUP(Table4[[#This Row],[Full Name / Nama Penuh]],Table1[[#All],[Employee Name]],Table1[[#All],[Status]],"",0,1)</f>
        <v>Active</v>
      </c>
      <c r="R2434" s="37"/>
    </row>
    <row r="2435" spans="1:18" ht="87">
      <c r="A2435" s="47"/>
      <c r="B2435" s="21"/>
      <c r="C2435" s="21"/>
      <c r="D2435" s="21"/>
      <c r="E2435" s="33">
        <v>45958.3745949074</v>
      </c>
      <c r="F2435" s="17" t="s">
        <v>187</v>
      </c>
      <c r="G2435" s="15"/>
      <c r="H2435" s="17" t="s">
        <v>239</v>
      </c>
      <c r="I2435" s="22" t="s">
        <v>752</v>
      </c>
      <c r="J2435" s="22" t="s">
        <v>314</v>
      </c>
      <c r="K2435" s="23" t="s">
        <v>296</v>
      </c>
      <c r="L2435" s="23" t="s">
        <v>7625</v>
      </c>
      <c r="M2435" s="24" t="s">
        <v>7626</v>
      </c>
      <c r="N2435" s="23" t="s">
        <v>7627</v>
      </c>
      <c r="O2435" s="22" t="s">
        <v>593</v>
      </c>
      <c r="P2435" s="43" t="s">
        <v>4047</v>
      </c>
      <c r="Q2435" s="17" t="str" cm="1">
        <f t="array" ref="Q2435">_xlfn.XLOOKUP(Table4[[#This Row],[Full Name / Nama Penuh]],Table1[[#All],[Employee Name]],Table1[[#All],[Status]],"",0,1)</f>
        <v>Active</v>
      </c>
      <c r="R2435" s="37"/>
    </row>
    <row r="2436" spans="1:18" ht="43.5">
      <c r="A2436" s="17"/>
      <c r="B2436" s="15"/>
      <c r="C2436" s="15"/>
      <c r="D2436" s="15"/>
      <c r="E2436" s="32">
        <v>45958.3730671296</v>
      </c>
      <c r="F2436" s="17" t="s">
        <v>187</v>
      </c>
      <c r="G2436" s="15"/>
      <c r="H2436" s="17" t="s">
        <v>239</v>
      </c>
      <c r="I2436" s="18" t="s">
        <v>752</v>
      </c>
      <c r="J2436" s="18" t="s">
        <v>88</v>
      </c>
      <c r="K2436" s="19" t="s">
        <v>267</v>
      </c>
      <c r="L2436" s="19" t="s">
        <v>7628</v>
      </c>
      <c r="M2436" s="20" t="s">
        <v>7629</v>
      </c>
      <c r="N2436" s="19" t="s">
        <v>7630</v>
      </c>
      <c r="O2436" s="18" t="s">
        <v>375</v>
      </c>
      <c r="P2436" s="43" t="s">
        <v>4047</v>
      </c>
      <c r="Q2436" s="17" t="str" cm="1">
        <f t="array" ref="Q2436">_xlfn.XLOOKUP(Table4[[#This Row],[Full Name / Nama Penuh]],Table1[[#All],[Employee Name]],Table1[[#All],[Status]],"",0,1)</f>
        <v>Active</v>
      </c>
      <c r="R2436" s="37"/>
    </row>
    <row r="2437" spans="1:18" ht="43.5">
      <c r="A2437" s="47"/>
      <c r="B2437" s="21"/>
      <c r="C2437" s="21"/>
      <c r="D2437" s="21"/>
      <c r="E2437" s="33">
        <v>45958.372164351902</v>
      </c>
      <c r="F2437" s="17" t="s">
        <v>187</v>
      </c>
      <c r="G2437" s="15"/>
      <c r="H2437" s="17" t="s">
        <v>239</v>
      </c>
      <c r="I2437" s="22" t="s">
        <v>752</v>
      </c>
      <c r="J2437" s="22" t="s">
        <v>291</v>
      </c>
      <c r="K2437" s="23" t="s">
        <v>267</v>
      </c>
      <c r="L2437" s="23" t="s">
        <v>1402</v>
      </c>
      <c r="M2437" s="24" t="s">
        <v>804</v>
      </c>
      <c r="N2437" s="23" t="s">
        <v>7631</v>
      </c>
      <c r="O2437" s="22" t="s">
        <v>283</v>
      </c>
      <c r="P2437" s="43" t="s">
        <v>4047</v>
      </c>
      <c r="Q2437" s="17" t="str" cm="1">
        <f t="array" ref="Q2437">_xlfn.XLOOKUP(Table4[[#This Row],[Full Name / Nama Penuh]],Table1[[#All],[Employee Name]],Table1[[#All],[Status]],"",0,1)</f>
        <v>Active</v>
      </c>
      <c r="R2437" s="37"/>
    </row>
    <row r="2438" spans="1:18" ht="43.5">
      <c r="A2438" s="17"/>
      <c r="B2438" s="15"/>
      <c r="C2438" s="15"/>
      <c r="D2438" s="15"/>
      <c r="E2438" s="32">
        <v>45958.371215277803</v>
      </c>
      <c r="F2438" s="17" t="s">
        <v>187</v>
      </c>
      <c r="G2438" s="15"/>
      <c r="H2438" s="17" t="s">
        <v>239</v>
      </c>
      <c r="I2438" s="18" t="s">
        <v>752</v>
      </c>
      <c r="J2438" s="18" t="s">
        <v>325</v>
      </c>
      <c r="K2438" s="19" t="s">
        <v>267</v>
      </c>
      <c r="L2438" s="19" t="s">
        <v>7632</v>
      </c>
      <c r="M2438" s="20" t="s">
        <v>7633</v>
      </c>
      <c r="N2438" s="19" t="s">
        <v>7634</v>
      </c>
      <c r="O2438" s="18" t="s">
        <v>289</v>
      </c>
      <c r="P2438" s="43" t="s">
        <v>4047</v>
      </c>
      <c r="Q2438" s="17" t="str" cm="1">
        <f t="array" ref="Q2438">_xlfn.XLOOKUP(Table4[[#This Row],[Full Name / Nama Penuh]],Table1[[#All],[Employee Name]],Table1[[#All],[Status]],"",0,1)</f>
        <v>Active</v>
      </c>
      <c r="R2438" s="37"/>
    </row>
    <row r="2439" spans="1:18" ht="43.5">
      <c r="A2439" s="47"/>
      <c r="B2439" s="21"/>
      <c r="C2439" s="21"/>
      <c r="D2439" s="21"/>
      <c r="E2439" s="33">
        <v>45958.369768518503</v>
      </c>
      <c r="F2439" s="17" t="s">
        <v>187</v>
      </c>
      <c r="G2439" s="15"/>
      <c r="H2439" s="17" t="s">
        <v>239</v>
      </c>
      <c r="I2439" s="22" t="s">
        <v>752</v>
      </c>
      <c r="J2439" s="22" t="s">
        <v>407</v>
      </c>
      <c r="K2439" s="23" t="s">
        <v>296</v>
      </c>
      <c r="L2439" s="23" t="s">
        <v>7635</v>
      </c>
      <c r="M2439" s="24" t="s">
        <v>7636</v>
      </c>
      <c r="N2439" s="23" t="s">
        <v>7637</v>
      </c>
      <c r="O2439" s="22" t="s">
        <v>289</v>
      </c>
      <c r="P2439" s="43" t="s">
        <v>4047</v>
      </c>
      <c r="Q2439" s="17" t="str" cm="1">
        <f t="array" ref="Q2439">_xlfn.XLOOKUP(Table4[[#This Row],[Full Name / Nama Penuh]],Table1[[#All],[Employee Name]],Table1[[#All],[Status]],"",0,1)</f>
        <v>Active</v>
      </c>
      <c r="R2439" s="37"/>
    </row>
    <row r="2440" spans="1:18" ht="43.5">
      <c r="A2440" s="17"/>
      <c r="B2440" s="15"/>
      <c r="C2440" s="15"/>
      <c r="D2440" s="15"/>
      <c r="E2440" s="32">
        <v>45958.362743055601</v>
      </c>
      <c r="F2440" s="17" t="s">
        <v>219</v>
      </c>
      <c r="G2440" s="37">
        <v>12000048</v>
      </c>
      <c r="H2440" s="17" t="s">
        <v>239</v>
      </c>
      <c r="I2440" s="18" t="s">
        <v>627</v>
      </c>
      <c r="J2440" s="18" t="s">
        <v>320</v>
      </c>
      <c r="K2440" s="19" t="s">
        <v>296</v>
      </c>
      <c r="L2440" s="19" t="s">
        <v>7638</v>
      </c>
      <c r="M2440" s="20" t="s">
        <v>7639</v>
      </c>
      <c r="N2440" s="19" t="s">
        <v>7640</v>
      </c>
      <c r="O2440" s="18" t="s">
        <v>375</v>
      </c>
      <c r="P2440" s="43" t="s">
        <v>4047</v>
      </c>
      <c r="Q2440" s="17" t="str" cm="1">
        <f t="array" ref="Q2440">_xlfn.XLOOKUP(Table4[[#This Row],[Full Name / Nama Penuh]],Table1[[#All],[Employee Name]],Table1[[#All],[Status]],"",0,1)</f>
        <v>Active</v>
      </c>
      <c r="R2440" s="37"/>
    </row>
    <row r="2441" spans="1:18" ht="115.5">
      <c r="A2441" s="47"/>
      <c r="B2441" s="21"/>
      <c r="C2441" s="21"/>
      <c r="D2441" s="21"/>
      <c r="E2441" s="33">
        <v>45958.359594907401</v>
      </c>
      <c r="F2441" s="17" t="s">
        <v>219</v>
      </c>
      <c r="G2441" s="37">
        <v>12000048</v>
      </c>
      <c r="H2441" s="17" t="s">
        <v>239</v>
      </c>
      <c r="I2441" s="22" t="s">
        <v>627</v>
      </c>
      <c r="J2441" s="22" t="s">
        <v>291</v>
      </c>
      <c r="K2441" s="23" t="s">
        <v>285</v>
      </c>
      <c r="L2441" s="23" t="s">
        <v>7641</v>
      </c>
      <c r="M2441" s="24" t="s">
        <v>7642</v>
      </c>
      <c r="N2441" s="23" t="s">
        <v>7643</v>
      </c>
      <c r="O2441" s="22" t="s">
        <v>289</v>
      </c>
      <c r="P2441" s="43" t="s">
        <v>4047</v>
      </c>
      <c r="Q2441" s="17" t="str" cm="1">
        <f t="array" ref="Q2441">_xlfn.XLOOKUP(Table4[[#This Row],[Full Name / Nama Penuh]],Table1[[#All],[Employee Name]],Table1[[#All],[Status]],"",0,1)</f>
        <v>Active</v>
      </c>
      <c r="R2441" s="37"/>
    </row>
    <row r="2442" spans="1:18" ht="43.5">
      <c r="A2442" s="17"/>
      <c r="B2442" s="15"/>
      <c r="C2442" s="15"/>
      <c r="D2442" s="15"/>
      <c r="E2442" s="32">
        <v>45958.352766203701</v>
      </c>
      <c r="F2442" s="17" t="s">
        <v>187</v>
      </c>
      <c r="G2442" s="15"/>
      <c r="H2442" s="17" t="s">
        <v>239</v>
      </c>
      <c r="I2442" s="18" t="s">
        <v>752</v>
      </c>
      <c r="J2442" s="18" t="s">
        <v>266</v>
      </c>
      <c r="K2442" s="19" t="s">
        <v>267</v>
      </c>
      <c r="L2442" s="19" t="s">
        <v>7644</v>
      </c>
      <c r="M2442" s="20" t="s">
        <v>7645</v>
      </c>
      <c r="N2442" s="19" t="s">
        <v>7646</v>
      </c>
      <c r="O2442" s="18" t="s">
        <v>283</v>
      </c>
      <c r="P2442" s="43" t="s">
        <v>4047</v>
      </c>
      <c r="Q2442" s="17" t="str" cm="1">
        <f t="array" ref="Q2442">_xlfn.XLOOKUP(Table4[[#This Row],[Full Name / Nama Penuh]],Table1[[#All],[Employee Name]],Table1[[#All],[Status]],"",0,1)</f>
        <v>Active</v>
      </c>
      <c r="R2442" s="37"/>
    </row>
    <row r="2443" spans="1:18" ht="57.75">
      <c r="A2443" s="47"/>
      <c r="B2443" s="21"/>
      <c r="C2443" s="21"/>
      <c r="D2443" s="21"/>
      <c r="E2443" s="33">
        <v>45958.347743055601</v>
      </c>
      <c r="F2443" s="17" t="s">
        <v>207</v>
      </c>
      <c r="G2443" s="15"/>
      <c r="H2443" s="17" t="s">
        <v>239</v>
      </c>
      <c r="I2443" s="22" t="s">
        <v>2073</v>
      </c>
      <c r="J2443" s="22" t="s">
        <v>291</v>
      </c>
      <c r="K2443" s="23" t="s">
        <v>305</v>
      </c>
      <c r="L2443" s="23" t="s">
        <v>7647</v>
      </c>
      <c r="M2443" s="24" t="s">
        <v>7648</v>
      </c>
      <c r="N2443" s="23" t="s">
        <v>7649</v>
      </c>
      <c r="O2443" s="22" t="s">
        <v>340</v>
      </c>
      <c r="P2443" s="43" t="s">
        <v>4047</v>
      </c>
      <c r="Q2443" s="17" t="str" cm="1">
        <f t="array" ref="Q2443">_xlfn.XLOOKUP(Table4[[#This Row],[Full Name / Nama Penuh]],Table1[[#All],[Employee Name]],Table1[[#All],[Status]],"",0,1)</f>
        <v>Active</v>
      </c>
      <c r="R2443" s="37"/>
    </row>
    <row r="2444" spans="1:18" ht="409.6">
      <c r="A2444" s="17"/>
      <c r="B2444" s="15"/>
      <c r="C2444" s="15"/>
      <c r="D2444" s="15"/>
      <c r="E2444" s="32">
        <v>45958.304224537002</v>
      </c>
      <c r="F2444" s="17" t="s">
        <v>171</v>
      </c>
      <c r="G2444" s="15"/>
      <c r="H2444" s="17" t="s">
        <v>239</v>
      </c>
      <c r="I2444" s="18" t="s">
        <v>465</v>
      </c>
      <c r="J2444" s="18" t="s">
        <v>274</v>
      </c>
      <c r="K2444" s="19" t="s">
        <v>267</v>
      </c>
      <c r="L2444" s="19" t="s">
        <v>7650</v>
      </c>
      <c r="M2444" s="20" t="s">
        <v>7651</v>
      </c>
      <c r="N2444" s="19" t="s">
        <v>7652</v>
      </c>
      <c r="O2444" s="18" t="s">
        <v>283</v>
      </c>
      <c r="P2444" s="43" t="s">
        <v>4047</v>
      </c>
      <c r="Q2444" s="17" t="str" cm="1">
        <f t="array" ref="Q2444">_xlfn.XLOOKUP(Table4[[#This Row],[Full Name / Nama Penuh]],Table1[[#All],[Employee Name]],Table1[[#All],[Status]],"",0,1)</f>
        <v>Active</v>
      </c>
      <c r="R2444" s="37"/>
    </row>
    <row r="2445" spans="1:18" ht="130.5">
      <c r="A2445" s="47"/>
      <c r="B2445" s="21"/>
      <c r="C2445" s="21"/>
      <c r="D2445" s="21"/>
      <c r="E2445" s="33">
        <v>45958.296979166698</v>
      </c>
      <c r="F2445" s="17" t="s">
        <v>94</v>
      </c>
      <c r="G2445" s="15"/>
      <c r="H2445" s="17" t="s">
        <v>239</v>
      </c>
      <c r="I2445" s="22" t="s">
        <v>6991</v>
      </c>
      <c r="J2445" s="22" t="s">
        <v>88</v>
      </c>
      <c r="K2445" s="23" t="s">
        <v>285</v>
      </c>
      <c r="L2445" s="23" t="s">
        <v>7653</v>
      </c>
      <c r="M2445" s="24" t="s">
        <v>7654</v>
      </c>
      <c r="N2445" s="23" t="s">
        <v>7655</v>
      </c>
      <c r="O2445" s="22" t="s">
        <v>589</v>
      </c>
      <c r="P2445" s="43" t="s">
        <v>4047</v>
      </c>
      <c r="Q2445" s="17" t="str" cm="1">
        <f t="array" ref="Q2445">_xlfn.XLOOKUP(Table4[[#This Row],[Full Name / Nama Penuh]],Table1[[#All],[Employee Name]],Table1[[#All],[Status]],"",0,1)</f>
        <v>Active</v>
      </c>
      <c r="R2445" s="37"/>
    </row>
    <row r="2446" spans="1:18" ht="43.5">
      <c r="A2446" s="17"/>
      <c r="B2446" s="15"/>
      <c r="C2446" s="15"/>
      <c r="D2446" s="15"/>
      <c r="E2446" s="32">
        <v>45957.738912036999</v>
      </c>
      <c r="F2446" s="17" t="s">
        <v>31</v>
      </c>
      <c r="G2446" s="15"/>
      <c r="H2446" s="17" t="s">
        <v>239</v>
      </c>
      <c r="I2446" s="18" t="s">
        <v>7656</v>
      </c>
      <c r="J2446" s="18" t="s">
        <v>266</v>
      </c>
      <c r="K2446" s="19" t="s">
        <v>267</v>
      </c>
      <c r="L2446" s="19" t="s">
        <v>7657</v>
      </c>
      <c r="M2446" s="20" t="s">
        <v>7658</v>
      </c>
      <c r="N2446" s="19" t="s">
        <v>7659</v>
      </c>
      <c r="O2446" s="18" t="s">
        <v>283</v>
      </c>
      <c r="P2446" s="43" t="s">
        <v>4047</v>
      </c>
      <c r="Q2446" s="17" t="str" cm="1">
        <f t="array" ref="Q2446">_xlfn.XLOOKUP(Table4[[#This Row],[Full Name / Nama Penuh]],Table1[[#All],[Employee Name]],Table1[[#All],[Status]],"",0,1)</f>
        <v>Inactive</v>
      </c>
      <c r="R2446" s="37"/>
    </row>
    <row r="2447" spans="1:18" ht="87">
      <c r="A2447" s="47"/>
      <c r="B2447" s="21"/>
      <c r="C2447" s="21"/>
      <c r="D2447" s="21"/>
      <c r="E2447" s="33">
        <v>45957.6804050926</v>
      </c>
      <c r="F2447" s="17" t="s">
        <v>220</v>
      </c>
      <c r="G2447" s="15"/>
      <c r="H2447" s="17" t="s">
        <v>239</v>
      </c>
      <c r="I2447" s="22" t="s">
        <v>989</v>
      </c>
      <c r="J2447" s="22" t="s">
        <v>332</v>
      </c>
      <c r="K2447" s="23" t="s">
        <v>267</v>
      </c>
      <c r="L2447" s="23" t="s">
        <v>7660</v>
      </c>
      <c r="M2447" s="24" t="s">
        <v>7661</v>
      </c>
      <c r="N2447" s="23" t="s">
        <v>7662</v>
      </c>
      <c r="O2447" s="22" t="s">
        <v>283</v>
      </c>
      <c r="P2447" s="43" t="s">
        <v>4047</v>
      </c>
      <c r="Q2447" s="17" t="str" cm="1">
        <f t="array" ref="Q2447">_xlfn.XLOOKUP(Table4[[#This Row],[Full Name / Nama Penuh]],Table1[[#All],[Employee Name]],Table1[[#All],[Status]],"",0,1)</f>
        <v>Active</v>
      </c>
      <c r="R2447" s="37"/>
    </row>
    <row r="2448" spans="1:18" ht="188.25">
      <c r="A2448" s="17"/>
      <c r="B2448" s="15"/>
      <c r="C2448" s="15"/>
      <c r="D2448" s="15"/>
      <c r="E2448" s="32">
        <v>45957.660949074103</v>
      </c>
      <c r="F2448" s="17" t="s">
        <v>35</v>
      </c>
      <c r="G2448" s="15"/>
      <c r="H2448" s="17" t="s">
        <v>239</v>
      </c>
      <c r="I2448" s="18" t="s">
        <v>341</v>
      </c>
      <c r="J2448" s="18" t="s">
        <v>266</v>
      </c>
      <c r="K2448" s="19" t="s">
        <v>267</v>
      </c>
      <c r="L2448" s="19" t="s">
        <v>7663</v>
      </c>
      <c r="M2448" s="20" t="s">
        <v>7664</v>
      </c>
      <c r="N2448" s="19" t="s">
        <v>7665</v>
      </c>
      <c r="O2448" s="18" t="s">
        <v>283</v>
      </c>
      <c r="P2448" s="43" t="s">
        <v>4047</v>
      </c>
      <c r="Q2448" s="17" t="str" cm="1">
        <f t="array" ref="Q2448">_xlfn.XLOOKUP(Table4[[#This Row],[Full Name / Nama Penuh]],Table1[[#All],[Employee Name]],Table1[[#All],[Status]],"",0,1)</f>
        <v>Inactive</v>
      </c>
      <c r="R2448" s="37"/>
    </row>
    <row r="2449" spans="1:18" ht="159">
      <c r="A2449" s="47"/>
      <c r="B2449" s="21"/>
      <c r="C2449" s="21"/>
      <c r="D2449" s="21"/>
      <c r="E2449" s="33">
        <v>45957.605520833298</v>
      </c>
      <c r="F2449" s="17" t="s">
        <v>157</v>
      </c>
      <c r="G2449" s="15"/>
      <c r="H2449" s="17" t="s">
        <v>239</v>
      </c>
      <c r="I2449" s="22" t="s">
        <v>7666</v>
      </c>
      <c r="J2449" s="22" t="s">
        <v>325</v>
      </c>
      <c r="K2449" s="23" t="s">
        <v>267</v>
      </c>
      <c r="L2449" s="23" t="s">
        <v>7667</v>
      </c>
      <c r="M2449" s="24" t="s">
        <v>7668</v>
      </c>
      <c r="N2449" s="23" t="s">
        <v>7669</v>
      </c>
      <c r="O2449" s="22" t="s">
        <v>283</v>
      </c>
      <c r="P2449" s="43" t="s">
        <v>4047</v>
      </c>
      <c r="Q2449" s="17" t="str" cm="1">
        <f t="array" ref="Q2449">_xlfn.XLOOKUP(Table4[[#This Row],[Full Name / Nama Penuh]],Table1[[#All],[Employee Name]],Table1[[#All],[Status]],"",0,1)</f>
        <v>Active</v>
      </c>
      <c r="R2449" s="37"/>
    </row>
    <row r="2450" spans="1:18" ht="159">
      <c r="A2450" s="17"/>
      <c r="B2450" s="15"/>
      <c r="C2450" s="15"/>
      <c r="D2450" s="15"/>
      <c r="E2450" s="32">
        <v>45957.603333333303</v>
      </c>
      <c r="F2450" s="17" t="s">
        <v>157</v>
      </c>
      <c r="G2450" s="15"/>
      <c r="H2450" s="17" t="s">
        <v>239</v>
      </c>
      <c r="I2450" s="18" t="s">
        <v>7666</v>
      </c>
      <c r="J2450" s="18" t="s">
        <v>628</v>
      </c>
      <c r="K2450" s="19" t="s">
        <v>285</v>
      </c>
      <c r="L2450" s="19" t="s">
        <v>7670</v>
      </c>
      <c r="M2450" s="20" t="s">
        <v>7671</v>
      </c>
      <c r="N2450" s="19" t="s">
        <v>7672</v>
      </c>
      <c r="O2450" s="18" t="s">
        <v>289</v>
      </c>
      <c r="P2450" s="43" t="s">
        <v>4047</v>
      </c>
      <c r="Q2450" s="17" t="str" cm="1">
        <f t="array" ref="Q2450">_xlfn.XLOOKUP(Table4[[#This Row],[Full Name / Nama Penuh]],Table1[[#All],[Employee Name]],Table1[[#All],[Status]],"",0,1)</f>
        <v>Active</v>
      </c>
      <c r="R2450" s="37"/>
    </row>
    <row r="2451" spans="1:18" ht="159">
      <c r="A2451" s="47"/>
      <c r="B2451" s="21"/>
      <c r="C2451" s="21"/>
      <c r="D2451" s="21"/>
      <c r="E2451" s="33">
        <v>45957.599039351902</v>
      </c>
      <c r="F2451" s="17" t="s">
        <v>157</v>
      </c>
      <c r="G2451" s="15"/>
      <c r="H2451" s="17" t="s">
        <v>239</v>
      </c>
      <c r="I2451" s="22" t="s">
        <v>7666</v>
      </c>
      <c r="J2451" s="22" t="s">
        <v>266</v>
      </c>
      <c r="K2451" s="23" t="s">
        <v>285</v>
      </c>
      <c r="L2451" s="23" t="s">
        <v>7673</v>
      </c>
      <c r="M2451" s="24" t="s">
        <v>7674</v>
      </c>
      <c r="N2451" s="23" t="s">
        <v>7675</v>
      </c>
      <c r="O2451" s="22" t="s">
        <v>289</v>
      </c>
      <c r="P2451" s="43" t="s">
        <v>4047</v>
      </c>
      <c r="Q2451" s="17" t="str" cm="1">
        <f t="array" ref="Q2451">_xlfn.XLOOKUP(Table4[[#This Row],[Full Name / Nama Penuh]],Table1[[#All],[Employee Name]],Table1[[#All],[Status]],"",0,1)</f>
        <v>Active</v>
      </c>
      <c r="R2451" s="37"/>
    </row>
    <row r="2452" spans="1:18" ht="87">
      <c r="A2452" s="17"/>
      <c r="B2452" s="15"/>
      <c r="C2452" s="15"/>
      <c r="D2452" s="15"/>
      <c r="E2452" s="32">
        <v>45957.589317129597</v>
      </c>
      <c r="F2452" s="17" t="s">
        <v>157</v>
      </c>
      <c r="G2452" s="15"/>
      <c r="H2452" s="17" t="s">
        <v>239</v>
      </c>
      <c r="I2452" s="18" t="s">
        <v>7676</v>
      </c>
      <c r="J2452" s="18" t="s">
        <v>274</v>
      </c>
      <c r="K2452" s="19" t="s">
        <v>285</v>
      </c>
      <c r="L2452" s="19" t="s">
        <v>7677</v>
      </c>
      <c r="M2452" s="20" t="s">
        <v>7678</v>
      </c>
      <c r="N2452" s="19" t="s">
        <v>7679</v>
      </c>
      <c r="O2452" s="18" t="s">
        <v>527</v>
      </c>
      <c r="P2452" s="43" t="s">
        <v>4047</v>
      </c>
      <c r="Q2452" s="17" t="str" cm="1">
        <f t="array" ref="Q2452">_xlfn.XLOOKUP(Table4[[#This Row],[Full Name / Nama Penuh]],Table1[[#All],[Employee Name]],Table1[[#All],[Status]],"",0,1)</f>
        <v>Active</v>
      </c>
      <c r="R2452" s="37"/>
    </row>
    <row r="2453" spans="1:18" ht="29.25">
      <c r="A2453" s="47"/>
      <c r="B2453" s="21"/>
      <c r="C2453" s="21"/>
      <c r="D2453" s="21"/>
      <c r="E2453" s="33">
        <v>45957.525925925896</v>
      </c>
      <c r="F2453" s="17" t="s">
        <v>84</v>
      </c>
      <c r="G2453" s="15"/>
      <c r="H2453" s="17" t="s">
        <v>239</v>
      </c>
      <c r="I2453" s="22" t="s">
        <v>309</v>
      </c>
      <c r="J2453" s="22" t="s">
        <v>407</v>
      </c>
      <c r="K2453" s="23" t="s">
        <v>296</v>
      </c>
      <c r="L2453" s="23" t="s">
        <v>7680</v>
      </c>
      <c r="M2453" s="24" t="s">
        <v>7681</v>
      </c>
      <c r="N2453" s="24" t="s">
        <v>287</v>
      </c>
      <c r="O2453" s="22" t="s">
        <v>318</v>
      </c>
      <c r="P2453" s="43" t="s">
        <v>4047</v>
      </c>
      <c r="Q2453" s="17" t="str" cm="1">
        <f t="array" ref="Q2453">_xlfn.XLOOKUP(Table4[[#This Row],[Full Name / Nama Penuh]],Table1[[#All],[Employee Name]],Table1[[#All],[Status]],"",0,1)</f>
        <v>Active</v>
      </c>
      <c r="R2453" s="37"/>
    </row>
    <row r="2454" spans="1:18" ht="101.25">
      <c r="A2454" s="17"/>
      <c r="B2454" s="15"/>
      <c r="C2454" s="15"/>
      <c r="D2454" s="15"/>
      <c r="E2454" s="32">
        <v>45957.485462962999</v>
      </c>
      <c r="F2454" s="17" t="s">
        <v>208</v>
      </c>
      <c r="G2454" s="15"/>
      <c r="H2454" s="17" t="s">
        <v>239</v>
      </c>
      <c r="I2454" s="18" t="s">
        <v>554</v>
      </c>
      <c r="J2454" s="18" t="s">
        <v>475</v>
      </c>
      <c r="K2454" s="19" t="s">
        <v>305</v>
      </c>
      <c r="L2454" s="19" t="s">
        <v>7682</v>
      </c>
      <c r="M2454" s="20" t="s">
        <v>7683</v>
      </c>
      <c r="N2454" s="19" t="s">
        <v>7684</v>
      </c>
      <c r="O2454" s="18" t="s">
        <v>454</v>
      </c>
      <c r="P2454" s="43" t="s">
        <v>4047</v>
      </c>
      <c r="Q2454" s="17" t="str" cm="1">
        <f t="array" ref="Q2454">_xlfn.XLOOKUP(Table4[[#This Row],[Full Name / Nama Penuh]],Table1[[#All],[Employee Name]],Table1[[#All],[Status]],"",0,1)</f>
        <v>Active</v>
      </c>
      <c r="R2454" s="37"/>
    </row>
    <row r="2455" spans="1:18" ht="43.5">
      <c r="A2455" s="47"/>
      <c r="B2455" s="21"/>
      <c r="C2455" s="21"/>
      <c r="D2455" s="21"/>
      <c r="E2455" s="33">
        <v>45957.477291666699</v>
      </c>
      <c r="F2455" s="17" t="s">
        <v>208</v>
      </c>
      <c r="G2455" s="15"/>
      <c r="H2455" s="17" t="s">
        <v>239</v>
      </c>
      <c r="I2455" s="22" t="s">
        <v>554</v>
      </c>
      <c r="J2455" s="22" t="s">
        <v>325</v>
      </c>
      <c r="K2455" s="23" t="s">
        <v>267</v>
      </c>
      <c r="L2455" s="23" t="s">
        <v>7478</v>
      </c>
      <c r="M2455" s="24" t="s">
        <v>7685</v>
      </c>
      <c r="N2455" s="23" t="s">
        <v>7686</v>
      </c>
      <c r="O2455" s="22" t="s">
        <v>283</v>
      </c>
      <c r="P2455" s="43" t="s">
        <v>4047</v>
      </c>
      <c r="Q2455" s="17" t="str" cm="1">
        <f t="array" ref="Q2455">_xlfn.XLOOKUP(Table4[[#This Row],[Full Name / Nama Penuh]],Table1[[#All],[Employee Name]],Table1[[#All],[Status]],"",0,1)</f>
        <v>Active</v>
      </c>
      <c r="R2455" s="37"/>
    </row>
    <row r="2456" spans="1:18" ht="72.75">
      <c r="A2456" s="17"/>
      <c r="B2456" s="15"/>
      <c r="C2456" s="15"/>
      <c r="D2456" s="15"/>
      <c r="E2456" s="32">
        <v>45957.4476967593</v>
      </c>
      <c r="F2456" s="17" t="s">
        <v>211</v>
      </c>
      <c r="G2456" s="15"/>
      <c r="H2456" s="17" t="s">
        <v>239</v>
      </c>
      <c r="I2456" s="18" t="s">
        <v>892</v>
      </c>
      <c r="J2456" s="18" t="s">
        <v>1787</v>
      </c>
      <c r="K2456" s="19" t="s">
        <v>267</v>
      </c>
      <c r="L2456" s="19" t="s">
        <v>7687</v>
      </c>
      <c r="M2456" s="20" t="s">
        <v>7688</v>
      </c>
      <c r="N2456" s="19" t="s">
        <v>7689</v>
      </c>
      <c r="O2456" s="18" t="s">
        <v>283</v>
      </c>
      <c r="P2456" s="43" t="s">
        <v>4047</v>
      </c>
      <c r="Q2456" s="17" t="str" cm="1">
        <f t="array" ref="Q2456">_xlfn.XLOOKUP(Table4[[#This Row],[Full Name / Nama Penuh]],Table1[[#All],[Employee Name]],Table1[[#All],[Status]],"",0,1)</f>
        <v>Active</v>
      </c>
      <c r="R2456" s="37"/>
    </row>
    <row r="2457" spans="1:18" ht="260.25">
      <c r="A2457" s="47"/>
      <c r="B2457" s="21"/>
      <c r="C2457" s="21"/>
      <c r="D2457" s="21"/>
      <c r="E2457" s="33">
        <v>45957.341990740701</v>
      </c>
      <c r="F2457" s="17" t="s">
        <v>133</v>
      </c>
      <c r="G2457" s="15"/>
      <c r="H2457" s="17" t="s">
        <v>239</v>
      </c>
      <c r="I2457" s="22" t="s">
        <v>7690</v>
      </c>
      <c r="J2457" s="22" t="s">
        <v>291</v>
      </c>
      <c r="K2457" s="23" t="s">
        <v>267</v>
      </c>
      <c r="L2457" s="23" t="s">
        <v>7691</v>
      </c>
      <c r="M2457" s="24" t="s">
        <v>7692</v>
      </c>
      <c r="N2457" s="23" t="s">
        <v>7693</v>
      </c>
      <c r="O2457" s="22" t="s">
        <v>283</v>
      </c>
      <c r="P2457" s="43" t="s">
        <v>4047</v>
      </c>
      <c r="Q2457" s="17" t="str" cm="1">
        <f t="array" ref="Q2457">_xlfn.XLOOKUP(Table4[[#This Row],[Full Name / Nama Penuh]],Table1[[#All],[Employee Name]],Table1[[#All],[Status]],"",0,1)</f>
        <v>Active</v>
      </c>
      <c r="R2457" s="37"/>
    </row>
    <row r="2458" spans="1:18" ht="409.6">
      <c r="A2458" s="17"/>
      <c r="B2458" s="15"/>
      <c r="C2458" s="15"/>
      <c r="D2458" s="15"/>
      <c r="E2458" s="32">
        <v>45957.320787037002</v>
      </c>
      <c r="F2458" s="17" t="s">
        <v>177</v>
      </c>
      <c r="G2458" s="15"/>
      <c r="H2458" s="17" t="s">
        <v>239</v>
      </c>
      <c r="I2458" s="18" t="s">
        <v>6677</v>
      </c>
      <c r="J2458" s="18" t="s">
        <v>266</v>
      </c>
      <c r="K2458" s="19" t="s">
        <v>305</v>
      </c>
      <c r="L2458" s="19" t="s">
        <v>7694</v>
      </c>
      <c r="M2458" s="20" t="s">
        <v>7695</v>
      </c>
      <c r="N2458" s="19" t="s">
        <v>7696</v>
      </c>
      <c r="O2458" s="18" t="s">
        <v>271</v>
      </c>
      <c r="P2458" s="43" t="s">
        <v>4047</v>
      </c>
      <c r="Q2458" s="17" t="str" cm="1">
        <f t="array" ref="Q2458">_xlfn.XLOOKUP(Table4[[#This Row],[Full Name / Nama Penuh]],Table1[[#All],[Employee Name]],Table1[[#All],[Status]],"",0,1)</f>
        <v>Active</v>
      </c>
      <c r="R2458" s="37"/>
    </row>
    <row r="2459" spans="1:18" ht="216.75">
      <c r="A2459" s="47"/>
      <c r="B2459" s="21"/>
      <c r="C2459" s="21"/>
      <c r="D2459" s="21"/>
      <c r="E2459" s="33">
        <v>45956.366435185198</v>
      </c>
      <c r="F2459" s="17" t="s">
        <v>205</v>
      </c>
      <c r="G2459" s="15"/>
      <c r="H2459" s="17" t="s">
        <v>239</v>
      </c>
      <c r="I2459" s="22" t="s">
        <v>7697</v>
      </c>
      <c r="J2459" s="22" t="s">
        <v>274</v>
      </c>
      <c r="K2459" s="23" t="s">
        <v>305</v>
      </c>
      <c r="L2459" s="23" t="s">
        <v>7698</v>
      </c>
      <c r="M2459" s="24" t="s">
        <v>7699</v>
      </c>
      <c r="N2459" s="23" t="s">
        <v>7700</v>
      </c>
      <c r="O2459" s="22" t="s">
        <v>948</v>
      </c>
      <c r="P2459" s="43" t="s">
        <v>4047</v>
      </c>
      <c r="Q2459" s="17" t="str" cm="1">
        <f t="array" ref="Q2459">_xlfn.XLOOKUP(Table4[[#This Row],[Full Name / Nama Penuh]],Table1[[#All],[Employee Name]],Table1[[#All],[Status]],"",0,1)</f>
        <v>Active</v>
      </c>
      <c r="R2459" s="37"/>
    </row>
    <row r="2460" spans="1:18" ht="159">
      <c r="A2460" s="17"/>
      <c r="B2460" s="15"/>
      <c r="C2460" s="15"/>
      <c r="D2460" s="15"/>
      <c r="E2460" s="32">
        <v>45956.361608796302</v>
      </c>
      <c r="F2460" s="17" t="s">
        <v>205</v>
      </c>
      <c r="G2460" s="15"/>
      <c r="H2460" s="17" t="s">
        <v>239</v>
      </c>
      <c r="I2460" s="18" t="s">
        <v>56</v>
      </c>
      <c r="J2460" s="18" t="s">
        <v>266</v>
      </c>
      <c r="K2460" s="19" t="s">
        <v>267</v>
      </c>
      <c r="L2460" s="19" t="s">
        <v>7701</v>
      </c>
      <c r="M2460" s="20" t="s">
        <v>7702</v>
      </c>
      <c r="N2460" s="19" t="s">
        <v>7703</v>
      </c>
      <c r="O2460" s="18" t="s">
        <v>295</v>
      </c>
      <c r="P2460" s="43" t="s">
        <v>4047</v>
      </c>
      <c r="Q2460" s="17" t="str" cm="1">
        <f t="array" ref="Q2460">_xlfn.XLOOKUP(Table4[[#This Row],[Full Name / Nama Penuh]],Table1[[#All],[Employee Name]],Table1[[#All],[Status]],"",0,1)</f>
        <v>Active</v>
      </c>
      <c r="R2460" s="37"/>
    </row>
    <row r="2461" spans="1:18" ht="318">
      <c r="A2461" s="47"/>
      <c r="B2461" s="21"/>
      <c r="C2461" s="21"/>
      <c r="D2461" s="21"/>
      <c r="E2461" s="33">
        <v>45956.354722222197</v>
      </c>
      <c r="F2461" s="17" t="s">
        <v>205</v>
      </c>
      <c r="G2461" s="15"/>
      <c r="H2461" s="17" t="s">
        <v>239</v>
      </c>
      <c r="I2461" s="22" t="s">
        <v>56</v>
      </c>
      <c r="J2461" s="22" t="s">
        <v>266</v>
      </c>
      <c r="K2461" s="23" t="s">
        <v>305</v>
      </c>
      <c r="L2461" s="23" t="s">
        <v>7704</v>
      </c>
      <c r="M2461" s="24" t="s">
        <v>7705</v>
      </c>
      <c r="N2461" s="23" t="s">
        <v>7706</v>
      </c>
      <c r="O2461" s="22" t="s">
        <v>295</v>
      </c>
      <c r="P2461" s="43" t="s">
        <v>4047</v>
      </c>
      <c r="Q2461" s="17" t="str" cm="1">
        <f t="array" ref="Q2461">_xlfn.XLOOKUP(Table4[[#This Row],[Full Name / Nama Penuh]],Table1[[#All],[Employee Name]],Table1[[#All],[Status]],"",0,1)</f>
        <v>Active</v>
      </c>
      <c r="R2461" s="37"/>
    </row>
    <row r="2462" spans="1:18" ht="159">
      <c r="A2462" s="17"/>
      <c r="B2462" s="15"/>
      <c r="C2462" s="15"/>
      <c r="D2462" s="15"/>
      <c r="E2462" s="32">
        <v>45956.348171296297</v>
      </c>
      <c r="F2462" s="17" t="s">
        <v>205</v>
      </c>
      <c r="G2462" s="15"/>
      <c r="H2462" s="17" t="s">
        <v>239</v>
      </c>
      <c r="I2462" s="18" t="s">
        <v>56</v>
      </c>
      <c r="J2462" s="18" t="s">
        <v>266</v>
      </c>
      <c r="K2462" s="19" t="s">
        <v>267</v>
      </c>
      <c r="L2462" s="19" t="s">
        <v>7707</v>
      </c>
      <c r="M2462" s="20" t="s">
        <v>7708</v>
      </c>
      <c r="N2462" s="19" t="s">
        <v>7709</v>
      </c>
      <c r="O2462" s="18" t="s">
        <v>553</v>
      </c>
      <c r="P2462" s="43" t="s">
        <v>4047</v>
      </c>
      <c r="Q2462" s="17" t="str" cm="1">
        <f t="array" ref="Q2462">_xlfn.XLOOKUP(Table4[[#This Row],[Full Name / Nama Penuh]],Table1[[#All],[Employee Name]],Table1[[#All],[Status]],"",0,1)</f>
        <v>Active</v>
      </c>
      <c r="R2462" s="37"/>
    </row>
    <row r="2463" spans="1:18" ht="144.75">
      <c r="A2463" s="47"/>
      <c r="B2463" s="21"/>
      <c r="C2463" s="21"/>
      <c r="D2463" s="21"/>
      <c r="E2463" s="33">
        <v>45956.342314814799</v>
      </c>
      <c r="F2463" s="17" t="s">
        <v>205</v>
      </c>
      <c r="G2463" s="15"/>
      <c r="H2463" s="17" t="s">
        <v>239</v>
      </c>
      <c r="I2463" s="22" t="s">
        <v>7710</v>
      </c>
      <c r="J2463" s="22" t="s">
        <v>266</v>
      </c>
      <c r="K2463" s="23" t="s">
        <v>267</v>
      </c>
      <c r="L2463" s="23" t="s">
        <v>7711</v>
      </c>
      <c r="M2463" s="24" t="s">
        <v>7712</v>
      </c>
      <c r="N2463" s="23" t="s">
        <v>7713</v>
      </c>
      <c r="O2463" s="22" t="s">
        <v>295</v>
      </c>
      <c r="P2463" s="43" t="s">
        <v>4047</v>
      </c>
      <c r="Q2463" s="17" t="str" cm="1">
        <f t="array" ref="Q2463">_xlfn.XLOOKUP(Table4[[#This Row],[Full Name / Nama Penuh]],Table1[[#All],[Employee Name]],Table1[[#All],[Status]],"",0,1)</f>
        <v>Active</v>
      </c>
      <c r="R2463" s="37"/>
    </row>
    <row r="2464" spans="1:18" ht="216.75">
      <c r="A2464" s="17"/>
      <c r="B2464" s="15"/>
      <c r="C2464" s="15"/>
      <c r="D2464" s="15"/>
      <c r="E2464" s="32">
        <v>45956.281828703701</v>
      </c>
      <c r="F2464" s="17" t="s">
        <v>55</v>
      </c>
      <c r="G2464" s="15"/>
      <c r="H2464" s="17" t="s">
        <v>239</v>
      </c>
      <c r="I2464" s="18" t="s">
        <v>1516</v>
      </c>
      <c r="J2464" s="18" t="s">
        <v>274</v>
      </c>
      <c r="K2464" s="19" t="s">
        <v>305</v>
      </c>
      <c r="L2464" s="19" t="s">
        <v>7714</v>
      </c>
      <c r="M2464" s="20" t="s">
        <v>7715</v>
      </c>
      <c r="N2464" s="19" t="s">
        <v>7716</v>
      </c>
      <c r="O2464" s="18" t="s">
        <v>541</v>
      </c>
      <c r="P2464" s="43" t="s">
        <v>4047</v>
      </c>
      <c r="Q2464" s="17" t="str" cm="1">
        <f t="array" ref="Q2464">_xlfn.XLOOKUP(Table4[[#This Row],[Full Name / Nama Penuh]],Table1[[#All],[Employee Name]],Table1[[#All],[Status]],"",0,1)</f>
        <v>Active</v>
      </c>
      <c r="R2464" s="37"/>
    </row>
    <row r="2465" spans="1:18" ht="72.75">
      <c r="A2465" s="47"/>
      <c r="B2465" s="21"/>
      <c r="C2465" s="21"/>
      <c r="D2465" s="21"/>
      <c r="E2465" s="33">
        <v>45955.783344907402</v>
      </c>
      <c r="F2465" s="17" t="s">
        <v>175</v>
      </c>
      <c r="G2465" s="15"/>
      <c r="H2465" s="17" t="s">
        <v>239</v>
      </c>
      <c r="I2465" s="22" t="s">
        <v>6975</v>
      </c>
      <c r="J2465" s="22" t="s">
        <v>604</v>
      </c>
      <c r="K2465" s="23" t="s">
        <v>267</v>
      </c>
      <c r="L2465" s="23" t="s">
        <v>7717</v>
      </c>
      <c r="M2465" s="24" t="s">
        <v>7718</v>
      </c>
      <c r="N2465" s="23" t="s">
        <v>7719</v>
      </c>
      <c r="O2465" s="22" t="s">
        <v>271</v>
      </c>
      <c r="P2465" s="43" t="s">
        <v>4047</v>
      </c>
      <c r="Q2465" s="17" t="str" cm="1">
        <f t="array" ref="Q2465">_xlfn.XLOOKUP(Table4[[#This Row],[Full Name / Nama Penuh]],Table1[[#All],[Employee Name]],Table1[[#All],[Status]],"",0,1)</f>
        <v>Inactive</v>
      </c>
      <c r="R2465" s="37"/>
    </row>
    <row r="2466" spans="1:18" ht="87">
      <c r="A2466" s="17"/>
      <c r="B2466" s="15"/>
      <c r="C2466" s="15"/>
      <c r="D2466" s="15"/>
      <c r="E2466" s="32">
        <v>45955.353668981501</v>
      </c>
      <c r="F2466" s="17" t="s">
        <v>68</v>
      </c>
      <c r="G2466" s="15"/>
      <c r="H2466" s="17" t="s">
        <v>239</v>
      </c>
      <c r="I2466" s="18" t="s">
        <v>1809</v>
      </c>
      <c r="J2466" s="18" t="s">
        <v>300</v>
      </c>
      <c r="K2466" s="19" t="s">
        <v>285</v>
      </c>
      <c r="L2466" s="19" t="s">
        <v>7720</v>
      </c>
      <c r="M2466" s="20" t="s">
        <v>887</v>
      </c>
      <c r="N2466" s="19" t="s">
        <v>7721</v>
      </c>
      <c r="O2466" s="18" t="s">
        <v>289</v>
      </c>
      <c r="P2466" s="43" t="s">
        <v>4047</v>
      </c>
      <c r="Q2466" s="17" t="str" cm="1">
        <f t="array" ref="Q2466">_xlfn.XLOOKUP(Table4[[#This Row],[Full Name / Nama Penuh]],Table1[[#All],[Employee Name]],Table1[[#All],[Status]],"",0,1)</f>
        <v>Active</v>
      </c>
      <c r="R2466" s="37"/>
    </row>
    <row r="2467" spans="1:18" ht="409.6">
      <c r="A2467" s="47"/>
      <c r="B2467" s="21"/>
      <c r="C2467" s="21"/>
      <c r="D2467" s="21"/>
      <c r="E2467" s="33">
        <v>45954.909189814804</v>
      </c>
      <c r="F2467" s="17" t="s">
        <v>191</v>
      </c>
      <c r="G2467" s="15"/>
      <c r="H2467" s="17" t="s">
        <v>239</v>
      </c>
      <c r="I2467" s="22" t="s">
        <v>6975</v>
      </c>
      <c r="J2467" s="22" t="s">
        <v>300</v>
      </c>
      <c r="K2467" s="23" t="s">
        <v>296</v>
      </c>
      <c r="L2467" s="23" t="s">
        <v>7722</v>
      </c>
      <c r="M2467" s="24" t="s">
        <v>7723</v>
      </c>
      <c r="N2467" s="23" t="s">
        <v>7724</v>
      </c>
      <c r="O2467" s="22" t="s">
        <v>346</v>
      </c>
      <c r="P2467" s="43" t="s">
        <v>4047</v>
      </c>
      <c r="Q2467" s="17" t="str" cm="1">
        <f t="array" ref="Q2467">_xlfn.XLOOKUP(Table4[[#This Row],[Full Name / Nama Penuh]],Table1[[#All],[Employee Name]],Table1[[#All],[Status]],"",0,1)</f>
        <v>Active</v>
      </c>
      <c r="R2467" s="37"/>
    </row>
    <row r="2468" spans="1:18" ht="409.6">
      <c r="A2468" s="17"/>
      <c r="B2468" s="15"/>
      <c r="C2468" s="15"/>
      <c r="D2468" s="15"/>
      <c r="E2468" s="32">
        <v>45954.899386574099</v>
      </c>
      <c r="F2468" s="17" t="s">
        <v>191</v>
      </c>
      <c r="G2468" s="15"/>
      <c r="H2468" s="17" t="s">
        <v>239</v>
      </c>
      <c r="I2468" s="18" t="s">
        <v>6975</v>
      </c>
      <c r="J2468" s="18" t="s">
        <v>300</v>
      </c>
      <c r="K2468" s="19" t="s">
        <v>267</v>
      </c>
      <c r="L2468" s="19" t="s">
        <v>7725</v>
      </c>
      <c r="M2468" s="20" t="s">
        <v>7726</v>
      </c>
      <c r="N2468" s="19" t="s">
        <v>7727</v>
      </c>
      <c r="O2468" s="18" t="s">
        <v>283</v>
      </c>
      <c r="P2468" s="43" t="s">
        <v>4047</v>
      </c>
      <c r="Q2468" s="17" t="str" cm="1">
        <f t="array" ref="Q2468">_xlfn.XLOOKUP(Table4[[#This Row],[Full Name / Nama Penuh]],Table1[[#All],[Employee Name]],Table1[[#All],[Status]],"",0,1)</f>
        <v>Active</v>
      </c>
      <c r="R2468" s="37"/>
    </row>
    <row r="2469" spans="1:18" ht="409.6">
      <c r="A2469" s="47"/>
      <c r="B2469" s="21"/>
      <c r="C2469" s="21"/>
      <c r="D2469" s="21"/>
      <c r="E2469" s="33">
        <v>45954.898553240702</v>
      </c>
      <c r="F2469" s="17" t="s">
        <v>191</v>
      </c>
      <c r="G2469" s="15"/>
      <c r="H2469" s="17" t="s">
        <v>239</v>
      </c>
      <c r="I2469" s="22" t="s">
        <v>6975</v>
      </c>
      <c r="J2469" s="22" t="s">
        <v>608</v>
      </c>
      <c r="K2469" s="23" t="s">
        <v>296</v>
      </c>
      <c r="L2469" s="23" t="s">
        <v>7728</v>
      </c>
      <c r="M2469" s="24" t="s">
        <v>7729</v>
      </c>
      <c r="N2469" s="23" t="s">
        <v>7730</v>
      </c>
      <c r="O2469" s="22" t="s">
        <v>346</v>
      </c>
      <c r="P2469" s="43" t="s">
        <v>4047</v>
      </c>
      <c r="Q2469" s="17" t="str" cm="1">
        <f t="array" ref="Q2469">_xlfn.XLOOKUP(Table4[[#This Row],[Full Name / Nama Penuh]],Table1[[#All],[Employee Name]],Table1[[#All],[Status]],"",0,1)</f>
        <v>Active</v>
      </c>
      <c r="R2469" s="37"/>
    </row>
    <row r="2470" spans="1:18" ht="115.5">
      <c r="A2470" s="17"/>
      <c r="B2470" s="15"/>
      <c r="C2470" s="15"/>
      <c r="D2470" s="15"/>
      <c r="E2470" s="32">
        <v>45954.897025462997</v>
      </c>
      <c r="F2470" s="17" t="s">
        <v>181</v>
      </c>
      <c r="G2470" s="15"/>
      <c r="H2470" s="17" t="s">
        <v>239</v>
      </c>
      <c r="I2470" s="18" t="s">
        <v>799</v>
      </c>
      <c r="J2470" s="18" t="s">
        <v>407</v>
      </c>
      <c r="K2470" s="19" t="s">
        <v>305</v>
      </c>
      <c r="L2470" s="19" t="s">
        <v>7731</v>
      </c>
      <c r="M2470" s="20" t="s">
        <v>7732</v>
      </c>
      <c r="N2470" s="19" t="s">
        <v>7733</v>
      </c>
      <c r="O2470" s="18" t="s">
        <v>428</v>
      </c>
      <c r="P2470" s="43" t="s">
        <v>4047</v>
      </c>
      <c r="Q2470" s="17" t="str" cm="1">
        <f t="array" ref="Q2470">_xlfn.XLOOKUP(Table4[[#This Row],[Full Name / Nama Penuh]],Table1[[#All],[Employee Name]],Table1[[#All],[Status]],"",0,1)</f>
        <v>Active</v>
      </c>
      <c r="R2470" s="37"/>
    </row>
    <row r="2471" spans="1:18" ht="409.6">
      <c r="A2471" s="47"/>
      <c r="B2471" s="21"/>
      <c r="C2471" s="21"/>
      <c r="D2471" s="21"/>
      <c r="E2471" s="33">
        <v>45954.873981481498</v>
      </c>
      <c r="F2471" s="17" t="s">
        <v>191</v>
      </c>
      <c r="G2471" s="15"/>
      <c r="H2471" s="17" t="s">
        <v>239</v>
      </c>
      <c r="I2471" s="22" t="s">
        <v>6975</v>
      </c>
      <c r="J2471" s="22" t="s">
        <v>644</v>
      </c>
      <c r="K2471" s="23" t="s">
        <v>296</v>
      </c>
      <c r="L2471" s="23" t="s">
        <v>7734</v>
      </c>
      <c r="M2471" s="24" t="s">
        <v>7735</v>
      </c>
      <c r="N2471" s="23" t="s">
        <v>7736</v>
      </c>
      <c r="O2471" s="22" t="s">
        <v>454</v>
      </c>
      <c r="P2471" s="43" t="s">
        <v>4047</v>
      </c>
      <c r="Q2471" s="17" t="str" cm="1">
        <f t="array" ref="Q2471">_xlfn.XLOOKUP(Table4[[#This Row],[Full Name / Nama Penuh]],Table1[[#All],[Employee Name]],Table1[[#All],[Status]],"",0,1)</f>
        <v>Active</v>
      </c>
      <c r="R2471" s="37"/>
    </row>
    <row r="2472" spans="1:18" ht="144.75">
      <c r="A2472" s="17"/>
      <c r="B2472" s="15"/>
      <c r="C2472" s="15"/>
      <c r="D2472" s="15"/>
      <c r="E2472" s="32">
        <v>45954.807465277801</v>
      </c>
      <c r="F2472" s="17" t="s">
        <v>181</v>
      </c>
      <c r="G2472" s="15"/>
      <c r="H2472" s="17" t="s">
        <v>239</v>
      </c>
      <c r="I2472" s="18" t="s">
        <v>3567</v>
      </c>
      <c r="J2472" s="18" t="s">
        <v>274</v>
      </c>
      <c r="K2472" s="19" t="s">
        <v>285</v>
      </c>
      <c r="L2472" s="19" t="s">
        <v>7737</v>
      </c>
      <c r="M2472" s="20" t="s">
        <v>7738</v>
      </c>
      <c r="N2472" s="19" t="s">
        <v>7739</v>
      </c>
      <c r="O2472" s="18" t="s">
        <v>289</v>
      </c>
      <c r="P2472" s="43" t="s">
        <v>4047</v>
      </c>
      <c r="Q2472" s="17" t="str" cm="1">
        <f t="array" ref="Q2472">_xlfn.XLOOKUP(Table4[[#This Row],[Full Name / Nama Penuh]],Table1[[#All],[Employee Name]],Table1[[#All],[Status]],"",0,1)</f>
        <v>Active</v>
      </c>
      <c r="R2472" s="37"/>
    </row>
    <row r="2473" spans="1:18" ht="409.6">
      <c r="A2473" s="47"/>
      <c r="B2473" s="21"/>
      <c r="C2473" s="21"/>
      <c r="D2473" s="21"/>
      <c r="E2473" s="33">
        <v>45954.3186921296</v>
      </c>
      <c r="F2473" s="17" t="s">
        <v>177</v>
      </c>
      <c r="G2473" s="15"/>
      <c r="H2473" s="17" t="s">
        <v>239</v>
      </c>
      <c r="I2473" s="22" t="s">
        <v>6677</v>
      </c>
      <c r="J2473" s="22" t="s">
        <v>291</v>
      </c>
      <c r="K2473" s="23" t="s">
        <v>305</v>
      </c>
      <c r="L2473" s="23" t="s">
        <v>7740</v>
      </c>
      <c r="M2473" s="24" t="s">
        <v>7741</v>
      </c>
      <c r="N2473" s="23" t="s">
        <v>7742</v>
      </c>
      <c r="O2473" s="22" t="s">
        <v>295</v>
      </c>
      <c r="P2473" s="43" t="s">
        <v>4047</v>
      </c>
      <c r="Q2473" s="17" t="str" cm="1">
        <f t="array" ref="Q2473">_xlfn.XLOOKUP(Table4[[#This Row],[Full Name / Nama Penuh]],Table1[[#All],[Employee Name]],Table1[[#All],[Status]],"",0,1)</f>
        <v>Active</v>
      </c>
      <c r="R2473" s="37"/>
    </row>
    <row r="2474" spans="1:18" ht="130.5">
      <c r="A2474" s="17"/>
      <c r="B2474" s="15"/>
      <c r="C2474" s="15"/>
      <c r="D2474" s="15"/>
      <c r="E2474" s="32">
        <v>45954.311932870398</v>
      </c>
      <c r="F2474" s="17" t="s">
        <v>140</v>
      </c>
      <c r="G2474" s="15"/>
      <c r="H2474" s="17" t="s">
        <v>239</v>
      </c>
      <c r="I2474" s="18" t="s">
        <v>56</v>
      </c>
      <c r="J2474" s="18" t="s">
        <v>1787</v>
      </c>
      <c r="K2474" s="19" t="s">
        <v>267</v>
      </c>
      <c r="L2474" s="19" t="s">
        <v>7743</v>
      </c>
      <c r="M2474" s="20" t="s">
        <v>7744</v>
      </c>
      <c r="N2474" s="19" t="s">
        <v>7745</v>
      </c>
      <c r="O2474" s="18" t="s">
        <v>283</v>
      </c>
      <c r="P2474" s="43" t="s">
        <v>4047</v>
      </c>
      <c r="Q2474" s="17" t="str" cm="1">
        <f t="array" ref="Q2474">_xlfn.XLOOKUP(Table4[[#This Row],[Full Name / Nama Penuh]],Table1[[#All],[Employee Name]],Table1[[#All],[Status]],"",0,1)</f>
        <v>Active</v>
      </c>
      <c r="R2474" s="37"/>
    </row>
    <row r="2475" spans="1:18" ht="409.6">
      <c r="A2475" s="47"/>
      <c r="B2475" s="21"/>
      <c r="C2475" s="21"/>
      <c r="D2475" s="21"/>
      <c r="E2475" s="33">
        <v>45954.303055555603</v>
      </c>
      <c r="F2475" s="17" t="s">
        <v>171</v>
      </c>
      <c r="G2475" s="15"/>
      <c r="H2475" s="17" t="s">
        <v>239</v>
      </c>
      <c r="I2475" s="22" t="s">
        <v>465</v>
      </c>
      <c r="J2475" s="22" t="s">
        <v>325</v>
      </c>
      <c r="K2475" s="23" t="s">
        <v>267</v>
      </c>
      <c r="L2475" s="23" t="s">
        <v>7746</v>
      </c>
      <c r="M2475" s="24" t="s">
        <v>7747</v>
      </c>
      <c r="N2475" s="23" t="s">
        <v>7748</v>
      </c>
      <c r="O2475" s="22" t="s">
        <v>283</v>
      </c>
      <c r="P2475" s="43" t="s">
        <v>4047</v>
      </c>
      <c r="Q2475" s="17" t="str" cm="1">
        <f t="array" ref="Q2475">_xlfn.XLOOKUP(Table4[[#This Row],[Full Name / Nama Penuh]],Table1[[#All],[Employee Name]],Table1[[#All],[Status]],"",0,1)</f>
        <v>Active</v>
      </c>
      <c r="R2475" s="37"/>
    </row>
    <row r="2476" spans="1:18" ht="43.5">
      <c r="A2476" s="47"/>
      <c r="B2476" s="21"/>
      <c r="C2476" s="21"/>
      <c r="D2476" s="21"/>
      <c r="E2476" s="33">
        <v>45954</v>
      </c>
      <c r="F2476" s="17" t="s">
        <v>147</v>
      </c>
      <c r="G2476" s="15"/>
      <c r="H2476" s="17" t="s">
        <v>239</v>
      </c>
      <c r="I2476" s="22" t="s">
        <v>508</v>
      </c>
      <c r="J2476" s="22" t="s">
        <v>266</v>
      </c>
      <c r="K2476" s="23" t="s">
        <v>285</v>
      </c>
      <c r="L2476" s="23" t="s">
        <v>7749</v>
      </c>
      <c r="M2476" s="24" t="s">
        <v>362</v>
      </c>
      <c r="N2476" s="24" t="s">
        <v>7750</v>
      </c>
      <c r="O2476" s="22" t="s">
        <v>428</v>
      </c>
      <c r="P2476" s="43" t="s">
        <v>4047</v>
      </c>
      <c r="Q2476" s="17" t="str" cm="1">
        <f t="array" ref="Q2476">_xlfn.XLOOKUP(Table4[[#This Row],[Full Name / Nama Penuh]],Table1[[#All],[Employee Name]],Table1[[#All],[Status]],"",0,1)</f>
        <v>Active</v>
      </c>
      <c r="R2476" s="37"/>
    </row>
    <row r="2477" spans="1:18" ht="43.5">
      <c r="A2477" s="17"/>
      <c r="B2477" s="15"/>
      <c r="C2477" s="15"/>
      <c r="D2477" s="15"/>
      <c r="E2477" s="32">
        <v>45953.598449074103</v>
      </c>
      <c r="F2477" s="17" t="s">
        <v>102</v>
      </c>
      <c r="G2477" s="15"/>
      <c r="H2477" s="17" t="s">
        <v>239</v>
      </c>
      <c r="I2477" s="18" t="s">
        <v>4577</v>
      </c>
      <c r="J2477" s="18" t="s">
        <v>291</v>
      </c>
      <c r="K2477" s="19" t="s">
        <v>285</v>
      </c>
      <c r="L2477" s="19" t="s">
        <v>7751</v>
      </c>
      <c r="M2477" s="20" t="s">
        <v>2364</v>
      </c>
      <c r="N2477" s="19" t="s">
        <v>1050</v>
      </c>
      <c r="O2477" s="18" t="s">
        <v>428</v>
      </c>
      <c r="P2477" s="43" t="s">
        <v>4047</v>
      </c>
      <c r="Q2477" s="17" t="str" cm="1">
        <f t="array" ref="Q2477">_xlfn.XLOOKUP(Table4[[#This Row],[Full Name / Nama Penuh]],Table1[[#All],[Employee Name]],Table1[[#All],[Status]],"",0,1)</f>
        <v>Active</v>
      </c>
      <c r="R2477" s="37"/>
    </row>
    <row r="2478" spans="1:18" ht="101.25">
      <c r="A2478" s="47"/>
      <c r="B2478" s="21"/>
      <c r="C2478" s="21"/>
      <c r="D2478" s="21"/>
      <c r="E2478" s="33">
        <v>45953.595740740697</v>
      </c>
      <c r="F2478" s="17" t="s">
        <v>132</v>
      </c>
      <c r="G2478" s="15"/>
      <c r="H2478" s="17" t="s">
        <v>239</v>
      </c>
      <c r="I2478" s="22" t="s">
        <v>56</v>
      </c>
      <c r="J2478" s="22" t="s">
        <v>325</v>
      </c>
      <c r="K2478" s="23" t="s">
        <v>267</v>
      </c>
      <c r="L2478" s="23" t="s">
        <v>7752</v>
      </c>
      <c r="M2478" s="24" t="s">
        <v>7753</v>
      </c>
      <c r="N2478" s="23" t="s">
        <v>7754</v>
      </c>
      <c r="O2478" s="22" t="s">
        <v>283</v>
      </c>
      <c r="P2478" s="43" t="s">
        <v>4047</v>
      </c>
      <c r="Q2478" s="17" t="str" cm="1">
        <f t="array" ref="Q2478">_xlfn.XLOOKUP(Table4[[#This Row],[Full Name / Nama Penuh]],Table1[[#All],[Employee Name]],Table1[[#All],[Status]],"",0,1)</f>
        <v>Active</v>
      </c>
      <c r="R2478" s="37"/>
    </row>
    <row r="2479" spans="1:18" ht="57.75">
      <c r="A2479" s="17"/>
      <c r="B2479" s="15"/>
      <c r="C2479" s="15"/>
      <c r="D2479" s="15"/>
      <c r="E2479" s="32">
        <v>45953.593969907401</v>
      </c>
      <c r="F2479" s="17" t="s">
        <v>132</v>
      </c>
      <c r="G2479" s="15"/>
      <c r="H2479" s="17" t="s">
        <v>239</v>
      </c>
      <c r="I2479" s="18" t="s">
        <v>56</v>
      </c>
      <c r="J2479" s="18" t="s">
        <v>848</v>
      </c>
      <c r="K2479" s="19" t="s">
        <v>267</v>
      </c>
      <c r="L2479" s="19" t="s">
        <v>4661</v>
      </c>
      <c r="M2479" s="20" t="s">
        <v>7755</v>
      </c>
      <c r="N2479" s="19" t="s">
        <v>7756</v>
      </c>
      <c r="O2479" s="18" t="s">
        <v>283</v>
      </c>
      <c r="P2479" s="43" t="s">
        <v>4047</v>
      </c>
      <c r="Q2479" s="17" t="str" cm="1">
        <f t="array" ref="Q2479">_xlfn.XLOOKUP(Table4[[#This Row],[Full Name / Nama Penuh]],Table1[[#All],[Employee Name]],Table1[[#All],[Status]],"",0,1)</f>
        <v>Active</v>
      </c>
      <c r="R2479" s="37"/>
    </row>
    <row r="2480" spans="1:18" ht="101.25">
      <c r="A2480" s="47"/>
      <c r="B2480" s="21"/>
      <c r="C2480" s="21"/>
      <c r="D2480" s="21"/>
      <c r="E2480" s="33">
        <v>45953.469236111101</v>
      </c>
      <c r="F2480" s="17" t="s">
        <v>190</v>
      </c>
      <c r="G2480" s="15"/>
      <c r="H2480" s="17" t="s">
        <v>239</v>
      </c>
      <c r="I2480" s="22" t="s">
        <v>7757</v>
      </c>
      <c r="J2480" s="22" t="s">
        <v>753</v>
      </c>
      <c r="K2480" s="23" t="s">
        <v>296</v>
      </c>
      <c r="L2480" s="23" t="s">
        <v>7758</v>
      </c>
      <c r="M2480" s="24" t="s">
        <v>7759</v>
      </c>
      <c r="N2480" s="23" t="s">
        <v>7760</v>
      </c>
      <c r="O2480" s="22" t="s">
        <v>498</v>
      </c>
      <c r="P2480" s="43" t="s">
        <v>4047</v>
      </c>
      <c r="Q2480" s="17" t="str" cm="1">
        <f t="array" ref="Q2480">_xlfn.XLOOKUP(Table4[[#This Row],[Full Name / Nama Penuh]],Table1[[#All],[Employee Name]],Table1[[#All],[Status]],"",0,1)</f>
        <v>Inactive</v>
      </c>
      <c r="R2480" s="37"/>
    </row>
    <row r="2481" spans="1:18" ht="57.75">
      <c r="A2481" s="17"/>
      <c r="B2481" s="15"/>
      <c r="C2481" s="15"/>
      <c r="D2481" s="15"/>
      <c r="E2481" s="32">
        <v>45953.466076388897</v>
      </c>
      <c r="F2481" s="17" t="s">
        <v>190</v>
      </c>
      <c r="G2481" s="15"/>
      <c r="H2481" s="17" t="s">
        <v>239</v>
      </c>
      <c r="I2481" s="18" t="s">
        <v>7757</v>
      </c>
      <c r="J2481" s="18" t="s">
        <v>1787</v>
      </c>
      <c r="K2481" s="19" t="s">
        <v>267</v>
      </c>
      <c r="L2481" s="19" t="s">
        <v>7761</v>
      </c>
      <c r="M2481" s="20" t="s">
        <v>7762</v>
      </c>
      <c r="N2481" s="19" t="s">
        <v>7763</v>
      </c>
      <c r="O2481" s="18" t="s">
        <v>346</v>
      </c>
      <c r="P2481" s="43" t="s">
        <v>4047</v>
      </c>
      <c r="Q2481" s="17" t="str" cm="1">
        <f t="array" ref="Q2481">_xlfn.XLOOKUP(Table4[[#This Row],[Full Name / Nama Penuh]],Table1[[#All],[Employee Name]],Table1[[#All],[Status]],"",0,1)</f>
        <v>Inactive</v>
      </c>
      <c r="R2481" s="37"/>
    </row>
    <row r="2482" spans="1:18" ht="43.5">
      <c r="A2482" s="47"/>
      <c r="B2482" s="21"/>
      <c r="C2482" s="21"/>
      <c r="D2482" s="21"/>
      <c r="E2482" s="33">
        <v>45953.427222222199</v>
      </c>
      <c r="F2482" s="17" t="s">
        <v>147</v>
      </c>
      <c r="G2482" s="15"/>
      <c r="H2482" s="17" t="s">
        <v>239</v>
      </c>
      <c r="I2482" s="22" t="s">
        <v>508</v>
      </c>
      <c r="J2482" s="22" t="s">
        <v>266</v>
      </c>
      <c r="K2482" s="23" t="s">
        <v>305</v>
      </c>
      <c r="L2482" s="23" t="s">
        <v>7764</v>
      </c>
      <c r="M2482" s="24" t="s">
        <v>7765</v>
      </c>
      <c r="N2482" s="23" t="s">
        <v>7766</v>
      </c>
      <c r="O2482" s="22" t="s">
        <v>295</v>
      </c>
      <c r="P2482" s="43" t="s">
        <v>4047</v>
      </c>
      <c r="Q2482" s="17" t="str" cm="1">
        <f t="array" ref="Q2482">_xlfn.XLOOKUP(Table4[[#This Row],[Full Name / Nama Penuh]],Table1[[#All],[Employee Name]],Table1[[#All],[Status]],"",0,1)</f>
        <v>Active</v>
      </c>
      <c r="R2482" s="37"/>
    </row>
    <row r="2483" spans="1:18" ht="29.25">
      <c r="A2483" s="17"/>
      <c r="B2483" s="15"/>
      <c r="C2483" s="15"/>
      <c r="D2483" s="15"/>
      <c r="E2483" s="32">
        <v>45953.425775463002</v>
      </c>
      <c r="F2483" s="17" t="s">
        <v>147</v>
      </c>
      <c r="G2483" s="15"/>
      <c r="H2483" s="17" t="s">
        <v>239</v>
      </c>
      <c r="I2483" s="18" t="s">
        <v>508</v>
      </c>
      <c r="J2483" s="18" t="s">
        <v>325</v>
      </c>
      <c r="K2483" s="19" t="s">
        <v>305</v>
      </c>
      <c r="L2483" s="19" t="s">
        <v>7767</v>
      </c>
      <c r="M2483" s="20" t="s">
        <v>7768</v>
      </c>
      <c r="N2483" s="19" t="s">
        <v>7769</v>
      </c>
      <c r="O2483" s="18" t="s">
        <v>295</v>
      </c>
      <c r="P2483" s="43" t="s">
        <v>4047</v>
      </c>
      <c r="Q2483" s="17" t="str" cm="1">
        <f t="array" ref="Q2483">_xlfn.XLOOKUP(Table4[[#This Row],[Full Name / Nama Penuh]],Table1[[#All],[Employee Name]],Table1[[#All],[Status]],"",0,1)</f>
        <v>Active</v>
      </c>
      <c r="R2483" s="37"/>
    </row>
    <row r="2484" spans="1:18" ht="43.5">
      <c r="A2484" s="47"/>
      <c r="B2484" s="21"/>
      <c r="C2484" s="21"/>
      <c r="D2484" s="21"/>
      <c r="E2484" s="33">
        <v>45953.423958333296</v>
      </c>
      <c r="F2484" s="17" t="s">
        <v>147</v>
      </c>
      <c r="G2484" s="15"/>
      <c r="H2484" s="17" t="s">
        <v>239</v>
      </c>
      <c r="I2484" s="22" t="s">
        <v>508</v>
      </c>
      <c r="J2484" s="22" t="s">
        <v>266</v>
      </c>
      <c r="K2484" s="23" t="s">
        <v>285</v>
      </c>
      <c r="L2484" s="23" t="s">
        <v>7770</v>
      </c>
      <c r="M2484" s="24" t="s">
        <v>362</v>
      </c>
      <c r="N2484" s="23" t="s">
        <v>7750</v>
      </c>
      <c r="O2484" s="22" t="s">
        <v>289</v>
      </c>
      <c r="P2484" s="43" t="s">
        <v>4047</v>
      </c>
      <c r="Q2484" s="17" t="str" cm="1">
        <f t="array" ref="Q2484">_xlfn.XLOOKUP(Table4[[#This Row],[Full Name / Nama Penuh]],Table1[[#All],[Employee Name]],Table1[[#All],[Status]],"",0,1)</f>
        <v>Active</v>
      </c>
      <c r="R2484" s="37"/>
    </row>
    <row r="2485" spans="1:18" ht="43.5">
      <c r="A2485" s="17"/>
      <c r="B2485" s="15"/>
      <c r="C2485" s="15"/>
      <c r="D2485" s="15"/>
      <c r="E2485" s="32">
        <v>45953.422812500001</v>
      </c>
      <c r="F2485" s="17" t="s">
        <v>147</v>
      </c>
      <c r="G2485" s="15"/>
      <c r="H2485" s="17" t="s">
        <v>239</v>
      </c>
      <c r="I2485" s="18" t="s">
        <v>508</v>
      </c>
      <c r="J2485" s="18" t="s">
        <v>279</v>
      </c>
      <c r="K2485" s="19" t="s">
        <v>305</v>
      </c>
      <c r="L2485" s="19" t="s">
        <v>7771</v>
      </c>
      <c r="M2485" s="20" t="s">
        <v>7772</v>
      </c>
      <c r="N2485" s="19" t="s">
        <v>7773</v>
      </c>
      <c r="O2485" s="18" t="s">
        <v>295</v>
      </c>
      <c r="P2485" s="43" t="s">
        <v>4047</v>
      </c>
      <c r="Q2485" s="17" t="str" cm="1">
        <f t="array" ref="Q2485">_xlfn.XLOOKUP(Table4[[#This Row],[Full Name / Nama Penuh]],Table1[[#All],[Employee Name]],Table1[[#All],[Status]],"",0,1)</f>
        <v>Active</v>
      </c>
      <c r="R2485" s="37"/>
    </row>
    <row r="2486" spans="1:18" ht="87">
      <c r="A2486" s="47"/>
      <c r="B2486" s="21"/>
      <c r="C2486" s="21"/>
      <c r="D2486" s="21"/>
      <c r="E2486" s="33">
        <v>45953.421226851897</v>
      </c>
      <c r="F2486" s="17" t="s">
        <v>147</v>
      </c>
      <c r="G2486" s="15"/>
      <c r="H2486" s="17" t="s">
        <v>239</v>
      </c>
      <c r="I2486" s="22" t="s">
        <v>508</v>
      </c>
      <c r="J2486" s="22" t="s">
        <v>266</v>
      </c>
      <c r="K2486" s="23" t="s">
        <v>305</v>
      </c>
      <c r="L2486" s="23" t="s">
        <v>7774</v>
      </c>
      <c r="M2486" s="24" t="s">
        <v>7775</v>
      </c>
      <c r="N2486" s="23" t="s">
        <v>7776</v>
      </c>
      <c r="O2486" s="22" t="s">
        <v>428</v>
      </c>
      <c r="P2486" s="43" t="s">
        <v>4047</v>
      </c>
      <c r="Q2486" s="17" t="str" cm="1">
        <f t="array" ref="Q2486">_xlfn.XLOOKUP(Table4[[#This Row],[Full Name / Nama Penuh]],Table1[[#All],[Employee Name]],Table1[[#All],[Status]],"",0,1)</f>
        <v>Active</v>
      </c>
      <c r="R2486" s="37"/>
    </row>
    <row r="2487" spans="1:18" ht="409.6">
      <c r="A2487" s="17"/>
      <c r="B2487" s="15"/>
      <c r="C2487" s="15"/>
      <c r="D2487" s="15"/>
      <c r="E2487" s="32">
        <v>45953.304942129602</v>
      </c>
      <c r="F2487" s="17" t="s">
        <v>171</v>
      </c>
      <c r="G2487" s="15"/>
      <c r="H2487" s="17" t="s">
        <v>239</v>
      </c>
      <c r="I2487" s="18" t="s">
        <v>465</v>
      </c>
      <c r="J2487" s="18" t="s">
        <v>274</v>
      </c>
      <c r="K2487" s="19" t="s">
        <v>267</v>
      </c>
      <c r="L2487" s="19" t="s">
        <v>7777</v>
      </c>
      <c r="M2487" s="20" t="s">
        <v>7778</v>
      </c>
      <c r="N2487" s="19" t="s">
        <v>7779</v>
      </c>
      <c r="O2487" s="18" t="s">
        <v>283</v>
      </c>
      <c r="P2487" s="43" t="s">
        <v>4047</v>
      </c>
      <c r="Q2487" s="17" t="str" cm="1">
        <f t="array" ref="Q2487">_xlfn.XLOOKUP(Table4[[#This Row],[Full Name / Nama Penuh]],Table1[[#All],[Employee Name]],Table1[[#All],[Status]],"",0,1)</f>
        <v>Active</v>
      </c>
      <c r="R2487" s="37"/>
    </row>
    <row r="2488" spans="1:18" ht="72.75">
      <c r="A2488" s="17"/>
      <c r="B2488" s="15"/>
      <c r="C2488" s="15"/>
      <c r="D2488" s="15"/>
      <c r="E2488" s="32">
        <v>45953</v>
      </c>
      <c r="F2488" s="17" t="s">
        <v>96</v>
      </c>
      <c r="G2488" s="15"/>
      <c r="H2488" s="17" t="s">
        <v>239</v>
      </c>
      <c r="I2488" s="18" t="s">
        <v>5325</v>
      </c>
      <c r="J2488" s="18" t="s">
        <v>325</v>
      </c>
      <c r="K2488" s="19" t="s">
        <v>285</v>
      </c>
      <c r="L2488" s="19" t="s">
        <v>7780</v>
      </c>
      <c r="M2488" s="20" t="s">
        <v>7781</v>
      </c>
      <c r="N2488" s="19" t="s">
        <v>7782</v>
      </c>
      <c r="O2488" s="18" t="s">
        <v>346</v>
      </c>
      <c r="P2488" s="43" t="s">
        <v>4047</v>
      </c>
      <c r="Q2488" s="17" t="str" cm="1">
        <f t="array" ref="Q2488">_xlfn.XLOOKUP(Table4[[#This Row],[Full Name / Nama Penuh]],Table1[[#All],[Employee Name]],Table1[[#All],[Status]],"",0,1)</f>
        <v>Active</v>
      </c>
      <c r="R2488" s="37"/>
    </row>
    <row r="2489" spans="1:18" ht="144.75">
      <c r="A2489" s="17"/>
      <c r="B2489" s="15"/>
      <c r="C2489" s="15"/>
      <c r="D2489" s="15"/>
      <c r="E2489" s="32">
        <v>45953</v>
      </c>
      <c r="F2489" s="17" t="s">
        <v>132</v>
      </c>
      <c r="G2489" s="15" t="s">
        <v>7783</v>
      </c>
      <c r="H2489" s="17" t="s">
        <v>239</v>
      </c>
      <c r="I2489" s="18" t="s">
        <v>3674</v>
      </c>
      <c r="J2489" s="18" t="s">
        <v>7784</v>
      </c>
      <c r="K2489" s="19" t="s">
        <v>267</v>
      </c>
      <c r="L2489" s="19" t="s">
        <v>7785</v>
      </c>
      <c r="M2489" s="20" t="s">
        <v>581</v>
      </c>
      <c r="N2489" s="19" t="s">
        <v>7786</v>
      </c>
      <c r="O2489" s="18" t="s">
        <v>367</v>
      </c>
      <c r="P2489" s="43" t="s">
        <v>4047</v>
      </c>
      <c r="Q2489" s="17" t="str" cm="1">
        <f t="array" ref="Q2489">_xlfn.XLOOKUP(Table4[[#This Row],[Full Name / Nama Penuh]],Table1[[#All],[Employee Name]],Table1[[#All],[Status]],"",0,1)</f>
        <v>Active</v>
      </c>
      <c r="R2489" s="37"/>
    </row>
    <row r="2490" spans="1:18" ht="29.25">
      <c r="A2490" s="47"/>
      <c r="B2490" s="21"/>
      <c r="C2490" s="21"/>
      <c r="D2490" s="21"/>
      <c r="E2490" s="33">
        <v>45952.805682870399</v>
      </c>
      <c r="F2490" s="17" t="s">
        <v>31</v>
      </c>
      <c r="G2490" s="15"/>
      <c r="H2490" s="17" t="s">
        <v>239</v>
      </c>
      <c r="I2490" s="22" t="s">
        <v>7656</v>
      </c>
      <c r="J2490" s="22" t="s">
        <v>683</v>
      </c>
      <c r="K2490" s="23" t="s">
        <v>296</v>
      </c>
      <c r="L2490" s="23" t="s">
        <v>7787</v>
      </c>
      <c r="M2490" s="24" t="s">
        <v>7788</v>
      </c>
      <c r="N2490" s="23" t="s">
        <v>7789</v>
      </c>
      <c r="O2490" s="22" t="s">
        <v>346</v>
      </c>
      <c r="P2490" s="43" t="s">
        <v>4047</v>
      </c>
      <c r="Q2490" s="17" t="str" cm="1">
        <f t="array" ref="Q2490">_xlfn.XLOOKUP(Table4[[#This Row],[Full Name / Nama Penuh]],Table1[[#All],[Employee Name]],Table1[[#All],[Status]],"",0,1)</f>
        <v>Inactive</v>
      </c>
      <c r="R2490" s="37"/>
    </row>
    <row r="2491" spans="1:18" ht="72.75">
      <c r="A2491" s="17"/>
      <c r="B2491" s="15"/>
      <c r="C2491" s="15"/>
      <c r="D2491" s="15"/>
      <c r="E2491" s="32">
        <v>45952.675636574102</v>
      </c>
      <c r="F2491" s="17" t="s">
        <v>138</v>
      </c>
      <c r="G2491" s="15"/>
      <c r="H2491" s="17" t="s">
        <v>239</v>
      </c>
      <c r="I2491" s="18" t="s">
        <v>769</v>
      </c>
      <c r="J2491" s="18" t="s">
        <v>291</v>
      </c>
      <c r="K2491" s="19" t="s">
        <v>296</v>
      </c>
      <c r="L2491" s="19" t="s">
        <v>7790</v>
      </c>
      <c r="M2491" s="20" t="s">
        <v>7791</v>
      </c>
      <c r="N2491" s="19" t="s">
        <v>7792</v>
      </c>
      <c r="O2491" s="18" t="s">
        <v>271</v>
      </c>
      <c r="P2491" s="43" t="s">
        <v>4047</v>
      </c>
      <c r="Q2491" s="17" t="str" cm="1">
        <f t="array" ref="Q2491">_xlfn.XLOOKUP(Table4[[#This Row],[Full Name / Nama Penuh]],Table1[[#All],[Employee Name]],Table1[[#All],[Status]],"",0,1)</f>
        <v>Active</v>
      </c>
      <c r="R2491" s="37"/>
    </row>
    <row r="2492" spans="1:18" ht="57.75">
      <c r="A2492" s="47"/>
      <c r="B2492" s="21"/>
      <c r="C2492" s="21"/>
      <c r="D2492" s="21"/>
      <c r="E2492" s="33">
        <v>45952.672048611101</v>
      </c>
      <c r="F2492" s="17" t="s">
        <v>138</v>
      </c>
      <c r="G2492" s="15"/>
      <c r="H2492" s="17" t="s">
        <v>239</v>
      </c>
      <c r="I2492" s="22" t="s">
        <v>769</v>
      </c>
      <c r="J2492" s="22" t="s">
        <v>919</v>
      </c>
      <c r="K2492" s="23" t="s">
        <v>267</v>
      </c>
      <c r="L2492" s="23" t="s">
        <v>7793</v>
      </c>
      <c r="M2492" s="24" t="s">
        <v>957</v>
      </c>
      <c r="N2492" s="23" t="s">
        <v>7794</v>
      </c>
      <c r="O2492" s="22" t="s">
        <v>271</v>
      </c>
      <c r="P2492" s="43" t="s">
        <v>4047</v>
      </c>
      <c r="Q2492" s="17" t="str" cm="1">
        <f t="array" ref="Q2492">_xlfn.XLOOKUP(Table4[[#This Row],[Full Name / Nama Penuh]],Table1[[#All],[Employee Name]],Table1[[#All],[Status]],"",0,1)</f>
        <v>Active</v>
      </c>
      <c r="R2492" s="37"/>
    </row>
    <row r="2493" spans="1:18" ht="43.5">
      <c r="A2493" s="17"/>
      <c r="B2493" s="15"/>
      <c r="C2493" s="15"/>
      <c r="D2493" s="15"/>
      <c r="E2493" s="32">
        <v>45952.6621296296</v>
      </c>
      <c r="F2493" s="17" t="s">
        <v>58</v>
      </c>
      <c r="G2493" s="15"/>
      <c r="H2493" s="17" t="s">
        <v>239</v>
      </c>
      <c r="I2493" s="18" t="s">
        <v>56</v>
      </c>
      <c r="J2493" s="18" t="s">
        <v>628</v>
      </c>
      <c r="K2493" s="19" t="s">
        <v>285</v>
      </c>
      <c r="L2493" s="19" t="s">
        <v>7795</v>
      </c>
      <c r="M2493" s="20" t="s">
        <v>7633</v>
      </c>
      <c r="N2493" s="19" t="s">
        <v>2876</v>
      </c>
      <c r="O2493" s="18" t="s">
        <v>553</v>
      </c>
      <c r="P2493" s="43" t="s">
        <v>4047</v>
      </c>
      <c r="Q2493" s="17" t="str" cm="1">
        <f t="array" ref="Q2493">_xlfn.XLOOKUP(Table4[[#This Row],[Full Name / Nama Penuh]],Table1[[#All],[Employee Name]],Table1[[#All],[Status]],"",0,1)</f>
        <v>Active</v>
      </c>
      <c r="R2493" s="37"/>
    </row>
    <row r="2494" spans="1:18" ht="72.75">
      <c r="A2494" s="47"/>
      <c r="B2494" s="21"/>
      <c r="C2494" s="21"/>
      <c r="D2494" s="21"/>
      <c r="E2494" s="33">
        <v>45952.660509259302</v>
      </c>
      <c r="F2494" s="17" t="s">
        <v>58</v>
      </c>
      <c r="G2494" s="15"/>
      <c r="H2494" s="17" t="s">
        <v>239</v>
      </c>
      <c r="I2494" s="22" t="s">
        <v>56</v>
      </c>
      <c r="J2494" s="22" t="s">
        <v>291</v>
      </c>
      <c r="K2494" s="23" t="s">
        <v>305</v>
      </c>
      <c r="L2494" s="23" t="s">
        <v>7796</v>
      </c>
      <c r="M2494" s="24" t="s">
        <v>7797</v>
      </c>
      <c r="N2494" s="23" t="s">
        <v>7798</v>
      </c>
      <c r="O2494" s="22" t="s">
        <v>295</v>
      </c>
      <c r="P2494" s="43" t="s">
        <v>4047</v>
      </c>
      <c r="Q2494" s="17" t="str" cm="1">
        <f t="array" ref="Q2494">_xlfn.XLOOKUP(Table4[[#This Row],[Full Name / Nama Penuh]],Table1[[#All],[Employee Name]],Table1[[#All],[Status]],"",0,1)</f>
        <v>Active</v>
      </c>
      <c r="R2494" s="37"/>
    </row>
    <row r="2495" spans="1:18" ht="43.5">
      <c r="A2495" s="17"/>
      <c r="B2495" s="15"/>
      <c r="C2495" s="15"/>
      <c r="D2495" s="15"/>
      <c r="E2495" s="32">
        <v>45952.596377314803</v>
      </c>
      <c r="F2495" s="17" t="s">
        <v>146</v>
      </c>
      <c r="G2495" s="15"/>
      <c r="H2495" s="17" t="s">
        <v>239</v>
      </c>
      <c r="I2495" s="18" t="s">
        <v>503</v>
      </c>
      <c r="J2495" s="18" t="s">
        <v>266</v>
      </c>
      <c r="K2495" s="19" t="s">
        <v>305</v>
      </c>
      <c r="L2495" s="19" t="s">
        <v>7799</v>
      </c>
      <c r="M2495" s="20" t="s">
        <v>7800</v>
      </c>
      <c r="N2495" s="19" t="s">
        <v>7801</v>
      </c>
      <c r="O2495" s="18" t="s">
        <v>541</v>
      </c>
      <c r="P2495" s="43" t="s">
        <v>4047</v>
      </c>
      <c r="Q2495" s="17" t="str" cm="1">
        <f t="array" ref="Q2495">_xlfn.XLOOKUP(Table4[[#This Row],[Full Name / Nama Penuh]],Table1[[#All],[Employee Name]],Table1[[#All],[Status]],"",0,1)</f>
        <v>Active</v>
      </c>
      <c r="R2495" s="37"/>
    </row>
    <row r="2496" spans="1:18" ht="115.5">
      <c r="A2496" s="47"/>
      <c r="B2496" s="21"/>
      <c r="C2496" s="21"/>
      <c r="D2496" s="21"/>
      <c r="E2496" s="33">
        <v>45952.592337962997</v>
      </c>
      <c r="F2496" s="17" t="s">
        <v>146</v>
      </c>
      <c r="G2496" s="15"/>
      <c r="H2496" s="17" t="s">
        <v>239</v>
      </c>
      <c r="I2496" s="22" t="s">
        <v>503</v>
      </c>
      <c r="J2496" s="22" t="s">
        <v>266</v>
      </c>
      <c r="K2496" s="23" t="s">
        <v>305</v>
      </c>
      <c r="L2496" s="23" t="s">
        <v>7802</v>
      </c>
      <c r="M2496" s="24" t="s">
        <v>7803</v>
      </c>
      <c r="N2496" s="23" t="s">
        <v>7804</v>
      </c>
      <c r="O2496" s="22" t="s">
        <v>340</v>
      </c>
      <c r="P2496" s="43" t="s">
        <v>4047</v>
      </c>
      <c r="Q2496" s="17" t="str" cm="1">
        <f t="array" ref="Q2496">_xlfn.XLOOKUP(Table4[[#This Row],[Full Name / Nama Penuh]],Table1[[#All],[Employee Name]],Table1[[#All],[Status]],"",0,1)</f>
        <v>Active</v>
      </c>
      <c r="R2496" s="37"/>
    </row>
    <row r="2497" spans="1:18" ht="57.75">
      <c r="A2497" s="17"/>
      <c r="B2497" s="15"/>
      <c r="C2497" s="15"/>
      <c r="D2497" s="15"/>
      <c r="E2497" s="32">
        <v>45952.588969907403</v>
      </c>
      <c r="F2497" s="17" t="s">
        <v>146</v>
      </c>
      <c r="G2497" s="15"/>
      <c r="H2497" s="17" t="s">
        <v>239</v>
      </c>
      <c r="I2497" s="18" t="s">
        <v>503</v>
      </c>
      <c r="J2497" s="18" t="s">
        <v>266</v>
      </c>
      <c r="K2497" s="19" t="s">
        <v>305</v>
      </c>
      <c r="L2497" s="19" t="s">
        <v>7805</v>
      </c>
      <c r="M2497" s="20" t="s">
        <v>1123</v>
      </c>
      <c r="N2497" s="19" t="s">
        <v>7806</v>
      </c>
      <c r="O2497" s="18" t="s">
        <v>340</v>
      </c>
      <c r="P2497" s="43" t="s">
        <v>4047</v>
      </c>
      <c r="Q2497" s="17" t="str" cm="1">
        <f t="array" ref="Q2497">_xlfn.XLOOKUP(Table4[[#This Row],[Full Name / Nama Penuh]],Table1[[#All],[Employee Name]],Table1[[#All],[Status]],"",0,1)</f>
        <v>Active</v>
      </c>
      <c r="R2497" s="37"/>
    </row>
    <row r="2498" spans="1:18" ht="43.5">
      <c r="A2498" s="47"/>
      <c r="B2498" s="21"/>
      <c r="C2498" s="21"/>
      <c r="D2498" s="21"/>
      <c r="E2498" s="33">
        <v>45952.585462962998</v>
      </c>
      <c r="F2498" s="17" t="s">
        <v>146</v>
      </c>
      <c r="G2498" s="15"/>
      <c r="H2498" s="17" t="s">
        <v>239</v>
      </c>
      <c r="I2498" s="22" t="s">
        <v>503</v>
      </c>
      <c r="J2498" s="22" t="s">
        <v>266</v>
      </c>
      <c r="K2498" s="23" t="s">
        <v>285</v>
      </c>
      <c r="L2498" s="23" t="s">
        <v>7807</v>
      </c>
      <c r="M2498" s="24" t="s">
        <v>1049</v>
      </c>
      <c r="N2498" s="23" t="s">
        <v>7808</v>
      </c>
      <c r="O2498" s="22" t="s">
        <v>428</v>
      </c>
      <c r="P2498" s="43" t="s">
        <v>4047</v>
      </c>
      <c r="Q2498" s="17" t="str" cm="1">
        <f t="array" ref="Q2498">_xlfn.XLOOKUP(Table4[[#This Row],[Full Name / Nama Penuh]],Table1[[#All],[Employee Name]],Table1[[#All],[Status]],"",0,1)</f>
        <v>Active</v>
      </c>
      <c r="R2498" s="37"/>
    </row>
    <row r="2499" spans="1:18" ht="188.25">
      <c r="A2499" s="17"/>
      <c r="B2499" s="15"/>
      <c r="C2499" s="15"/>
      <c r="D2499" s="15"/>
      <c r="E2499" s="32">
        <v>45952.5785300926</v>
      </c>
      <c r="F2499" s="17" t="s">
        <v>116</v>
      </c>
      <c r="G2499" s="15"/>
      <c r="H2499" s="17" t="s">
        <v>239</v>
      </c>
      <c r="I2499" s="18" t="s">
        <v>7809</v>
      </c>
      <c r="J2499" s="18" t="s">
        <v>88</v>
      </c>
      <c r="K2499" s="19" t="s">
        <v>296</v>
      </c>
      <c r="L2499" s="19" t="s">
        <v>7810</v>
      </c>
      <c r="M2499" s="20" t="s">
        <v>7811</v>
      </c>
      <c r="N2499" s="19" t="s">
        <v>7812</v>
      </c>
      <c r="O2499" s="18" t="s">
        <v>346</v>
      </c>
      <c r="P2499" s="43" t="s">
        <v>4047</v>
      </c>
      <c r="Q2499" s="17" t="str" cm="1">
        <f t="array" ref="Q2499">_xlfn.XLOOKUP(Table4[[#This Row],[Full Name / Nama Penuh]],Table1[[#All],[Employee Name]],Table1[[#All],[Status]],"",0,1)</f>
        <v>Active</v>
      </c>
      <c r="R2499" s="37"/>
    </row>
    <row r="2500" spans="1:18" ht="57.75">
      <c r="A2500" s="47"/>
      <c r="B2500" s="21"/>
      <c r="C2500" s="21"/>
      <c r="D2500" s="21"/>
      <c r="E2500" s="33">
        <v>45952.5773148148</v>
      </c>
      <c r="F2500" s="17" t="s">
        <v>146</v>
      </c>
      <c r="G2500" s="15"/>
      <c r="H2500" s="17" t="s">
        <v>239</v>
      </c>
      <c r="I2500" s="22" t="s">
        <v>503</v>
      </c>
      <c r="J2500" s="22" t="s">
        <v>325</v>
      </c>
      <c r="K2500" s="23" t="s">
        <v>305</v>
      </c>
      <c r="L2500" s="23" t="s">
        <v>7813</v>
      </c>
      <c r="M2500" s="24" t="s">
        <v>7814</v>
      </c>
      <c r="N2500" s="23" t="s">
        <v>7815</v>
      </c>
      <c r="O2500" s="22" t="s">
        <v>295</v>
      </c>
      <c r="P2500" s="43" t="s">
        <v>4047</v>
      </c>
      <c r="Q2500" s="17" t="str" cm="1">
        <f t="array" ref="Q2500">_xlfn.XLOOKUP(Table4[[#This Row],[Full Name / Nama Penuh]],Table1[[#All],[Employee Name]],Table1[[#All],[Status]],"",0,1)</f>
        <v>Active</v>
      </c>
      <c r="R2500" s="37"/>
    </row>
    <row r="2501" spans="1:18" ht="130.5">
      <c r="A2501" s="17"/>
      <c r="B2501" s="15"/>
      <c r="C2501" s="15"/>
      <c r="D2501" s="15"/>
      <c r="E2501" s="32">
        <v>45952.471377314803</v>
      </c>
      <c r="F2501" s="17" t="s">
        <v>94</v>
      </c>
      <c r="G2501" s="15"/>
      <c r="H2501" s="17" t="s">
        <v>239</v>
      </c>
      <c r="I2501" s="18" t="s">
        <v>7816</v>
      </c>
      <c r="J2501" s="18" t="s">
        <v>274</v>
      </c>
      <c r="K2501" s="19" t="s">
        <v>285</v>
      </c>
      <c r="L2501" s="19" t="s">
        <v>7817</v>
      </c>
      <c r="M2501" s="20" t="s">
        <v>7818</v>
      </c>
      <c r="N2501" s="19" t="s">
        <v>7819</v>
      </c>
      <c r="O2501" s="18" t="s">
        <v>289</v>
      </c>
      <c r="P2501" s="43" t="s">
        <v>4047</v>
      </c>
      <c r="Q2501" s="17" t="str" cm="1">
        <f t="array" ref="Q2501">_xlfn.XLOOKUP(Table4[[#This Row],[Full Name / Nama Penuh]],Table1[[#All],[Employee Name]],Table1[[#All],[Status]],"",0,1)</f>
        <v>Active</v>
      </c>
      <c r="R2501" s="37"/>
    </row>
    <row r="2502" spans="1:18" ht="115.5">
      <c r="A2502" s="47"/>
      <c r="B2502" s="21"/>
      <c r="C2502" s="21"/>
      <c r="D2502" s="21"/>
      <c r="E2502" s="33">
        <v>45952.443275463003</v>
      </c>
      <c r="F2502" s="17" t="s">
        <v>214</v>
      </c>
      <c r="G2502" s="15"/>
      <c r="H2502" s="17" t="s">
        <v>239</v>
      </c>
      <c r="I2502" s="22" t="s">
        <v>371</v>
      </c>
      <c r="J2502" s="22" t="s">
        <v>1787</v>
      </c>
      <c r="K2502" s="23" t="s">
        <v>267</v>
      </c>
      <c r="L2502" s="23" t="s">
        <v>7820</v>
      </c>
      <c r="M2502" s="24" t="s">
        <v>7821</v>
      </c>
      <c r="N2502" s="23" t="s">
        <v>7822</v>
      </c>
      <c r="O2502" s="22" t="s">
        <v>948</v>
      </c>
      <c r="P2502" s="43" t="s">
        <v>4047</v>
      </c>
      <c r="Q2502" s="17" t="str" cm="1">
        <f t="array" ref="Q2502">_xlfn.XLOOKUP(Table4[[#This Row],[Full Name / Nama Penuh]],Table1[[#All],[Employee Name]],Table1[[#All],[Status]],"",0,1)</f>
        <v>Active</v>
      </c>
      <c r="R2502" s="37"/>
    </row>
    <row r="2503" spans="1:18" ht="72.75">
      <c r="A2503" s="17"/>
      <c r="B2503" s="15"/>
      <c r="C2503" s="15"/>
      <c r="D2503" s="15"/>
      <c r="E2503" s="32">
        <v>45952.441180555601</v>
      </c>
      <c r="F2503" s="17" t="s">
        <v>218</v>
      </c>
      <c r="G2503" s="15"/>
      <c r="H2503" s="17" t="s">
        <v>239</v>
      </c>
      <c r="I2503" s="18" t="s">
        <v>627</v>
      </c>
      <c r="J2503" s="18" t="s">
        <v>266</v>
      </c>
      <c r="K2503" s="19" t="s">
        <v>267</v>
      </c>
      <c r="L2503" s="19" t="s">
        <v>7823</v>
      </c>
      <c r="M2503" s="20" t="s">
        <v>7824</v>
      </c>
      <c r="N2503" s="19" t="s">
        <v>7825</v>
      </c>
      <c r="O2503" s="18" t="s">
        <v>589</v>
      </c>
      <c r="P2503" s="43" t="s">
        <v>4047</v>
      </c>
      <c r="Q2503" s="17" t="str" cm="1">
        <f t="array" ref="Q2503">_xlfn.XLOOKUP(Table4[[#This Row],[Full Name / Nama Penuh]],Table1[[#All],[Employee Name]],Table1[[#All],[Status]],"",0,1)</f>
        <v>Active</v>
      </c>
      <c r="R2503" s="37"/>
    </row>
    <row r="2504" spans="1:18" ht="87">
      <c r="A2504" s="47"/>
      <c r="B2504" s="21"/>
      <c r="C2504" s="21"/>
      <c r="D2504" s="21"/>
      <c r="E2504" s="33">
        <v>45952.439363425903</v>
      </c>
      <c r="F2504" s="17" t="s">
        <v>218</v>
      </c>
      <c r="G2504" s="15"/>
      <c r="H2504" s="17" t="s">
        <v>239</v>
      </c>
      <c r="I2504" s="22" t="s">
        <v>627</v>
      </c>
      <c r="J2504" s="22" t="s">
        <v>266</v>
      </c>
      <c r="K2504" s="23" t="s">
        <v>267</v>
      </c>
      <c r="L2504" s="23" t="s">
        <v>7826</v>
      </c>
      <c r="M2504" s="24" t="s">
        <v>7827</v>
      </c>
      <c r="N2504" s="23" t="s">
        <v>7828</v>
      </c>
      <c r="O2504" s="22" t="s">
        <v>375</v>
      </c>
      <c r="P2504" s="43" t="s">
        <v>4047</v>
      </c>
      <c r="Q2504" s="17" t="str" cm="1">
        <f t="array" ref="Q2504">_xlfn.XLOOKUP(Table4[[#This Row],[Full Name / Nama Penuh]],Table1[[#All],[Employee Name]],Table1[[#All],[Status]],"",0,1)</f>
        <v>Active</v>
      </c>
      <c r="R2504" s="37"/>
    </row>
    <row r="2505" spans="1:18" ht="174">
      <c r="A2505" s="17"/>
      <c r="B2505" s="15"/>
      <c r="C2505" s="15"/>
      <c r="D2505" s="15"/>
      <c r="E2505" s="32">
        <v>45952.421446759297</v>
      </c>
      <c r="F2505" s="17" t="s">
        <v>159</v>
      </c>
      <c r="G2505" s="15"/>
      <c r="H2505" s="17" t="s">
        <v>239</v>
      </c>
      <c r="I2505" s="18" t="s">
        <v>20</v>
      </c>
      <c r="J2505" s="18" t="s">
        <v>644</v>
      </c>
      <c r="K2505" s="19" t="s">
        <v>296</v>
      </c>
      <c r="L2505" s="19" t="s">
        <v>7829</v>
      </c>
      <c r="M2505" s="20" t="s">
        <v>7830</v>
      </c>
      <c r="N2505" s="19" t="s">
        <v>7831</v>
      </c>
      <c r="O2505" s="18" t="s">
        <v>428</v>
      </c>
      <c r="P2505" s="43" t="s">
        <v>4047</v>
      </c>
      <c r="Q2505" s="17" t="str" cm="1">
        <f t="array" ref="Q2505">_xlfn.XLOOKUP(Table4[[#This Row],[Full Name / Nama Penuh]],Table1[[#All],[Employee Name]],Table1[[#All],[Status]],"",0,1)</f>
        <v>Active</v>
      </c>
      <c r="R2505" s="37"/>
    </row>
    <row r="2506" spans="1:18" ht="101.25">
      <c r="A2506" s="47"/>
      <c r="B2506" s="21"/>
      <c r="C2506" s="21"/>
      <c r="D2506" s="21"/>
      <c r="E2506" s="33">
        <v>45952.421238425901</v>
      </c>
      <c r="F2506" s="17" t="s">
        <v>159</v>
      </c>
      <c r="G2506" s="15"/>
      <c r="H2506" s="17" t="s">
        <v>239</v>
      </c>
      <c r="I2506" s="22" t="s">
        <v>20</v>
      </c>
      <c r="J2506" s="22" t="s">
        <v>407</v>
      </c>
      <c r="K2506" s="23" t="s">
        <v>305</v>
      </c>
      <c r="L2506" s="23" t="s">
        <v>7832</v>
      </c>
      <c r="M2506" s="24" t="s">
        <v>7833</v>
      </c>
      <c r="N2506" s="23" t="s">
        <v>7834</v>
      </c>
      <c r="O2506" s="22" t="s">
        <v>295</v>
      </c>
      <c r="P2506" s="43" t="s">
        <v>4047</v>
      </c>
      <c r="Q2506" s="17" t="str" cm="1">
        <f t="array" ref="Q2506">_xlfn.XLOOKUP(Table4[[#This Row],[Full Name / Nama Penuh]],Table1[[#All],[Employee Name]],Table1[[#All],[Status]],"",0,1)</f>
        <v>Active</v>
      </c>
      <c r="R2506" s="37"/>
    </row>
    <row r="2507" spans="1:18" ht="43.5">
      <c r="A2507" s="17"/>
      <c r="B2507" s="15"/>
      <c r="C2507" s="15"/>
      <c r="D2507" s="15"/>
      <c r="E2507" s="32">
        <v>45952.418460648099</v>
      </c>
      <c r="F2507" s="17" t="s">
        <v>159</v>
      </c>
      <c r="G2507" s="15"/>
      <c r="H2507" s="17" t="s">
        <v>239</v>
      </c>
      <c r="I2507" s="18" t="s">
        <v>7835</v>
      </c>
      <c r="J2507" s="18" t="s">
        <v>848</v>
      </c>
      <c r="K2507" s="19" t="s">
        <v>267</v>
      </c>
      <c r="L2507" s="19" t="s">
        <v>7836</v>
      </c>
      <c r="M2507" s="20" t="s">
        <v>7837</v>
      </c>
      <c r="N2507" s="19" t="s">
        <v>7838</v>
      </c>
      <c r="O2507" s="18" t="s">
        <v>383</v>
      </c>
      <c r="P2507" s="43" t="s">
        <v>4047</v>
      </c>
      <c r="Q2507" s="17" t="str" cm="1">
        <f t="array" ref="Q2507">_xlfn.XLOOKUP(Table4[[#This Row],[Full Name / Nama Penuh]],Table1[[#All],[Employee Name]],Table1[[#All],[Status]],"",0,1)</f>
        <v>Active</v>
      </c>
      <c r="R2507" s="37"/>
    </row>
    <row r="2508" spans="1:18" ht="72.75">
      <c r="A2508" s="47"/>
      <c r="B2508" s="21"/>
      <c r="C2508" s="21"/>
      <c r="D2508" s="21"/>
      <c r="E2508" s="33">
        <v>45952.405428240701</v>
      </c>
      <c r="F2508" s="17" t="s">
        <v>189</v>
      </c>
      <c r="G2508" s="15"/>
      <c r="H2508" s="17" t="s">
        <v>239</v>
      </c>
      <c r="I2508" s="22" t="s">
        <v>411</v>
      </c>
      <c r="J2508" s="22" t="s">
        <v>274</v>
      </c>
      <c r="K2508" s="23" t="s">
        <v>267</v>
      </c>
      <c r="L2508" s="23" t="s">
        <v>7839</v>
      </c>
      <c r="M2508" s="24" t="s">
        <v>7840</v>
      </c>
      <c r="N2508" s="23" t="s">
        <v>7841</v>
      </c>
      <c r="O2508" s="22" t="s">
        <v>271</v>
      </c>
      <c r="P2508" s="43" t="s">
        <v>4047</v>
      </c>
      <c r="Q2508" s="17" t="str" cm="1">
        <f t="array" ref="Q2508">_xlfn.XLOOKUP(Table4[[#This Row],[Full Name / Nama Penuh]],Table1[[#All],[Employee Name]],Table1[[#All],[Status]],"",0,1)</f>
        <v>Active</v>
      </c>
      <c r="R2508" s="37"/>
    </row>
    <row r="2509" spans="1:18" ht="101.25">
      <c r="A2509" s="17"/>
      <c r="B2509" s="15"/>
      <c r="C2509" s="15"/>
      <c r="D2509" s="15"/>
      <c r="E2509" s="32">
        <v>45952.403587963003</v>
      </c>
      <c r="F2509" s="17" t="s">
        <v>189</v>
      </c>
      <c r="G2509" s="15"/>
      <c r="H2509" s="17" t="s">
        <v>239</v>
      </c>
      <c r="I2509" s="18" t="s">
        <v>56</v>
      </c>
      <c r="J2509" s="18" t="s">
        <v>848</v>
      </c>
      <c r="K2509" s="19" t="s">
        <v>267</v>
      </c>
      <c r="L2509" s="19" t="s">
        <v>7842</v>
      </c>
      <c r="M2509" s="20" t="s">
        <v>7843</v>
      </c>
      <c r="N2509" s="19" t="s">
        <v>7844</v>
      </c>
      <c r="O2509" s="18" t="s">
        <v>283</v>
      </c>
      <c r="P2509" s="43" t="s">
        <v>4047</v>
      </c>
      <c r="Q2509" s="17" t="str" cm="1">
        <f t="array" ref="Q2509">_xlfn.XLOOKUP(Table4[[#This Row],[Full Name / Nama Penuh]],Table1[[#All],[Employee Name]],Table1[[#All],[Status]],"",0,1)</f>
        <v>Active</v>
      </c>
      <c r="R2509" s="37"/>
    </row>
    <row r="2510" spans="1:18" ht="72.75">
      <c r="A2510" s="47"/>
      <c r="B2510" s="21"/>
      <c r="C2510" s="21"/>
      <c r="D2510" s="21"/>
      <c r="E2510" s="33">
        <v>45952.401122685202</v>
      </c>
      <c r="F2510" s="17" t="s">
        <v>189</v>
      </c>
      <c r="G2510" s="15"/>
      <c r="H2510" s="17" t="s">
        <v>239</v>
      </c>
      <c r="I2510" s="22" t="s">
        <v>56</v>
      </c>
      <c r="J2510" s="22" t="s">
        <v>620</v>
      </c>
      <c r="K2510" s="23" t="s">
        <v>305</v>
      </c>
      <c r="L2510" s="23" t="s">
        <v>7845</v>
      </c>
      <c r="M2510" s="24" t="s">
        <v>7846</v>
      </c>
      <c r="N2510" s="23" t="s">
        <v>7847</v>
      </c>
      <c r="O2510" s="22" t="s">
        <v>428</v>
      </c>
      <c r="P2510" s="43" t="s">
        <v>4047</v>
      </c>
      <c r="Q2510" s="17" t="str" cm="1">
        <f t="array" ref="Q2510">_xlfn.XLOOKUP(Table4[[#This Row],[Full Name / Nama Penuh]],Table1[[#All],[Employee Name]],Table1[[#All],[Status]],"",0,1)</f>
        <v>Active</v>
      </c>
      <c r="R2510" s="37"/>
    </row>
    <row r="2511" spans="1:18" ht="409.6">
      <c r="A2511" s="17"/>
      <c r="B2511" s="15"/>
      <c r="C2511" s="15"/>
      <c r="D2511" s="15"/>
      <c r="E2511" s="32">
        <v>45952.306250000001</v>
      </c>
      <c r="F2511" s="17" t="s">
        <v>171</v>
      </c>
      <c r="G2511" s="15"/>
      <c r="H2511" s="17" t="s">
        <v>239</v>
      </c>
      <c r="I2511" s="18" t="s">
        <v>465</v>
      </c>
      <c r="J2511" s="18" t="s">
        <v>274</v>
      </c>
      <c r="K2511" s="19" t="s">
        <v>305</v>
      </c>
      <c r="L2511" s="19" t="s">
        <v>7848</v>
      </c>
      <c r="M2511" s="20" t="s">
        <v>7849</v>
      </c>
      <c r="N2511" s="19" t="s">
        <v>7850</v>
      </c>
      <c r="O2511" s="18" t="s">
        <v>295</v>
      </c>
      <c r="P2511" s="43" t="s">
        <v>4047</v>
      </c>
      <c r="Q2511" s="17" t="str" cm="1">
        <f t="array" ref="Q2511">_xlfn.XLOOKUP(Table4[[#This Row],[Full Name / Nama Penuh]],Table1[[#All],[Employee Name]],Table1[[#All],[Status]],"",0,1)</f>
        <v>Active</v>
      </c>
      <c r="R2511" s="37"/>
    </row>
    <row r="2512" spans="1:18" ht="101.25">
      <c r="A2512" s="47"/>
      <c r="B2512" s="21"/>
      <c r="C2512" s="21"/>
      <c r="D2512" s="21"/>
      <c r="E2512" s="33">
        <v>45952</v>
      </c>
      <c r="F2512" s="17" t="s">
        <v>227</v>
      </c>
      <c r="G2512" s="15"/>
      <c r="H2512" s="17" t="s">
        <v>239</v>
      </c>
      <c r="I2512" s="22" t="s">
        <v>4695</v>
      </c>
      <c r="J2512" s="22" t="s">
        <v>274</v>
      </c>
      <c r="K2512" s="23" t="s">
        <v>267</v>
      </c>
      <c r="L2512" s="23" t="s">
        <v>7851</v>
      </c>
      <c r="M2512" s="24" t="s">
        <v>7852</v>
      </c>
      <c r="N2512" s="23" t="s">
        <v>7853</v>
      </c>
      <c r="O2512" s="22" t="s">
        <v>289</v>
      </c>
      <c r="P2512" s="43" t="s">
        <v>4047</v>
      </c>
      <c r="Q2512" s="17" t="str" cm="1">
        <f t="array" ref="Q2512">_xlfn.XLOOKUP(Table4[[#This Row],[Full Name / Nama Penuh]],Table1[[#All],[Employee Name]],Table1[[#All],[Status]],"",0,1)</f>
        <v>Active</v>
      </c>
      <c r="R2512" s="37"/>
    </row>
    <row r="2513" spans="1:18" ht="72.75">
      <c r="A2513" s="47"/>
      <c r="B2513" s="21"/>
      <c r="C2513" s="21"/>
      <c r="D2513" s="21"/>
      <c r="E2513" s="33">
        <v>45951.859178240702</v>
      </c>
      <c r="F2513" s="17" t="s">
        <v>31</v>
      </c>
      <c r="G2513" s="15"/>
      <c r="H2513" s="17" t="s">
        <v>239</v>
      </c>
      <c r="I2513" s="22" t="s">
        <v>7656</v>
      </c>
      <c r="J2513" s="22" t="s">
        <v>483</v>
      </c>
      <c r="K2513" s="23" t="s">
        <v>305</v>
      </c>
      <c r="L2513" s="23" t="s">
        <v>7854</v>
      </c>
      <c r="M2513" s="24" t="s">
        <v>7855</v>
      </c>
      <c r="N2513" s="23" t="s">
        <v>7856</v>
      </c>
      <c r="O2513" s="22" t="s">
        <v>541</v>
      </c>
      <c r="P2513" s="43" t="s">
        <v>4047</v>
      </c>
      <c r="Q2513" s="17" t="str" cm="1">
        <f t="array" ref="Q2513">_xlfn.XLOOKUP(Table4[[#This Row],[Full Name / Nama Penuh]],Table1[[#All],[Employee Name]],Table1[[#All],[Status]],"",0,1)</f>
        <v>Inactive</v>
      </c>
      <c r="R2513" s="37"/>
    </row>
    <row r="2514" spans="1:18" ht="144.75">
      <c r="A2514" s="17"/>
      <c r="B2514" s="15"/>
      <c r="C2514" s="15"/>
      <c r="D2514" s="15"/>
      <c r="E2514" s="32">
        <v>45951.857418981497</v>
      </c>
      <c r="F2514" s="17" t="s">
        <v>86</v>
      </c>
      <c r="G2514" s="15"/>
      <c r="H2514" s="17" t="s">
        <v>239</v>
      </c>
      <c r="I2514" s="18" t="s">
        <v>722</v>
      </c>
      <c r="J2514" s="18" t="s">
        <v>644</v>
      </c>
      <c r="K2514" s="19" t="s">
        <v>296</v>
      </c>
      <c r="L2514" s="19" t="s">
        <v>7857</v>
      </c>
      <c r="M2514" s="20" t="s">
        <v>7858</v>
      </c>
      <c r="N2514" s="19" t="s">
        <v>7859</v>
      </c>
      <c r="O2514" s="18" t="s">
        <v>593</v>
      </c>
      <c r="P2514" s="43" t="s">
        <v>4047</v>
      </c>
      <c r="Q2514" s="17" t="str" cm="1">
        <f t="array" ref="Q2514">_xlfn.XLOOKUP(Table4[[#This Row],[Full Name / Nama Penuh]],Table1[[#All],[Employee Name]],Table1[[#All],[Status]],"",0,1)</f>
        <v>Active</v>
      </c>
      <c r="R2514" s="37"/>
    </row>
    <row r="2515" spans="1:18" ht="115.5">
      <c r="A2515" s="47"/>
      <c r="B2515" s="21"/>
      <c r="C2515" s="21"/>
      <c r="D2515" s="21"/>
      <c r="E2515" s="33">
        <v>45951.854826388902</v>
      </c>
      <c r="F2515" s="17" t="s">
        <v>31</v>
      </c>
      <c r="G2515" s="15"/>
      <c r="H2515" s="17" t="s">
        <v>239</v>
      </c>
      <c r="I2515" s="22" t="s">
        <v>7656</v>
      </c>
      <c r="J2515" s="22" t="s">
        <v>483</v>
      </c>
      <c r="K2515" s="23" t="s">
        <v>285</v>
      </c>
      <c r="L2515" s="23" t="s">
        <v>7860</v>
      </c>
      <c r="M2515" s="24" t="s">
        <v>7861</v>
      </c>
      <c r="N2515" s="23" t="s">
        <v>7862</v>
      </c>
      <c r="O2515" s="22" t="s">
        <v>295</v>
      </c>
      <c r="P2515" s="43" t="s">
        <v>4047</v>
      </c>
      <c r="Q2515" s="17" t="str" cm="1">
        <f t="array" ref="Q2515">_xlfn.XLOOKUP(Table4[[#This Row],[Full Name / Nama Penuh]],Table1[[#All],[Employee Name]],Table1[[#All],[Status]],"",0,1)</f>
        <v>Inactive</v>
      </c>
      <c r="R2515" s="37"/>
    </row>
    <row r="2516" spans="1:18" ht="57.75">
      <c r="A2516" s="17"/>
      <c r="B2516" s="15"/>
      <c r="C2516" s="15"/>
      <c r="D2516" s="15"/>
      <c r="E2516" s="32">
        <v>45951.851574074099</v>
      </c>
      <c r="F2516" s="17" t="s">
        <v>31</v>
      </c>
      <c r="G2516" s="15"/>
      <c r="H2516" s="17" t="s">
        <v>239</v>
      </c>
      <c r="I2516" s="18" t="s">
        <v>7656</v>
      </c>
      <c r="J2516" s="18" t="s">
        <v>483</v>
      </c>
      <c r="K2516" s="19" t="s">
        <v>296</v>
      </c>
      <c r="L2516" s="19" t="s">
        <v>7863</v>
      </c>
      <c r="M2516" s="20" t="s">
        <v>7864</v>
      </c>
      <c r="N2516" s="19" t="s">
        <v>7865</v>
      </c>
      <c r="O2516" s="18" t="s">
        <v>498</v>
      </c>
      <c r="P2516" s="43" t="s">
        <v>4047</v>
      </c>
      <c r="Q2516" s="17" t="str" cm="1">
        <f t="array" ref="Q2516">_xlfn.XLOOKUP(Table4[[#This Row],[Full Name / Nama Penuh]],Table1[[#All],[Employee Name]],Table1[[#All],[Status]],"",0,1)</f>
        <v>Inactive</v>
      </c>
      <c r="R2516" s="37"/>
    </row>
    <row r="2517" spans="1:18" ht="87">
      <c r="A2517" s="47"/>
      <c r="B2517" s="21"/>
      <c r="C2517" s="21"/>
      <c r="D2517" s="21"/>
      <c r="E2517" s="33">
        <v>45951.8514236111</v>
      </c>
      <c r="F2517" s="17" t="s">
        <v>86</v>
      </c>
      <c r="G2517" s="15"/>
      <c r="H2517" s="17" t="s">
        <v>239</v>
      </c>
      <c r="I2517" s="22" t="s">
        <v>722</v>
      </c>
      <c r="J2517" s="22" t="s">
        <v>325</v>
      </c>
      <c r="K2517" s="23" t="s">
        <v>267</v>
      </c>
      <c r="L2517" s="23" t="s">
        <v>7866</v>
      </c>
      <c r="M2517" s="24" t="s">
        <v>7867</v>
      </c>
      <c r="N2517" s="23" t="s">
        <v>7868</v>
      </c>
      <c r="O2517" s="22" t="s">
        <v>295</v>
      </c>
      <c r="P2517" s="43" t="s">
        <v>4047</v>
      </c>
      <c r="Q2517" s="17" t="str" cm="1">
        <f t="array" ref="Q2517">_xlfn.XLOOKUP(Table4[[#This Row],[Full Name / Nama Penuh]],Table1[[#All],[Employee Name]],Table1[[#All],[Status]],"",0,1)</f>
        <v>Active</v>
      </c>
      <c r="R2517" s="37"/>
    </row>
    <row r="2518" spans="1:18" ht="57.75">
      <c r="A2518" s="17"/>
      <c r="B2518" s="15"/>
      <c r="C2518" s="15"/>
      <c r="D2518" s="15"/>
      <c r="E2518" s="32">
        <v>45951.848680555602</v>
      </c>
      <c r="F2518" s="17" t="s">
        <v>86</v>
      </c>
      <c r="G2518" s="15"/>
      <c r="H2518" s="17" t="s">
        <v>239</v>
      </c>
      <c r="I2518" s="18" t="s">
        <v>722</v>
      </c>
      <c r="J2518" s="18" t="s">
        <v>644</v>
      </c>
      <c r="K2518" s="19" t="s">
        <v>285</v>
      </c>
      <c r="L2518" s="19" t="s">
        <v>7869</v>
      </c>
      <c r="M2518" s="20" t="s">
        <v>2552</v>
      </c>
      <c r="N2518" s="19" t="s">
        <v>7870</v>
      </c>
      <c r="O2518" s="18" t="s">
        <v>289</v>
      </c>
      <c r="P2518" s="43" t="s">
        <v>4047</v>
      </c>
      <c r="Q2518" s="17" t="str" cm="1">
        <f t="array" ref="Q2518">_xlfn.XLOOKUP(Table4[[#This Row],[Full Name / Nama Penuh]],Table1[[#All],[Employee Name]],Table1[[#All],[Status]],"",0,1)</f>
        <v>Active</v>
      </c>
      <c r="R2518" s="37"/>
    </row>
    <row r="2519" spans="1:18" ht="57.75">
      <c r="A2519" s="47"/>
      <c r="B2519" s="21"/>
      <c r="C2519" s="21"/>
      <c r="D2519" s="21"/>
      <c r="E2519" s="33">
        <v>45951.847002314797</v>
      </c>
      <c r="F2519" s="17" t="s">
        <v>31</v>
      </c>
      <c r="G2519" s="15"/>
      <c r="H2519" s="17" t="s">
        <v>239</v>
      </c>
      <c r="I2519" s="22" t="s">
        <v>7656</v>
      </c>
      <c r="J2519" s="22" t="s">
        <v>608</v>
      </c>
      <c r="K2519" s="23" t="s">
        <v>296</v>
      </c>
      <c r="L2519" s="23" t="s">
        <v>7871</v>
      </c>
      <c r="M2519" s="24" t="s">
        <v>7872</v>
      </c>
      <c r="N2519" s="23" t="s">
        <v>7873</v>
      </c>
      <c r="O2519" s="22" t="s">
        <v>346</v>
      </c>
      <c r="P2519" s="43" t="s">
        <v>4047</v>
      </c>
      <c r="Q2519" s="17" t="str" cm="1">
        <f t="array" ref="Q2519">_xlfn.XLOOKUP(Table4[[#This Row],[Full Name / Nama Penuh]],Table1[[#All],[Employee Name]],Table1[[#All],[Status]],"",0,1)</f>
        <v>Inactive</v>
      </c>
      <c r="R2519" s="37"/>
    </row>
    <row r="2520" spans="1:18" ht="144.75">
      <c r="A2520" s="17"/>
      <c r="B2520" s="15"/>
      <c r="C2520" s="15"/>
      <c r="D2520" s="15"/>
      <c r="E2520" s="32">
        <v>45951.842557870397</v>
      </c>
      <c r="F2520" s="17" t="s">
        <v>86</v>
      </c>
      <c r="G2520" s="15"/>
      <c r="H2520" s="17" t="s">
        <v>239</v>
      </c>
      <c r="I2520" s="18" t="s">
        <v>722</v>
      </c>
      <c r="J2520" s="18" t="s">
        <v>88</v>
      </c>
      <c r="K2520" s="19" t="s">
        <v>267</v>
      </c>
      <c r="L2520" s="19" t="s">
        <v>7874</v>
      </c>
      <c r="M2520" s="20" t="s">
        <v>7875</v>
      </c>
      <c r="N2520" s="19" t="s">
        <v>7876</v>
      </c>
      <c r="O2520" s="18" t="s">
        <v>295</v>
      </c>
      <c r="P2520" s="43" t="s">
        <v>4047</v>
      </c>
      <c r="Q2520" s="17" t="str" cm="1">
        <f t="array" ref="Q2520">_xlfn.XLOOKUP(Table4[[#This Row],[Full Name / Nama Penuh]],Table1[[#All],[Employee Name]],Table1[[#All],[Status]],"",0,1)</f>
        <v>Active</v>
      </c>
      <c r="R2520" s="37"/>
    </row>
    <row r="2521" spans="1:18" ht="87">
      <c r="A2521" s="47"/>
      <c r="B2521" s="21"/>
      <c r="C2521" s="21"/>
      <c r="D2521" s="21"/>
      <c r="E2521" s="33">
        <v>45951.842256944401</v>
      </c>
      <c r="F2521" s="17" t="s">
        <v>86</v>
      </c>
      <c r="G2521" s="15"/>
      <c r="H2521" s="17" t="s">
        <v>239</v>
      </c>
      <c r="I2521" s="22" t="s">
        <v>722</v>
      </c>
      <c r="J2521" s="22" t="s">
        <v>266</v>
      </c>
      <c r="K2521" s="23" t="s">
        <v>267</v>
      </c>
      <c r="L2521" s="23" t="s">
        <v>7877</v>
      </c>
      <c r="M2521" s="24" t="s">
        <v>7878</v>
      </c>
      <c r="N2521" s="23" t="s">
        <v>7879</v>
      </c>
      <c r="O2521" s="22" t="s">
        <v>428</v>
      </c>
      <c r="P2521" s="43" t="s">
        <v>4047</v>
      </c>
      <c r="Q2521" s="17" t="str" cm="1">
        <f t="array" ref="Q2521">_xlfn.XLOOKUP(Table4[[#This Row],[Full Name / Nama Penuh]],Table1[[#All],[Employee Name]],Table1[[#All],[Status]],"",0,1)</f>
        <v>Active</v>
      </c>
      <c r="R2521" s="37"/>
    </row>
    <row r="2522" spans="1:18" ht="188.25">
      <c r="A2522" s="17"/>
      <c r="B2522" s="15"/>
      <c r="C2522" s="15"/>
      <c r="D2522" s="15"/>
      <c r="E2522" s="32">
        <v>45951.8284375</v>
      </c>
      <c r="F2522" s="17" t="s">
        <v>86</v>
      </c>
      <c r="G2522" s="15"/>
      <c r="H2522" s="17" t="s">
        <v>239</v>
      </c>
      <c r="I2522" s="18" t="s">
        <v>722</v>
      </c>
      <c r="J2522" s="18" t="s">
        <v>644</v>
      </c>
      <c r="K2522" s="19" t="s">
        <v>305</v>
      </c>
      <c r="L2522" s="19" t="s">
        <v>7880</v>
      </c>
      <c r="M2522" s="20" t="s">
        <v>7881</v>
      </c>
      <c r="N2522" s="19" t="s">
        <v>7882</v>
      </c>
      <c r="O2522" s="18" t="s">
        <v>295</v>
      </c>
      <c r="P2522" s="43" t="s">
        <v>4047</v>
      </c>
      <c r="Q2522" s="17" t="str" cm="1">
        <f t="array" ref="Q2522">_xlfn.XLOOKUP(Table4[[#This Row],[Full Name / Nama Penuh]],Table1[[#All],[Employee Name]],Table1[[#All],[Status]],"",0,1)</f>
        <v>Active</v>
      </c>
      <c r="R2522" s="37"/>
    </row>
    <row r="2523" spans="1:18" ht="72.75">
      <c r="A2523" s="47"/>
      <c r="B2523" s="21"/>
      <c r="C2523" s="21"/>
      <c r="D2523" s="21"/>
      <c r="E2523" s="33">
        <v>45951.764155092598</v>
      </c>
      <c r="F2523" s="17" t="s">
        <v>158</v>
      </c>
      <c r="G2523" s="15"/>
      <c r="H2523" s="17" t="s">
        <v>239</v>
      </c>
      <c r="I2523" s="22" t="s">
        <v>6493</v>
      </c>
      <c r="J2523" s="22" t="s">
        <v>320</v>
      </c>
      <c r="K2523" s="23" t="s">
        <v>285</v>
      </c>
      <c r="L2523" s="23" t="s">
        <v>7883</v>
      </c>
      <c r="M2523" s="24" t="s">
        <v>887</v>
      </c>
      <c r="N2523" s="23" t="s">
        <v>7884</v>
      </c>
      <c r="O2523" s="22" t="s">
        <v>289</v>
      </c>
      <c r="P2523" s="43" t="s">
        <v>4047</v>
      </c>
      <c r="Q2523" s="17" t="str" cm="1">
        <f t="array" ref="Q2523">_xlfn.XLOOKUP(Table4[[#This Row],[Full Name / Nama Penuh]],Table1[[#All],[Employee Name]],Table1[[#All],[Status]],"",0,1)</f>
        <v>Inactive</v>
      </c>
      <c r="R2523" s="37"/>
    </row>
    <row r="2524" spans="1:18" ht="101.25">
      <c r="A2524" s="17"/>
      <c r="B2524" s="15"/>
      <c r="C2524" s="15"/>
      <c r="D2524" s="15"/>
      <c r="E2524" s="32">
        <v>45951.728819444397</v>
      </c>
      <c r="F2524" s="17" t="s">
        <v>74</v>
      </c>
      <c r="G2524" s="15"/>
      <c r="H2524" s="17" t="s">
        <v>239</v>
      </c>
      <c r="I2524" s="18" t="s">
        <v>1025</v>
      </c>
      <c r="J2524" s="18" t="s">
        <v>274</v>
      </c>
      <c r="K2524" s="19" t="s">
        <v>285</v>
      </c>
      <c r="L2524" s="19" t="s">
        <v>7885</v>
      </c>
      <c r="M2524" s="20" t="s">
        <v>7886</v>
      </c>
      <c r="N2524" s="19" t="s">
        <v>7887</v>
      </c>
      <c r="O2524" s="18" t="s">
        <v>428</v>
      </c>
      <c r="P2524" s="43" t="s">
        <v>4047</v>
      </c>
      <c r="Q2524" s="17" t="str" cm="1">
        <f t="array" ref="Q2524">_xlfn.XLOOKUP(Table4[[#This Row],[Full Name / Nama Penuh]],Table1[[#All],[Employee Name]],Table1[[#All],[Status]],"",0,1)</f>
        <v>Active</v>
      </c>
      <c r="R2524" s="37"/>
    </row>
    <row r="2525" spans="1:18" ht="72.75">
      <c r="A2525" s="47"/>
      <c r="B2525" s="21"/>
      <c r="C2525" s="21"/>
      <c r="D2525" s="21"/>
      <c r="E2525" s="33">
        <v>45951.726030092599</v>
      </c>
      <c r="F2525" s="17" t="s">
        <v>74</v>
      </c>
      <c r="G2525" s="15"/>
      <c r="H2525" s="17" t="s">
        <v>239</v>
      </c>
      <c r="I2525" s="22" t="s">
        <v>1025</v>
      </c>
      <c r="J2525" s="22" t="s">
        <v>291</v>
      </c>
      <c r="K2525" s="23" t="s">
        <v>267</v>
      </c>
      <c r="L2525" s="23" t="s">
        <v>7888</v>
      </c>
      <c r="M2525" s="24" t="s">
        <v>7889</v>
      </c>
      <c r="N2525" s="23" t="s">
        <v>7890</v>
      </c>
      <c r="O2525" s="22" t="s">
        <v>318</v>
      </c>
      <c r="P2525" s="43" t="s">
        <v>4047</v>
      </c>
      <c r="Q2525" s="17" t="str" cm="1">
        <f t="array" ref="Q2525">_xlfn.XLOOKUP(Table4[[#This Row],[Full Name / Nama Penuh]],Table1[[#All],[Employee Name]],Table1[[#All],[Status]],"",0,1)</f>
        <v>Active</v>
      </c>
      <c r="R2525" s="37"/>
    </row>
    <row r="2526" spans="1:18" ht="101.25">
      <c r="A2526" s="17"/>
      <c r="B2526" s="15"/>
      <c r="C2526" s="15"/>
      <c r="D2526" s="15"/>
      <c r="E2526" s="32">
        <v>45951.723668981504</v>
      </c>
      <c r="F2526" s="17" t="s">
        <v>74</v>
      </c>
      <c r="G2526" s="15"/>
      <c r="H2526" s="17" t="s">
        <v>239</v>
      </c>
      <c r="I2526" s="18" t="s">
        <v>1025</v>
      </c>
      <c r="J2526" s="18" t="s">
        <v>348</v>
      </c>
      <c r="K2526" s="19" t="s">
        <v>305</v>
      </c>
      <c r="L2526" s="19" t="s">
        <v>7891</v>
      </c>
      <c r="M2526" s="20" t="s">
        <v>7892</v>
      </c>
      <c r="N2526" s="19" t="s">
        <v>7893</v>
      </c>
      <c r="O2526" s="18" t="s">
        <v>295</v>
      </c>
      <c r="P2526" s="43" t="s">
        <v>4047</v>
      </c>
      <c r="Q2526" s="17" t="str" cm="1">
        <f t="array" ref="Q2526">_xlfn.XLOOKUP(Table4[[#This Row],[Full Name / Nama Penuh]],Table1[[#All],[Employee Name]],Table1[[#All],[Status]],"",0,1)</f>
        <v>Active</v>
      </c>
      <c r="R2526" s="37"/>
    </row>
    <row r="2527" spans="1:18" ht="43.5">
      <c r="A2527" s="47"/>
      <c r="B2527" s="21"/>
      <c r="C2527" s="21"/>
      <c r="D2527" s="21"/>
      <c r="E2527" s="33">
        <v>45951.679699074099</v>
      </c>
      <c r="F2527" s="17" t="s">
        <v>80</v>
      </c>
      <c r="G2527" s="15"/>
      <c r="H2527" s="17" t="s">
        <v>239</v>
      </c>
      <c r="I2527" s="22" t="s">
        <v>309</v>
      </c>
      <c r="J2527" s="22" t="s">
        <v>483</v>
      </c>
      <c r="K2527" s="23" t="s">
        <v>285</v>
      </c>
      <c r="L2527" s="23" t="s">
        <v>7894</v>
      </c>
      <c r="M2527" s="24" t="s">
        <v>755</v>
      </c>
      <c r="N2527" s="23" t="s">
        <v>7895</v>
      </c>
      <c r="O2527" s="22" t="s">
        <v>289</v>
      </c>
      <c r="P2527" s="43" t="s">
        <v>4047</v>
      </c>
      <c r="Q2527" s="17" t="str" cm="1">
        <f t="array" ref="Q2527">_xlfn.XLOOKUP(Table4[[#This Row],[Full Name / Nama Penuh]],Table1[[#All],[Employee Name]],Table1[[#All],[Status]],"",0,1)</f>
        <v>Active</v>
      </c>
      <c r="R2527" s="37"/>
    </row>
    <row r="2528" spans="1:18" ht="57.75">
      <c r="A2528" s="17"/>
      <c r="B2528" s="15"/>
      <c r="C2528" s="15"/>
      <c r="D2528" s="15"/>
      <c r="E2528" s="32">
        <v>45951.677905092598</v>
      </c>
      <c r="F2528" s="17" t="s">
        <v>80</v>
      </c>
      <c r="G2528" s="15"/>
      <c r="H2528" s="17" t="s">
        <v>239</v>
      </c>
      <c r="I2528" s="18" t="s">
        <v>309</v>
      </c>
      <c r="J2528" s="18" t="s">
        <v>753</v>
      </c>
      <c r="K2528" s="19" t="s">
        <v>285</v>
      </c>
      <c r="L2528" s="19" t="s">
        <v>7896</v>
      </c>
      <c r="M2528" s="20" t="s">
        <v>7897</v>
      </c>
      <c r="N2528" s="19" t="s">
        <v>7898</v>
      </c>
      <c r="O2528" s="18" t="s">
        <v>289</v>
      </c>
      <c r="P2528" s="43" t="s">
        <v>4047</v>
      </c>
      <c r="Q2528" s="17" t="str" cm="1">
        <f t="array" ref="Q2528">_xlfn.XLOOKUP(Table4[[#This Row],[Full Name / Nama Penuh]],Table1[[#All],[Employee Name]],Table1[[#All],[Status]],"",0,1)</f>
        <v>Active</v>
      </c>
      <c r="R2528" s="37"/>
    </row>
    <row r="2529" spans="1:18" ht="57.75">
      <c r="A2529" s="47"/>
      <c r="B2529" s="21"/>
      <c r="C2529" s="21"/>
      <c r="D2529" s="21"/>
      <c r="E2529" s="33">
        <v>45951.675405092603</v>
      </c>
      <c r="F2529" s="17" t="s">
        <v>80</v>
      </c>
      <c r="G2529" s="15"/>
      <c r="H2529" s="17" t="s">
        <v>239</v>
      </c>
      <c r="I2529" s="22" t="s">
        <v>309</v>
      </c>
      <c r="J2529" s="22" t="s">
        <v>300</v>
      </c>
      <c r="K2529" s="23" t="s">
        <v>285</v>
      </c>
      <c r="L2529" s="23" t="s">
        <v>7899</v>
      </c>
      <c r="M2529" s="24" t="s">
        <v>7900</v>
      </c>
      <c r="N2529" s="23" t="s">
        <v>7901</v>
      </c>
      <c r="O2529" s="22" t="s">
        <v>289</v>
      </c>
      <c r="P2529" s="43" t="s">
        <v>4047</v>
      </c>
      <c r="Q2529" s="17" t="str" cm="1">
        <f t="array" ref="Q2529">_xlfn.XLOOKUP(Table4[[#This Row],[Full Name / Nama Penuh]],Table1[[#All],[Employee Name]],Table1[[#All],[Status]],"",0,1)</f>
        <v>Active</v>
      </c>
      <c r="R2529" s="37"/>
    </row>
    <row r="2530" spans="1:18" ht="43.5">
      <c r="A2530" s="17"/>
      <c r="B2530" s="15"/>
      <c r="C2530" s="15"/>
      <c r="D2530" s="15"/>
      <c r="E2530" s="32">
        <v>45951.6730902778</v>
      </c>
      <c r="F2530" s="17" t="s">
        <v>80</v>
      </c>
      <c r="G2530" s="15"/>
      <c r="H2530" s="17" t="s">
        <v>239</v>
      </c>
      <c r="I2530" s="18" t="s">
        <v>309</v>
      </c>
      <c r="J2530" s="18" t="s">
        <v>483</v>
      </c>
      <c r="K2530" s="19" t="s">
        <v>285</v>
      </c>
      <c r="L2530" s="19" t="s">
        <v>7894</v>
      </c>
      <c r="M2530" s="20" t="s">
        <v>7902</v>
      </c>
      <c r="N2530" s="19" t="s">
        <v>7895</v>
      </c>
      <c r="O2530" s="18" t="s">
        <v>375</v>
      </c>
      <c r="P2530" s="43" t="s">
        <v>4047</v>
      </c>
      <c r="Q2530" s="17" t="str" cm="1">
        <f t="array" ref="Q2530">_xlfn.XLOOKUP(Table4[[#This Row],[Full Name / Nama Penuh]],Table1[[#All],[Employee Name]],Table1[[#All],[Status]],"",0,1)</f>
        <v>Active</v>
      </c>
      <c r="R2530" s="37"/>
    </row>
    <row r="2531" spans="1:18" ht="409.6">
      <c r="A2531" s="47"/>
      <c r="B2531" s="21"/>
      <c r="C2531" s="21"/>
      <c r="D2531" s="21"/>
      <c r="E2531" s="33">
        <v>45951.671805555598</v>
      </c>
      <c r="F2531" s="17" t="s">
        <v>22</v>
      </c>
      <c r="G2531" s="15"/>
      <c r="H2531" s="17" t="s">
        <v>239</v>
      </c>
      <c r="I2531" s="22" t="s">
        <v>1297</v>
      </c>
      <c r="J2531" s="22" t="s">
        <v>1787</v>
      </c>
      <c r="K2531" s="23" t="s">
        <v>267</v>
      </c>
      <c r="L2531" s="23" t="s">
        <v>7903</v>
      </c>
      <c r="M2531" s="24" t="s">
        <v>7904</v>
      </c>
      <c r="N2531" s="23" t="s">
        <v>7905</v>
      </c>
      <c r="O2531" s="22" t="s">
        <v>283</v>
      </c>
      <c r="P2531" s="43" t="s">
        <v>4047</v>
      </c>
      <c r="Q2531" s="17" t="str" cm="1">
        <f t="array" ref="Q2531">_xlfn.XLOOKUP(Table4[[#This Row],[Full Name / Nama Penuh]],Table1[[#All],[Employee Name]],Table1[[#All],[Status]],"",0,1)</f>
        <v>Inactive</v>
      </c>
      <c r="R2531" s="37"/>
    </row>
    <row r="2532" spans="1:18" ht="174">
      <c r="A2532" s="17"/>
      <c r="B2532" s="15"/>
      <c r="C2532" s="15"/>
      <c r="D2532" s="15"/>
      <c r="E2532" s="32">
        <v>45951.650428240697</v>
      </c>
      <c r="F2532" s="17" t="s">
        <v>84</v>
      </c>
      <c r="G2532" s="15"/>
      <c r="H2532" s="17" t="s">
        <v>239</v>
      </c>
      <c r="I2532" s="18" t="s">
        <v>309</v>
      </c>
      <c r="J2532" s="18" t="s">
        <v>1787</v>
      </c>
      <c r="K2532" s="19" t="s">
        <v>267</v>
      </c>
      <c r="L2532" s="19" t="s">
        <v>7906</v>
      </c>
      <c r="M2532" s="20" t="s">
        <v>7907</v>
      </c>
      <c r="N2532" s="19" t="s">
        <v>7908</v>
      </c>
      <c r="O2532" s="18" t="s">
        <v>318</v>
      </c>
      <c r="P2532" s="43" t="s">
        <v>4047</v>
      </c>
      <c r="Q2532" s="17" t="str" cm="1">
        <f t="array" ref="Q2532">_xlfn.XLOOKUP(Table4[[#This Row],[Full Name / Nama Penuh]],Table1[[#All],[Employee Name]],Table1[[#All],[Status]],"",0,1)</f>
        <v>Active</v>
      </c>
      <c r="R2532" s="37"/>
    </row>
    <row r="2533" spans="1:18" ht="260.25">
      <c r="A2533" s="47"/>
      <c r="B2533" s="21"/>
      <c r="C2533" s="21"/>
      <c r="D2533" s="21"/>
      <c r="E2533" s="33">
        <v>45951.646921296298</v>
      </c>
      <c r="F2533" s="17" t="s">
        <v>84</v>
      </c>
      <c r="G2533" s="15"/>
      <c r="H2533" s="17" t="s">
        <v>239</v>
      </c>
      <c r="I2533" s="22" t="s">
        <v>309</v>
      </c>
      <c r="J2533" s="22" t="s">
        <v>274</v>
      </c>
      <c r="K2533" s="23" t="s">
        <v>285</v>
      </c>
      <c r="L2533" s="23" t="s">
        <v>7909</v>
      </c>
      <c r="M2533" s="24" t="s">
        <v>287</v>
      </c>
      <c r="N2533" s="23" t="s">
        <v>7910</v>
      </c>
      <c r="O2533" s="22" t="s">
        <v>289</v>
      </c>
      <c r="P2533" s="43" t="s">
        <v>4047</v>
      </c>
      <c r="Q2533" s="17" t="str" cm="1">
        <f t="array" ref="Q2533">_xlfn.XLOOKUP(Table4[[#This Row],[Full Name / Nama Penuh]],Table1[[#All],[Employee Name]],Table1[[#All],[Status]],"",0,1)</f>
        <v>Active</v>
      </c>
      <c r="R2533" s="37"/>
    </row>
    <row r="2534" spans="1:18" ht="87">
      <c r="A2534" s="17"/>
      <c r="B2534" s="15"/>
      <c r="C2534" s="15"/>
      <c r="D2534" s="15"/>
      <c r="E2534" s="32">
        <v>45951.589618055601</v>
      </c>
      <c r="F2534" s="17" t="s">
        <v>72</v>
      </c>
      <c r="G2534" s="15"/>
      <c r="H2534" s="17" t="s">
        <v>239</v>
      </c>
      <c r="I2534" s="18" t="s">
        <v>531</v>
      </c>
      <c r="J2534" s="18" t="s">
        <v>475</v>
      </c>
      <c r="K2534" s="19" t="s">
        <v>305</v>
      </c>
      <c r="L2534" s="19" t="s">
        <v>7911</v>
      </c>
      <c r="M2534" s="20" t="s">
        <v>7912</v>
      </c>
      <c r="N2534" s="19" t="s">
        <v>7913</v>
      </c>
      <c r="O2534" s="18" t="s">
        <v>295</v>
      </c>
      <c r="P2534" s="43" t="s">
        <v>4047</v>
      </c>
      <c r="Q2534" s="17" t="str" cm="1">
        <f t="array" ref="Q2534">_xlfn.XLOOKUP(Table4[[#This Row],[Full Name / Nama Penuh]],Table1[[#All],[Employee Name]],Table1[[#All],[Status]],"",0,1)</f>
        <v>Active</v>
      </c>
      <c r="R2534" s="37"/>
    </row>
    <row r="2535" spans="1:18" ht="87">
      <c r="A2535" s="47"/>
      <c r="B2535" s="21"/>
      <c r="C2535" s="21"/>
      <c r="D2535" s="21"/>
      <c r="E2535" s="33">
        <v>45951.5859837963</v>
      </c>
      <c r="F2535" s="17" t="s">
        <v>72</v>
      </c>
      <c r="G2535" s="15"/>
      <c r="H2535" s="17" t="s">
        <v>239</v>
      </c>
      <c r="I2535" s="22" t="s">
        <v>531</v>
      </c>
      <c r="J2535" s="22" t="s">
        <v>475</v>
      </c>
      <c r="K2535" s="23" t="s">
        <v>296</v>
      </c>
      <c r="L2535" s="23" t="s">
        <v>7914</v>
      </c>
      <c r="M2535" s="24" t="s">
        <v>7915</v>
      </c>
      <c r="N2535" s="23" t="s">
        <v>7916</v>
      </c>
      <c r="O2535" s="22" t="s">
        <v>295</v>
      </c>
      <c r="P2535" s="43" t="s">
        <v>4047</v>
      </c>
      <c r="Q2535" s="17" t="str" cm="1">
        <f t="array" ref="Q2535">_xlfn.XLOOKUP(Table4[[#This Row],[Full Name / Nama Penuh]],Table1[[#All],[Employee Name]],Table1[[#All],[Status]],"",0,1)</f>
        <v>Active</v>
      </c>
      <c r="R2535" s="37"/>
    </row>
    <row r="2536" spans="1:18" ht="231">
      <c r="A2536" s="17"/>
      <c r="B2536" s="15"/>
      <c r="C2536" s="15"/>
      <c r="D2536" s="15"/>
      <c r="E2536" s="32">
        <v>45951.581388888902</v>
      </c>
      <c r="F2536" s="17" t="s">
        <v>72</v>
      </c>
      <c r="G2536" s="15"/>
      <c r="H2536" s="17" t="s">
        <v>239</v>
      </c>
      <c r="I2536" s="18" t="s">
        <v>531</v>
      </c>
      <c r="J2536" s="18" t="s">
        <v>266</v>
      </c>
      <c r="K2536" s="19" t="s">
        <v>305</v>
      </c>
      <c r="L2536" s="19" t="s">
        <v>7917</v>
      </c>
      <c r="M2536" s="20" t="s">
        <v>7918</v>
      </c>
      <c r="N2536" s="19" t="s">
        <v>7919</v>
      </c>
      <c r="O2536" s="18" t="s">
        <v>295</v>
      </c>
      <c r="P2536" s="43" t="s">
        <v>4047</v>
      </c>
      <c r="Q2536" s="17" t="str" cm="1">
        <f t="array" ref="Q2536">_xlfn.XLOOKUP(Table4[[#This Row],[Full Name / Nama Penuh]],Table1[[#All],[Employee Name]],Table1[[#All],[Status]],"",0,1)</f>
        <v>Active</v>
      </c>
      <c r="R2536" s="37"/>
    </row>
    <row r="2537" spans="1:18" ht="130.5">
      <c r="A2537" s="47"/>
      <c r="B2537" s="21"/>
      <c r="C2537" s="21"/>
      <c r="D2537" s="21"/>
      <c r="E2537" s="33">
        <v>45951.577569444402</v>
      </c>
      <c r="F2537" s="17" t="s">
        <v>72</v>
      </c>
      <c r="G2537" s="15"/>
      <c r="H2537" s="17" t="s">
        <v>239</v>
      </c>
      <c r="I2537" s="22" t="s">
        <v>531</v>
      </c>
      <c r="J2537" s="22" t="s">
        <v>266</v>
      </c>
      <c r="K2537" s="23" t="s">
        <v>285</v>
      </c>
      <c r="L2537" s="23" t="s">
        <v>7920</v>
      </c>
      <c r="M2537" s="24" t="s">
        <v>7921</v>
      </c>
      <c r="N2537" s="23" t="s">
        <v>7922</v>
      </c>
      <c r="O2537" s="22" t="s">
        <v>289</v>
      </c>
      <c r="P2537" s="43" t="s">
        <v>4047</v>
      </c>
      <c r="Q2537" s="17" t="str" cm="1">
        <f t="array" ref="Q2537">_xlfn.XLOOKUP(Table4[[#This Row],[Full Name / Nama Penuh]],Table1[[#All],[Employee Name]],Table1[[#All],[Status]],"",0,1)</f>
        <v>Active</v>
      </c>
      <c r="R2537" s="37"/>
    </row>
    <row r="2538" spans="1:18" ht="159">
      <c r="A2538" s="17"/>
      <c r="B2538" s="15"/>
      <c r="C2538" s="15"/>
      <c r="D2538" s="15"/>
      <c r="E2538" s="32">
        <v>45951.574201388903</v>
      </c>
      <c r="F2538" s="17" t="s">
        <v>72</v>
      </c>
      <c r="G2538" s="15"/>
      <c r="H2538" s="17" t="s">
        <v>239</v>
      </c>
      <c r="I2538" s="18" t="s">
        <v>531</v>
      </c>
      <c r="J2538" s="18" t="s">
        <v>291</v>
      </c>
      <c r="K2538" s="19" t="s">
        <v>305</v>
      </c>
      <c r="L2538" s="19" t="s">
        <v>7923</v>
      </c>
      <c r="M2538" s="20" t="s">
        <v>7924</v>
      </c>
      <c r="N2538" s="19" t="s">
        <v>7925</v>
      </c>
      <c r="O2538" s="18" t="s">
        <v>295</v>
      </c>
      <c r="P2538" s="43" t="s">
        <v>4047</v>
      </c>
      <c r="Q2538" s="17" t="str" cm="1">
        <f t="array" ref="Q2538">_xlfn.XLOOKUP(Table4[[#This Row],[Full Name / Nama Penuh]],Table1[[#All],[Employee Name]],Table1[[#All],[Status]],"",0,1)</f>
        <v>Active</v>
      </c>
      <c r="R2538" s="37"/>
    </row>
    <row r="2539" spans="1:18" ht="43.5">
      <c r="A2539" s="47"/>
      <c r="B2539" s="21"/>
      <c r="C2539" s="21"/>
      <c r="D2539" s="21"/>
      <c r="E2539" s="33">
        <v>45951.571851851899</v>
      </c>
      <c r="F2539" s="17" t="s">
        <v>80</v>
      </c>
      <c r="G2539" s="15"/>
      <c r="H2539" s="17" t="s">
        <v>239</v>
      </c>
      <c r="I2539" s="22" t="s">
        <v>309</v>
      </c>
      <c r="J2539" s="22" t="s">
        <v>608</v>
      </c>
      <c r="K2539" s="23" t="s">
        <v>285</v>
      </c>
      <c r="L2539" s="23" t="s">
        <v>7926</v>
      </c>
      <c r="M2539" s="24" t="s">
        <v>7927</v>
      </c>
      <c r="N2539" s="23" t="s">
        <v>7928</v>
      </c>
      <c r="O2539" s="22" t="s">
        <v>289</v>
      </c>
      <c r="P2539" s="43" t="s">
        <v>4047</v>
      </c>
      <c r="Q2539" s="17" t="str" cm="1">
        <f t="array" ref="Q2539">_xlfn.XLOOKUP(Table4[[#This Row],[Full Name / Nama Penuh]],Table1[[#All],[Employee Name]],Table1[[#All],[Status]],"",0,1)</f>
        <v>Active</v>
      </c>
      <c r="R2539" s="37"/>
    </row>
    <row r="2540" spans="1:18" ht="87">
      <c r="A2540" s="17"/>
      <c r="B2540" s="15"/>
      <c r="C2540" s="15"/>
      <c r="D2540" s="15"/>
      <c r="E2540" s="32">
        <v>45951.569039351903</v>
      </c>
      <c r="F2540" s="17" t="s">
        <v>80</v>
      </c>
      <c r="G2540" s="15"/>
      <c r="H2540" s="17" t="s">
        <v>239</v>
      </c>
      <c r="I2540" s="18" t="s">
        <v>309</v>
      </c>
      <c r="J2540" s="18" t="s">
        <v>300</v>
      </c>
      <c r="K2540" s="19" t="s">
        <v>285</v>
      </c>
      <c r="L2540" s="19" t="s">
        <v>7929</v>
      </c>
      <c r="M2540" s="20" t="s">
        <v>7930</v>
      </c>
      <c r="N2540" s="19" t="s">
        <v>7931</v>
      </c>
      <c r="O2540" s="18" t="s">
        <v>289</v>
      </c>
      <c r="P2540" s="43" t="s">
        <v>4047</v>
      </c>
      <c r="Q2540" s="17" t="str" cm="1">
        <f t="array" ref="Q2540">_xlfn.XLOOKUP(Table4[[#This Row],[Full Name / Nama Penuh]],Table1[[#All],[Employee Name]],Table1[[#All],[Status]],"",0,1)</f>
        <v>Active</v>
      </c>
      <c r="R2540" s="37"/>
    </row>
    <row r="2541" spans="1:18" ht="72.75">
      <c r="A2541" s="47"/>
      <c r="B2541" s="21"/>
      <c r="C2541" s="21"/>
      <c r="D2541" s="21"/>
      <c r="E2541" s="33">
        <v>45951.566759259302</v>
      </c>
      <c r="F2541" s="17" t="s">
        <v>72</v>
      </c>
      <c r="G2541" s="15"/>
      <c r="H2541" s="17" t="s">
        <v>239</v>
      </c>
      <c r="I2541" s="22" t="s">
        <v>309</v>
      </c>
      <c r="J2541" s="22" t="s">
        <v>475</v>
      </c>
      <c r="K2541" s="23" t="s">
        <v>267</v>
      </c>
      <c r="L2541" s="23" t="s">
        <v>7932</v>
      </c>
      <c r="M2541" s="24" t="s">
        <v>7933</v>
      </c>
      <c r="N2541" s="23" t="s">
        <v>7934</v>
      </c>
      <c r="O2541" s="22" t="s">
        <v>375</v>
      </c>
      <c r="P2541" s="43" t="s">
        <v>4047</v>
      </c>
      <c r="Q2541" s="17" t="str" cm="1">
        <f t="array" ref="Q2541">_xlfn.XLOOKUP(Table4[[#This Row],[Full Name / Nama Penuh]],Table1[[#All],[Employee Name]],Table1[[#All],[Status]],"",0,1)</f>
        <v>Active</v>
      </c>
      <c r="R2541" s="37"/>
    </row>
    <row r="2542" spans="1:18" ht="144.75">
      <c r="A2542" s="17"/>
      <c r="B2542" s="15"/>
      <c r="C2542" s="15"/>
      <c r="D2542" s="15"/>
      <c r="E2542" s="32">
        <v>45951.564976851798</v>
      </c>
      <c r="F2542" s="17" t="s">
        <v>38</v>
      </c>
      <c r="G2542" s="15"/>
      <c r="H2542" s="17" t="s">
        <v>239</v>
      </c>
      <c r="I2542" s="18" t="s">
        <v>7935</v>
      </c>
      <c r="J2542" s="18" t="s">
        <v>604</v>
      </c>
      <c r="K2542" s="19" t="s">
        <v>267</v>
      </c>
      <c r="L2542" s="19" t="s">
        <v>4286</v>
      </c>
      <c r="M2542" s="20" t="s">
        <v>7936</v>
      </c>
      <c r="N2542" s="19" t="s">
        <v>7937</v>
      </c>
      <c r="O2542" s="18" t="s">
        <v>375</v>
      </c>
      <c r="P2542" s="43" t="s">
        <v>4047</v>
      </c>
      <c r="Q2542" s="17" t="str" cm="1">
        <f t="array" ref="Q2542">_xlfn.XLOOKUP(Table4[[#This Row],[Full Name / Nama Penuh]],Table1[[#All],[Employee Name]],Table1[[#All],[Status]],"",0,1)</f>
        <v>Active</v>
      </c>
      <c r="R2542" s="37"/>
    </row>
    <row r="2543" spans="1:18" ht="101.25">
      <c r="A2543" s="47"/>
      <c r="B2543" s="21"/>
      <c r="C2543" s="21"/>
      <c r="D2543" s="21"/>
      <c r="E2543" s="33">
        <v>45951.562962962998</v>
      </c>
      <c r="F2543" s="17" t="s">
        <v>72</v>
      </c>
      <c r="G2543" s="15"/>
      <c r="H2543" s="17" t="s">
        <v>239</v>
      </c>
      <c r="I2543" s="22" t="s">
        <v>309</v>
      </c>
      <c r="J2543" s="22" t="s">
        <v>3760</v>
      </c>
      <c r="K2543" s="23" t="s">
        <v>296</v>
      </c>
      <c r="L2543" s="23" t="s">
        <v>7938</v>
      </c>
      <c r="M2543" s="24" t="s">
        <v>7939</v>
      </c>
      <c r="N2543" s="23" t="s">
        <v>7940</v>
      </c>
      <c r="O2543" s="22" t="s">
        <v>375</v>
      </c>
      <c r="P2543" s="43" t="s">
        <v>4047</v>
      </c>
      <c r="Q2543" s="17" t="str" cm="1">
        <f t="array" ref="Q2543">_xlfn.XLOOKUP(Table4[[#This Row],[Full Name / Nama Penuh]],Table1[[#All],[Employee Name]],Table1[[#All],[Status]],"",0,1)</f>
        <v>Active</v>
      </c>
      <c r="R2543" s="37"/>
    </row>
    <row r="2544" spans="1:18" ht="101.25">
      <c r="A2544" s="17"/>
      <c r="B2544" s="15"/>
      <c r="C2544" s="15"/>
      <c r="D2544" s="15"/>
      <c r="E2544" s="32">
        <v>45951.560370370396</v>
      </c>
      <c r="F2544" s="17" t="s">
        <v>84</v>
      </c>
      <c r="G2544" s="15"/>
      <c r="H2544" s="17" t="s">
        <v>239</v>
      </c>
      <c r="I2544" s="18" t="s">
        <v>309</v>
      </c>
      <c r="J2544" s="18" t="s">
        <v>407</v>
      </c>
      <c r="K2544" s="19" t="s">
        <v>285</v>
      </c>
      <c r="L2544" s="19" t="s">
        <v>7941</v>
      </c>
      <c r="M2544" s="20" t="s">
        <v>7942</v>
      </c>
      <c r="N2544" s="19" t="s">
        <v>7943</v>
      </c>
      <c r="O2544" s="18" t="s">
        <v>289</v>
      </c>
      <c r="P2544" s="43" t="s">
        <v>4047</v>
      </c>
      <c r="Q2544" s="17" t="str" cm="1">
        <f t="array" ref="Q2544">_xlfn.XLOOKUP(Table4[[#This Row],[Full Name / Nama Penuh]],Table1[[#All],[Employee Name]],Table1[[#All],[Status]],"",0,1)</f>
        <v>Active</v>
      </c>
      <c r="R2544" s="37"/>
    </row>
    <row r="2545" spans="1:18" ht="43.5">
      <c r="A2545" s="47"/>
      <c r="B2545" s="21"/>
      <c r="C2545" s="21"/>
      <c r="D2545" s="21"/>
      <c r="E2545" s="33">
        <v>45951.539664351803</v>
      </c>
      <c r="F2545" s="17" t="s">
        <v>25</v>
      </c>
      <c r="G2545" s="15"/>
      <c r="H2545" s="17" t="s">
        <v>239</v>
      </c>
      <c r="I2545" s="22" t="s">
        <v>1673</v>
      </c>
      <c r="J2545" s="22" t="s">
        <v>644</v>
      </c>
      <c r="K2545" s="23" t="s">
        <v>267</v>
      </c>
      <c r="L2545" s="23" t="s">
        <v>7944</v>
      </c>
      <c r="M2545" s="24" t="s">
        <v>7945</v>
      </c>
      <c r="N2545" s="23" t="s">
        <v>7946</v>
      </c>
      <c r="O2545" s="22" t="s">
        <v>346</v>
      </c>
      <c r="P2545" s="43" t="s">
        <v>4047</v>
      </c>
      <c r="Q2545" s="17" t="str" cm="1">
        <f t="array" ref="Q2545">_xlfn.XLOOKUP(Table4[[#This Row],[Full Name / Nama Penuh]],Table1[[#All],[Employee Name]],Table1[[#All],[Status]],"",0,1)</f>
        <v>Inactive</v>
      </c>
      <c r="R2545" s="37"/>
    </row>
    <row r="2546" spans="1:18" ht="43.5">
      <c r="A2546" s="17"/>
      <c r="B2546" s="15"/>
      <c r="C2546" s="15"/>
      <c r="D2546" s="15"/>
      <c r="E2546" s="32">
        <v>45951.538472222201</v>
      </c>
      <c r="F2546" s="17" t="s">
        <v>25</v>
      </c>
      <c r="G2546" s="15"/>
      <c r="H2546" s="17" t="s">
        <v>239</v>
      </c>
      <c r="I2546" s="18" t="s">
        <v>1673</v>
      </c>
      <c r="J2546" s="18" t="s">
        <v>466</v>
      </c>
      <c r="K2546" s="19" t="s">
        <v>267</v>
      </c>
      <c r="L2546" s="19" t="s">
        <v>7947</v>
      </c>
      <c r="M2546" s="20" t="s">
        <v>7948</v>
      </c>
      <c r="N2546" s="19" t="s">
        <v>7949</v>
      </c>
      <c r="O2546" s="18" t="s">
        <v>541</v>
      </c>
      <c r="P2546" s="43" t="s">
        <v>4047</v>
      </c>
      <c r="Q2546" s="17" t="str" cm="1">
        <f t="array" ref="Q2546">_xlfn.XLOOKUP(Table4[[#This Row],[Full Name / Nama Penuh]],Table1[[#All],[Employee Name]],Table1[[#All],[Status]],"",0,1)</f>
        <v>Inactive</v>
      </c>
      <c r="R2546" s="37"/>
    </row>
    <row r="2547" spans="1:18" ht="43.5">
      <c r="A2547" s="47"/>
      <c r="B2547" s="21"/>
      <c r="C2547" s="21"/>
      <c r="D2547" s="21"/>
      <c r="E2547" s="33">
        <v>45951.537604166697</v>
      </c>
      <c r="F2547" s="17" t="s">
        <v>25</v>
      </c>
      <c r="G2547" s="15"/>
      <c r="H2547" s="17" t="s">
        <v>239</v>
      </c>
      <c r="I2547" s="22" t="s">
        <v>1673</v>
      </c>
      <c r="J2547" s="22" t="s">
        <v>644</v>
      </c>
      <c r="K2547" s="23" t="s">
        <v>267</v>
      </c>
      <c r="L2547" s="23" t="s">
        <v>7950</v>
      </c>
      <c r="M2547" s="24" t="s">
        <v>7948</v>
      </c>
      <c r="N2547" s="23" t="s">
        <v>7949</v>
      </c>
      <c r="O2547" s="22" t="s">
        <v>541</v>
      </c>
      <c r="P2547" s="43" t="s">
        <v>4047</v>
      </c>
      <c r="Q2547" s="17" t="str" cm="1">
        <f t="array" ref="Q2547">_xlfn.XLOOKUP(Table4[[#This Row],[Full Name / Nama Penuh]],Table1[[#All],[Employee Name]],Table1[[#All],[Status]],"",0,1)</f>
        <v>Inactive</v>
      </c>
      <c r="R2547" s="37"/>
    </row>
    <row r="2548" spans="1:18" ht="43.5">
      <c r="A2548" s="17"/>
      <c r="B2548" s="15"/>
      <c r="C2548" s="15"/>
      <c r="D2548" s="15"/>
      <c r="E2548" s="32">
        <v>45951.535324074102</v>
      </c>
      <c r="F2548" s="17" t="s">
        <v>25</v>
      </c>
      <c r="G2548" s="15"/>
      <c r="H2548" s="17" t="s">
        <v>239</v>
      </c>
      <c r="I2548" s="18" t="s">
        <v>1673</v>
      </c>
      <c r="J2548" s="18" t="s">
        <v>483</v>
      </c>
      <c r="K2548" s="19" t="s">
        <v>267</v>
      </c>
      <c r="L2548" s="19" t="s">
        <v>7951</v>
      </c>
      <c r="M2548" s="20" t="s">
        <v>7952</v>
      </c>
      <c r="N2548" s="19" t="s">
        <v>7949</v>
      </c>
      <c r="O2548" s="18" t="s">
        <v>541</v>
      </c>
      <c r="P2548" s="43" t="s">
        <v>4047</v>
      </c>
      <c r="Q2548" s="17" t="str" cm="1">
        <f t="array" ref="Q2548">_xlfn.XLOOKUP(Table4[[#This Row],[Full Name / Nama Penuh]],Table1[[#All],[Employee Name]],Table1[[#All],[Status]],"",0,1)</f>
        <v>Inactive</v>
      </c>
      <c r="R2548" s="37"/>
    </row>
    <row r="2549" spans="1:18" ht="130.5">
      <c r="A2549" s="47"/>
      <c r="B2549" s="21"/>
      <c r="C2549" s="21"/>
      <c r="D2549" s="21"/>
      <c r="E2549" s="33">
        <v>45951.477986111102</v>
      </c>
      <c r="F2549" s="17" t="s">
        <v>117</v>
      </c>
      <c r="G2549" s="15"/>
      <c r="H2549" s="17" t="s">
        <v>239</v>
      </c>
      <c r="I2549" s="22" t="s">
        <v>7953</v>
      </c>
      <c r="J2549" s="22" t="s">
        <v>325</v>
      </c>
      <c r="K2549" s="23" t="s">
        <v>296</v>
      </c>
      <c r="L2549" s="23" t="s">
        <v>7954</v>
      </c>
      <c r="M2549" s="24" t="s">
        <v>7955</v>
      </c>
      <c r="N2549" s="23" t="s">
        <v>7956</v>
      </c>
      <c r="O2549" s="22" t="s">
        <v>346</v>
      </c>
      <c r="P2549" s="43" t="s">
        <v>4047</v>
      </c>
      <c r="Q2549" s="17" t="str" cm="1">
        <f t="array" ref="Q2549">_xlfn.XLOOKUP(Table4[[#This Row],[Full Name / Nama Penuh]],Table1[[#All],[Employee Name]],Table1[[#All],[Status]],"",0,1)</f>
        <v>Active</v>
      </c>
      <c r="R2549" s="37"/>
    </row>
    <row r="2550" spans="1:18" ht="29.25">
      <c r="A2550" s="17"/>
      <c r="B2550" s="15"/>
      <c r="C2550" s="15"/>
      <c r="D2550" s="15"/>
      <c r="E2550" s="32">
        <v>45951.477719907401</v>
      </c>
      <c r="F2550" s="17" t="s">
        <v>25</v>
      </c>
      <c r="G2550" s="15"/>
      <c r="H2550" s="17" t="s">
        <v>239</v>
      </c>
      <c r="I2550" s="18" t="s">
        <v>1673</v>
      </c>
      <c r="J2550" s="18" t="s">
        <v>644</v>
      </c>
      <c r="K2550" s="19" t="s">
        <v>305</v>
      </c>
      <c r="L2550" s="19" t="s">
        <v>7957</v>
      </c>
      <c r="M2550" s="20" t="s">
        <v>7958</v>
      </c>
      <c r="N2550" s="19" t="s">
        <v>7959</v>
      </c>
      <c r="O2550" s="18" t="s">
        <v>283</v>
      </c>
      <c r="P2550" s="43" t="s">
        <v>4047</v>
      </c>
      <c r="Q2550" s="17" t="str" cm="1">
        <f t="array" ref="Q2550">_xlfn.XLOOKUP(Table4[[#This Row],[Full Name / Nama Penuh]],Table1[[#All],[Employee Name]],Table1[[#All],[Status]],"",0,1)</f>
        <v>Inactive</v>
      </c>
      <c r="R2550" s="37"/>
    </row>
    <row r="2551" spans="1:18" ht="43.5">
      <c r="A2551" s="47"/>
      <c r="B2551" s="21"/>
      <c r="C2551" s="21"/>
      <c r="D2551" s="21"/>
      <c r="E2551" s="33">
        <v>45951.474189814799</v>
      </c>
      <c r="F2551" s="17" t="s">
        <v>25</v>
      </c>
      <c r="G2551" s="15"/>
      <c r="H2551" s="17" t="s">
        <v>239</v>
      </c>
      <c r="I2551" s="22" t="s">
        <v>1673</v>
      </c>
      <c r="J2551" s="22" t="s">
        <v>291</v>
      </c>
      <c r="K2551" s="23" t="s">
        <v>267</v>
      </c>
      <c r="L2551" s="23" t="s">
        <v>7960</v>
      </c>
      <c r="M2551" s="24" t="s">
        <v>7961</v>
      </c>
      <c r="N2551" s="23" t="s">
        <v>7959</v>
      </c>
      <c r="O2551" s="22" t="s">
        <v>375</v>
      </c>
      <c r="P2551" s="43" t="s">
        <v>4047</v>
      </c>
      <c r="Q2551" s="17" t="str" cm="1">
        <f t="array" ref="Q2551">_xlfn.XLOOKUP(Table4[[#This Row],[Full Name / Nama Penuh]],Table1[[#All],[Employee Name]],Table1[[#All],[Status]],"",0,1)</f>
        <v>Inactive</v>
      </c>
      <c r="R2551" s="37"/>
    </row>
    <row r="2552" spans="1:18" ht="72.75">
      <c r="A2552" s="17"/>
      <c r="B2552" s="15"/>
      <c r="C2552" s="15"/>
      <c r="D2552" s="15"/>
      <c r="E2552" s="32">
        <v>45951.472222222197</v>
      </c>
      <c r="F2552" s="17" t="s">
        <v>116</v>
      </c>
      <c r="G2552" s="15"/>
      <c r="H2552" s="17" t="s">
        <v>239</v>
      </c>
      <c r="I2552" s="18" t="s">
        <v>7962</v>
      </c>
      <c r="J2552" s="18" t="s">
        <v>88</v>
      </c>
      <c r="K2552" s="19" t="s">
        <v>305</v>
      </c>
      <c r="L2552" s="19" t="s">
        <v>7963</v>
      </c>
      <c r="M2552" s="20" t="s">
        <v>7964</v>
      </c>
      <c r="N2552" s="19" t="s">
        <v>7965</v>
      </c>
      <c r="O2552" s="18" t="s">
        <v>428</v>
      </c>
      <c r="P2552" s="43" t="s">
        <v>4047</v>
      </c>
      <c r="Q2552" s="17" t="str" cm="1">
        <f t="array" ref="Q2552">_xlfn.XLOOKUP(Table4[[#This Row],[Full Name / Nama Penuh]],Table1[[#All],[Employee Name]],Table1[[#All],[Status]],"",0,1)</f>
        <v>Active</v>
      </c>
      <c r="R2552" s="37"/>
    </row>
    <row r="2553" spans="1:18" ht="43.5">
      <c r="A2553" s="47"/>
      <c r="B2553" s="21"/>
      <c r="C2553" s="21"/>
      <c r="D2553" s="21"/>
      <c r="E2553" s="33">
        <v>45951.471770833297</v>
      </c>
      <c r="F2553" s="17" t="s">
        <v>25</v>
      </c>
      <c r="G2553" s="15"/>
      <c r="H2553" s="17" t="s">
        <v>239</v>
      </c>
      <c r="I2553" s="22" t="s">
        <v>1673</v>
      </c>
      <c r="J2553" s="22" t="s">
        <v>274</v>
      </c>
      <c r="K2553" s="23" t="s">
        <v>267</v>
      </c>
      <c r="L2553" s="23" t="s">
        <v>7966</v>
      </c>
      <c r="M2553" s="24" t="s">
        <v>1423</v>
      </c>
      <c r="N2553" s="23" t="s">
        <v>7959</v>
      </c>
      <c r="O2553" s="22" t="s">
        <v>283</v>
      </c>
      <c r="P2553" s="43" t="s">
        <v>4047</v>
      </c>
      <c r="Q2553" s="17" t="str" cm="1">
        <f t="array" ref="Q2553">_xlfn.XLOOKUP(Table4[[#This Row],[Full Name / Nama Penuh]],Table1[[#All],[Employee Name]],Table1[[#All],[Status]],"",0,1)</f>
        <v>Inactive</v>
      </c>
      <c r="R2553" s="37"/>
    </row>
    <row r="2554" spans="1:18" ht="101.25">
      <c r="A2554" s="17"/>
      <c r="B2554" s="15"/>
      <c r="C2554" s="15"/>
      <c r="D2554" s="15"/>
      <c r="E2554" s="32">
        <v>45951.469907407401</v>
      </c>
      <c r="F2554" s="17" t="s">
        <v>25</v>
      </c>
      <c r="G2554" s="15"/>
      <c r="H2554" s="17" t="s">
        <v>239</v>
      </c>
      <c r="I2554" s="18" t="s">
        <v>1673</v>
      </c>
      <c r="J2554" s="18" t="s">
        <v>266</v>
      </c>
      <c r="K2554" s="19" t="s">
        <v>267</v>
      </c>
      <c r="L2554" s="19" t="s">
        <v>7967</v>
      </c>
      <c r="M2554" s="20" t="s">
        <v>7968</v>
      </c>
      <c r="N2554" s="19" t="s">
        <v>7969</v>
      </c>
      <c r="O2554" s="18" t="s">
        <v>428</v>
      </c>
      <c r="P2554" s="43" t="s">
        <v>4047</v>
      </c>
      <c r="Q2554" s="17" t="str" cm="1">
        <f t="array" ref="Q2554">_xlfn.XLOOKUP(Table4[[#This Row],[Full Name / Nama Penuh]],Table1[[#All],[Employee Name]],Table1[[#All],[Status]],"",0,1)</f>
        <v>Inactive</v>
      </c>
      <c r="R2554" s="37"/>
    </row>
    <row r="2555" spans="1:18" ht="43.5">
      <c r="A2555" s="47"/>
      <c r="B2555" s="21"/>
      <c r="C2555" s="21"/>
      <c r="D2555" s="21"/>
      <c r="E2555" s="33">
        <v>45951.468495370398</v>
      </c>
      <c r="F2555" s="17" t="s">
        <v>117</v>
      </c>
      <c r="G2555" s="15"/>
      <c r="H2555" s="17" t="s">
        <v>239</v>
      </c>
      <c r="I2555" s="22" t="s">
        <v>4979</v>
      </c>
      <c r="J2555" s="22" t="s">
        <v>848</v>
      </c>
      <c r="K2555" s="23" t="s">
        <v>267</v>
      </c>
      <c r="L2555" s="23" t="s">
        <v>7970</v>
      </c>
      <c r="M2555" s="24" t="s">
        <v>7971</v>
      </c>
      <c r="N2555" s="23" t="s">
        <v>7972</v>
      </c>
      <c r="O2555" s="22" t="s">
        <v>283</v>
      </c>
      <c r="P2555" s="43" t="s">
        <v>4047</v>
      </c>
      <c r="Q2555" s="17" t="str" cm="1">
        <f t="array" ref="Q2555">_xlfn.XLOOKUP(Table4[[#This Row],[Full Name / Nama Penuh]],Table1[[#All],[Employee Name]],Table1[[#All],[Status]],"",0,1)</f>
        <v>Active</v>
      </c>
      <c r="R2555" s="37"/>
    </row>
    <row r="2556" spans="1:18" ht="43.5">
      <c r="A2556" s="17"/>
      <c r="B2556" s="15"/>
      <c r="C2556" s="15"/>
      <c r="D2556" s="15"/>
      <c r="E2556" s="32">
        <v>45951.4676273148</v>
      </c>
      <c r="F2556" s="17" t="s">
        <v>25</v>
      </c>
      <c r="G2556" s="15"/>
      <c r="H2556" s="17" t="s">
        <v>239</v>
      </c>
      <c r="I2556" s="18" t="s">
        <v>1673</v>
      </c>
      <c r="J2556" s="18" t="s">
        <v>291</v>
      </c>
      <c r="K2556" s="19" t="s">
        <v>267</v>
      </c>
      <c r="L2556" s="19" t="s">
        <v>7973</v>
      </c>
      <c r="M2556" s="20" t="s">
        <v>7974</v>
      </c>
      <c r="N2556" s="19" t="s">
        <v>7975</v>
      </c>
      <c r="O2556" s="18" t="s">
        <v>589</v>
      </c>
      <c r="P2556" s="43" t="s">
        <v>4047</v>
      </c>
      <c r="Q2556" s="17" t="str" cm="1">
        <f t="array" ref="Q2556">_xlfn.XLOOKUP(Table4[[#This Row],[Full Name / Nama Penuh]],Table1[[#All],[Employee Name]],Table1[[#All],[Status]],"",0,1)</f>
        <v>Inactive</v>
      </c>
      <c r="R2556" s="37"/>
    </row>
    <row r="2557" spans="1:18" ht="87">
      <c r="A2557" s="47"/>
      <c r="B2557" s="21"/>
      <c r="C2557" s="21"/>
      <c r="D2557" s="21"/>
      <c r="E2557" s="33">
        <v>45951.465636574103</v>
      </c>
      <c r="F2557" s="17" t="s">
        <v>90</v>
      </c>
      <c r="G2557" s="15"/>
      <c r="H2557" s="17" t="s">
        <v>239</v>
      </c>
      <c r="I2557" s="22" t="s">
        <v>445</v>
      </c>
      <c r="J2557" s="22" t="s">
        <v>7976</v>
      </c>
      <c r="K2557" s="23" t="s">
        <v>305</v>
      </c>
      <c r="L2557" s="23" t="s">
        <v>7977</v>
      </c>
      <c r="M2557" s="24" t="s">
        <v>7978</v>
      </c>
      <c r="N2557" s="23" t="s">
        <v>7979</v>
      </c>
      <c r="O2557" s="22" t="s">
        <v>295</v>
      </c>
      <c r="P2557" s="43" t="s">
        <v>4047</v>
      </c>
      <c r="Q2557" s="17" t="str" cm="1">
        <f t="array" ref="Q2557">_xlfn.XLOOKUP(Table4[[#This Row],[Full Name / Nama Penuh]],Table1[[#All],[Employee Name]],Table1[[#All],[Status]],"",0,1)</f>
        <v>Active</v>
      </c>
      <c r="R2557" s="37"/>
    </row>
    <row r="2558" spans="1:18" ht="101.25">
      <c r="A2558" s="17"/>
      <c r="B2558" s="15"/>
      <c r="C2558" s="15"/>
      <c r="D2558" s="15"/>
      <c r="E2558" s="32">
        <v>45951.465150463002</v>
      </c>
      <c r="F2558" s="17" t="s">
        <v>25</v>
      </c>
      <c r="G2558" s="15"/>
      <c r="H2558" s="17" t="s">
        <v>239</v>
      </c>
      <c r="I2558" s="18" t="s">
        <v>1673</v>
      </c>
      <c r="J2558" s="18" t="s">
        <v>291</v>
      </c>
      <c r="K2558" s="19" t="s">
        <v>305</v>
      </c>
      <c r="L2558" s="19" t="s">
        <v>7980</v>
      </c>
      <c r="M2558" s="20" t="s">
        <v>7981</v>
      </c>
      <c r="N2558" s="19" t="s">
        <v>7982</v>
      </c>
      <c r="O2558" s="18" t="s">
        <v>541</v>
      </c>
      <c r="P2558" s="43" t="s">
        <v>4047</v>
      </c>
      <c r="Q2558" s="17" t="str" cm="1">
        <f t="array" ref="Q2558">_xlfn.XLOOKUP(Table4[[#This Row],[Full Name / Nama Penuh]],Table1[[#All],[Employee Name]],Table1[[#All],[Status]],"",0,1)</f>
        <v>Inactive</v>
      </c>
      <c r="R2558" s="37"/>
    </row>
    <row r="2559" spans="1:18" ht="43.5">
      <c r="A2559" s="47"/>
      <c r="B2559" s="21"/>
      <c r="C2559" s="21"/>
      <c r="D2559" s="21"/>
      <c r="E2559" s="33">
        <v>45951.462592592601</v>
      </c>
      <c r="F2559" s="17" t="s">
        <v>25</v>
      </c>
      <c r="G2559" s="15"/>
      <c r="H2559" s="17" t="s">
        <v>239</v>
      </c>
      <c r="I2559" s="22" t="s">
        <v>1673</v>
      </c>
      <c r="J2559" s="22" t="s">
        <v>644</v>
      </c>
      <c r="K2559" s="23" t="s">
        <v>285</v>
      </c>
      <c r="L2559" s="23" t="s">
        <v>7983</v>
      </c>
      <c r="M2559" s="24" t="s">
        <v>7984</v>
      </c>
      <c r="N2559" s="23" t="s">
        <v>7985</v>
      </c>
      <c r="O2559" s="22" t="s">
        <v>340</v>
      </c>
      <c r="P2559" s="43" t="s">
        <v>4047</v>
      </c>
      <c r="Q2559" s="17" t="str" cm="1">
        <f t="array" ref="Q2559">_xlfn.XLOOKUP(Table4[[#This Row],[Full Name / Nama Penuh]],Table1[[#All],[Employee Name]],Table1[[#All],[Status]],"",0,1)</f>
        <v>Inactive</v>
      </c>
      <c r="R2559" s="37"/>
    </row>
    <row r="2560" spans="1:18" ht="144.75">
      <c r="A2560" s="17"/>
      <c r="B2560" s="15"/>
      <c r="C2560" s="15"/>
      <c r="D2560" s="15"/>
      <c r="E2560" s="32">
        <v>45951.4601736111</v>
      </c>
      <c r="F2560" s="17" t="s">
        <v>90</v>
      </c>
      <c r="G2560" s="15"/>
      <c r="H2560" s="17" t="s">
        <v>239</v>
      </c>
      <c r="I2560" s="18" t="s">
        <v>7986</v>
      </c>
      <c r="J2560" s="18" t="s">
        <v>446</v>
      </c>
      <c r="K2560" s="19" t="s">
        <v>305</v>
      </c>
      <c r="L2560" s="19" t="s">
        <v>7987</v>
      </c>
      <c r="M2560" s="20" t="s">
        <v>7988</v>
      </c>
      <c r="N2560" s="19" t="s">
        <v>7989</v>
      </c>
      <c r="O2560" s="18" t="s">
        <v>295</v>
      </c>
      <c r="P2560" s="43" t="s">
        <v>4047</v>
      </c>
      <c r="Q2560" s="17" t="str" cm="1">
        <f t="array" ref="Q2560">_xlfn.XLOOKUP(Table4[[#This Row],[Full Name / Nama Penuh]],Table1[[#All],[Employee Name]],Table1[[#All],[Status]],"",0,1)</f>
        <v>Active</v>
      </c>
      <c r="R2560" s="37"/>
    </row>
    <row r="2561" spans="1:18" ht="43.5">
      <c r="A2561" s="47"/>
      <c r="B2561" s="21"/>
      <c r="C2561" s="21"/>
      <c r="D2561" s="21"/>
      <c r="E2561" s="33">
        <v>45951.460092592599</v>
      </c>
      <c r="F2561" s="17" t="s">
        <v>25</v>
      </c>
      <c r="G2561" s="15"/>
      <c r="H2561" s="17" t="s">
        <v>239</v>
      </c>
      <c r="I2561" s="22" t="s">
        <v>1673</v>
      </c>
      <c r="J2561" s="22" t="s">
        <v>291</v>
      </c>
      <c r="K2561" s="23" t="s">
        <v>267</v>
      </c>
      <c r="L2561" s="23" t="s">
        <v>7990</v>
      </c>
      <c r="M2561" s="24" t="s">
        <v>7991</v>
      </c>
      <c r="N2561" s="23" t="s">
        <v>7992</v>
      </c>
      <c r="O2561" s="22" t="s">
        <v>318</v>
      </c>
      <c r="P2561" s="43" t="s">
        <v>4047</v>
      </c>
      <c r="Q2561" s="17" t="str" cm="1">
        <f t="array" ref="Q2561">_xlfn.XLOOKUP(Table4[[#This Row],[Full Name / Nama Penuh]],Table1[[#All],[Employee Name]],Table1[[#All],[Status]],"",0,1)</f>
        <v>Inactive</v>
      </c>
      <c r="R2561" s="37"/>
    </row>
    <row r="2562" spans="1:18" ht="57.75">
      <c r="A2562" s="17"/>
      <c r="B2562" s="15"/>
      <c r="C2562" s="15"/>
      <c r="D2562" s="15"/>
      <c r="E2562" s="32">
        <v>45951.458171296297</v>
      </c>
      <c r="F2562" s="17" t="s">
        <v>228</v>
      </c>
      <c r="G2562" s="15"/>
      <c r="H2562" s="17" t="s">
        <v>239</v>
      </c>
      <c r="I2562" s="18" t="s">
        <v>56</v>
      </c>
      <c r="J2562" s="18" t="s">
        <v>355</v>
      </c>
      <c r="K2562" s="19" t="s">
        <v>305</v>
      </c>
      <c r="L2562" s="19" t="s">
        <v>7993</v>
      </c>
      <c r="M2562" s="20" t="s">
        <v>393</v>
      </c>
      <c r="N2562" s="19" t="s">
        <v>7994</v>
      </c>
      <c r="O2562" s="18" t="s">
        <v>428</v>
      </c>
      <c r="P2562" s="43" t="s">
        <v>4047</v>
      </c>
      <c r="Q2562" s="17" t="str" cm="1">
        <f t="array" ref="Q2562">_xlfn.XLOOKUP(Table4[[#This Row],[Full Name / Nama Penuh]],Table1[[#All],[Employee Name]],Table1[[#All],[Status]],"",0,1)</f>
        <v>Active</v>
      </c>
      <c r="R2562" s="37"/>
    </row>
    <row r="2563" spans="1:18" ht="43.5">
      <c r="A2563" s="47"/>
      <c r="B2563" s="21"/>
      <c r="C2563" s="21"/>
      <c r="D2563" s="21"/>
      <c r="E2563" s="33">
        <v>45951.456597222197</v>
      </c>
      <c r="F2563" s="17" t="s">
        <v>25</v>
      </c>
      <c r="G2563" s="15"/>
      <c r="H2563" s="17" t="s">
        <v>239</v>
      </c>
      <c r="I2563" s="22" t="s">
        <v>1673</v>
      </c>
      <c r="J2563" s="22" t="s">
        <v>266</v>
      </c>
      <c r="K2563" s="23" t="s">
        <v>267</v>
      </c>
      <c r="L2563" s="23" t="s">
        <v>7995</v>
      </c>
      <c r="M2563" s="24" t="s">
        <v>3103</v>
      </c>
      <c r="N2563" s="23" t="s">
        <v>7992</v>
      </c>
      <c r="O2563" s="22" t="s">
        <v>541</v>
      </c>
      <c r="P2563" s="43" t="s">
        <v>4047</v>
      </c>
      <c r="Q2563" s="17" t="str" cm="1">
        <f t="array" ref="Q2563">_xlfn.XLOOKUP(Table4[[#This Row],[Full Name / Nama Penuh]],Table1[[#All],[Employee Name]],Table1[[#All],[Status]],"",0,1)</f>
        <v>Inactive</v>
      </c>
      <c r="R2563" s="37"/>
    </row>
    <row r="2564" spans="1:18" ht="43.5">
      <c r="A2564" s="17"/>
      <c r="B2564" s="15"/>
      <c r="C2564" s="15"/>
      <c r="D2564" s="15"/>
      <c r="E2564" s="32">
        <v>45951.452326388899</v>
      </c>
      <c r="F2564" s="17" t="s">
        <v>25</v>
      </c>
      <c r="G2564" s="15"/>
      <c r="H2564" s="17" t="s">
        <v>239</v>
      </c>
      <c r="I2564" s="18" t="s">
        <v>1673</v>
      </c>
      <c r="J2564" s="18" t="s">
        <v>291</v>
      </c>
      <c r="K2564" s="19" t="s">
        <v>267</v>
      </c>
      <c r="L2564" s="19" t="s">
        <v>7996</v>
      </c>
      <c r="M2564" s="20" t="s">
        <v>7997</v>
      </c>
      <c r="N2564" s="19" t="s">
        <v>7959</v>
      </c>
      <c r="O2564" s="18" t="s">
        <v>318</v>
      </c>
      <c r="P2564" s="43" t="s">
        <v>4047</v>
      </c>
      <c r="Q2564" s="17" t="str" cm="1">
        <f t="array" ref="Q2564">_xlfn.XLOOKUP(Table4[[#This Row],[Full Name / Nama Penuh]],Table1[[#All],[Employee Name]],Table1[[#All],[Status]],"",0,1)</f>
        <v>Inactive</v>
      </c>
      <c r="R2564" s="37"/>
    </row>
    <row r="2565" spans="1:18" ht="318">
      <c r="A2565" s="47"/>
      <c r="B2565" s="21"/>
      <c r="C2565" s="21"/>
      <c r="D2565" s="21"/>
      <c r="E2565" s="33">
        <v>45951.452291666697</v>
      </c>
      <c r="F2565" s="17" t="s">
        <v>103</v>
      </c>
      <c r="G2565" s="15"/>
      <c r="H2565" s="17" t="s">
        <v>239</v>
      </c>
      <c r="I2565" s="22" t="s">
        <v>6523</v>
      </c>
      <c r="J2565" s="22" t="s">
        <v>266</v>
      </c>
      <c r="K2565" s="23" t="s">
        <v>285</v>
      </c>
      <c r="L2565" s="23" t="s">
        <v>7998</v>
      </c>
      <c r="M2565" s="24" t="s">
        <v>7999</v>
      </c>
      <c r="N2565" s="23" t="s">
        <v>4899</v>
      </c>
      <c r="O2565" s="22" t="s">
        <v>375</v>
      </c>
      <c r="P2565" s="43" t="s">
        <v>4047</v>
      </c>
      <c r="Q2565" s="17" t="str" cm="1">
        <f t="array" ref="Q2565">_xlfn.XLOOKUP(Table4[[#This Row],[Full Name / Nama Penuh]],Table1[[#All],[Employee Name]],Table1[[#All],[Status]],"",0,1)</f>
        <v>Active</v>
      </c>
      <c r="R2565" s="37"/>
    </row>
    <row r="2566" spans="1:18" ht="101.25">
      <c r="A2566" s="17"/>
      <c r="B2566" s="15"/>
      <c r="C2566" s="15"/>
      <c r="D2566" s="15"/>
      <c r="E2566" s="32">
        <v>45951.451747685198</v>
      </c>
      <c r="F2566" s="17" t="s">
        <v>107</v>
      </c>
      <c r="G2566" s="15"/>
      <c r="H2566" s="17" t="s">
        <v>239</v>
      </c>
      <c r="I2566" s="18" t="s">
        <v>1641</v>
      </c>
      <c r="J2566" s="18" t="s">
        <v>291</v>
      </c>
      <c r="K2566" s="19" t="s">
        <v>305</v>
      </c>
      <c r="L2566" s="19" t="s">
        <v>8000</v>
      </c>
      <c r="M2566" s="20" t="s">
        <v>8001</v>
      </c>
      <c r="N2566" s="19" t="s">
        <v>8002</v>
      </c>
      <c r="O2566" s="18" t="s">
        <v>340</v>
      </c>
      <c r="P2566" s="43" t="s">
        <v>4047</v>
      </c>
      <c r="Q2566" s="17" t="str" cm="1">
        <f t="array" ref="Q2566">_xlfn.XLOOKUP(Table4[[#This Row],[Full Name / Nama Penuh]],Table1[[#All],[Employee Name]],Table1[[#All],[Status]],"",0,1)</f>
        <v>Active</v>
      </c>
      <c r="R2566" s="37"/>
    </row>
    <row r="2567" spans="1:18" ht="43.5">
      <c r="A2567" s="47"/>
      <c r="B2567" s="21"/>
      <c r="C2567" s="21"/>
      <c r="D2567" s="21"/>
      <c r="E2567" s="33">
        <v>45951.450439814798</v>
      </c>
      <c r="F2567" s="17" t="s">
        <v>107</v>
      </c>
      <c r="G2567" s="15"/>
      <c r="H2567" s="17" t="s">
        <v>239</v>
      </c>
      <c r="I2567" s="22" t="s">
        <v>1641</v>
      </c>
      <c r="J2567" s="22" t="s">
        <v>266</v>
      </c>
      <c r="K2567" s="23" t="s">
        <v>285</v>
      </c>
      <c r="L2567" s="23" t="s">
        <v>8003</v>
      </c>
      <c r="M2567" s="24" t="s">
        <v>1049</v>
      </c>
      <c r="N2567" s="23" t="s">
        <v>8004</v>
      </c>
      <c r="O2567" s="22" t="s">
        <v>553</v>
      </c>
      <c r="P2567" s="43" t="s">
        <v>4047</v>
      </c>
      <c r="Q2567" s="17" t="str" cm="1">
        <f t="array" ref="Q2567">_xlfn.XLOOKUP(Table4[[#This Row],[Full Name / Nama Penuh]],Table1[[#All],[Employee Name]],Table1[[#All],[Status]],"",0,1)</f>
        <v>Active</v>
      </c>
      <c r="R2567" s="37"/>
    </row>
    <row r="2568" spans="1:18" ht="43.5">
      <c r="A2568" s="17"/>
      <c r="B2568" s="15"/>
      <c r="C2568" s="15"/>
      <c r="D2568" s="15"/>
      <c r="E2568" s="32">
        <v>45951.449560185203</v>
      </c>
      <c r="F2568" s="17" t="s">
        <v>25</v>
      </c>
      <c r="G2568" s="15"/>
      <c r="H2568" s="17" t="s">
        <v>239</v>
      </c>
      <c r="I2568" s="18" t="s">
        <v>1673</v>
      </c>
      <c r="J2568" s="18" t="s">
        <v>291</v>
      </c>
      <c r="K2568" s="19" t="s">
        <v>285</v>
      </c>
      <c r="L2568" s="19" t="s">
        <v>8005</v>
      </c>
      <c r="M2568" s="20" t="s">
        <v>8006</v>
      </c>
      <c r="N2568" s="19" t="s">
        <v>8007</v>
      </c>
      <c r="O2568" s="18" t="s">
        <v>340</v>
      </c>
      <c r="P2568" s="43" t="s">
        <v>4047</v>
      </c>
      <c r="Q2568" s="17" t="str" cm="1">
        <f t="array" ref="Q2568">_xlfn.XLOOKUP(Table4[[#This Row],[Full Name / Nama Penuh]],Table1[[#All],[Employee Name]],Table1[[#All],[Status]],"",0,1)</f>
        <v>Inactive</v>
      </c>
      <c r="R2568" s="37"/>
    </row>
    <row r="2569" spans="1:18" ht="57.75">
      <c r="A2569" s="47"/>
      <c r="B2569" s="21"/>
      <c r="C2569" s="21"/>
      <c r="D2569" s="21"/>
      <c r="E2569" s="33">
        <v>45951.447777777801</v>
      </c>
      <c r="F2569" s="17" t="s">
        <v>96</v>
      </c>
      <c r="G2569" s="15"/>
      <c r="H2569" s="17" t="s">
        <v>239</v>
      </c>
      <c r="I2569" s="22" t="s">
        <v>5325</v>
      </c>
      <c r="J2569" s="22" t="s">
        <v>325</v>
      </c>
      <c r="K2569" s="23" t="s">
        <v>285</v>
      </c>
      <c r="L2569" s="23" t="s">
        <v>8008</v>
      </c>
      <c r="M2569" s="24" t="s">
        <v>8009</v>
      </c>
      <c r="N2569" s="23" t="s">
        <v>8010</v>
      </c>
      <c r="O2569" s="22" t="s">
        <v>450</v>
      </c>
      <c r="P2569" s="43" t="s">
        <v>4047</v>
      </c>
      <c r="Q2569" s="17" t="str" cm="1">
        <f t="array" ref="Q2569">_xlfn.XLOOKUP(Table4[[#This Row],[Full Name / Nama Penuh]],Table1[[#All],[Employee Name]],Table1[[#All],[Status]],"",0,1)</f>
        <v>Active</v>
      </c>
      <c r="R2569" s="37"/>
    </row>
    <row r="2570" spans="1:18" ht="57.75">
      <c r="A2570" s="17"/>
      <c r="B2570" s="15"/>
      <c r="C2570" s="15"/>
      <c r="D2570" s="15"/>
      <c r="E2570" s="32">
        <v>45951.445590277799</v>
      </c>
      <c r="F2570" s="17" t="s">
        <v>25</v>
      </c>
      <c r="G2570" s="15"/>
      <c r="H2570" s="17" t="s">
        <v>239</v>
      </c>
      <c r="I2570" s="18" t="s">
        <v>1673</v>
      </c>
      <c r="J2570" s="18" t="s">
        <v>266</v>
      </c>
      <c r="K2570" s="19" t="s">
        <v>305</v>
      </c>
      <c r="L2570" s="19" t="s">
        <v>8011</v>
      </c>
      <c r="M2570" s="20" t="s">
        <v>7997</v>
      </c>
      <c r="N2570" s="19" t="s">
        <v>8012</v>
      </c>
      <c r="O2570" s="18" t="s">
        <v>295</v>
      </c>
      <c r="P2570" s="43" t="s">
        <v>4047</v>
      </c>
      <c r="Q2570" s="17" t="str" cm="1">
        <f t="array" ref="Q2570">_xlfn.XLOOKUP(Table4[[#This Row],[Full Name / Nama Penuh]],Table1[[#All],[Employee Name]],Table1[[#All],[Status]],"",0,1)</f>
        <v>Inactive</v>
      </c>
      <c r="R2570" s="37"/>
    </row>
    <row r="2571" spans="1:18" ht="43.5">
      <c r="A2571" s="47"/>
      <c r="B2571" s="21"/>
      <c r="C2571" s="21"/>
      <c r="D2571" s="21"/>
      <c r="E2571" s="33">
        <v>45951.443611111099</v>
      </c>
      <c r="F2571" s="17" t="s">
        <v>95</v>
      </c>
      <c r="G2571" s="15"/>
      <c r="H2571" s="17" t="s">
        <v>239</v>
      </c>
      <c r="I2571" s="22" t="s">
        <v>865</v>
      </c>
      <c r="J2571" s="22" t="s">
        <v>407</v>
      </c>
      <c r="K2571" s="23" t="s">
        <v>305</v>
      </c>
      <c r="L2571" s="23" t="s">
        <v>8013</v>
      </c>
      <c r="M2571" s="24" t="s">
        <v>8014</v>
      </c>
      <c r="N2571" s="23" t="s">
        <v>8015</v>
      </c>
      <c r="O2571" s="22" t="s">
        <v>295</v>
      </c>
      <c r="P2571" s="43" t="s">
        <v>4047</v>
      </c>
      <c r="Q2571" s="17" t="str" cm="1">
        <f t="array" ref="Q2571">_xlfn.XLOOKUP(Table4[[#This Row],[Full Name / Nama Penuh]],Table1[[#All],[Employee Name]],Table1[[#All],[Status]],"",0,1)</f>
        <v>Active</v>
      </c>
      <c r="R2571" s="37"/>
    </row>
    <row r="2572" spans="1:18" ht="130.5">
      <c r="A2572" s="17"/>
      <c r="B2572" s="15"/>
      <c r="C2572" s="15"/>
      <c r="D2572" s="15"/>
      <c r="E2572" s="32">
        <v>45951.442789351902</v>
      </c>
      <c r="F2572" s="17" t="s">
        <v>25</v>
      </c>
      <c r="G2572" s="15"/>
      <c r="H2572" s="17" t="s">
        <v>239</v>
      </c>
      <c r="I2572" s="18" t="s">
        <v>1673</v>
      </c>
      <c r="J2572" s="18" t="s">
        <v>483</v>
      </c>
      <c r="K2572" s="19" t="s">
        <v>267</v>
      </c>
      <c r="L2572" s="19" t="s">
        <v>8016</v>
      </c>
      <c r="M2572" s="20" t="s">
        <v>8017</v>
      </c>
      <c r="N2572" s="19" t="s">
        <v>8018</v>
      </c>
      <c r="O2572" s="18" t="s">
        <v>589</v>
      </c>
      <c r="P2572" s="43" t="s">
        <v>4047</v>
      </c>
      <c r="Q2572" s="17" t="str" cm="1">
        <f t="array" ref="Q2572">_xlfn.XLOOKUP(Table4[[#This Row],[Full Name / Nama Penuh]],Table1[[#All],[Employee Name]],Table1[[#All],[Status]],"",0,1)</f>
        <v>Inactive</v>
      </c>
      <c r="R2572" s="37"/>
    </row>
    <row r="2573" spans="1:18" ht="43.5">
      <c r="A2573" s="47"/>
      <c r="B2573" s="21"/>
      <c r="C2573" s="21"/>
      <c r="D2573" s="21"/>
      <c r="E2573" s="33">
        <v>45951.441481481503</v>
      </c>
      <c r="F2573" s="17" t="s">
        <v>96</v>
      </c>
      <c r="G2573" s="15"/>
      <c r="H2573" s="17" t="s">
        <v>239</v>
      </c>
      <c r="I2573" s="22" t="s">
        <v>5325</v>
      </c>
      <c r="J2573" s="22" t="s">
        <v>88</v>
      </c>
      <c r="K2573" s="23" t="s">
        <v>285</v>
      </c>
      <c r="L2573" s="23" t="s">
        <v>8019</v>
      </c>
      <c r="M2573" s="24" t="s">
        <v>8020</v>
      </c>
      <c r="N2573" s="23" t="s">
        <v>8021</v>
      </c>
      <c r="O2573" s="22" t="s">
        <v>428</v>
      </c>
      <c r="P2573" s="43" t="s">
        <v>4047</v>
      </c>
      <c r="Q2573" s="17" t="str" cm="1">
        <f t="array" ref="Q2573">_xlfn.XLOOKUP(Table4[[#This Row],[Full Name / Nama Penuh]],Table1[[#All],[Employee Name]],Table1[[#All],[Status]],"",0,1)</f>
        <v>Active</v>
      </c>
      <c r="R2573" s="37"/>
    </row>
    <row r="2574" spans="1:18" ht="43.5">
      <c r="A2574" s="17"/>
      <c r="B2574" s="15"/>
      <c r="C2574" s="15"/>
      <c r="D2574" s="15"/>
      <c r="E2574" s="32">
        <v>45951.441168981502</v>
      </c>
      <c r="F2574" s="17" t="s">
        <v>25</v>
      </c>
      <c r="G2574" s="15"/>
      <c r="H2574" s="17" t="s">
        <v>239</v>
      </c>
      <c r="I2574" s="18" t="s">
        <v>1673</v>
      </c>
      <c r="J2574" s="18" t="s">
        <v>386</v>
      </c>
      <c r="K2574" s="19" t="s">
        <v>267</v>
      </c>
      <c r="L2574" s="19" t="s">
        <v>8022</v>
      </c>
      <c r="M2574" s="20" t="s">
        <v>7997</v>
      </c>
      <c r="N2574" s="19" t="s">
        <v>8023</v>
      </c>
      <c r="O2574" s="18" t="s">
        <v>346</v>
      </c>
      <c r="P2574" s="43" t="s">
        <v>4047</v>
      </c>
      <c r="Q2574" s="17" t="str" cm="1">
        <f t="array" ref="Q2574">_xlfn.XLOOKUP(Table4[[#This Row],[Full Name / Nama Penuh]],Table1[[#All],[Employee Name]],Table1[[#All],[Status]],"",0,1)</f>
        <v>Inactive</v>
      </c>
      <c r="R2574" s="37"/>
    </row>
    <row r="2575" spans="1:18" ht="174">
      <c r="A2575" s="47"/>
      <c r="B2575" s="21"/>
      <c r="C2575" s="21"/>
      <c r="D2575" s="21"/>
      <c r="E2575" s="33">
        <v>45951.441076388903</v>
      </c>
      <c r="F2575" s="17" t="s">
        <v>103</v>
      </c>
      <c r="G2575" s="15"/>
      <c r="H2575" s="17" t="s">
        <v>239</v>
      </c>
      <c r="I2575" s="22" t="s">
        <v>6523</v>
      </c>
      <c r="J2575" s="22" t="s">
        <v>274</v>
      </c>
      <c r="K2575" s="23" t="s">
        <v>285</v>
      </c>
      <c r="L2575" s="23" t="s">
        <v>8024</v>
      </c>
      <c r="M2575" s="24" t="s">
        <v>8025</v>
      </c>
      <c r="N2575" s="23" t="s">
        <v>8026</v>
      </c>
      <c r="O2575" s="22" t="s">
        <v>553</v>
      </c>
      <c r="P2575" s="43" t="s">
        <v>4047</v>
      </c>
      <c r="Q2575" s="17" t="str" cm="1">
        <f t="array" ref="Q2575">_xlfn.XLOOKUP(Table4[[#This Row],[Full Name / Nama Penuh]],Table1[[#All],[Employee Name]],Table1[[#All],[Status]],"",0,1)</f>
        <v>Active</v>
      </c>
      <c r="R2575" s="37"/>
    </row>
    <row r="2576" spans="1:18" ht="409.6">
      <c r="A2576" s="17"/>
      <c r="B2576" s="15"/>
      <c r="C2576" s="15"/>
      <c r="D2576" s="15"/>
      <c r="E2576" s="32">
        <v>45951.438460648104</v>
      </c>
      <c r="F2576" s="17" t="s">
        <v>95</v>
      </c>
      <c r="G2576" s="15"/>
      <c r="H2576" s="17" t="s">
        <v>239</v>
      </c>
      <c r="I2576" s="18" t="s">
        <v>865</v>
      </c>
      <c r="J2576" s="18" t="s">
        <v>644</v>
      </c>
      <c r="K2576" s="19" t="s">
        <v>267</v>
      </c>
      <c r="L2576" s="19" t="s">
        <v>8027</v>
      </c>
      <c r="M2576" s="20" t="s">
        <v>8028</v>
      </c>
      <c r="N2576" s="19" t="s">
        <v>8029</v>
      </c>
      <c r="O2576" s="18" t="s">
        <v>283</v>
      </c>
      <c r="P2576" s="43" t="s">
        <v>4047</v>
      </c>
      <c r="Q2576" s="17" t="str" cm="1">
        <f t="array" ref="Q2576">_xlfn.XLOOKUP(Table4[[#This Row],[Full Name / Nama Penuh]],Table1[[#All],[Employee Name]],Table1[[#All],[Status]],"",0,1)</f>
        <v>Active</v>
      </c>
      <c r="R2576" s="37"/>
    </row>
    <row r="2577" spans="1:18" ht="72.75">
      <c r="A2577" s="47"/>
      <c r="B2577" s="21"/>
      <c r="C2577" s="21"/>
      <c r="D2577" s="21"/>
      <c r="E2577" s="33">
        <v>45951.436574074098</v>
      </c>
      <c r="F2577" s="17" t="s">
        <v>95</v>
      </c>
      <c r="G2577" s="15"/>
      <c r="H2577" s="17" t="s">
        <v>239</v>
      </c>
      <c r="I2577" s="22" t="s">
        <v>865</v>
      </c>
      <c r="J2577" s="22" t="s">
        <v>644</v>
      </c>
      <c r="K2577" s="23" t="s">
        <v>285</v>
      </c>
      <c r="L2577" s="23" t="s">
        <v>8030</v>
      </c>
      <c r="M2577" s="24" t="s">
        <v>287</v>
      </c>
      <c r="N2577" s="23" t="s">
        <v>8031</v>
      </c>
      <c r="O2577" s="22" t="s">
        <v>289</v>
      </c>
      <c r="P2577" s="43" t="s">
        <v>4047</v>
      </c>
      <c r="Q2577" s="17" t="str" cm="1">
        <f t="array" ref="Q2577">_xlfn.XLOOKUP(Table4[[#This Row],[Full Name / Nama Penuh]],Table1[[#All],[Employee Name]],Table1[[#All],[Status]],"",0,1)</f>
        <v>Active</v>
      </c>
      <c r="R2577" s="37"/>
    </row>
    <row r="2578" spans="1:18" ht="72.75">
      <c r="A2578" s="17"/>
      <c r="B2578" s="15"/>
      <c r="C2578" s="15"/>
      <c r="D2578" s="15"/>
      <c r="E2578" s="32">
        <v>45951.436342592599</v>
      </c>
      <c r="F2578" s="17" t="s">
        <v>25</v>
      </c>
      <c r="G2578" s="15"/>
      <c r="H2578" s="17" t="s">
        <v>239</v>
      </c>
      <c r="I2578" s="18" t="s">
        <v>1673</v>
      </c>
      <c r="J2578" s="18" t="s">
        <v>274</v>
      </c>
      <c r="K2578" s="19" t="s">
        <v>267</v>
      </c>
      <c r="L2578" s="19" t="s">
        <v>8032</v>
      </c>
      <c r="M2578" s="20" t="s">
        <v>8033</v>
      </c>
      <c r="N2578" s="19" t="s">
        <v>8034</v>
      </c>
      <c r="O2578" s="18" t="s">
        <v>318</v>
      </c>
      <c r="P2578" s="43" t="s">
        <v>4047</v>
      </c>
      <c r="Q2578" s="17" t="str" cm="1">
        <f t="array" ref="Q2578">_xlfn.XLOOKUP(Table4[[#This Row],[Full Name / Nama Penuh]],Table1[[#All],[Employee Name]],Table1[[#All],[Status]],"",0,1)</f>
        <v>Inactive</v>
      </c>
      <c r="R2578" s="37"/>
    </row>
    <row r="2579" spans="1:18" ht="87">
      <c r="A2579" s="47"/>
      <c r="B2579" s="21"/>
      <c r="C2579" s="21"/>
      <c r="D2579" s="21"/>
      <c r="E2579" s="33">
        <v>45951.4360185185</v>
      </c>
      <c r="F2579" s="17" t="s">
        <v>25</v>
      </c>
      <c r="G2579" s="15"/>
      <c r="H2579" s="17" t="s">
        <v>239</v>
      </c>
      <c r="I2579" s="22" t="s">
        <v>1673</v>
      </c>
      <c r="J2579" s="22" t="s">
        <v>266</v>
      </c>
      <c r="K2579" s="23" t="s">
        <v>305</v>
      </c>
      <c r="L2579" s="23" t="s">
        <v>8035</v>
      </c>
      <c r="M2579" s="24" t="s">
        <v>8036</v>
      </c>
      <c r="N2579" s="23" t="s">
        <v>8037</v>
      </c>
      <c r="O2579" s="22" t="s">
        <v>295</v>
      </c>
      <c r="P2579" s="43" t="s">
        <v>4047</v>
      </c>
      <c r="Q2579" s="17" t="str" cm="1">
        <f t="array" ref="Q2579">_xlfn.XLOOKUP(Table4[[#This Row],[Full Name / Nama Penuh]],Table1[[#All],[Employee Name]],Table1[[#All],[Status]],"",0,1)</f>
        <v>Inactive</v>
      </c>
      <c r="R2579" s="37"/>
    </row>
    <row r="2580" spans="1:18" ht="409.6">
      <c r="A2580" s="17"/>
      <c r="B2580" s="15"/>
      <c r="C2580" s="15"/>
      <c r="D2580" s="15"/>
      <c r="E2580" s="32">
        <v>45951.433495370402</v>
      </c>
      <c r="F2580" s="17" t="s">
        <v>95</v>
      </c>
      <c r="G2580" s="15"/>
      <c r="H2580" s="17" t="s">
        <v>239</v>
      </c>
      <c r="I2580" s="18" t="s">
        <v>865</v>
      </c>
      <c r="J2580" s="18" t="s">
        <v>644</v>
      </c>
      <c r="K2580" s="19" t="s">
        <v>267</v>
      </c>
      <c r="L2580" s="19" t="s">
        <v>8027</v>
      </c>
      <c r="M2580" s="20" t="s">
        <v>8038</v>
      </c>
      <c r="N2580" s="19" t="s">
        <v>8039</v>
      </c>
      <c r="O2580" s="18" t="s">
        <v>283</v>
      </c>
      <c r="P2580" s="43" t="s">
        <v>4047</v>
      </c>
      <c r="Q2580" s="17" t="str" cm="1">
        <f t="array" ref="Q2580">_xlfn.XLOOKUP(Table4[[#This Row],[Full Name / Nama Penuh]],Table1[[#All],[Employee Name]],Table1[[#All],[Status]],"",0,1)</f>
        <v>Active</v>
      </c>
      <c r="R2580" s="37"/>
    </row>
    <row r="2581" spans="1:18" ht="57.75">
      <c r="A2581" s="47"/>
      <c r="B2581" s="21"/>
      <c r="C2581" s="21"/>
      <c r="D2581" s="21"/>
      <c r="E2581" s="33">
        <v>45951.430486111101</v>
      </c>
      <c r="F2581" s="17" t="s">
        <v>25</v>
      </c>
      <c r="G2581" s="15"/>
      <c r="H2581" s="17" t="s">
        <v>239</v>
      </c>
      <c r="I2581" s="22" t="s">
        <v>1673</v>
      </c>
      <c r="J2581" s="22" t="s">
        <v>683</v>
      </c>
      <c r="K2581" s="23" t="s">
        <v>267</v>
      </c>
      <c r="L2581" s="23" t="s">
        <v>8040</v>
      </c>
      <c r="M2581" s="24" t="s">
        <v>8041</v>
      </c>
      <c r="N2581" s="23" t="s">
        <v>8042</v>
      </c>
      <c r="O2581" s="22" t="s">
        <v>295</v>
      </c>
      <c r="P2581" s="43" t="s">
        <v>4047</v>
      </c>
      <c r="Q2581" s="17" t="str" cm="1">
        <f t="array" ref="Q2581">_xlfn.XLOOKUP(Table4[[#This Row],[Full Name / Nama Penuh]],Table1[[#All],[Employee Name]],Table1[[#All],[Status]],"",0,1)</f>
        <v>Inactive</v>
      </c>
      <c r="R2581" s="37"/>
    </row>
    <row r="2582" spans="1:18" ht="159">
      <c r="A2582" s="17"/>
      <c r="B2582" s="15"/>
      <c r="C2582" s="15"/>
      <c r="D2582" s="15"/>
      <c r="E2582" s="32">
        <v>45951.430069444403</v>
      </c>
      <c r="F2582" s="17" t="s">
        <v>94</v>
      </c>
      <c r="G2582" s="15"/>
      <c r="H2582" s="17" t="s">
        <v>239</v>
      </c>
      <c r="I2582" s="18" t="s">
        <v>5710</v>
      </c>
      <c r="J2582" s="18" t="s">
        <v>88</v>
      </c>
      <c r="K2582" s="19" t="s">
        <v>285</v>
      </c>
      <c r="L2582" s="19" t="s">
        <v>8043</v>
      </c>
      <c r="M2582" s="20" t="s">
        <v>8044</v>
      </c>
      <c r="N2582" s="19" t="s">
        <v>8045</v>
      </c>
      <c r="O2582" s="18" t="s">
        <v>589</v>
      </c>
      <c r="P2582" s="43" t="s">
        <v>4047</v>
      </c>
      <c r="Q2582" s="17" t="str" cm="1">
        <f t="array" ref="Q2582">_xlfn.XLOOKUP(Table4[[#This Row],[Full Name / Nama Penuh]],Table1[[#All],[Employee Name]],Table1[[#All],[Status]],"",0,1)</f>
        <v>Active</v>
      </c>
      <c r="R2582" s="37"/>
    </row>
    <row r="2583" spans="1:18" ht="87">
      <c r="A2583" s="47"/>
      <c r="B2583" s="21"/>
      <c r="C2583" s="21"/>
      <c r="D2583" s="21"/>
      <c r="E2583" s="33">
        <v>45951.428194444401</v>
      </c>
      <c r="F2583" s="17" t="s">
        <v>136</v>
      </c>
      <c r="G2583" s="15"/>
      <c r="H2583" s="17" t="s">
        <v>239</v>
      </c>
      <c r="I2583" s="22" t="s">
        <v>1436</v>
      </c>
      <c r="J2583" s="22" t="s">
        <v>291</v>
      </c>
      <c r="K2583" s="23" t="s">
        <v>285</v>
      </c>
      <c r="L2583" s="23" t="s">
        <v>8046</v>
      </c>
      <c r="M2583" s="24" t="s">
        <v>8047</v>
      </c>
      <c r="N2583" s="23" t="s">
        <v>8048</v>
      </c>
      <c r="O2583" s="22" t="s">
        <v>289</v>
      </c>
      <c r="P2583" s="43" t="s">
        <v>4047</v>
      </c>
      <c r="Q2583" s="17" t="str" cm="1">
        <f t="array" ref="Q2583">_xlfn.XLOOKUP(Table4[[#This Row],[Full Name / Nama Penuh]],Table1[[#All],[Employee Name]],Table1[[#All],[Status]],"",0,1)</f>
        <v>Active</v>
      </c>
      <c r="R2583" s="37"/>
    </row>
    <row r="2584" spans="1:18" ht="57.75">
      <c r="A2584" s="17"/>
      <c r="B2584" s="15"/>
      <c r="C2584" s="15"/>
      <c r="D2584" s="15"/>
      <c r="E2584" s="32">
        <v>45951.426342592596</v>
      </c>
      <c r="F2584" s="17" t="s">
        <v>228</v>
      </c>
      <c r="G2584" s="15"/>
      <c r="H2584" s="17" t="s">
        <v>239</v>
      </c>
      <c r="I2584" s="18" t="s">
        <v>546</v>
      </c>
      <c r="J2584" s="18" t="s">
        <v>88</v>
      </c>
      <c r="K2584" s="19" t="s">
        <v>285</v>
      </c>
      <c r="L2584" s="19" t="s">
        <v>8049</v>
      </c>
      <c r="M2584" s="20" t="s">
        <v>8050</v>
      </c>
      <c r="N2584" s="19" t="s">
        <v>8051</v>
      </c>
      <c r="O2584" s="18" t="s">
        <v>289</v>
      </c>
      <c r="P2584" s="43" t="s">
        <v>4047</v>
      </c>
      <c r="Q2584" s="17" t="str" cm="1">
        <f t="array" ref="Q2584">_xlfn.XLOOKUP(Table4[[#This Row],[Full Name / Nama Penuh]],Table1[[#All],[Employee Name]],Table1[[#All],[Status]],"",0,1)</f>
        <v>Active</v>
      </c>
      <c r="R2584" s="37"/>
    </row>
    <row r="2585" spans="1:18" ht="101.25">
      <c r="A2585" s="47"/>
      <c r="B2585" s="21"/>
      <c r="C2585" s="21"/>
      <c r="D2585" s="21"/>
      <c r="E2585" s="33">
        <v>45951.403692129599</v>
      </c>
      <c r="F2585" s="17" t="s">
        <v>134</v>
      </c>
      <c r="G2585" s="15"/>
      <c r="H2585" s="17" t="s">
        <v>239</v>
      </c>
      <c r="I2585" s="22" t="s">
        <v>8052</v>
      </c>
      <c r="J2585" s="22" t="s">
        <v>291</v>
      </c>
      <c r="K2585" s="23" t="s">
        <v>305</v>
      </c>
      <c r="L2585" s="23" t="s">
        <v>8053</v>
      </c>
      <c r="M2585" s="24" t="s">
        <v>8054</v>
      </c>
      <c r="N2585" s="23" t="s">
        <v>8055</v>
      </c>
      <c r="O2585" s="22" t="s">
        <v>454</v>
      </c>
      <c r="P2585" s="43" t="s">
        <v>4047</v>
      </c>
      <c r="Q2585" s="17" t="str" cm="1">
        <f t="array" ref="Q2585">_xlfn.XLOOKUP(Table4[[#This Row],[Full Name / Nama Penuh]],Table1[[#All],[Employee Name]],Table1[[#All],[Status]],"",0,1)</f>
        <v>Inactive</v>
      </c>
      <c r="R2585" s="37"/>
    </row>
    <row r="2586" spans="1:18" ht="174">
      <c r="A2586" s="17"/>
      <c r="B2586" s="15"/>
      <c r="C2586" s="15"/>
      <c r="D2586" s="15"/>
      <c r="E2586" s="32">
        <v>45951.401435185202</v>
      </c>
      <c r="F2586" s="17" t="s">
        <v>134</v>
      </c>
      <c r="G2586" s="15"/>
      <c r="H2586" s="17" t="s">
        <v>239</v>
      </c>
      <c r="I2586" s="18" t="s">
        <v>1831</v>
      </c>
      <c r="J2586" s="18" t="s">
        <v>291</v>
      </c>
      <c r="K2586" s="19" t="s">
        <v>267</v>
      </c>
      <c r="L2586" s="19" t="s">
        <v>8056</v>
      </c>
      <c r="M2586" s="20" t="s">
        <v>8057</v>
      </c>
      <c r="N2586" s="19" t="s">
        <v>8058</v>
      </c>
      <c r="O2586" s="18" t="s">
        <v>295</v>
      </c>
      <c r="P2586" s="43" t="s">
        <v>4047</v>
      </c>
      <c r="Q2586" s="17" t="str" cm="1">
        <f t="array" ref="Q2586">_xlfn.XLOOKUP(Table4[[#This Row],[Full Name / Nama Penuh]],Table1[[#All],[Employee Name]],Table1[[#All],[Status]],"",0,1)</f>
        <v>Inactive</v>
      </c>
      <c r="R2586" s="37"/>
    </row>
    <row r="2587" spans="1:18">
      <c r="A2587" s="47"/>
      <c r="B2587" s="21"/>
      <c r="C2587" s="21"/>
      <c r="D2587" s="21"/>
      <c r="E2587" s="33">
        <v>45951.393391203703</v>
      </c>
      <c r="F2587" s="17" t="s">
        <v>78</v>
      </c>
      <c r="G2587" s="15"/>
      <c r="H2587" s="17" t="s">
        <v>239</v>
      </c>
      <c r="I2587" s="22" t="s">
        <v>56</v>
      </c>
      <c r="J2587" s="22" t="s">
        <v>325</v>
      </c>
      <c r="K2587" s="17" t="s">
        <v>267</v>
      </c>
      <c r="L2587" s="17" t="s">
        <v>8059</v>
      </c>
      <c r="M2587" s="17" t="s">
        <v>8060</v>
      </c>
      <c r="N2587" s="17" t="s">
        <v>8061</v>
      </c>
      <c r="O2587" s="17" t="s">
        <v>383</v>
      </c>
      <c r="P2587" s="43" t="s">
        <v>4047</v>
      </c>
      <c r="Q2587" s="17" t="str" cm="1">
        <f t="array" ref="Q2587">_xlfn.XLOOKUP(Table4[[#This Row],[Full Name / Nama Penuh]],Table1[[#All],[Employee Name]],Table1[[#All],[Status]],"",0,1)</f>
        <v>Active</v>
      </c>
      <c r="R2587" s="37"/>
    </row>
    <row r="2588" spans="1:18">
      <c r="A2588" s="17"/>
      <c r="B2588" s="15"/>
      <c r="C2588" s="15"/>
      <c r="D2588" s="15"/>
      <c r="E2588" s="32">
        <v>45951.387951388897</v>
      </c>
      <c r="F2588" s="17" t="s">
        <v>202</v>
      </c>
      <c r="G2588" s="15"/>
      <c r="H2588" s="17" t="s">
        <v>239</v>
      </c>
      <c r="I2588" s="18" t="s">
        <v>359</v>
      </c>
      <c r="J2588" s="18" t="s">
        <v>753</v>
      </c>
      <c r="K2588" s="17" t="s">
        <v>267</v>
      </c>
      <c r="L2588" s="17" t="s">
        <v>8062</v>
      </c>
      <c r="M2588" s="17" t="s">
        <v>8063</v>
      </c>
      <c r="N2588" s="17" t="s">
        <v>8064</v>
      </c>
      <c r="O2588" s="17" t="s">
        <v>375</v>
      </c>
      <c r="P2588" s="43" t="s">
        <v>4047</v>
      </c>
      <c r="Q2588" s="17" t="str" cm="1">
        <f t="array" ref="Q2588">_xlfn.XLOOKUP(Table4[[#This Row],[Full Name / Nama Penuh]],Table1[[#All],[Employee Name]],Table1[[#All],[Status]],"",0,1)</f>
        <v>Active</v>
      </c>
      <c r="R2588" s="37"/>
    </row>
    <row r="2589" spans="1:18">
      <c r="A2589" s="17"/>
      <c r="B2589" s="15"/>
      <c r="C2589" s="15"/>
      <c r="D2589" s="15"/>
      <c r="E2589" s="32">
        <v>45951.387650463003</v>
      </c>
      <c r="F2589" s="17" t="s">
        <v>134</v>
      </c>
      <c r="G2589" s="15"/>
      <c r="H2589" s="17" t="s">
        <v>239</v>
      </c>
      <c r="I2589" s="18" t="s">
        <v>1831</v>
      </c>
      <c r="J2589" s="18" t="s">
        <v>291</v>
      </c>
      <c r="K2589" s="17" t="s">
        <v>305</v>
      </c>
      <c r="L2589" s="17" t="s">
        <v>8065</v>
      </c>
      <c r="M2589" s="17" t="s">
        <v>8066</v>
      </c>
      <c r="N2589" s="17" t="s">
        <v>8067</v>
      </c>
      <c r="O2589" s="17" t="s">
        <v>295</v>
      </c>
      <c r="P2589" s="43" t="s">
        <v>4047</v>
      </c>
      <c r="Q2589" s="17" t="str" cm="1">
        <f t="array" ref="Q2589">_xlfn.XLOOKUP(Table4[[#This Row],[Full Name / Nama Penuh]],Table1[[#All],[Employee Name]],Table1[[#All],[Status]],"",0,1)</f>
        <v>Inactive</v>
      </c>
      <c r="R2589" s="37"/>
    </row>
    <row r="2590" spans="1:18">
      <c r="A2590" s="17"/>
      <c r="B2590" s="15"/>
      <c r="C2590" s="15"/>
      <c r="D2590" s="15"/>
      <c r="E2590" s="32">
        <v>45951.386365740698</v>
      </c>
      <c r="F2590" s="17" t="s">
        <v>143</v>
      </c>
      <c r="G2590" s="15"/>
      <c r="H2590" s="17" t="s">
        <v>239</v>
      </c>
      <c r="I2590" s="18" t="s">
        <v>8068</v>
      </c>
      <c r="J2590" s="18" t="s">
        <v>1787</v>
      </c>
      <c r="K2590" s="17" t="s">
        <v>267</v>
      </c>
      <c r="L2590" s="17" t="s">
        <v>8069</v>
      </c>
      <c r="M2590" s="17" t="s">
        <v>8070</v>
      </c>
      <c r="N2590" s="17" t="s">
        <v>8071</v>
      </c>
      <c r="O2590" s="17" t="s">
        <v>283</v>
      </c>
      <c r="P2590" s="43" t="s">
        <v>4047</v>
      </c>
      <c r="Q2590" s="17" t="str" cm="1">
        <f t="array" ref="Q2590">_xlfn.XLOOKUP(Table4[[#This Row],[Full Name / Nama Penuh]],Table1[[#All],[Employee Name]],Table1[[#All],[Status]],"",0,1)</f>
        <v>Inactive</v>
      </c>
      <c r="R2590" s="37"/>
    </row>
    <row r="2591" spans="1:18">
      <c r="A2591" s="47"/>
      <c r="B2591" s="21"/>
      <c r="C2591" s="21"/>
      <c r="D2591" s="21"/>
      <c r="E2591" s="33">
        <v>45951.385069444397</v>
      </c>
      <c r="F2591" s="17" t="s">
        <v>202</v>
      </c>
      <c r="G2591" s="15"/>
      <c r="H2591" s="17" t="s">
        <v>239</v>
      </c>
      <c r="I2591" s="22" t="s">
        <v>359</v>
      </c>
      <c r="J2591" s="22" t="s">
        <v>88</v>
      </c>
      <c r="K2591" s="17" t="s">
        <v>285</v>
      </c>
      <c r="L2591" s="17" t="s">
        <v>8072</v>
      </c>
      <c r="M2591" s="17" t="s">
        <v>8073</v>
      </c>
      <c r="N2591" s="17" t="s">
        <v>8074</v>
      </c>
      <c r="O2591" s="17" t="s">
        <v>428</v>
      </c>
      <c r="P2591" s="43" t="s">
        <v>4047</v>
      </c>
      <c r="Q2591" s="17" t="str" cm="1">
        <f t="array" ref="Q2591">_xlfn.XLOOKUP(Table4[[#This Row],[Full Name / Nama Penuh]],Table1[[#All],[Employee Name]],Table1[[#All],[Status]],"",0,1)</f>
        <v>Active</v>
      </c>
      <c r="R2591" s="37"/>
    </row>
    <row r="2592" spans="1:18">
      <c r="A2592" s="17"/>
      <c r="B2592" s="15"/>
      <c r="C2592" s="15"/>
      <c r="D2592" s="15"/>
      <c r="E2592" s="32">
        <v>45951.380659722199</v>
      </c>
      <c r="F2592" s="17" t="s">
        <v>134</v>
      </c>
      <c r="G2592" s="15"/>
      <c r="H2592" s="17" t="s">
        <v>239</v>
      </c>
      <c r="I2592" s="18" t="s">
        <v>8075</v>
      </c>
      <c r="J2592" s="18" t="s">
        <v>291</v>
      </c>
      <c r="K2592" s="17" t="s">
        <v>305</v>
      </c>
      <c r="L2592" s="17" t="s">
        <v>8076</v>
      </c>
      <c r="M2592" s="17" t="s">
        <v>8077</v>
      </c>
      <c r="N2592" s="17" t="s">
        <v>8078</v>
      </c>
      <c r="O2592" s="17" t="s">
        <v>295</v>
      </c>
      <c r="P2592" s="43" t="s">
        <v>4047</v>
      </c>
      <c r="Q2592" s="17" t="str" cm="1">
        <f t="array" ref="Q2592">_xlfn.XLOOKUP(Table4[[#This Row],[Full Name / Nama Penuh]],Table1[[#All],[Employee Name]],Table1[[#All],[Status]],"",0,1)</f>
        <v>Inactive</v>
      </c>
      <c r="R2592" s="37"/>
    </row>
    <row r="2593" spans="1:18">
      <c r="A2593" s="47"/>
      <c r="B2593" s="21"/>
      <c r="C2593" s="21"/>
      <c r="D2593" s="21"/>
      <c r="E2593" s="33">
        <v>45951.378113425897</v>
      </c>
      <c r="F2593" s="17" t="s">
        <v>134</v>
      </c>
      <c r="G2593" s="15"/>
      <c r="H2593" s="17" t="s">
        <v>239</v>
      </c>
      <c r="I2593" s="22" t="s">
        <v>1831</v>
      </c>
      <c r="J2593" s="22" t="s">
        <v>291</v>
      </c>
      <c r="K2593" s="17" t="s">
        <v>305</v>
      </c>
      <c r="L2593" s="17" t="s">
        <v>8079</v>
      </c>
      <c r="M2593" s="17" t="s">
        <v>8080</v>
      </c>
      <c r="N2593" s="17" t="s">
        <v>8081</v>
      </c>
      <c r="O2593" s="17" t="s">
        <v>295</v>
      </c>
      <c r="P2593" s="43" t="s">
        <v>4047</v>
      </c>
      <c r="Q2593" s="17" t="str" cm="1">
        <f t="array" ref="Q2593">_xlfn.XLOOKUP(Table4[[#This Row],[Full Name / Nama Penuh]],Table1[[#All],[Employee Name]],Table1[[#All],[Status]],"",0,1)</f>
        <v>Inactive</v>
      </c>
      <c r="R2593" s="37"/>
    </row>
    <row r="2594" spans="1:18">
      <c r="A2594" s="17"/>
      <c r="B2594" s="15"/>
      <c r="C2594" s="15"/>
      <c r="D2594" s="15"/>
      <c r="E2594" s="32">
        <v>45951.377662036997</v>
      </c>
      <c r="F2594" s="17" t="s">
        <v>134</v>
      </c>
      <c r="G2594" s="15"/>
      <c r="H2594" s="17" t="s">
        <v>239</v>
      </c>
      <c r="I2594" s="18" t="s">
        <v>1831</v>
      </c>
      <c r="J2594" s="18" t="s">
        <v>291</v>
      </c>
      <c r="K2594" s="17" t="s">
        <v>305</v>
      </c>
      <c r="L2594" s="17" t="s">
        <v>8082</v>
      </c>
      <c r="M2594" s="17" t="s">
        <v>8083</v>
      </c>
      <c r="N2594" s="17" t="s">
        <v>8084</v>
      </c>
      <c r="O2594" s="17" t="s">
        <v>454</v>
      </c>
      <c r="P2594" s="43" t="s">
        <v>4047</v>
      </c>
      <c r="Q2594" s="17" t="str" cm="1">
        <f t="array" ref="Q2594">_xlfn.XLOOKUP(Table4[[#This Row],[Full Name / Nama Penuh]],Table1[[#All],[Employee Name]],Table1[[#All],[Status]],"",0,1)</f>
        <v>Inactive</v>
      </c>
      <c r="R2594" s="37"/>
    </row>
    <row r="2595" spans="1:18">
      <c r="A2595" s="47"/>
      <c r="B2595" s="21"/>
      <c r="C2595" s="21"/>
      <c r="D2595" s="21"/>
      <c r="E2595" s="33">
        <v>45951.374212962997</v>
      </c>
      <c r="F2595" s="17" t="s">
        <v>202</v>
      </c>
      <c r="G2595" s="15"/>
      <c r="H2595" s="17" t="s">
        <v>239</v>
      </c>
      <c r="I2595" s="22" t="s">
        <v>359</v>
      </c>
      <c r="J2595" s="22" t="s">
        <v>274</v>
      </c>
      <c r="K2595" s="17" t="s">
        <v>267</v>
      </c>
      <c r="L2595" s="17" t="s">
        <v>8085</v>
      </c>
      <c r="M2595" s="17" t="s">
        <v>8086</v>
      </c>
      <c r="N2595" s="17" t="s">
        <v>8087</v>
      </c>
      <c r="O2595" s="17" t="s">
        <v>340</v>
      </c>
      <c r="P2595" s="43" t="s">
        <v>4047</v>
      </c>
      <c r="Q2595" s="17" t="str" cm="1">
        <f t="array" ref="Q2595">_xlfn.XLOOKUP(Table4[[#This Row],[Full Name / Nama Penuh]],Table1[[#All],[Employee Name]],Table1[[#All],[Status]],"",0,1)</f>
        <v>Active</v>
      </c>
      <c r="R2595" s="37"/>
    </row>
    <row r="2596" spans="1:18">
      <c r="A2596" s="17"/>
      <c r="B2596" s="15"/>
      <c r="C2596" s="15"/>
      <c r="D2596" s="15"/>
      <c r="E2596" s="32">
        <v>45951.3727083333</v>
      </c>
      <c r="F2596" s="17" t="s">
        <v>116</v>
      </c>
      <c r="G2596" s="15"/>
      <c r="H2596" s="17" t="s">
        <v>239</v>
      </c>
      <c r="I2596" s="18" t="s">
        <v>8088</v>
      </c>
      <c r="J2596" s="18" t="s">
        <v>320</v>
      </c>
      <c r="K2596" s="17" t="s">
        <v>267</v>
      </c>
      <c r="L2596" s="17" t="s">
        <v>8089</v>
      </c>
      <c r="M2596" s="17" t="s">
        <v>8090</v>
      </c>
      <c r="N2596" s="17" t="s">
        <v>8091</v>
      </c>
      <c r="O2596" s="17" t="s">
        <v>318</v>
      </c>
      <c r="P2596" s="43" t="s">
        <v>4047</v>
      </c>
      <c r="Q2596" s="17" t="str" cm="1">
        <f t="array" ref="Q2596">_xlfn.XLOOKUP(Table4[[#This Row],[Full Name / Nama Penuh]],Table1[[#All],[Employee Name]],Table1[[#All],[Status]],"",0,1)</f>
        <v>Active</v>
      </c>
      <c r="R2596" s="37"/>
    </row>
    <row r="2597" spans="1:18">
      <c r="A2597" s="47"/>
      <c r="B2597" s="21"/>
      <c r="C2597" s="21"/>
      <c r="D2597" s="21"/>
      <c r="E2597" s="33">
        <v>45951.372627314799</v>
      </c>
      <c r="F2597" s="17" t="s">
        <v>31</v>
      </c>
      <c r="G2597" s="15"/>
      <c r="H2597" s="17" t="s">
        <v>239</v>
      </c>
      <c r="I2597" s="22" t="s">
        <v>7656</v>
      </c>
      <c r="J2597" s="22" t="s">
        <v>1787</v>
      </c>
      <c r="K2597" s="17" t="s">
        <v>267</v>
      </c>
      <c r="L2597" s="17" t="s">
        <v>8092</v>
      </c>
      <c r="M2597" s="17" t="s">
        <v>8093</v>
      </c>
      <c r="N2597" s="17" t="s">
        <v>8094</v>
      </c>
      <c r="O2597" s="17" t="s">
        <v>283</v>
      </c>
      <c r="P2597" s="43" t="s">
        <v>4047</v>
      </c>
      <c r="Q2597" s="17" t="str" cm="1">
        <f t="array" ref="Q2597">_xlfn.XLOOKUP(Table4[[#This Row],[Full Name / Nama Penuh]],Table1[[#All],[Employee Name]],Table1[[#All],[Status]],"",0,1)</f>
        <v>Inactive</v>
      </c>
      <c r="R2597" s="37"/>
    </row>
    <row r="2598" spans="1:18">
      <c r="A2598" s="17"/>
      <c r="B2598" s="15"/>
      <c r="C2598" s="15"/>
      <c r="D2598" s="15"/>
      <c r="E2598" s="32">
        <v>45951.371990740699</v>
      </c>
      <c r="F2598" s="17" t="s">
        <v>134</v>
      </c>
      <c r="G2598" s="15"/>
      <c r="H2598" s="17" t="s">
        <v>239</v>
      </c>
      <c r="I2598" s="18" t="s">
        <v>8095</v>
      </c>
      <c r="J2598" s="18" t="s">
        <v>291</v>
      </c>
      <c r="K2598" s="17" t="s">
        <v>267</v>
      </c>
      <c r="L2598" s="17" t="s">
        <v>8096</v>
      </c>
      <c r="M2598" s="17" t="s">
        <v>8097</v>
      </c>
      <c r="N2598" s="17" t="s">
        <v>8098</v>
      </c>
      <c r="O2598" s="17" t="s">
        <v>589</v>
      </c>
      <c r="P2598" s="43" t="s">
        <v>4047</v>
      </c>
      <c r="Q2598" s="17" t="str" cm="1">
        <f t="array" ref="Q2598">_xlfn.XLOOKUP(Table4[[#This Row],[Full Name / Nama Penuh]],Table1[[#All],[Employee Name]],Table1[[#All],[Status]],"",0,1)</f>
        <v>Inactive</v>
      </c>
      <c r="R2598" s="37"/>
    </row>
    <row r="2599" spans="1:18">
      <c r="A2599" s="47"/>
      <c r="B2599" s="21"/>
      <c r="C2599" s="21"/>
      <c r="D2599" s="21"/>
      <c r="E2599" s="33">
        <v>45951.370023148098</v>
      </c>
      <c r="F2599" s="17" t="s">
        <v>202</v>
      </c>
      <c r="G2599" s="15"/>
      <c r="H2599" s="17" t="s">
        <v>239</v>
      </c>
      <c r="I2599" s="22" t="s">
        <v>359</v>
      </c>
      <c r="J2599" s="22" t="s">
        <v>266</v>
      </c>
      <c r="K2599" s="17" t="s">
        <v>267</v>
      </c>
      <c r="L2599" s="17" t="s">
        <v>8099</v>
      </c>
      <c r="M2599" s="17" t="s">
        <v>8100</v>
      </c>
      <c r="N2599" s="17" t="s">
        <v>8101</v>
      </c>
      <c r="O2599" s="17" t="s">
        <v>283</v>
      </c>
      <c r="P2599" s="43" t="s">
        <v>4047</v>
      </c>
      <c r="Q2599" s="17" t="str" cm="1">
        <f t="array" ref="Q2599">_xlfn.XLOOKUP(Table4[[#This Row],[Full Name / Nama Penuh]],Table1[[#All],[Employee Name]],Table1[[#All],[Status]],"",0,1)</f>
        <v>Active</v>
      </c>
      <c r="R2599" s="37"/>
    </row>
    <row r="2600" spans="1:18">
      <c r="A2600" s="17"/>
      <c r="B2600" s="15"/>
      <c r="C2600" s="15"/>
      <c r="D2600" s="15"/>
      <c r="E2600" s="32">
        <v>45951.363622685203</v>
      </c>
      <c r="F2600" s="17" t="s">
        <v>48</v>
      </c>
      <c r="G2600" s="15"/>
      <c r="H2600" s="17" t="s">
        <v>239</v>
      </c>
      <c r="I2600" s="18" t="s">
        <v>304</v>
      </c>
      <c r="J2600" s="18" t="s">
        <v>848</v>
      </c>
      <c r="K2600" s="17" t="s">
        <v>267</v>
      </c>
      <c r="L2600" s="17" t="s">
        <v>8102</v>
      </c>
      <c r="M2600" s="17" t="s">
        <v>8103</v>
      </c>
      <c r="N2600" s="17" t="s">
        <v>8104</v>
      </c>
      <c r="O2600" s="17" t="s">
        <v>283</v>
      </c>
      <c r="P2600" s="43" t="s">
        <v>4047</v>
      </c>
      <c r="Q2600" s="17" t="str" cm="1">
        <f t="array" ref="Q2600">_xlfn.XLOOKUP(Table4[[#This Row],[Full Name / Nama Penuh]],Table1[[#All],[Employee Name]],Table1[[#All],[Status]],"",0,1)</f>
        <v>Active</v>
      </c>
      <c r="R2600" s="37"/>
    </row>
    <row r="2601" spans="1:18">
      <c r="A2601" s="47"/>
      <c r="B2601" s="21"/>
      <c r="C2601" s="21"/>
      <c r="D2601" s="21"/>
      <c r="E2601" s="33">
        <v>45951.303958333301</v>
      </c>
      <c r="F2601" s="17" t="s">
        <v>171</v>
      </c>
      <c r="G2601" s="15"/>
      <c r="H2601" s="17" t="s">
        <v>239</v>
      </c>
      <c r="I2601" s="22" t="s">
        <v>465</v>
      </c>
      <c r="J2601" s="22" t="s">
        <v>274</v>
      </c>
      <c r="K2601" s="17" t="s">
        <v>267</v>
      </c>
      <c r="L2601" s="17" t="s">
        <v>8105</v>
      </c>
      <c r="M2601" s="17" t="s">
        <v>8106</v>
      </c>
      <c r="N2601" s="17" t="s">
        <v>8107</v>
      </c>
      <c r="O2601" s="17" t="s">
        <v>283</v>
      </c>
      <c r="P2601" s="43" t="s">
        <v>4047</v>
      </c>
      <c r="Q2601" s="17" t="str" cm="1">
        <f t="array" ref="Q2601">_xlfn.XLOOKUP(Table4[[#This Row],[Full Name / Nama Penuh]],Table1[[#All],[Employee Name]],Table1[[#All],[Status]],"",0,1)</f>
        <v>Active</v>
      </c>
      <c r="R2601" s="37"/>
    </row>
    <row r="2602" spans="1:18">
      <c r="A2602" s="17"/>
      <c r="B2602" s="15"/>
      <c r="C2602" s="15"/>
      <c r="D2602" s="15"/>
      <c r="E2602" s="32">
        <v>45950.687372685199</v>
      </c>
      <c r="F2602" s="17" t="s">
        <v>104</v>
      </c>
      <c r="G2602" s="15"/>
      <c r="H2602" s="17" t="s">
        <v>239</v>
      </c>
      <c r="I2602" s="18" t="s">
        <v>8108</v>
      </c>
      <c r="J2602" s="18" t="s">
        <v>475</v>
      </c>
      <c r="K2602" s="17" t="s">
        <v>267</v>
      </c>
      <c r="L2602" s="17" t="s">
        <v>8109</v>
      </c>
      <c r="M2602" s="17" t="s">
        <v>8110</v>
      </c>
      <c r="N2602" s="17" t="s">
        <v>8111</v>
      </c>
      <c r="O2602" s="17" t="s">
        <v>295</v>
      </c>
      <c r="P2602" s="43" t="s">
        <v>4047</v>
      </c>
      <c r="Q2602" s="17" t="str" cm="1">
        <f t="array" ref="Q2602">_xlfn.XLOOKUP(Table4[[#This Row],[Full Name / Nama Penuh]],Table1[[#All],[Employee Name]],Table1[[#All],[Status]],"",0,1)</f>
        <v>Inactive</v>
      </c>
      <c r="R2602" s="37"/>
    </row>
    <row r="2603" spans="1:18">
      <c r="A2603" s="17"/>
      <c r="B2603" s="15"/>
      <c r="C2603" s="15"/>
      <c r="D2603" s="15"/>
      <c r="E2603" s="32">
        <v>45950.561562499999</v>
      </c>
      <c r="F2603" s="17" t="s">
        <v>31</v>
      </c>
      <c r="G2603" s="15"/>
      <c r="H2603" s="17" t="s">
        <v>239</v>
      </c>
      <c r="I2603" s="18" t="s">
        <v>7490</v>
      </c>
      <c r="J2603" s="18" t="s">
        <v>291</v>
      </c>
      <c r="K2603" s="17" t="s">
        <v>305</v>
      </c>
      <c r="L2603" s="17" t="s">
        <v>8112</v>
      </c>
      <c r="M2603" s="17" t="s">
        <v>8113</v>
      </c>
      <c r="N2603" s="17" t="s">
        <v>8114</v>
      </c>
      <c r="O2603" s="17" t="s">
        <v>428</v>
      </c>
      <c r="P2603" s="43" t="s">
        <v>4047</v>
      </c>
      <c r="Q2603" s="17" t="str" cm="1">
        <f t="array" ref="Q2603">_xlfn.XLOOKUP(Table4[[#This Row],[Full Name / Nama Penuh]],Table1[[#All],[Employee Name]],Table1[[#All],[Status]],"",0,1)</f>
        <v>Inactive</v>
      </c>
      <c r="R2603" s="37"/>
    </row>
    <row r="2604" spans="1:18">
      <c r="A2604" s="17"/>
      <c r="B2604" s="15"/>
      <c r="C2604" s="15"/>
      <c r="D2604" s="15"/>
      <c r="E2604" s="32">
        <v>45950.556909722203</v>
      </c>
      <c r="F2604" s="17" t="s">
        <v>31</v>
      </c>
      <c r="G2604" s="15"/>
      <c r="H2604" s="17" t="s">
        <v>239</v>
      </c>
      <c r="I2604" s="18" t="s">
        <v>7490</v>
      </c>
      <c r="J2604" s="18" t="s">
        <v>274</v>
      </c>
      <c r="K2604" s="17" t="s">
        <v>267</v>
      </c>
      <c r="L2604" s="17" t="s">
        <v>8115</v>
      </c>
      <c r="M2604" s="17" t="s">
        <v>8116</v>
      </c>
      <c r="N2604" s="17" t="s">
        <v>8117</v>
      </c>
      <c r="O2604" s="17" t="s">
        <v>271</v>
      </c>
      <c r="P2604" s="43" t="s">
        <v>4047</v>
      </c>
      <c r="Q2604" s="17" t="str" cm="1">
        <f t="array" ref="Q2604">_xlfn.XLOOKUP(Table4[[#This Row],[Full Name / Nama Penuh]],Table1[[#All],[Employee Name]],Table1[[#All],[Status]],"",0,1)</f>
        <v>Inactive</v>
      </c>
      <c r="R2604" s="37"/>
    </row>
    <row r="2605" spans="1:18">
      <c r="A2605" s="47"/>
      <c r="B2605" s="21"/>
      <c r="C2605" s="21"/>
      <c r="D2605" s="21"/>
      <c r="E2605" s="33">
        <v>45950.484027777798</v>
      </c>
      <c r="F2605" s="17" t="s">
        <v>31</v>
      </c>
      <c r="G2605" s="15"/>
      <c r="H2605" s="17" t="s">
        <v>239</v>
      </c>
      <c r="I2605" s="22" t="s">
        <v>7490</v>
      </c>
      <c r="J2605" s="22" t="s">
        <v>407</v>
      </c>
      <c r="K2605" s="17" t="s">
        <v>296</v>
      </c>
      <c r="L2605" s="17" t="s">
        <v>8118</v>
      </c>
      <c r="M2605" s="17" t="s">
        <v>8119</v>
      </c>
      <c r="N2605" s="17" t="s">
        <v>8120</v>
      </c>
      <c r="O2605" s="17" t="s">
        <v>346</v>
      </c>
      <c r="P2605" s="43" t="s">
        <v>4047</v>
      </c>
      <c r="Q2605" s="17" t="str" cm="1">
        <f t="array" ref="Q2605">_xlfn.XLOOKUP(Table4[[#This Row],[Full Name / Nama Penuh]],Table1[[#All],[Employee Name]],Table1[[#All],[Status]],"",0,1)</f>
        <v>Inactive</v>
      </c>
      <c r="R2605" s="37"/>
    </row>
    <row r="2606" spans="1:18">
      <c r="A2606" s="17"/>
      <c r="B2606" s="15"/>
      <c r="C2606" s="15"/>
      <c r="D2606" s="15"/>
      <c r="E2606" s="32">
        <v>45950.481736111098</v>
      </c>
      <c r="F2606" s="17" t="s">
        <v>95</v>
      </c>
      <c r="G2606" s="15"/>
      <c r="H2606" s="17" t="s">
        <v>239</v>
      </c>
      <c r="I2606" s="18" t="s">
        <v>865</v>
      </c>
      <c r="J2606" s="18" t="s">
        <v>320</v>
      </c>
      <c r="K2606" s="17" t="s">
        <v>285</v>
      </c>
      <c r="L2606" s="17" t="s">
        <v>8121</v>
      </c>
      <c r="M2606" s="17" t="s">
        <v>287</v>
      </c>
      <c r="N2606" s="17" t="s">
        <v>8122</v>
      </c>
      <c r="O2606" s="17" t="s">
        <v>289</v>
      </c>
      <c r="P2606" s="43" t="s">
        <v>4047</v>
      </c>
      <c r="Q2606" s="17" t="str" cm="1">
        <f t="array" ref="Q2606">_xlfn.XLOOKUP(Table4[[#This Row],[Full Name / Nama Penuh]],Table1[[#All],[Employee Name]],Table1[[#All],[Status]],"",0,1)</f>
        <v>Active</v>
      </c>
      <c r="R2606" s="37"/>
    </row>
    <row r="2607" spans="1:18">
      <c r="A2607" s="47"/>
      <c r="B2607" s="21"/>
      <c r="C2607" s="21"/>
      <c r="D2607" s="21"/>
      <c r="E2607" s="33">
        <v>45950.479652777802</v>
      </c>
      <c r="F2607" s="17" t="s">
        <v>95</v>
      </c>
      <c r="G2607" s="15"/>
      <c r="H2607" s="17" t="s">
        <v>239</v>
      </c>
      <c r="I2607" s="22" t="s">
        <v>865</v>
      </c>
      <c r="J2607" s="22" t="s">
        <v>88</v>
      </c>
      <c r="K2607" s="17" t="s">
        <v>285</v>
      </c>
      <c r="L2607" s="17" t="s">
        <v>8123</v>
      </c>
      <c r="M2607" s="17" t="s">
        <v>287</v>
      </c>
      <c r="N2607" s="17" t="s">
        <v>8124</v>
      </c>
      <c r="O2607" s="17" t="s">
        <v>289</v>
      </c>
      <c r="P2607" s="43" t="s">
        <v>4047</v>
      </c>
      <c r="Q2607" s="17" t="str" cm="1">
        <f t="array" ref="Q2607">_xlfn.XLOOKUP(Table4[[#This Row],[Full Name / Nama Penuh]],Table1[[#All],[Employee Name]],Table1[[#All],[Status]],"",0,1)</f>
        <v>Active</v>
      </c>
      <c r="R2607" s="37"/>
    </row>
    <row r="2608" spans="1:18">
      <c r="A2608" s="17"/>
      <c r="B2608" s="15"/>
      <c r="C2608" s="15"/>
      <c r="D2608" s="15"/>
      <c r="E2608" s="32">
        <v>45950.4767013889</v>
      </c>
      <c r="F2608" s="17" t="s">
        <v>95</v>
      </c>
      <c r="G2608" s="15"/>
      <c r="H2608" s="17" t="s">
        <v>239</v>
      </c>
      <c r="I2608" s="18" t="s">
        <v>865</v>
      </c>
      <c r="J2608" s="18" t="s">
        <v>644</v>
      </c>
      <c r="K2608" s="17" t="s">
        <v>285</v>
      </c>
      <c r="L2608" s="17" t="s">
        <v>8125</v>
      </c>
      <c r="M2608" s="17" t="s">
        <v>287</v>
      </c>
      <c r="N2608" s="17" t="s">
        <v>8126</v>
      </c>
      <c r="O2608" s="17" t="s">
        <v>289</v>
      </c>
      <c r="P2608" s="43" t="s">
        <v>4047</v>
      </c>
      <c r="Q2608" s="17" t="str" cm="1">
        <f t="array" ref="Q2608">_xlfn.XLOOKUP(Table4[[#This Row],[Full Name / Nama Penuh]],Table1[[#All],[Employee Name]],Table1[[#All],[Status]],"",0,1)</f>
        <v>Active</v>
      </c>
      <c r="R2608" s="37"/>
    </row>
    <row r="2609" spans="1:18">
      <c r="A2609" s="47"/>
      <c r="B2609" s="21"/>
      <c r="C2609" s="21"/>
      <c r="D2609" s="21"/>
      <c r="E2609" s="33">
        <v>45950.473946759303</v>
      </c>
      <c r="F2609" s="17" t="s">
        <v>95</v>
      </c>
      <c r="G2609" s="15"/>
      <c r="H2609" s="17" t="s">
        <v>239</v>
      </c>
      <c r="I2609" s="22" t="s">
        <v>865</v>
      </c>
      <c r="J2609" s="22" t="s">
        <v>88</v>
      </c>
      <c r="K2609" s="17" t="s">
        <v>285</v>
      </c>
      <c r="L2609" s="17" t="s">
        <v>8127</v>
      </c>
      <c r="M2609" s="17" t="s">
        <v>287</v>
      </c>
      <c r="N2609" s="17" t="s">
        <v>8128</v>
      </c>
      <c r="O2609" s="17" t="s">
        <v>289</v>
      </c>
      <c r="P2609" s="43" t="s">
        <v>4047</v>
      </c>
      <c r="Q2609" s="17" t="str" cm="1">
        <f t="array" ref="Q2609">_xlfn.XLOOKUP(Table4[[#This Row],[Full Name / Nama Penuh]],Table1[[#All],[Employee Name]],Table1[[#All],[Status]],"",0,1)</f>
        <v>Active</v>
      </c>
      <c r="R2609" s="37"/>
    </row>
    <row r="2610" spans="1:18">
      <c r="A2610" s="17"/>
      <c r="B2610" s="15"/>
      <c r="C2610" s="15"/>
      <c r="D2610" s="15"/>
      <c r="E2610" s="32">
        <v>45950.471770833297</v>
      </c>
      <c r="F2610" s="17" t="s">
        <v>95</v>
      </c>
      <c r="G2610" s="15"/>
      <c r="H2610" s="17" t="s">
        <v>239</v>
      </c>
      <c r="I2610" s="18" t="s">
        <v>865</v>
      </c>
      <c r="J2610" s="18" t="s">
        <v>1624</v>
      </c>
      <c r="K2610" s="17" t="s">
        <v>267</v>
      </c>
      <c r="L2610" s="17" t="s">
        <v>8129</v>
      </c>
      <c r="M2610" s="17" t="s">
        <v>8130</v>
      </c>
      <c r="N2610" s="17" t="s">
        <v>8131</v>
      </c>
      <c r="O2610" s="17" t="s">
        <v>295</v>
      </c>
      <c r="P2610" s="43" t="s">
        <v>4047</v>
      </c>
      <c r="Q2610" s="17" t="str" cm="1">
        <f t="array" ref="Q2610">_xlfn.XLOOKUP(Table4[[#This Row],[Full Name / Nama Penuh]],Table1[[#All],[Employee Name]],Table1[[#All],[Status]],"",0,1)</f>
        <v>Active</v>
      </c>
      <c r="R2610" s="37"/>
    </row>
    <row r="2611" spans="1:18">
      <c r="A2611" s="47"/>
      <c r="B2611" s="21"/>
      <c r="C2611" s="21"/>
      <c r="D2611" s="21"/>
      <c r="E2611" s="33">
        <v>45950.4700578704</v>
      </c>
      <c r="F2611" s="17" t="s">
        <v>115</v>
      </c>
      <c r="G2611" s="15"/>
      <c r="H2611" s="17" t="s">
        <v>239</v>
      </c>
      <c r="I2611" s="22" t="s">
        <v>8132</v>
      </c>
      <c r="J2611" s="22" t="s">
        <v>88</v>
      </c>
      <c r="K2611" s="17" t="s">
        <v>285</v>
      </c>
      <c r="L2611" s="17" t="s">
        <v>8133</v>
      </c>
      <c r="M2611" s="17" t="s">
        <v>287</v>
      </c>
      <c r="N2611" s="17" t="s">
        <v>8134</v>
      </c>
      <c r="O2611" s="17" t="s">
        <v>367</v>
      </c>
      <c r="P2611" s="43" t="s">
        <v>4047</v>
      </c>
      <c r="Q2611" s="17" t="str" cm="1">
        <f t="array" ref="Q2611">_xlfn.XLOOKUP(Table4[[#This Row],[Full Name / Nama Penuh]],Table1[[#All],[Employee Name]],Table1[[#All],[Status]],"",0,1)</f>
        <v>Active</v>
      </c>
      <c r="R2611" s="37"/>
    </row>
    <row r="2612" spans="1:18">
      <c r="A2612" s="17"/>
      <c r="B2612" s="15"/>
      <c r="C2612" s="15"/>
      <c r="D2612" s="15"/>
      <c r="E2612" s="32">
        <v>45950.4692939815</v>
      </c>
      <c r="F2612" s="17" t="s">
        <v>95</v>
      </c>
      <c r="G2612" s="15"/>
      <c r="H2612" s="17" t="s">
        <v>239</v>
      </c>
      <c r="I2612" s="18" t="s">
        <v>8135</v>
      </c>
      <c r="J2612" s="18" t="s">
        <v>966</v>
      </c>
      <c r="K2612" s="17" t="s">
        <v>305</v>
      </c>
      <c r="L2612" s="17" t="s">
        <v>8136</v>
      </c>
      <c r="M2612" s="17" t="s">
        <v>8137</v>
      </c>
      <c r="N2612" s="17" t="s">
        <v>8138</v>
      </c>
      <c r="O2612" s="17" t="s">
        <v>295</v>
      </c>
      <c r="P2612" s="43" t="s">
        <v>4047</v>
      </c>
      <c r="Q2612" s="17" t="str" cm="1">
        <f t="array" ref="Q2612">_xlfn.XLOOKUP(Table4[[#This Row],[Full Name / Nama Penuh]],Table1[[#All],[Employee Name]],Table1[[#All],[Status]],"",0,1)</f>
        <v>Active</v>
      </c>
      <c r="R2612" s="37"/>
    </row>
    <row r="2613" spans="1:18">
      <c r="A2613" s="47"/>
      <c r="B2613" s="21"/>
      <c r="C2613" s="21"/>
      <c r="D2613" s="21"/>
      <c r="E2613" s="33">
        <v>45950.467638888898</v>
      </c>
      <c r="F2613" s="17" t="s">
        <v>95</v>
      </c>
      <c r="G2613" s="15"/>
      <c r="H2613" s="17" t="s">
        <v>239</v>
      </c>
      <c r="I2613" s="22" t="s">
        <v>8139</v>
      </c>
      <c r="J2613" s="22" t="s">
        <v>1787</v>
      </c>
      <c r="K2613" s="17" t="s">
        <v>267</v>
      </c>
      <c r="L2613" s="17" t="s">
        <v>8140</v>
      </c>
      <c r="M2613" s="17" t="s">
        <v>8141</v>
      </c>
      <c r="N2613" s="17" t="s">
        <v>8142</v>
      </c>
      <c r="O2613" s="17" t="s">
        <v>295</v>
      </c>
      <c r="P2613" s="43" t="s">
        <v>4047</v>
      </c>
      <c r="Q2613" s="17" t="str" cm="1">
        <f t="array" ref="Q2613">_xlfn.XLOOKUP(Table4[[#This Row],[Full Name / Nama Penuh]],Table1[[#All],[Employee Name]],Table1[[#All],[Status]],"",0,1)</f>
        <v>Active</v>
      </c>
      <c r="R2613" s="37"/>
    </row>
    <row r="2614" spans="1:18">
      <c r="A2614" s="17"/>
      <c r="B2614" s="15"/>
      <c r="C2614" s="15"/>
      <c r="D2614" s="15"/>
      <c r="E2614" s="32">
        <v>45950.4656944444</v>
      </c>
      <c r="F2614" s="17" t="s">
        <v>115</v>
      </c>
      <c r="G2614" s="15"/>
      <c r="H2614" s="17" t="s">
        <v>239</v>
      </c>
      <c r="I2614" s="18" t="s">
        <v>8132</v>
      </c>
      <c r="J2614" s="18" t="s">
        <v>88</v>
      </c>
      <c r="K2614" s="17" t="s">
        <v>305</v>
      </c>
      <c r="L2614" s="17" t="s">
        <v>8143</v>
      </c>
      <c r="M2614" s="17" t="s">
        <v>8144</v>
      </c>
      <c r="N2614" s="17" t="s">
        <v>8145</v>
      </c>
      <c r="O2614" s="17" t="s">
        <v>283</v>
      </c>
      <c r="P2614" s="43" t="s">
        <v>4047</v>
      </c>
      <c r="Q2614" s="17" t="str" cm="1">
        <f t="array" ref="Q2614">_xlfn.XLOOKUP(Table4[[#This Row],[Full Name / Nama Penuh]],Table1[[#All],[Employee Name]],Table1[[#All],[Status]],"",0,1)</f>
        <v>Active</v>
      </c>
      <c r="R2614" s="37"/>
    </row>
    <row r="2615" spans="1:18">
      <c r="A2615" s="47"/>
      <c r="B2615" s="21"/>
      <c r="C2615" s="21"/>
      <c r="D2615" s="21"/>
      <c r="E2615" s="33">
        <v>45950.464490740698</v>
      </c>
      <c r="F2615" s="17" t="s">
        <v>95</v>
      </c>
      <c r="G2615" s="15"/>
      <c r="H2615" s="17" t="s">
        <v>239</v>
      </c>
      <c r="I2615" s="22" t="s">
        <v>865</v>
      </c>
      <c r="J2615" s="22" t="s">
        <v>279</v>
      </c>
      <c r="K2615" s="17" t="s">
        <v>267</v>
      </c>
      <c r="L2615" s="17" t="s">
        <v>8146</v>
      </c>
      <c r="M2615" s="17" t="s">
        <v>8130</v>
      </c>
      <c r="N2615" s="17" t="s">
        <v>8147</v>
      </c>
      <c r="O2615" s="17" t="s">
        <v>295</v>
      </c>
      <c r="P2615" s="43" t="s">
        <v>4047</v>
      </c>
      <c r="Q2615" s="17" t="str" cm="1">
        <f t="array" ref="Q2615">_xlfn.XLOOKUP(Table4[[#This Row],[Full Name / Nama Penuh]],Table1[[#All],[Employee Name]],Table1[[#All],[Status]],"",0,1)</f>
        <v>Active</v>
      </c>
      <c r="R2615" s="37"/>
    </row>
    <row r="2616" spans="1:18">
      <c r="A2616" s="17"/>
      <c r="B2616" s="15"/>
      <c r="C2616" s="15"/>
      <c r="D2616" s="15"/>
      <c r="E2616" s="32">
        <v>45950.462025462999</v>
      </c>
      <c r="F2616" s="17" t="s">
        <v>95</v>
      </c>
      <c r="G2616" s="15"/>
      <c r="H2616" s="17" t="s">
        <v>239</v>
      </c>
      <c r="I2616" s="18" t="s">
        <v>865</v>
      </c>
      <c r="J2616" s="18" t="s">
        <v>279</v>
      </c>
      <c r="K2616" s="17" t="s">
        <v>267</v>
      </c>
      <c r="L2616" s="17" t="s">
        <v>8148</v>
      </c>
      <c r="M2616" s="17" t="s">
        <v>8149</v>
      </c>
      <c r="N2616" s="17" t="s">
        <v>8150</v>
      </c>
      <c r="O2616" s="17" t="s">
        <v>295</v>
      </c>
      <c r="P2616" s="43" t="s">
        <v>4047</v>
      </c>
      <c r="Q2616" s="17" t="str" cm="1">
        <f t="array" ref="Q2616">_xlfn.XLOOKUP(Table4[[#This Row],[Full Name / Nama Penuh]],Table1[[#All],[Employee Name]],Table1[[#All],[Status]],"",0,1)</f>
        <v>Active</v>
      </c>
      <c r="R2616" s="37"/>
    </row>
    <row r="2617" spans="1:18">
      <c r="A2617" s="17"/>
      <c r="B2617" s="15"/>
      <c r="C2617" s="15"/>
      <c r="D2617" s="15"/>
      <c r="E2617" s="32">
        <v>45950.461863425902</v>
      </c>
      <c r="F2617" s="17" t="s">
        <v>115</v>
      </c>
      <c r="G2617" s="15"/>
      <c r="H2617" s="17" t="s">
        <v>239</v>
      </c>
      <c r="I2617" s="18" t="s">
        <v>8132</v>
      </c>
      <c r="J2617" s="18" t="s">
        <v>88</v>
      </c>
      <c r="K2617" s="17" t="s">
        <v>305</v>
      </c>
      <c r="L2617" s="17" t="s">
        <v>8151</v>
      </c>
      <c r="M2617" s="17" t="s">
        <v>8152</v>
      </c>
      <c r="N2617" s="17" t="s">
        <v>8153</v>
      </c>
      <c r="O2617" s="17" t="s">
        <v>541</v>
      </c>
      <c r="P2617" s="43" t="s">
        <v>4047</v>
      </c>
      <c r="Q2617" s="17" t="str" cm="1">
        <f t="array" ref="Q2617">_xlfn.XLOOKUP(Table4[[#This Row],[Full Name / Nama Penuh]],Table1[[#All],[Employee Name]],Table1[[#All],[Status]],"",0,1)</f>
        <v>Active</v>
      </c>
      <c r="R2617" s="37"/>
    </row>
    <row r="2618" spans="1:18">
      <c r="A2618" s="17"/>
      <c r="B2618" s="15"/>
      <c r="C2618" s="15"/>
      <c r="D2618" s="15"/>
      <c r="E2618" s="32">
        <v>45950.460011574098</v>
      </c>
      <c r="F2618" s="17" t="s">
        <v>94</v>
      </c>
      <c r="G2618" s="15"/>
      <c r="H2618" s="17" t="s">
        <v>239</v>
      </c>
      <c r="I2618" s="18" t="s">
        <v>7816</v>
      </c>
      <c r="J2618" s="18" t="s">
        <v>88</v>
      </c>
      <c r="K2618" s="17" t="s">
        <v>267</v>
      </c>
      <c r="L2618" s="17" t="s">
        <v>8154</v>
      </c>
      <c r="M2618" s="17" t="s">
        <v>8155</v>
      </c>
      <c r="N2618" s="17" t="s">
        <v>8156</v>
      </c>
      <c r="O2618" s="17" t="s">
        <v>375</v>
      </c>
      <c r="P2618" s="43" t="s">
        <v>4047</v>
      </c>
      <c r="Q2618" s="17" t="str" cm="1">
        <f t="array" ref="Q2618">_xlfn.XLOOKUP(Table4[[#This Row],[Full Name / Nama Penuh]],Table1[[#All],[Employee Name]],Table1[[#All],[Status]],"",0,1)</f>
        <v>Active</v>
      </c>
      <c r="R2618" s="37"/>
    </row>
    <row r="2619" spans="1:18">
      <c r="A2619" s="47"/>
      <c r="B2619" s="21"/>
      <c r="C2619" s="21"/>
      <c r="D2619" s="21"/>
      <c r="E2619" s="33">
        <v>45950.458159722199</v>
      </c>
      <c r="F2619" s="17" t="s">
        <v>115</v>
      </c>
      <c r="G2619" s="15"/>
      <c r="H2619" s="17" t="s">
        <v>239</v>
      </c>
      <c r="I2619" s="22" t="s">
        <v>8132</v>
      </c>
      <c r="J2619" s="22" t="s">
        <v>320</v>
      </c>
      <c r="K2619" s="17" t="s">
        <v>267</v>
      </c>
      <c r="L2619" s="17" t="s">
        <v>8157</v>
      </c>
      <c r="M2619" s="17" t="s">
        <v>8158</v>
      </c>
      <c r="N2619" s="17" t="s">
        <v>8159</v>
      </c>
      <c r="O2619" s="17" t="s">
        <v>541</v>
      </c>
      <c r="P2619" s="43" t="s">
        <v>4047</v>
      </c>
      <c r="Q2619" s="17" t="str" cm="1">
        <f t="array" ref="Q2619">_xlfn.XLOOKUP(Table4[[#This Row],[Full Name / Nama Penuh]],Table1[[#All],[Employee Name]],Table1[[#All],[Status]],"",0,1)</f>
        <v>Active</v>
      </c>
      <c r="R2619" s="37"/>
    </row>
    <row r="2620" spans="1:18">
      <c r="A2620" s="17"/>
      <c r="B2620" s="15"/>
      <c r="C2620" s="15"/>
      <c r="D2620" s="15"/>
      <c r="E2620" s="32">
        <v>45950.457094907397</v>
      </c>
      <c r="F2620" s="17" t="s">
        <v>95</v>
      </c>
      <c r="G2620" s="15"/>
      <c r="H2620" s="17" t="s">
        <v>239</v>
      </c>
      <c r="I2620" s="18" t="s">
        <v>865</v>
      </c>
      <c r="J2620" s="18" t="s">
        <v>644</v>
      </c>
      <c r="K2620" s="17" t="s">
        <v>285</v>
      </c>
      <c r="L2620" s="17" t="s">
        <v>8160</v>
      </c>
      <c r="M2620" s="17" t="s">
        <v>287</v>
      </c>
      <c r="N2620" s="17" t="s">
        <v>8161</v>
      </c>
      <c r="O2620" s="17" t="s">
        <v>428</v>
      </c>
      <c r="P2620" s="43" t="s">
        <v>4047</v>
      </c>
      <c r="Q2620" s="17" t="str" cm="1">
        <f t="array" ref="Q2620">_xlfn.XLOOKUP(Table4[[#This Row],[Full Name / Nama Penuh]],Table1[[#All],[Employee Name]],Table1[[#All],[Status]],"",0,1)</f>
        <v>Active</v>
      </c>
      <c r="R2620" s="37"/>
    </row>
    <row r="2621" spans="1:18">
      <c r="A2621" s="47"/>
      <c r="B2621" s="21"/>
      <c r="C2621" s="21"/>
      <c r="D2621" s="21"/>
      <c r="E2621" s="33">
        <v>45950.455208333296</v>
      </c>
      <c r="F2621" s="17" t="s">
        <v>95</v>
      </c>
      <c r="G2621" s="15"/>
      <c r="H2621" s="17" t="s">
        <v>239</v>
      </c>
      <c r="I2621" s="22" t="s">
        <v>865</v>
      </c>
      <c r="J2621" s="22" t="s">
        <v>644</v>
      </c>
      <c r="K2621" s="17" t="s">
        <v>305</v>
      </c>
      <c r="L2621" s="17" t="s">
        <v>8162</v>
      </c>
      <c r="M2621" s="17" t="s">
        <v>8163</v>
      </c>
      <c r="N2621" s="17" t="s">
        <v>8164</v>
      </c>
      <c r="O2621" s="17" t="s">
        <v>428</v>
      </c>
      <c r="P2621" s="43" t="s">
        <v>4047</v>
      </c>
      <c r="Q2621" s="17" t="str" cm="1">
        <f t="array" ref="Q2621">_xlfn.XLOOKUP(Table4[[#This Row],[Full Name / Nama Penuh]],Table1[[#All],[Employee Name]],Table1[[#All],[Status]],"",0,1)</f>
        <v>Active</v>
      </c>
      <c r="R2621" s="37"/>
    </row>
    <row r="2622" spans="1:18">
      <c r="A2622" s="17"/>
      <c r="B2622" s="15"/>
      <c r="C2622" s="15"/>
      <c r="D2622" s="15"/>
      <c r="E2622" s="32">
        <v>45950.454583333303</v>
      </c>
      <c r="F2622" s="17" t="s">
        <v>115</v>
      </c>
      <c r="G2622" s="15"/>
      <c r="H2622" s="17" t="s">
        <v>239</v>
      </c>
      <c r="I2622" s="18" t="s">
        <v>8132</v>
      </c>
      <c r="J2622" s="18" t="s">
        <v>320</v>
      </c>
      <c r="K2622" s="17" t="s">
        <v>285</v>
      </c>
      <c r="L2622" s="17" t="s">
        <v>8165</v>
      </c>
      <c r="M2622" s="17" t="s">
        <v>287</v>
      </c>
      <c r="N2622" s="17" t="s">
        <v>8166</v>
      </c>
      <c r="O2622" s="17" t="s">
        <v>367</v>
      </c>
      <c r="P2622" s="43" t="s">
        <v>4047</v>
      </c>
      <c r="Q2622" s="17" t="str" cm="1">
        <f t="array" ref="Q2622">_xlfn.XLOOKUP(Table4[[#This Row],[Full Name / Nama Penuh]],Table1[[#All],[Employee Name]],Table1[[#All],[Status]],"",0,1)</f>
        <v>Active</v>
      </c>
      <c r="R2622" s="37"/>
    </row>
    <row r="2623" spans="1:18">
      <c r="A2623" s="47"/>
      <c r="B2623" s="21"/>
      <c r="C2623" s="21"/>
      <c r="D2623" s="21"/>
      <c r="E2623" s="33">
        <v>45950.450937499998</v>
      </c>
      <c r="F2623" s="17" t="s">
        <v>95</v>
      </c>
      <c r="G2623" s="15"/>
      <c r="H2623" s="17" t="s">
        <v>239</v>
      </c>
      <c r="I2623" s="22" t="s">
        <v>865</v>
      </c>
      <c r="J2623" s="22" t="s">
        <v>644</v>
      </c>
      <c r="K2623" s="17" t="s">
        <v>267</v>
      </c>
      <c r="L2623" s="17" t="s">
        <v>8167</v>
      </c>
      <c r="M2623" s="17" t="s">
        <v>8141</v>
      </c>
      <c r="N2623" s="17" t="s">
        <v>8168</v>
      </c>
      <c r="O2623" s="17" t="s">
        <v>340</v>
      </c>
      <c r="P2623" s="43" t="s">
        <v>4047</v>
      </c>
      <c r="Q2623" s="17" t="str" cm="1">
        <f t="array" ref="Q2623">_xlfn.XLOOKUP(Table4[[#This Row],[Full Name / Nama Penuh]],Table1[[#All],[Employee Name]],Table1[[#All],[Status]],"",0,1)</f>
        <v>Active</v>
      </c>
      <c r="R2623" s="37"/>
    </row>
    <row r="2624" spans="1:18">
      <c r="A2624" s="17"/>
      <c r="B2624" s="15"/>
      <c r="C2624" s="15"/>
      <c r="D2624" s="15"/>
      <c r="E2624" s="32">
        <v>45950.4459837963</v>
      </c>
      <c r="F2624" s="17" t="s">
        <v>95</v>
      </c>
      <c r="G2624" s="15"/>
      <c r="H2624" s="17" t="s">
        <v>239</v>
      </c>
      <c r="I2624" s="18" t="s">
        <v>865</v>
      </c>
      <c r="J2624" s="18" t="s">
        <v>644</v>
      </c>
      <c r="K2624" s="17" t="s">
        <v>305</v>
      </c>
      <c r="L2624" s="17" t="s">
        <v>8169</v>
      </c>
      <c r="M2624" s="17" t="s">
        <v>8170</v>
      </c>
      <c r="N2624" s="17" t="s">
        <v>8171</v>
      </c>
      <c r="O2624" s="17" t="s">
        <v>295</v>
      </c>
      <c r="P2624" s="43" t="s">
        <v>4047</v>
      </c>
      <c r="Q2624" s="17" t="str" cm="1">
        <f t="array" ref="Q2624">_xlfn.XLOOKUP(Table4[[#This Row],[Full Name / Nama Penuh]],Table1[[#All],[Employee Name]],Table1[[#All],[Status]],"",0,1)</f>
        <v>Active</v>
      </c>
      <c r="R2624" s="37"/>
    </row>
    <row r="2625" spans="1:18">
      <c r="A2625" s="47"/>
      <c r="B2625" s="21"/>
      <c r="C2625" s="21"/>
      <c r="D2625" s="21"/>
      <c r="E2625" s="33">
        <v>45950.441331018497</v>
      </c>
      <c r="F2625" s="17" t="s">
        <v>95</v>
      </c>
      <c r="G2625" s="15"/>
      <c r="H2625" s="17" t="s">
        <v>239</v>
      </c>
      <c r="I2625" s="22" t="s">
        <v>865</v>
      </c>
      <c r="J2625" s="22" t="s">
        <v>1701</v>
      </c>
      <c r="K2625" s="17" t="s">
        <v>285</v>
      </c>
      <c r="L2625" s="17" t="s">
        <v>8172</v>
      </c>
      <c r="M2625" s="17" t="s">
        <v>8173</v>
      </c>
      <c r="N2625" s="17" t="s">
        <v>8174</v>
      </c>
      <c r="O2625" s="17" t="s">
        <v>289</v>
      </c>
      <c r="P2625" s="43" t="s">
        <v>4047</v>
      </c>
      <c r="Q2625" s="17" t="str" cm="1">
        <f t="array" ref="Q2625">_xlfn.XLOOKUP(Table4[[#This Row],[Full Name / Nama Penuh]],Table1[[#All],[Employee Name]],Table1[[#All],[Status]],"",0,1)</f>
        <v>Active</v>
      </c>
      <c r="R2625" s="37"/>
    </row>
    <row r="2626" spans="1:18">
      <c r="A2626" s="17"/>
      <c r="B2626" s="15"/>
      <c r="C2626" s="15"/>
      <c r="D2626" s="15"/>
      <c r="E2626" s="32">
        <v>45950.437442129602</v>
      </c>
      <c r="F2626" s="17" t="s">
        <v>95</v>
      </c>
      <c r="G2626" s="15"/>
      <c r="H2626" s="17" t="s">
        <v>239</v>
      </c>
      <c r="I2626" s="18" t="s">
        <v>8175</v>
      </c>
      <c r="J2626" s="18" t="s">
        <v>274</v>
      </c>
      <c r="K2626" s="17" t="s">
        <v>285</v>
      </c>
      <c r="L2626" s="17" t="s">
        <v>8176</v>
      </c>
      <c r="M2626" s="17" t="s">
        <v>8177</v>
      </c>
      <c r="N2626" s="17" t="s">
        <v>8178</v>
      </c>
      <c r="O2626" s="17" t="s">
        <v>289</v>
      </c>
      <c r="P2626" s="43" t="s">
        <v>4047</v>
      </c>
      <c r="Q2626" s="17" t="str" cm="1">
        <f t="array" ref="Q2626">_xlfn.XLOOKUP(Table4[[#This Row],[Full Name / Nama Penuh]],Table1[[#All],[Employee Name]],Table1[[#All],[Status]],"",0,1)</f>
        <v>Active</v>
      </c>
      <c r="R2626" s="37"/>
    </row>
    <row r="2627" spans="1:18">
      <c r="A2627" s="47"/>
      <c r="B2627" s="21"/>
      <c r="C2627" s="21"/>
      <c r="D2627" s="21"/>
      <c r="E2627" s="33">
        <v>45950.4371875</v>
      </c>
      <c r="F2627" s="17" t="s">
        <v>31</v>
      </c>
      <c r="G2627" s="15"/>
      <c r="H2627" s="17" t="s">
        <v>239</v>
      </c>
      <c r="I2627" s="22" t="s">
        <v>7656</v>
      </c>
      <c r="J2627" s="22" t="s">
        <v>348</v>
      </c>
      <c r="K2627" s="17" t="s">
        <v>296</v>
      </c>
      <c r="L2627" s="17" t="s">
        <v>8179</v>
      </c>
      <c r="M2627" s="17" t="s">
        <v>8180</v>
      </c>
      <c r="N2627" s="17" t="s">
        <v>8181</v>
      </c>
      <c r="O2627" s="17" t="s">
        <v>346</v>
      </c>
      <c r="P2627" s="43" t="s">
        <v>4047</v>
      </c>
      <c r="Q2627" s="17" t="str" cm="1">
        <f t="array" ref="Q2627">_xlfn.XLOOKUP(Table4[[#This Row],[Full Name / Nama Penuh]],Table1[[#All],[Employee Name]],Table1[[#All],[Status]],"",0,1)</f>
        <v>Inactive</v>
      </c>
      <c r="R2627" s="37"/>
    </row>
    <row r="2628" spans="1:18">
      <c r="A2628" s="17"/>
      <c r="B2628" s="15"/>
      <c r="C2628" s="15"/>
      <c r="D2628" s="15"/>
      <c r="E2628" s="32">
        <v>45950.394375000003</v>
      </c>
      <c r="F2628" s="17" t="s">
        <v>187</v>
      </c>
      <c r="G2628" s="15"/>
      <c r="H2628" s="17" t="s">
        <v>239</v>
      </c>
      <c r="I2628" s="18" t="s">
        <v>752</v>
      </c>
      <c r="J2628" s="18" t="s">
        <v>291</v>
      </c>
      <c r="K2628" s="17" t="s">
        <v>305</v>
      </c>
      <c r="L2628" s="17" t="s">
        <v>8182</v>
      </c>
      <c r="M2628" s="17" t="s">
        <v>8183</v>
      </c>
      <c r="N2628" s="17" t="s">
        <v>2589</v>
      </c>
      <c r="O2628" s="17" t="s">
        <v>428</v>
      </c>
      <c r="P2628" s="43" t="s">
        <v>4047</v>
      </c>
      <c r="Q2628" s="17" t="str" cm="1">
        <f t="array" ref="Q2628">_xlfn.XLOOKUP(Table4[[#This Row],[Full Name / Nama Penuh]],Table1[[#All],[Employee Name]],Table1[[#All],[Status]],"",0,1)</f>
        <v>Active</v>
      </c>
      <c r="R2628" s="37"/>
    </row>
    <row r="2629" spans="1:18">
      <c r="A2629" s="47"/>
      <c r="B2629" s="21"/>
      <c r="C2629" s="21"/>
      <c r="D2629" s="21"/>
      <c r="E2629" s="33">
        <v>45950.393391203703</v>
      </c>
      <c r="F2629" s="17" t="s">
        <v>187</v>
      </c>
      <c r="G2629" s="15"/>
      <c r="H2629" s="17" t="s">
        <v>239</v>
      </c>
      <c r="I2629" s="22" t="s">
        <v>752</v>
      </c>
      <c r="J2629" s="22" t="s">
        <v>291</v>
      </c>
      <c r="K2629" s="17" t="s">
        <v>305</v>
      </c>
      <c r="L2629" s="17" t="s">
        <v>8182</v>
      </c>
      <c r="M2629" s="17" t="s">
        <v>8183</v>
      </c>
      <c r="N2629" s="17" t="s">
        <v>2589</v>
      </c>
      <c r="O2629" s="17" t="s">
        <v>428</v>
      </c>
      <c r="P2629" s="43" t="s">
        <v>4047</v>
      </c>
      <c r="Q2629" s="17" t="str" cm="1">
        <f t="array" ref="Q2629">_xlfn.XLOOKUP(Table4[[#This Row],[Full Name / Nama Penuh]],Table1[[#All],[Employee Name]],Table1[[#All],[Status]],"",0,1)</f>
        <v>Active</v>
      </c>
      <c r="R2629" s="37"/>
    </row>
    <row r="2630" spans="1:18">
      <c r="A2630" s="17"/>
      <c r="B2630" s="15"/>
      <c r="C2630" s="15"/>
      <c r="D2630" s="15"/>
      <c r="E2630" s="32">
        <v>45950.392372685201</v>
      </c>
      <c r="F2630" s="17" t="s">
        <v>187</v>
      </c>
      <c r="G2630" s="15"/>
      <c r="H2630" s="17" t="s">
        <v>239</v>
      </c>
      <c r="I2630" s="18" t="s">
        <v>752</v>
      </c>
      <c r="J2630" s="18" t="s">
        <v>291</v>
      </c>
      <c r="K2630" s="17" t="s">
        <v>305</v>
      </c>
      <c r="L2630" s="17" t="s">
        <v>8182</v>
      </c>
      <c r="M2630" s="17" t="s">
        <v>8183</v>
      </c>
      <c r="N2630" s="17" t="s">
        <v>2589</v>
      </c>
      <c r="O2630" s="17" t="s">
        <v>428</v>
      </c>
      <c r="P2630" s="43" t="s">
        <v>4047</v>
      </c>
      <c r="Q2630" s="17" t="str" cm="1">
        <f t="array" ref="Q2630">_xlfn.XLOOKUP(Table4[[#This Row],[Full Name / Nama Penuh]],Table1[[#All],[Employee Name]],Table1[[#All],[Status]],"",0,1)</f>
        <v>Active</v>
      </c>
      <c r="R2630" s="37"/>
    </row>
    <row r="2631" spans="1:18">
      <c r="A2631" s="17"/>
      <c r="B2631" s="15"/>
      <c r="C2631" s="15"/>
      <c r="D2631" s="15"/>
      <c r="E2631" s="32">
        <v>45950.3913425926</v>
      </c>
      <c r="F2631" s="17" t="s">
        <v>187</v>
      </c>
      <c r="G2631" s="15"/>
      <c r="H2631" s="17" t="s">
        <v>239</v>
      </c>
      <c r="I2631" s="18" t="s">
        <v>752</v>
      </c>
      <c r="J2631" s="18" t="s">
        <v>266</v>
      </c>
      <c r="K2631" s="17" t="s">
        <v>267</v>
      </c>
      <c r="L2631" s="17" t="s">
        <v>7644</v>
      </c>
      <c r="M2631" s="17" t="s">
        <v>8184</v>
      </c>
      <c r="N2631" s="17" t="s">
        <v>8185</v>
      </c>
      <c r="O2631" s="17" t="s">
        <v>283</v>
      </c>
      <c r="P2631" s="43" t="s">
        <v>4047</v>
      </c>
      <c r="Q2631" s="17" t="str" cm="1">
        <f t="array" ref="Q2631">_xlfn.XLOOKUP(Table4[[#This Row],[Full Name / Nama Penuh]],Table1[[#All],[Employee Name]],Table1[[#All],[Status]],"",0,1)</f>
        <v>Active</v>
      </c>
      <c r="R2631" s="37"/>
    </row>
    <row r="2632" spans="1:18">
      <c r="A2632" s="17"/>
      <c r="B2632" s="15"/>
      <c r="C2632" s="15"/>
      <c r="D2632" s="15"/>
      <c r="E2632" s="32">
        <v>45950.3905787037</v>
      </c>
      <c r="F2632" s="17" t="s">
        <v>187</v>
      </c>
      <c r="G2632" s="15"/>
      <c r="H2632" s="17" t="s">
        <v>239</v>
      </c>
      <c r="I2632" s="18" t="s">
        <v>752</v>
      </c>
      <c r="J2632" s="18" t="s">
        <v>266</v>
      </c>
      <c r="K2632" s="17" t="s">
        <v>305</v>
      </c>
      <c r="L2632" s="17" t="s">
        <v>8182</v>
      </c>
      <c r="M2632" s="17" t="s">
        <v>8183</v>
      </c>
      <c r="N2632" s="17" t="s">
        <v>2589</v>
      </c>
      <c r="O2632" s="17" t="s">
        <v>428</v>
      </c>
      <c r="P2632" s="43" t="s">
        <v>4047</v>
      </c>
      <c r="Q2632" s="17" t="str" cm="1">
        <f t="array" ref="Q2632">_xlfn.XLOOKUP(Table4[[#This Row],[Full Name / Nama Penuh]],Table1[[#All],[Employee Name]],Table1[[#All],[Status]],"",0,1)</f>
        <v>Active</v>
      </c>
      <c r="R2632" s="37"/>
    </row>
    <row r="2633" spans="1:18">
      <c r="A2633" s="17"/>
      <c r="B2633" s="15"/>
      <c r="C2633" s="15"/>
      <c r="D2633" s="15"/>
      <c r="E2633" s="32">
        <v>45950.3890509259</v>
      </c>
      <c r="F2633" s="17" t="s">
        <v>187</v>
      </c>
      <c r="G2633" s="15"/>
      <c r="H2633" s="17" t="s">
        <v>239</v>
      </c>
      <c r="I2633" s="18" t="s">
        <v>752</v>
      </c>
      <c r="J2633" s="18" t="s">
        <v>291</v>
      </c>
      <c r="K2633" s="17" t="s">
        <v>305</v>
      </c>
      <c r="L2633" s="17" t="s">
        <v>8186</v>
      </c>
      <c r="M2633" s="17" t="s">
        <v>8183</v>
      </c>
      <c r="N2633" s="17" t="s">
        <v>2589</v>
      </c>
      <c r="O2633" s="17" t="s">
        <v>428</v>
      </c>
      <c r="P2633" s="43" t="s">
        <v>4047</v>
      </c>
      <c r="Q2633" s="17" t="str" cm="1">
        <f t="array" ref="Q2633">_xlfn.XLOOKUP(Table4[[#This Row],[Full Name / Nama Penuh]],Table1[[#All],[Employee Name]],Table1[[#All],[Status]],"",0,1)</f>
        <v>Active</v>
      </c>
      <c r="R2633" s="37"/>
    </row>
    <row r="2634" spans="1:18">
      <c r="A2634" s="47"/>
      <c r="B2634" s="21"/>
      <c r="C2634" s="21"/>
      <c r="D2634" s="21"/>
      <c r="E2634" s="33">
        <v>45950.379571759302</v>
      </c>
      <c r="F2634" s="17" t="s">
        <v>165</v>
      </c>
      <c r="G2634" s="15"/>
      <c r="H2634" s="17" t="s">
        <v>239</v>
      </c>
      <c r="I2634" s="22" t="s">
        <v>7619</v>
      </c>
      <c r="J2634" s="22" t="s">
        <v>291</v>
      </c>
      <c r="K2634" s="17" t="s">
        <v>305</v>
      </c>
      <c r="L2634" s="17" t="s">
        <v>8187</v>
      </c>
      <c r="M2634" s="17" t="s">
        <v>8188</v>
      </c>
      <c r="N2634" s="17" t="s">
        <v>8189</v>
      </c>
      <c r="O2634" s="17" t="s">
        <v>295</v>
      </c>
      <c r="P2634" s="43" t="s">
        <v>4047</v>
      </c>
      <c r="Q2634" s="17" t="str" cm="1">
        <f t="array" ref="Q2634">_xlfn.XLOOKUP(Table4[[#This Row],[Full Name / Nama Penuh]],Table1[[#All],[Employee Name]],Table1[[#All],[Status]],"",0,1)</f>
        <v>Active</v>
      </c>
      <c r="R2634" s="37"/>
    </row>
    <row r="2635" spans="1:18">
      <c r="A2635" s="17"/>
      <c r="B2635" s="15"/>
      <c r="C2635" s="15"/>
      <c r="D2635" s="15"/>
      <c r="E2635" s="32">
        <v>45950.371782407397</v>
      </c>
      <c r="F2635" s="17" t="s">
        <v>165</v>
      </c>
      <c r="G2635" s="15"/>
      <c r="H2635" s="17" t="s">
        <v>239</v>
      </c>
      <c r="I2635" s="18" t="s">
        <v>7619</v>
      </c>
      <c r="J2635" s="18" t="s">
        <v>1867</v>
      </c>
      <c r="K2635" s="17" t="s">
        <v>267</v>
      </c>
      <c r="L2635" s="17" t="s">
        <v>8190</v>
      </c>
      <c r="M2635" s="17" t="s">
        <v>3417</v>
      </c>
      <c r="N2635" s="17" t="s">
        <v>8191</v>
      </c>
      <c r="O2635" s="17" t="s">
        <v>450</v>
      </c>
      <c r="P2635" s="43" t="s">
        <v>4047</v>
      </c>
      <c r="Q2635" s="17" t="str" cm="1">
        <f t="array" ref="Q2635">_xlfn.XLOOKUP(Table4[[#This Row],[Full Name / Nama Penuh]],Table1[[#All],[Employee Name]],Table1[[#All],[Status]],"",0,1)</f>
        <v>Active</v>
      </c>
      <c r="R2635" s="37"/>
    </row>
    <row r="2636" spans="1:18">
      <c r="A2636" s="47"/>
      <c r="B2636" s="21"/>
      <c r="C2636" s="21"/>
      <c r="D2636" s="21"/>
      <c r="E2636" s="33">
        <v>45950.3702430556</v>
      </c>
      <c r="F2636" s="17" t="s">
        <v>165</v>
      </c>
      <c r="G2636" s="15"/>
      <c r="H2636" s="17" t="s">
        <v>239</v>
      </c>
      <c r="I2636" s="22" t="s">
        <v>7619</v>
      </c>
      <c r="J2636" s="22" t="s">
        <v>325</v>
      </c>
      <c r="K2636" s="17" t="s">
        <v>267</v>
      </c>
      <c r="L2636" s="17" t="s">
        <v>8192</v>
      </c>
      <c r="M2636" s="17" t="s">
        <v>7602</v>
      </c>
      <c r="N2636" s="17" t="s">
        <v>8193</v>
      </c>
      <c r="O2636" s="17" t="s">
        <v>283</v>
      </c>
      <c r="P2636" s="43" t="s">
        <v>4047</v>
      </c>
      <c r="Q2636" s="17" t="str" cm="1">
        <f t="array" ref="Q2636">_xlfn.XLOOKUP(Table4[[#This Row],[Full Name / Nama Penuh]],Table1[[#All],[Employee Name]],Table1[[#All],[Status]],"",0,1)</f>
        <v>Active</v>
      </c>
      <c r="R2636" s="37"/>
    </row>
    <row r="2637" spans="1:18">
      <c r="A2637" s="17"/>
      <c r="B2637" s="15"/>
      <c r="C2637" s="15"/>
      <c r="D2637" s="15"/>
      <c r="E2637" s="32">
        <v>45950.367268518501</v>
      </c>
      <c r="F2637" s="17" t="s">
        <v>48</v>
      </c>
      <c r="G2637" s="15"/>
      <c r="H2637" s="17" t="s">
        <v>239</v>
      </c>
      <c r="I2637" s="18" t="s">
        <v>304</v>
      </c>
      <c r="J2637" s="18" t="s">
        <v>266</v>
      </c>
      <c r="K2637" s="17" t="s">
        <v>285</v>
      </c>
      <c r="L2637" s="17" t="s">
        <v>8194</v>
      </c>
      <c r="M2637" s="17" t="s">
        <v>8195</v>
      </c>
      <c r="N2637" s="17" t="s">
        <v>8196</v>
      </c>
      <c r="O2637" s="17" t="s">
        <v>289</v>
      </c>
      <c r="P2637" s="43" t="s">
        <v>4047</v>
      </c>
      <c r="Q2637" s="17" t="str" cm="1">
        <f t="array" ref="Q2637">_xlfn.XLOOKUP(Table4[[#This Row],[Full Name / Nama Penuh]],Table1[[#All],[Employee Name]],Table1[[#All],[Status]],"",0,1)</f>
        <v>Active</v>
      </c>
      <c r="R2637" s="37"/>
    </row>
    <row r="2638" spans="1:18">
      <c r="A2638" s="47"/>
      <c r="B2638" s="21"/>
      <c r="C2638" s="21"/>
      <c r="D2638" s="21"/>
      <c r="E2638" s="33">
        <v>45950.366168981498</v>
      </c>
      <c r="F2638" s="17" t="s">
        <v>165</v>
      </c>
      <c r="G2638" s="15"/>
      <c r="H2638" s="17" t="s">
        <v>239</v>
      </c>
      <c r="I2638" s="22" t="s">
        <v>7619</v>
      </c>
      <c r="J2638" s="22" t="s">
        <v>644</v>
      </c>
      <c r="K2638" s="17" t="s">
        <v>285</v>
      </c>
      <c r="L2638" s="17" t="s">
        <v>8197</v>
      </c>
      <c r="M2638" s="17" t="s">
        <v>287</v>
      </c>
      <c r="N2638" s="17" t="s">
        <v>8198</v>
      </c>
      <c r="O2638" s="17" t="s">
        <v>428</v>
      </c>
      <c r="P2638" s="43" t="s">
        <v>4047</v>
      </c>
      <c r="Q2638" s="17" t="str" cm="1">
        <f t="array" ref="Q2638">_xlfn.XLOOKUP(Table4[[#This Row],[Full Name / Nama Penuh]],Table1[[#All],[Employee Name]],Table1[[#All],[Status]],"",0,1)</f>
        <v>Active</v>
      </c>
      <c r="R2638" s="37"/>
    </row>
    <row r="2639" spans="1:18">
      <c r="A2639" s="17"/>
      <c r="B2639" s="15"/>
      <c r="C2639" s="15"/>
      <c r="D2639" s="15"/>
      <c r="E2639" s="32">
        <v>45950.364733796298</v>
      </c>
      <c r="F2639" s="17" t="s">
        <v>135</v>
      </c>
      <c r="G2639" s="15"/>
      <c r="H2639" s="17" t="s">
        <v>239</v>
      </c>
      <c r="I2639" s="18" t="s">
        <v>1762</v>
      </c>
      <c r="J2639" s="18" t="s">
        <v>355</v>
      </c>
      <c r="K2639" s="17" t="s">
        <v>267</v>
      </c>
      <c r="L2639" s="17" t="s">
        <v>8199</v>
      </c>
      <c r="M2639" s="17" t="s">
        <v>8200</v>
      </c>
      <c r="N2639" s="17" t="s">
        <v>8201</v>
      </c>
      <c r="O2639" s="17" t="s">
        <v>283</v>
      </c>
      <c r="P2639" s="43" t="s">
        <v>4047</v>
      </c>
      <c r="Q2639" s="17" t="str" cm="1">
        <f t="array" ref="Q2639">_xlfn.XLOOKUP(Table4[[#This Row],[Full Name / Nama Penuh]],Table1[[#All],[Employee Name]],Table1[[#All],[Status]],"",0,1)</f>
        <v>Active</v>
      </c>
      <c r="R2639" s="37"/>
    </row>
    <row r="2640" spans="1:18">
      <c r="A2640" s="17"/>
      <c r="B2640" s="15"/>
      <c r="C2640" s="15"/>
      <c r="D2640" s="15"/>
      <c r="E2640" s="32">
        <v>45950.336921296301</v>
      </c>
      <c r="F2640" s="17" t="s">
        <v>165</v>
      </c>
      <c r="G2640" s="15"/>
      <c r="H2640" s="17" t="s">
        <v>239</v>
      </c>
      <c r="I2640" s="18" t="s">
        <v>7619</v>
      </c>
      <c r="J2640" s="18" t="s">
        <v>266</v>
      </c>
      <c r="K2640" s="17" t="s">
        <v>285</v>
      </c>
      <c r="L2640" s="17" t="s">
        <v>8202</v>
      </c>
      <c r="M2640" s="17" t="s">
        <v>4874</v>
      </c>
      <c r="N2640" s="17" t="s">
        <v>287</v>
      </c>
      <c r="O2640" s="17" t="s">
        <v>428</v>
      </c>
      <c r="P2640" s="43" t="s">
        <v>4047</v>
      </c>
      <c r="Q2640" s="17" t="str" cm="1">
        <f t="array" ref="Q2640">_xlfn.XLOOKUP(Table4[[#This Row],[Full Name / Nama Penuh]],Table1[[#All],[Employee Name]],Table1[[#All],[Status]],"",0,1)</f>
        <v>Active</v>
      </c>
      <c r="R2640" s="37"/>
    </row>
    <row r="2641" spans="1:18">
      <c r="A2641" s="17"/>
      <c r="B2641" s="15"/>
      <c r="C2641" s="15"/>
      <c r="D2641" s="15"/>
      <c r="E2641" s="32">
        <v>45950.334224537</v>
      </c>
      <c r="F2641" s="17" t="s">
        <v>165</v>
      </c>
      <c r="G2641" s="15"/>
      <c r="H2641" s="17" t="s">
        <v>239</v>
      </c>
      <c r="I2641" s="18" t="s">
        <v>8203</v>
      </c>
      <c r="J2641" s="18" t="s">
        <v>266</v>
      </c>
      <c r="K2641" s="17" t="s">
        <v>267</v>
      </c>
      <c r="L2641" s="17" t="s">
        <v>8204</v>
      </c>
      <c r="M2641" s="17" t="s">
        <v>1128</v>
      </c>
      <c r="N2641" s="17" t="s">
        <v>3500</v>
      </c>
      <c r="O2641" s="17" t="s">
        <v>593</v>
      </c>
      <c r="P2641" s="43" t="s">
        <v>4047</v>
      </c>
      <c r="Q2641" s="17" t="str" cm="1">
        <f t="array" ref="Q2641">_xlfn.XLOOKUP(Table4[[#This Row],[Full Name / Nama Penuh]],Table1[[#All],[Employee Name]],Table1[[#All],[Status]],"",0,1)</f>
        <v>Active</v>
      </c>
      <c r="R2641" s="37"/>
    </row>
    <row r="2642" spans="1:18">
      <c r="A2642" s="47"/>
      <c r="B2642" s="21"/>
      <c r="C2642" s="21"/>
      <c r="D2642" s="21"/>
      <c r="E2642" s="33">
        <v>45950.317245370403</v>
      </c>
      <c r="F2642" s="17" t="s">
        <v>165</v>
      </c>
      <c r="G2642" s="15"/>
      <c r="H2642" s="17" t="s">
        <v>239</v>
      </c>
      <c r="I2642" s="22" t="s">
        <v>7619</v>
      </c>
      <c r="J2642" s="22" t="s">
        <v>266</v>
      </c>
      <c r="K2642" s="17" t="s">
        <v>267</v>
      </c>
      <c r="L2642" s="17" t="s">
        <v>8205</v>
      </c>
      <c r="M2642" s="17" t="s">
        <v>8206</v>
      </c>
      <c r="N2642" s="17" t="s">
        <v>8207</v>
      </c>
      <c r="O2642" s="17" t="s">
        <v>346</v>
      </c>
      <c r="P2642" s="43" t="s">
        <v>4047</v>
      </c>
      <c r="Q2642" s="17" t="str" cm="1">
        <f t="array" ref="Q2642">_xlfn.XLOOKUP(Table4[[#This Row],[Full Name / Nama Penuh]],Table1[[#All],[Employee Name]],Table1[[#All],[Status]],"",0,1)</f>
        <v>Active</v>
      </c>
      <c r="R2642" s="37"/>
    </row>
    <row r="2643" spans="1:18">
      <c r="A2643" s="17"/>
      <c r="B2643" s="15"/>
      <c r="C2643" s="15"/>
      <c r="D2643" s="15"/>
      <c r="E2643" s="32">
        <v>45950.295520833301</v>
      </c>
      <c r="F2643" s="17" t="s">
        <v>147</v>
      </c>
      <c r="G2643" s="15"/>
      <c r="H2643" s="17" t="s">
        <v>239</v>
      </c>
      <c r="I2643" s="18" t="s">
        <v>508</v>
      </c>
      <c r="J2643" s="18" t="s">
        <v>266</v>
      </c>
      <c r="K2643" s="17" t="s">
        <v>285</v>
      </c>
      <c r="L2643" s="17" t="s">
        <v>8208</v>
      </c>
      <c r="M2643" s="17" t="s">
        <v>362</v>
      </c>
      <c r="N2643" s="17" t="s">
        <v>8209</v>
      </c>
      <c r="O2643" s="17" t="s">
        <v>289</v>
      </c>
      <c r="P2643" s="43" t="s">
        <v>4047</v>
      </c>
      <c r="Q2643" s="17" t="str" cm="1">
        <f t="array" ref="Q2643">_xlfn.XLOOKUP(Table4[[#This Row],[Full Name / Nama Penuh]],Table1[[#All],[Employee Name]],Table1[[#All],[Status]],"",0,1)</f>
        <v>Active</v>
      </c>
      <c r="R2643" s="37"/>
    </row>
    <row r="2644" spans="1:18">
      <c r="A2644" s="47"/>
      <c r="B2644" s="21"/>
      <c r="C2644" s="21"/>
      <c r="D2644" s="21"/>
      <c r="E2644" s="33">
        <v>45950.2938194444</v>
      </c>
      <c r="F2644" s="17" t="s">
        <v>147</v>
      </c>
      <c r="G2644" s="15"/>
      <c r="H2644" s="17" t="s">
        <v>239</v>
      </c>
      <c r="I2644" s="22" t="s">
        <v>508</v>
      </c>
      <c r="J2644" s="22" t="s">
        <v>266</v>
      </c>
      <c r="K2644" s="17" t="s">
        <v>305</v>
      </c>
      <c r="L2644" s="17" t="s">
        <v>8210</v>
      </c>
      <c r="M2644" s="17" t="s">
        <v>8211</v>
      </c>
      <c r="N2644" s="17" t="s">
        <v>8212</v>
      </c>
      <c r="O2644" s="17" t="s">
        <v>428</v>
      </c>
      <c r="P2644" s="43" t="s">
        <v>4047</v>
      </c>
      <c r="Q2644" s="17" t="str" cm="1">
        <f t="array" ref="Q2644">_xlfn.XLOOKUP(Table4[[#This Row],[Full Name / Nama Penuh]],Table1[[#All],[Employee Name]],Table1[[#All],[Status]],"",0,1)</f>
        <v>Active</v>
      </c>
      <c r="R2644" s="37"/>
    </row>
    <row r="2645" spans="1:18">
      <c r="A2645" s="17"/>
      <c r="B2645" s="15"/>
      <c r="C2645" s="15"/>
      <c r="D2645" s="15"/>
      <c r="E2645" s="32">
        <v>45950.2601041667</v>
      </c>
      <c r="F2645" s="17" t="s">
        <v>42</v>
      </c>
      <c r="G2645" s="15"/>
      <c r="H2645" s="17" t="s">
        <v>239</v>
      </c>
      <c r="I2645" s="18" t="s">
        <v>4120</v>
      </c>
      <c r="J2645" s="18" t="s">
        <v>274</v>
      </c>
      <c r="K2645" s="17" t="s">
        <v>267</v>
      </c>
      <c r="L2645" s="17" t="s">
        <v>8213</v>
      </c>
      <c r="M2645" s="17" t="s">
        <v>8214</v>
      </c>
      <c r="N2645" s="17" t="s">
        <v>8215</v>
      </c>
      <c r="O2645" s="17" t="s">
        <v>271</v>
      </c>
      <c r="P2645" s="43" t="s">
        <v>4047</v>
      </c>
      <c r="Q2645" s="17" t="str" cm="1">
        <f t="array" ref="Q2645">_xlfn.XLOOKUP(Table4[[#This Row],[Full Name / Nama Penuh]],Table1[[#All],[Employee Name]],Table1[[#All],[Status]],"",0,1)</f>
        <v>Inactive</v>
      </c>
      <c r="R2645" s="37"/>
    </row>
    <row r="2646" spans="1:18" ht="72.75">
      <c r="A2646" s="17"/>
      <c r="B2646" s="15"/>
      <c r="C2646" s="15"/>
      <c r="D2646" s="15"/>
      <c r="E2646" s="32">
        <v>45950</v>
      </c>
      <c r="F2646" s="17" t="s">
        <v>231</v>
      </c>
      <c r="G2646" s="15" t="s">
        <v>8216</v>
      </c>
      <c r="H2646" s="17" t="s">
        <v>239</v>
      </c>
      <c r="I2646" s="18" t="s">
        <v>8217</v>
      </c>
      <c r="J2646" s="18" t="s">
        <v>266</v>
      </c>
      <c r="K2646" s="19" t="s">
        <v>267</v>
      </c>
      <c r="L2646" s="19" t="s">
        <v>8218</v>
      </c>
      <c r="M2646" s="20" t="s">
        <v>8219</v>
      </c>
      <c r="N2646" s="19" t="s">
        <v>8220</v>
      </c>
      <c r="O2646" s="18" t="s">
        <v>271</v>
      </c>
      <c r="P2646" s="43" t="s">
        <v>4047</v>
      </c>
      <c r="Q2646" s="17" t="str" cm="1">
        <f t="array" ref="Q2646">_xlfn.XLOOKUP(Table4[[#This Row],[Full Name / Nama Penuh]],Table1[[#All],[Employee Name]],Table1[[#All],[Status]],"",0,1)</f>
        <v>Inactive</v>
      </c>
      <c r="R2646" s="37"/>
    </row>
    <row r="2647" spans="1:18">
      <c r="A2647" s="47"/>
      <c r="B2647" s="21"/>
      <c r="C2647" s="21"/>
      <c r="D2647" s="21"/>
      <c r="E2647" s="33">
        <v>45949.898460648197</v>
      </c>
      <c r="F2647" s="17" t="s">
        <v>74</v>
      </c>
      <c r="G2647" s="15"/>
      <c r="H2647" s="17" t="s">
        <v>239</v>
      </c>
      <c r="I2647" s="22" t="s">
        <v>1025</v>
      </c>
      <c r="J2647" s="22" t="s">
        <v>274</v>
      </c>
      <c r="K2647" s="17" t="s">
        <v>267</v>
      </c>
      <c r="L2647" s="17" t="s">
        <v>8221</v>
      </c>
      <c r="M2647" s="17" t="s">
        <v>8222</v>
      </c>
      <c r="N2647" s="17" t="s">
        <v>8223</v>
      </c>
      <c r="O2647" s="17" t="s">
        <v>346</v>
      </c>
      <c r="P2647" s="43" t="s">
        <v>4047</v>
      </c>
      <c r="Q2647" s="17" t="str" cm="1">
        <f t="array" ref="Q2647">_xlfn.XLOOKUP(Table4[[#This Row],[Full Name / Nama Penuh]],Table1[[#All],[Employee Name]],Table1[[#All],[Status]],"",0,1)</f>
        <v>Active</v>
      </c>
      <c r="R2647" s="37"/>
    </row>
    <row r="2648" spans="1:18">
      <c r="A2648" s="17"/>
      <c r="B2648" s="15"/>
      <c r="C2648" s="15"/>
      <c r="D2648" s="15"/>
      <c r="E2648" s="32">
        <v>45949.895057870403</v>
      </c>
      <c r="F2648" s="17" t="s">
        <v>74</v>
      </c>
      <c r="G2648" s="15"/>
      <c r="H2648" s="17" t="s">
        <v>239</v>
      </c>
      <c r="I2648" s="18" t="s">
        <v>1025</v>
      </c>
      <c r="J2648" s="18" t="s">
        <v>291</v>
      </c>
      <c r="K2648" s="17" t="s">
        <v>305</v>
      </c>
      <c r="L2648" s="17" t="s">
        <v>8224</v>
      </c>
      <c r="M2648" s="17" t="s">
        <v>8225</v>
      </c>
      <c r="N2648" s="17" t="s">
        <v>8226</v>
      </c>
      <c r="O2648" s="17" t="s">
        <v>295</v>
      </c>
      <c r="P2648" s="43" t="s">
        <v>4047</v>
      </c>
      <c r="Q2648" s="17" t="str" cm="1">
        <f t="array" ref="Q2648">_xlfn.XLOOKUP(Table4[[#This Row],[Full Name / Nama Penuh]],Table1[[#All],[Employee Name]],Table1[[#All],[Status]],"",0,1)</f>
        <v>Active</v>
      </c>
      <c r="R2648" s="37"/>
    </row>
    <row r="2649" spans="1:18">
      <c r="A2649" s="47"/>
      <c r="B2649" s="21"/>
      <c r="C2649" s="21"/>
      <c r="D2649" s="21"/>
      <c r="E2649" s="33">
        <v>45949.8918865741</v>
      </c>
      <c r="F2649" s="17" t="s">
        <v>74</v>
      </c>
      <c r="G2649" s="15"/>
      <c r="H2649" s="17" t="s">
        <v>239</v>
      </c>
      <c r="I2649" s="22" t="s">
        <v>1025</v>
      </c>
      <c r="J2649" s="22" t="s">
        <v>325</v>
      </c>
      <c r="K2649" s="17" t="s">
        <v>305</v>
      </c>
      <c r="L2649" s="17" t="s">
        <v>8227</v>
      </c>
      <c r="M2649" s="17" t="s">
        <v>8228</v>
      </c>
      <c r="N2649" s="17" t="s">
        <v>8229</v>
      </c>
      <c r="O2649" s="17" t="s">
        <v>295</v>
      </c>
      <c r="P2649" s="43" t="s">
        <v>4047</v>
      </c>
      <c r="Q2649" s="17" t="str" cm="1">
        <f t="array" ref="Q2649">_xlfn.XLOOKUP(Table4[[#This Row],[Full Name / Nama Penuh]],Table1[[#All],[Employee Name]],Table1[[#All],[Status]],"",0,1)</f>
        <v>Active</v>
      </c>
      <c r="R2649" s="37"/>
    </row>
    <row r="2650" spans="1:18">
      <c r="A2650" s="17"/>
      <c r="B2650" s="15"/>
      <c r="C2650" s="15"/>
      <c r="D2650" s="15"/>
      <c r="E2650" s="32">
        <v>45949.890520833302</v>
      </c>
      <c r="F2650" s="17" t="s">
        <v>42</v>
      </c>
      <c r="G2650" s="15"/>
      <c r="H2650" s="17" t="s">
        <v>239</v>
      </c>
      <c r="I2650" s="18" t="s">
        <v>4120</v>
      </c>
      <c r="J2650" s="18" t="s">
        <v>325</v>
      </c>
      <c r="K2650" s="17" t="s">
        <v>267</v>
      </c>
      <c r="L2650" s="17" t="s">
        <v>8230</v>
      </c>
      <c r="M2650" s="17" t="s">
        <v>8231</v>
      </c>
      <c r="N2650" s="17" t="s">
        <v>8232</v>
      </c>
      <c r="O2650" s="17" t="s">
        <v>346</v>
      </c>
      <c r="P2650" s="43" t="s">
        <v>4047</v>
      </c>
      <c r="Q2650" s="17" t="str" cm="1">
        <f t="array" ref="Q2650">_xlfn.XLOOKUP(Table4[[#This Row],[Full Name / Nama Penuh]],Table1[[#All],[Employee Name]],Table1[[#All],[Status]],"",0,1)</f>
        <v>Inactive</v>
      </c>
      <c r="R2650" s="37"/>
    </row>
    <row r="2651" spans="1:18">
      <c r="A2651" s="47"/>
      <c r="B2651" s="21"/>
      <c r="C2651" s="21"/>
      <c r="D2651" s="21"/>
      <c r="E2651" s="33">
        <v>45949.889016203699</v>
      </c>
      <c r="F2651" s="17" t="s">
        <v>74</v>
      </c>
      <c r="G2651" s="15"/>
      <c r="H2651" s="17" t="s">
        <v>239</v>
      </c>
      <c r="I2651" s="22" t="s">
        <v>1025</v>
      </c>
      <c r="J2651" s="22" t="s">
        <v>300</v>
      </c>
      <c r="K2651" s="17" t="s">
        <v>285</v>
      </c>
      <c r="L2651" s="17" t="s">
        <v>8233</v>
      </c>
      <c r="M2651" s="17" t="s">
        <v>8234</v>
      </c>
      <c r="N2651" s="17" t="s">
        <v>8235</v>
      </c>
      <c r="O2651" s="17" t="s">
        <v>295</v>
      </c>
      <c r="P2651" s="43" t="s">
        <v>4047</v>
      </c>
      <c r="Q2651" s="17" t="str" cm="1">
        <f t="array" ref="Q2651">_xlfn.XLOOKUP(Table4[[#This Row],[Full Name / Nama Penuh]],Table1[[#All],[Employee Name]],Table1[[#All],[Status]],"",0,1)</f>
        <v>Active</v>
      </c>
      <c r="R2651" s="37"/>
    </row>
    <row r="2652" spans="1:18">
      <c r="A2652" s="17"/>
      <c r="B2652" s="15"/>
      <c r="C2652" s="15"/>
      <c r="D2652" s="15"/>
      <c r="E2652" s="32">
        <v>45949.504560185203</v>
      </c>
      <c r="F2652" s="17" t="s">
        <v>31</v>
      </c>
      <c r="G2652" s="15"/>
      <c r="H2652" s="17" t="s">
        <v>239</v>
      </c>
      <c r="I2652" s="18" t="s">
        <v>7656</v>
      </c>
      <c r="J2652" s="18" t="s">
        <v>683</v>
      </c>
      <c r="K2652" s="17" t="s">
        <v>296</v>
      </c>
      <c r="L2652" s="17" t="s">
        <v>8236</v>
      </c>
      <c r="M2652" s="17" t="s">
        <v>8237</v>
      </c>
      <c r="N2652" s="17" t="s">
        <v>8238</v>
      </c>
      <c r="O2652" s="17" t="s">
        <v>346</v>
      </c>
      <c r="P2652" s="43" t="s">
        <v>4047</v>
      </c>
      <c r="Q2652" s="17" t="str" cm="1">
        <f t="array" ref="Q2652">_xlfn.XLOOKUP(Table4[[#This Row],[Full Name / Nama Penuh]],Table1[[#All],[Employee Name]],Table1[[#All],[Status]],"",0,1)</f>
        <v>Inactive</v>
      </c>
      <c r="R2652" s="37"/>
    </row>
    <row r="2653" spans="1:18">
      <c r="A2653" s="47"/>
      <c r="B2653" s="21"/>
      <c r="C2653" s="21"/>
      <c r="D2653" s="21"/>
      <c r="E2653" s="33">
        <v>45948.679108796299</v>
      </c>
      <c r="F2653" s="17" t="s">
        <v>31</v>
      </c>
      <c r="G2653" s="15"/>
      <c r="H2653" s="17" t="s">
        <v>239</v>
      </c>
      <c r="I2653" s="22" t="s">
        <v>7490</v>
      </c>
      <c r="J2653" s="22" t="s">
        <v>483</v>
      </c>
      <c r="K2653" s="17" t="s">
        <v>267</v>
      </c>
      <c r="L2653" s="17" t="s">
        <v>8239</v>
      </c>
      <c r="M2653" s="17" t="s">
        <v>8240</v>
      </c>
      <c r="N2653" s="17" t="s">
        <v>8241</v>
      </c>
      <c r="O2653" s="17" t="s">
        <v>346</v>
      </c>
      <c r="P2653" s="43" t="s">
        <v>4047</v>
      </c>
      <c r="Q2653" s="17" t="str" cm="1">
        <f t="array" ref="Q2653">_xlfn.XLOOKUP(Table4[[#This Row],[Full Name / Nama Penuh]],Table1[[#All],[Employee Name]],Table1[[#All],[Status]],"",0,1)</f>
        <v>Inactive</v>
      </c>
      <c r="R2653" s="37"/>
    </row>
    <row r="2654" spans="1:18">
      <c r="A2654" s="17"/>
      <c r="B2654" s="15"/>
      <c r="C2654" s="15"/>
      <c r="D2654" s="15"/>
      <c r="E2654" s="32">
        <v>45947.499409722201</v>
      </c>
      <c r="F2654" s="17" t="s">
        <v>169</v>
      </c>
      <c r="G2654" s="15"/>
      <c r="H2654" s="17" t="s">
        <v>239</v>
      </c>
      <c r="I2654" s="18" t="s">
        <v>2950</v>
      </c>
      <c r="J2654" s="18" t="s">
        <v>274</v>
      </c>
      <c r="K2654" s="17" t="s">
        <v>305</v>
      </c>
      <c r="L2654" s="17" t="s">
        <v>8242</v>
      </c>
      <c r="M2654" s="17" t="s">
        <v>8243</v>
      </c>
      <c r="N2654" s="17" t="s">
        <v>8244</v>
      </c>
      <c r="O2654" s="17" t="s">
        <v>283</v>
      </c>
      <c r="P2654" s="43" t="s">
        <v>4047</v>
      </c>
      <c r="Q2654" s="17" t="str" cm="1">
        <f t="array" ref="Q2654">_xlfn.XLOOKUP(Table4[[#This Row],[Full Name / Nama Penuh]],Table1[[#All],[Employee Name]],Table1[[#All],[Status]],"",0,1)</f>
        <v>Active</v>
      </c>
      <c r="R2654" s="37"/>
    </row>
    <row r="2655" spans="1:18">
      <c r="A2655" s="17"/>
      <c r="B2655" s="15"/>
      <c r="C2655" s="15"/>
      <c r="D2655" s="15"/>
      <c r="E2655" s="32">
        <v>45947.495335648098</v>
      </c>
      <c r="F2655" s="17" t="s">
        <v>169</v>
      </c>
      <c r="G2655" s="15"/>
      <c r="H2655" s="17" t="s">
        <v>239</v>
      </c>
      <c r="I2655" s="18" t="s">
        <v>2950</v>
      </c>
      <c r="J2655" s="18" t="s">
        <v>274</v>
      </c>
      <c r="K2655" s="17" t="s">
        <v>305</v>
      </c>
      <c r="L2655" s="17" t="s">
        <v>8245</v>
      </c>
      <c r="M2655" s="17" t="s">
        <v>8246</v>
      </c>
      <c r="N2655" s="17" t="s">
        <v>8247</v>
      </c>
      <c r="O2655" s="17" t="s">
        <v>295</v>
      </c>
      <c r="P2655" s="43" t="s">
        <v>4047</v>
      </c>
      <c r="Q2655" s="17" t="str" cm="1">
        <f t="array" ref="Q2655">_xlfn.XLOOKUP(Table4[[#This Row],[Full Name / Nama Penuh]],Table1[[#All],[Employee Name]],Table1[[#All],[Status]],"",0,1)</f>
        <v>Active</v>
      </c>
      <c r="R2655" s="37"/>
    </row>
    <row r="2656" spans="1:18">
      <c r="A2656" s="17"/>
      <c r="B2656" s="15"/>
      <c r="C2656" s="15"/>
      <c r="D2656" s="15"/>
      <c r="E2656" s="32">
        <v>45947.493171296301</v>
      </c>
      <c r="F2656" s="17" t="s">
        <v>82</v>
      </c>
      <c r="G2656" s="15"/>
      <c r="H2656" s="17" t="s">
        <v>239</v>
      </c>
      <c r="I2656" s="18" t="s">
        <v>309</v>
      </c>
      <c r="J2656" s="18" t="s">
        <v>348</v>
      </c>
      <c r="K2656" s="17" t="s">
        <v>305</v>
      </c>
      <c r="L2656" s="17" t="s">
        <v>8248</v>
      </c>
      <c r="M2656" s="17" t="s">
        <v>8249</v>
      </c>
      <c r="N2656" s="17" t="s">
        <v>8250</v>
      </c>
      <c r="O2656" s="17" t="s">
        <v>295</v>
      </c>
      <c r="P2656" s="43" t="s">
        <v>4047</v>
      </c>
      <c r="Q2656" s="17" t="str" cm="1">
        <f t="array" ref="Q2656">_xlfn.XLOOKUP(Table4[[#This Row],[Full Name / Nama Penuh]],Table1[[#All],[Employee Name]],Table1[[#All],[Status]],"",0,1)</f>
        <v>Active</v>
      </c>
      <c r="R2656" s="37"/>
    </row>
    <row r="2657" spans="1:18">
      <c r="A2657" s="47"/>
      <c r="B2657" s="21"/>
      <c r="C2657" s="21"/>
      <c r="D2657" s="21"/>
      <c r="E2657" s="33">
        <v>45947.489537037</v>
      </c>
      <c r="F2657" s="17" t="s">
        <v>58</v>
      </c>
      <c r="G2657" s="15"/>
      <c r="H2657" s="17" t="s">
        <v>239</v>
      </c>
      <c r="I2657" s="22" t="s">
        <v>56</v>
      </c>
      <c r="J2657" s="22" t="s">
        <v>291</v>
      </c>
      <c r="K2657" s="17" t="s">
        <v>267</v>
      </c>
      <c r="L2657" s="17" t="s">
        <v>8251</v>
      </c>
      <c r="M2657" s="17" t="s">
        <v>8252</v>
      </c>
      <c r="N2657" s="17" t="s">
        <v>8253</v>
      </c>
      <c r="O2657" s="17" t="s">
        <v>346</v>
      </c>
      <c r="P2657" s="43" t="s">
        <v>4047</v>
      </c>
      <c r="Q2657" s="17" t="str" cm="1">
        <f t="array" ref="Q2657">_xlfn.XLOOKUP(Table4[[#This Row],[Full Name / Nama Penuh]],Table1[[#All],[Employee Name]],Table1[[#All],[Status]],"",0,1)</f>
        <v>Active</v>
      </c>
      <c r="R2657" s="37"/>
    </row>
    <row r="2658" spans="1:18">
      <c r="A2658" s="17"/>
      <c r="B2658" s="15"/>
      <c r="C2658" s="15"/>
      <c r="D2658" s="15"/>
      <c r="E2658" s="32">
        <v>45947.488368055601</v>
      </c>
      <c r="F2658" s="17" t="s">
        <v>82</v>
      </c>
      <c r="G2658" s="15"/>
      <c r="H2658" s="17" t="s">
        <v>239</v>
      </c>
      <c r="I2658" s="18" t="s">
        <v>309</v>
      </c>
      <c r="J2658" s="18" t="s">
        <v>291</v>
      </c>
      <c r="K2658" s="17" t="s">
        <v>305</v>
      </c>
      <c r="L2658" s="17" t="s">
        <v>8254</v>
      </c>
      <c r="M2658" s="17" t="s">
        <v>8255</v>
      </c>
      <c r="N2658" s="17" t="s">
        <v>8256</v>
      </c>
      <c r="O2658" s="17" t="s">
        <v>295</v>
      </c>
      <c r="P2658" s="43" t="s">
        <v>4047</v>
      </c>
      <c r="Q2658" s="17" t="str" cm="1">
        <f t="array" ref="Q2658">_xlfn.XLOOKUP(Table4[[#This Row],[Full Name / Nama Penuh]],Table1[[#All],[Employee Name]],Table1[[#All],[Status]],"",0,1)</f>
        <v>Active</v>
      </c>
      <c r="R2658" s="37"/>
    </row>
    <row r="2659" spans="1:18">
      <c r="A2659" s="47"/>
      <c r="B2659" s="21"/>
      <c r="C2659" s="21"/>
      <c r="D2659" s="21"/>
      <c r="E2659" s="33">
        <v>45947.487083333297</v>
      </c>
      <c r="F2659" s="17" t="s">
        <v>58</v>
      </c>
      <c r="G2659" s="15"/>
      <c r="H2659" s="17" t="s">
        <v>239</v>
      </c>
      <c r="I2659" s="22" t="s">
        <v>56</v>
      </c>
      <c r="J2659" s="22" t="s">
        <v>291</v>
      </c>
      <c r="K2659" s="17" t="s">
        <v>305</v>
      </c>
      <c r="L2659" s="17" t="s">
        <v>8257</v>
      </c>
      <c r="M2659" s="17" t="s">
        <v>8258</v>
      </c>
      <c r="N2659" s="17" t="s">
        <v>8259</v>
      </c>
      <c r="O2659" s="17" t="s">
        <v>295</v>
      </c>
      <c r="P2659" s="43" t="s">
        <v>4047</v>
      </c>
      <c r="Q2659" s="17" t="str" cm="1">
        <f t="array" ref="Q2659">_xlfn.XLOOKUP(Table4[[#This Row],[Full Name / Nama Penuh]],Table1[[#All],[Employee Name]],Table1[[#All],[Status]],"",0,1)</f>
        <v>Active</v>
      </c>
      <c r="R2659" s="37"/>
    </row>
    <row r="2660" spans="1:18">
      <c r="A2660" s="17"/>
      <c r="B2660" s="15"/>
      <c r="C2660" s="15"/>
      <c r="D2660" s="15"/>
      <c r="E2660" s="32">
        <v>45947.485219907401</v>
      </c>
      <c r="F2660" s="17" t="s">
        <v>82</v>
      </c>
      <c r="G2660" s="15"/>
      <c r="H2660" s="17" t="s">
        <v>239</v>
      </c>
      <c r="I2660" s="18" t="s">
        <v>309</v>
      </c>
      <c r="J2660" s="18" t="s">
        <v>483</v>
      </c>
      <c r="K2660" s="17" t="s">
        <v>285</v>
      </c>
      <c r="L2660" s="17" t="s">
        <v>8260</v>
      </c>
      <c r="M2660" s="17" t="s">
        <v>8261</v>
      </c>
      <c r="N2660" s="17" t="s">
        <v>8262</v>
      </c>
      <c r="O2660" s="17" t="s">
        <v>428</v>
      </c>
      <c r="P2660" s="43" t="s">
        <v>4047</v>
      </c>
      <c r="Q2660" s="17" t="str" cm="1">
        <f t="array" ref="Q2660">_xlfn.XLOOKUP(Table4[[#This Row],[Full Name / Nama Penuh]],Table1[[#All],[Employee Name]],Table1[[#All],[Status]],"",0,1)</f>
        <v>Active</v>
      </c>
      <c r="R2660" s="37"/>
    </row>
    <row r="2661" spans="1:18">
      <c r="A2661" s="47"/>
      <c r="B2661" s="21"/>
      <c r="C2661" s="21"/>
      <c r="D2661" s="21"/>
      <c r="E2661" s="33">
        <v>45947.478483796302</v>
      </c>
      <c r="F2661" s="17" t="s">
        <v>112</v>
      </c>
      <c r="G2661" s="15"/>
      <c r="H2661" s="17" t="s">
        <v>239</v>
      </c>
      <c r="I2661" s="22" t="s">
        <v>7015</v>
      </c>
      <c r="J2661" s="22" t="s">
        <v>88</v>
      </c>
      <c r="K2661" s="17" t="s">
        <v>296</v>
      </c>
      <c r="L2661" s="17" t="s">
        <v>8263</v>
      </c>
      <c r="M2661" s="17" t="s">
        <v>8264</v>
      </c>
      <c r="N2661" s="17" t="s">
        <v>8265</v>
      </c>
      <c r="O2661" s="17" t="s">
        <v>593</v>
      </c>
      <c r="P2661" s="43" t="s">
        <v>4047</v>
      </c>
      <c r="Q2661" s="17" t="str" cm="1">
        <f t="array" ref="Q2661">_xlfn.XLOOKUP(Table4[[#This Row],[Full Name / Nama Penuh]],Table1[[#All],[Employee Name]],Table1[[#All],[Status]],"",0,1)</f>
        <v>Inactive</v>
      </c>
      <c r="R2661" s="37"/>
    </row>
    <row r="2662" spans="1:18">
      <c r="A2662" s="17"/>
      <c r="B2662" s="15"/>
      <c r="C2662" s="15"/>
      <c r="D2662" s="15"/>
      <c r="E2662" s="32">
        <v>45947.476319444402</v>
      </c>
      <c r="F2662" s="17" t="s">
        <v>76</v>
      </c>
      <c r="G2662" s="15"/>
      <c r="H2662" s="17" t="s">
        <v>239</v>
      </c>
      <c r="I2662" s="18" t="s">
        <v>8266</v>
      </c>
      <c r="J2662" s="18" t="s">
        <v>274</v>
      </c>
      <c r="K2662" s="17" t="s">
        <v>305</v>
      </c>
      <c r="L2662" s="17" t="s">
        <v>8267</v>
      </c>
      <c r="M2662" s="17" t="s">
        <v>8268</v>
      </c>
      <c r="N2662" s="17" t="s">
        <v>8269</v>
      </c>
      <c r="O2662" s="17" t="s">
        <v>295</v>
      </c>
      <c r="P2662" s="43" t="s">
        <v>4047</v>
      </c>
      <c r="Q2662" s="17" t="str" cm="1">
        <f t="array" ref="Q2662">_xlfn.XLOOKUP(Table4[[#This Row],[Full Name / Nama Penuh]],Table1[[#All],[Employee Name]],Table1[[#All],[Status]],"",0,1)</f>
        <v>Active</v>
      </c>
      <c r="R2662" s="37"/>
    </row>
    <row r="2663" spans="1:18">
      <c r="A2663" s="47"/>
      <c r="B2663" s="21"/>
      <c r="C2663" s="21"/>
      <c r="D2663" s="21"/>
      <c r="E2663" s="33">
        <v>45947.467395833301</v>
      </c>
      <c r="F2663" s="17" t="s">
        <v>76</v>
      </c>
      <c r="G2663" s="15"/>
      <c r="H2663" s="17" t="s">
        <v>239</v>
      </c>
      <c r="I2663" s="22" t="s">
        <v>309</v>
      </c>
      <c r="J2663" s="22" t="s">
        <v>88</v>
      </c>
      <c r="K2663" s="17" t="s">
        <v>285</v>
      </c>
      <c r="L2663" s="17" t="s">
        <v>8270</v>
      </c>
      <c r="M2663" s="17" t="s">
        <v>8271</v>
      </c>
      <c r="N2663" s="17" t="s">
        <v>8272</v>
      </c>
      <c r="O2663" s="17" t="s">
        <v>289</v>
      </c>
      <c r="P2663" s="43" t="s">
        <v>4047</v>
      </c>
      <c r="Q2663" s="17" t="str" cm="1">
        <f t="array" ref="Q2663">_xlfn.XLOOKUP(Table4[[#This Row],[Full Name / Nama Penuh]],Table1[[#All],[Employee Name]],Table1[[#All],[Status]],"",0,1)</f>
        <v>Active</v>
      </c>
      <c r="R2663" s="37"/>
    </row>
    <row r="2664" spans="1:18">
      <c r="A2664" s="17"/>
      <c r="B2664" s="15"/>
      <c r="C2664" s="15"/>
      <c r="D2664" s="15"/>
      <c r="E2664" s="32">
        <v>45947.457928240699</v>
      </c>
      <c r="F2664" s="17" t="s">
        <v>76</v>
      </c>
      <c r="G2664" s="15"/>
      <c r="H2664" s="17" t="s">
        <v>239</v>
      </c>
      <c r="I2664" s="18" t="s">
        <v>309</v>
      </c>
      <c r="J2664" s="18" t="s">
        <v>266</v>
      </c>
      <c r="K2664" s="17" t="s">
        <v>305</v>
      </c>
      <c r="L2664" s="17" t="s">
        <v>8273</v>
      </c>
      <c r="M2664" s="17" t="s">
        <v>8274</v>
      </c>
      <c r="N2664" s="17" t="s">
        <v>8275</v>
      </c>
      <c r="O2664" s="17" t="s">
        <v>527</v>
      </c>
      <c r="P2664" s="43" t="s">
        <v>4047</v>
      </c>
      <c r="Q2664" s="17" t="str" cm="1">
        <f t="array" ref="Q2664">_xlfn.XLOOKUP(Table4[[#This Row],[Full Name / Nama Penuh]],Table1[[#All],[Employee Name]],Table1[[#All],[Status]],"",0,1)</f>
        <v>Active</v>
      </c>
      <c r="R2664" s="37"/>
    </row>
    <row r="2665" spans="1:18">
      <c r="A2665" s="47"/>
      <c r="B2665" s="21"/>
      <c r="C2665" s="21"/>
      <c r="D2665" s="21"/>
      <c r="E2665" s="33">
        <v>45947.453900462999</v>
      </c>
      <c r="F2665" s="17" t="s">
        <v>76</v>
      </c>
      <c r="G2665" s="15"/>
      <c r="H2665" s="17" t="s">
        <v>239</v>
      </c>
      <c r="I2665" s="22" t="s">
        <v>309</v>
      </c>
      <c r="J2665" s="22" t="s">
        <v>266</v>
      </c>
      <c r="K2665" s="17" t="s">
        <v>305</v>
      </c>
      <c r="L2665" s="17" t="s">
        <v>8276</v>
      </c>
      <c r="M2665" s="17" t="s">
        <v>8277</v>
      </c>
      <c r="N2665" s="17" t="s">
        <v>8278</v>
      </c>
      <c r="O2665" s="17" t="s">
        <v>295</v>
      </c>
      <c r="P2665" s="43" t="s">
        <v>4047</v>
      </c>
      <c r="Q2665" s="17" t="str" cm="1">
        <f t="array" ref="Q2665">_xlfn.XLOOKUP(Table4[[#This Row],[Full Name / Nama Penuh]],Table1[[#All],[Employee Name]],Table1[[#All],[Status]],"",0,1)</f>
        <v>Active</v>
      </c>
      <c r="R2665" s="37"/>
    </row>
    <row r="2666" spans="1:18">
      <c r="A2666" s="17"/>
      <c r="B2666" s="15"/>
      <c r="C2666" s="15"/>
      <c r="D2666" s="15"/>
      <c r="E2666" s="32">
        <v>45947.452349537001</v>
      </c>
      <c r="F2666" s="17" t="s">
        <v>18</v>
      </c>
      <c r="G2666" s="15"/>
      <c r="H2666" s="17" t="s">
        <v>239</v>
      </c>
      <c r="I2666" s="18" t="s">
        <v>1086</v>
      </c>
      <c r="J2666" s="18" t="s">
        <v>644</v>
      </c>
      <c r="K2666" s="17" t="s">
        <v>267</v>
      </c>
      <c r="L2666" s="17" t="s">
        <v>8279</v>
      </c>
      <c r="M2666" s="17" t="s">
        <v>5067</v>
      </c>
      <c r="N2666" s="17" t="s">
        <v>8280</v>
      </c>
      <c r="O2666" s="17" t="s">
        <v>346</v>
      </c>
      <c r="P2666" s="43" t="s">
        <v>4047</v>
      </c>
      <c r="Q2666" s="17" t="str" cm="1">
        <f t="array" ref="Q2666">_xlfn.XLOOKUP(Table4[[#This Row],[Full Name / Nama Penuh]],Table1[[#All],[Employee Name]],Table1[[#All],[Status]],"",0,1)</f>
        <v>Active</v>
      </c>
      <c r="R2666" s="37"/>
    </row>
    <row r="2667" spans="1:18">
      <c r="A2667" s="47"/>
      <c r="B2667" s="21"/>
      <c r="C2667" s="21"/>
      <c r="D2667" s="21"/>
      <c r="E2667" s="33">
        <v>45947.446782407402</v>
      </c>
      <c r="F2667" s="17" t="s">
        <v>76</v>
      </c>
      <c r="G2667" s="15"/>
      <c r="H2667" s="17" t="s">
        <v>239</v>
      </c>
      <c r="I2667" s="22" t="s">
        <v>309</v>
      </c>
      <c r="J2667" s="22" t="s">
        <v>274</v>
      </c>
      <c r="K2667" s="17" t="s">
        <v>296</v>
      </c>
      <c r="L2667" s="17" t="s">
        <v>8281</v>
      </c>
      <c r="M2667" s="17" t="s">
        <v>8282</v>
      </c>
      <c r="N2667" s="17" t="s">
        <v>8283</v>
      </c>
      <c r="O2667" s="17" t="s">
        <v>375</v>
      </c>
      <c r="P2667" s="43" t="s">
        <v>4047</v>
      </c>
      <c r="Q2667" s="17" t="str" cm="1">
        <f t="array" ref="Q2667">_xlfn.XLOOKUP(Table4[[#This Row],[Full Name / Nama Penuh]],Table1[[#All],[Employee Name]],Table1[[#All],[Status]],"",0,1)</f>
        <v>Active</v>
      </c>
      <c r="R2667" s="37"/>
    </row>
    <row r="2668" spans="1:18">
      <c r="A2668" s="17"/>
      <c r="B2668" s="15"/>
      <c r="C2668" s="15"/>
      <c r="D2668" s="15"/>
      <c r="E2668" s="32">
        <v>45947.439050925903</v>
      </c>
      <c r="F2668" s="17" t="s">
        <v>76</v>
      </c>
      <c r="G2668" s="15"/>
      <c r="H2668" s="17" t="s">
        <v>239</v>
      </c>
      <c r="I2668" s="18" t="s">
        <v>309</v>
      </c>
      <c r="J2668" s="18" t="s">
        <v>407</v>
      </c>
      <c r="K2668" s="17" t="s">
        <v>305</v>
      </c>
      <c r="L2668" s="17" t="s">
        <v>8284</v>
      </c>
      <c r="M2668" s="17" t="s">
        <v>8285</v>
      </c>
      <c r="N2668" s="17" t="s">
        <v>8286</v>
      </c>
      <c r="O2668" s="17" t="s">
        <v>428</v>
      </c>
      <c r="P2668" s="43" t="s">
        <v>4047</v>
      </c>
      <c r="Q2668" s="17" t="str" cm="1">
        <f t="array" ref="Q2668">_xlfn.XLOOKUP(Table4[[#This Row],[Full Name / Nama Penuh]],Table1[[#All],[Employee Name]],Table1[[#All],[Status]],"",0,1)</f>
        <v>Active</v>
      </c>
      <c r="R2668" s="37"/>
    </row>
    <row r="2669" spans="1:18">
      <c r="A2669" s="17"/>
      <c r="B2669" s="15"/>
      <c r="C2669" s="15"/>
      <c r="D2669" s="15"/>
      <c r="E2669" s="32">
        <v>45947.434398148202</v>
      </c>
      <c r="F2669" s="17" t="s">
        <v>136</v>
      </c>
      <c r="G2669" s="15"/>
      <c r="H2669" s="17" t="s">
        <v>239</v>
      </c>
      <c r="I2669" s="18" t="s">
        <v>1436</v>
      </c>
      <c r="J2669" s="18" t="s">
        <v>291</v>
      </c>
      <c r="K2669" s="17" t="s">
        <v>267</v>
      </c>
      <c r="L2669" s="17" t="s">
        <v>8287</v>
      </c>
      <c r="M2669" s="17" t="s">
        <v>8288</v>
      </c>
      <c r="N2669" s="17" t="s">
        <v>8289</v>
      </c>
      <c r="O2669" s="17" t="s">
        <v>589</v>
      </c>
      <c r="P2669" s="43" t="s">
        <v>4047</v>
      </c>
      <c r="Q2669" s="17" t="str" cm="1">
        <f t="array" ref="Q2669">_xlfn.XLOOKUP(Table4[[#This Row],[Full Name / Nama Penuh]],Table1[[#All],[Employee Name]],Table1[[#All],[Status]],"",0,1)</f>
        <v>Active</v>
      </c>
      <c r="R2669" s="37"/>
    </row>
    <row r="2670" spans="1:18">
      <c r="A2670" s="17"/>
      <c r="B2670" s="15"/>
      <c r="C2670" s="15"/>
      <c r="D2670" s="15"/>
      <c r="E2670" s="32">
        <v>45947.430300925902</v>
      </c>
      <c r="F2670" s="17" t="s">
        <v>136</v>
      </c>
      <c r="G2670" s="15"/>
      <c r="H2670" s="17" t="s">
        <v>239</v>
      </c>
      <c r="I2670" s="18" t="s">
        <v>1436</v>
      </c>
      <c r="J2670" s="18" t="s">
        <v>291</v>
      </c>
      <c r="K2670" s="17" t="s">
        <v>305</v>
      </c>
      <c r="L2670" s="17" t="s">
        <v>8290</v>
      </c>
      <c r="M2670" s="17" t="s">
        <v>8291</v>
      </c>
      <c r="N2670" s="17" t="s">
        <v>8292</v>
      </c>
      <c r="O2670" s="17" t="s">
        <v>295</v>
      </c>
      <c r="P2670" s="43" t="s">
        <v>4047</v>
      </c>
      <c r="Q2670" s="17" t="str" cm="1">
        <f t="array" ref="Q2670">_xlfn.XLOOKUP(Table4[[#This Row],[Full Name / Nama Penuh]],Table1[[#All],[Employee Name]],Table1[[#All],[Status]],"",0,1)</f>
        <v>Active</v>
      </c>
      <c r="R2670" s="37"/>
    </row>
    <row r="2671" spans="1:18">
      <c r="A2671" s="47"/>
      <c r="B2671" s="21"/>
      <c r="C2671" s="21"/>
      <c r="D2671" s="21"/>
      <c r="E2671" s="33">
        <v>45947.426805555602</v>
      </c>
      <c r="F2671" s="17" t="s">
        <v>136</v>
      </c>
      <c r="G2671" s="15"/>
      <c r="H2671" s="17" t="s">
        <v>239</v>
      </c>
      <c r="I2671" s="22" t="s">
        <v>1436</v>
      </c>
      <c r="J2671" s="22" t="s">
        <v>291</v>
      </c>
      <c r="K2671" s="17" t="s">
        <v>285</v>
      </c>
      <c r="L2671" s="17" t="s">
        <v>8293</v>
      </c>
      <c r="M2671" s="17" t="s">
        <v>8294</v>
      </c>
      <c r="N2671" s="17" t="s">
        <v>8048</v>
      </c>
      <c r="O2671" s="17" t="s">
        <v>289</v>
      </c>
      <c r="P2671" s="43" t="s">
        <v>4047</v>
      </c>
      <c r="Q2671" s="17" t="str" cm="1">
        <f t="array" ref="Q2671">_xlfn.XLOOKUP(Table4[[#This Row],[Full Name / Nama Penuh]],Table1[[#All],[Employee Name]],Table1[[#All],[Status]],"",0,1)</f>
        <v>Active</v>
      </c>
      <c r="R2671" s="37"/>
    </row>
    <row r="2672" spans="1:18">
      <c r="A2672" s="17"/>
      <c r="B2672" s="15"/>
      <c r="C2672" s="15"/>
      <c r="D2672" s="15"/>
      <c r="E2672" s="32">
        <v>45947.424409722204</v>
      </c>
      <c r="F2672" s="17" t="s">
        <v>136</v>
      </c>
      <c r="G2672" s="15"/>
      <c r="H2672" s="17" t="s">
        <v>239</v>
      </c>
      <c r="I2672" s="18" t="s">
        <v>1436</v>
      </c>
      <c r="J2672" s="18" t="s">
        <v>291</v>
      </c>
      <c r="K2672" s="17" t="s">
        <v>267</v>
      </c>
      <c r="L2672" s="17" t="s">
        <v>8295</v>
      </c>
      <c r="M2672" s="17" t="s">
        <v>8296</v>
      </c>
      <c r="N2672" s="17" t="s">
        <v>8297</v>
      </c>
      <c r="O2672" s="17" t="s">
        <v>375</v>
      </c>
      <c r="P2672" s="43" t="s">
        <v>4047</v>
      </c>
      <c r="Q2672" s="17" t="str" cm="1">
        <f t="array" ref="Q2672">_xlfn.XLOOKUP(Table4[[#This Row],[Full Name / Nama Penuh]],Table1[[#All],[Employee Name]],Table1[[#All],[Status]],"",0,1)</f>
        <v>Active</v>
      </c>
      <c r="R2672" s="37"/>
    </row>
    <row r="2673" spans="1:18">
      <c r="A2673" s="47"/>
      <c r="B2673" s="21"/>
      <c r="C2673" s="21"/>
      <c r="D2673" s="21"/>
      <c r="E2673" s="33">
        <v>45947.421226851897</v>
      </c>
      <c r="F2673" s="17" t="s">
        <v>136</v>
      </c>
      <c r="G2673" s="15"/>
      <c r="H2673" s="17" t="s">
        <v>239</v>
      </c>
      <c r="I2673" s="22" t="s">
        <v>1436</v>
      </c>
      <c r="J2673" s="22" t="s">
        <v>604</v>
      </c>
      <c r="K2673" s="17" t="s">
        <v>267</v>
      </c>
      <c r="L2673" s="17" t="s">
        <v>8298</v>
      </c>
      <c r="M2673" s="17" t="s">
        <v>8299</v>
      </c>
      <c r="N2673" s="17" t="s">
        <v>8300</v>
      </c>
      <c r="O2673" s="17" t="s">
        <v>375</v>
      </c>
      <c r="P2673" s="43" t="s">
        <v>4047</v>
      </c>
      <c r="Q2673" s="17" t="str" cm="1">
        <f t="array" ref="Q2673">_xlfn.XLOOKUP(Table4[[#This Row],[Full Name / Nama Penuh]],Table1[[#All],[Employee Name]],Table1[[#All],[Status]],"",0,1)</f>
        <v>Active</v>
      </c>
      <c r="R2673" s="37"/>
    </row>
    <row r="2674" spans="1:18">
      <c r="A2674" s="17"/>
      <c r="B2674" s="15"/>
      <c r="C2674" s="15"/>
      <c r="D2674" s="15"/>
      <c r="E2674" s="32">
        <v>45947.418738425898</v>
      </c>
      <c r="F2674" s="17" t="s">
        <v>136</v>
      </c>
      <c r="G2674" s="15"/>
      <c r="H2674" s="17" t="s">
        <v>239</v>
      </c>
      <c r="I2674" s="18" t="s">
        <v>1436</v>
      </c>
      <c r="J2674" s="18" t="s">
        <v>604</v>
      </c>
      <c r="K2674" s="17" t="s">
        <v>267</v>
      </c>
      <c r="L2674" s="17" t="s">
        <v>8301</v>
      </c>
      <c r="M2674" s="17" t="s">
        <v>477</v>
      </c>
      <c r="N2674" s="17" t="s">
        <v>8302</v>
      </c>
      <c r="O2674" s="17" t="s">
        <v>375</v>
      </c>
      <c r="P2674" s="43" t="s">
        <v>4047</v>
      </c>
      <c r="Q2674" s="17" t="str" cm="1">
        <f t="array" ref="Q2674">_xlfn.XLOOKUP(Table4[[#This Row],[Full Name / Nama Penuh]],Table1[[#All],[Employee Name]],Table1[[#All],[Status]],"",0,1)</f>
        <v>Active</v>
      </c>
      <c r="R2674" s="37"/>
    </row>
    <row r="2675" spans="1:18">
      <c r="A2675" s="47"/>
      <c r="B2675" s="21"/>
      <c r="C2675" s="21"/>
      <c r="D2675" s="21"/>
      <c r="E2675" s="33">
        <v>45947.418553240699</v>
      </c>
      <c r="F2675" s="17" t="s">
        <v>42</v>
      </c>
      <c r="G2675" s="15"/>
      <c r="H2675" s="17" t="s">
        <v>239</v>
      </c>
      <c r="I2675" s="22" t="s">
        <v>4120</v>
      </c>
      <c r="J2675" s="22" t="s">
        <v>644</v>
      </c>
      <c r="K2675" s="17" t="s">
        <v>296</v>
      </c>
      <c r="L2675" s="17" t="s">
        <v>8303</v>
      </c>
      <c r="M2675" s="17" t="s">
        <v>8304</v>
      </c>
      <c r="N2675" s="17" t="s">
        <v>8305</v>
      </c>
      <c r="O2675" s="17" t="s">
        <v>289</v>
      </c>
      <c r="P2675" s="43" t="s">
        <v>4047</v>
      </c>
      <c r="Q2675" s="17" t="str" cm="1">
        <f t="array" ref="Q2675">_xlfn.XLOOKUP(Table4[[#This Row],[Full Name / Nama Penuh]],Table1[[#All],[Employee Name]],Table1[[#All],[Status]],"",0,1)</f>
        <v>Inactive</v>
      </c>
      <c r="R2675" s="37"/>
    </row>
    <row r="2676" spans="1:18">
      <c r="A2676" s="17"/>
      <c r="B2676" s="15"/>
      <c r="C2676" s="15"/>
      <c r="D2676" s="15"/>
      <c r="E2676" s="32">
        <v>45947.415891203702</v>
      </c>
      <c r="F2676" s="17" t="s">
        <v>136</v>
      </c>
      <c r="G2676" s="15"/>
      <c r="H2676" s="17" t="s">
        <v>239</v>
      </c>
      <c r="I2676" s="18" t="s">
        <v>8306</v>
      </c>
      <c r="J2676" s="18" t="s">
        <v>475</v>
      </c>
      <c r="K2676" s="17" t="s">
        <v>267</v>
      </c>
      <c r="L2676" s="17" t="s">
        <v>8307</v>
      </c>
      <c r="M2676" s="17" t="s">
        <v>8308</v>
      </c>
      <c r="N2676" s="17" t="s">
        <v>8309</v>
      </c>
      <c r="O2676" s="17" t="s">
        <v>375</v>
      </c>
      <c r="P2676" s="43" t="s">
        <v>4047</v>
      </c>
      <c r="Q2676" s="17" t="str" cm="1">
        <f t="array" ref="Q2676">_xlfn.XLOOKUP(Table4[[#This Row],[Full Name / Nama Penuh]],Table1[[#All],[Employee Name]],Table1[[#All],[Status]],"",0,1)</f>
        <v>Active</v>
      </c>
      <c r="R2676" s="37"/>
    </row>
    <row r="2677" spans="1:18">
      <c r="A2677" s="47"/>
      <c r="B2677" s="21"/>
      <c r="C2677" s="21"/>
      <c r="D2677" s="21"/>
      <c r="E2677" s="33">
        <v>45947.410520833299</v>
      </c>
      <c r="F2677" s="17" t="s">
        <v>42</v>
      </c>
      <c r="G2677" s="15"/>
      <c r="H2677" s="17" t="s">
        <v>239</v>
      </c>
      <c r="I2677" s="22" t="s">
        <v>4120</v>
      </c>
      <c r="J2677" s="22" t="s">
        <v>608</v>
      </c>
      <c r="K2677" s="17" t="s">
        <v>296</v>
      </c>
      <c r="L2677" s="17" t="s">
        <v>8310</v>
      </c>
      <c r="M2677" s="17" t="s">
        <v>8311</v>
      </c>
      <c r="N2677" s="17" t="s">
        <v>8312</v>
      </c>
      <c r="O2677" s="17" t="s">
        <v>271</v>
      </c>
      <c r="P2677" s="43" t="s">
        <v>4047</v>
      </c>
      <c r="Q2677" s="17" t="str" cm="1">
        <f t="array" ref="Q2677">_xlfn.XLOOKUP(Table4[[#This Row],[Full Name / Nama Penuh]],Table1[[#All],[Employee Name]],Table1[[#All],[Status]],"",0,1)</f>
        <v>Inactive</v>
      </c>
      <c r="R2677" s="37"/>
    </row>
    <row r="2678" spans="1:18">
      <c r="A2678" s="17"/>
      <c r="B2678" s="15"/>
      <c r="C2678" s="15"/>
      <c r="D2678" s="15"/>
      <c r="E2678" s="32">
        <v>45947.403796296298</v>
      </c>
      <c r="F2678" s="17" t="s">
        <v>93</v>
      </c>
      <c r="G2678" s="15"/>
      <c r="H2678" s="17" t="s">
        <v>239</v>
      </c>
      <c r="I2678" s="18" t="s">
        <v>6054</v>
      </c>
      <c r="J2678" s="18" t="s">
        <v>88</v>
      </c>
      <c r="K2678" s="17" t="s">
        <v>285</v>
      </c>
      <c r="L2678" s="17" t="s">
        <v>8313</v>
      </c>
      <c r="M2678" s="17" t="s">
        <v>8314</v>
      </c>
      <c r="N2678" s="17" t="s">
        <v>8315</v>
      </c>
      <c r="O2678" s="17" t="s">
        <v>346</v>
      </c>
      <c r="P2678" s="43" t="s">
        <v>4047</v>
      </c>
      <c r="Q2678" s="17" t="str" cm="1">
        <f t="array" ref="Q2678">_xlfn.XLOOKUP(Table4[[#This Row],[Full Name / Nama Penuh]],Table1[[#All],[Employee Name]],Table1[[#All],[Status]],"",0,1)</f>
        <v>Active</v>
      </c>
      <c r="R2678" s="37"/>
    </row>
    <row r="2679" spans="1:18">
      <c r="A2679" s="47"/>
      <c r="B2679" s="21"/>
      <c r="C2679" s="21"/>
      <c r="D2679" s="21"/>
      <c r="E2679" s="33">
        <v>45947.400243055599</v>
      </c>
      <c r="F2679" s="17" t="s">
        <v>119</v>
      </c>
      <c r="G2679" s="15"/>
      <c r="H2679" s="17" t="s">
        <v>239</v>
      </c>
      <c r="I2679" s="22" t="s">
        <v>574</v>
      </c>
      <c r="J2679" s="22" t="s">
        <v>88</v>
      </c>
      <c r="K2679" s="17" t="s">
        <v>296</v>
      </c>
      <c r="L2679" s="17" t="s">
        <v>8316</v>
      </c>
      <c r="M2679" s="17" t="s">
        <v>8317</v>
      </c>
      <c r="N2679" s="17" t="s">
        <v>8318</v>
      </c>
      <c r="O2679" s="17" t="s">
        <v>375</v>
      </c>
      <c r="P2679" s="43" t="s">
        <v>4047</v>
      </c>
      <c r="Q2679" s="17" t="str" cm="1">
        <f t="array" ref="Q2679">_xlfn.XLOOKUP(Table4[[#This Row],[Full Name / Nama Penuh]],Table1[[#All],[Employee Name]],Table1[[#All],[Status]],"",0,1)</f>
        <v>Active</v>
      </c>
      <c r="R2679" s="37"/>
    </row>
    <row r="2680" spans="1:18">
      <c r="A2680" s="17"/>
      <c r="B2680" s="15"/>
      <c r="C2680" s="15"/>
      <c r="D2680" s="15"/>
      <c r="E2680" s="32">
        <v>45947.387789351902</v>
      </c>
      <c r="F2680" s="17" t="s">
        <v>166</v>
      </c>
      <c r="G2680" s="15"/>
      <c r="H2680" s="17" t="s">
        <v>239</v>
      </c>
      <c r="I2680" s="18" t="s">
        <v>359</v>
      </c>
      <c r="J2680" s="18" t="s">
        <v>753</v>
      </c>
      <c r="K2680" s="17" t="s">
        <v>305</v>
      </c>
      <c r="L2680" s="17" t="s">
        <v>8319</v>
      </c>
      <c r="M2680" s="17" t="s">
        <v>8320</v>
      </c>
      <c r="N2680" s="17" t="s">
        <v>8321</v>
      </c>
      <c r="O2680" s="17" t="s">
        <v>295</v>
      </c>
      <c r="P2680" s="43" t="s">
        <v>4047</v>
      </c>
      <c r="Q2680" s="17" t="str" cm="1">
        <f t="array" ref="Q2680">_xlfn.XLOOKUP(Table4[[#This Row],[Full Name / Nama Penuh]],Table1[[#All],[Employee Name]],Table1[[#All],[Status]],"",0,1)</f>
        <v>Active</v>
      </c>
      <c r="R2680" s="37"/>
    </row>
    <row r="2681" spans="1:18">
      <c r="A2681" s="47"/>
      <c r="B2681" s="21"/>
      <c r="C2681" s="21"/>
      <c r="D2681" s="21"/>
      <c r="E2681" s="33">
        <v>45947.377280092602</v>
      </c>
      <c r="F2681" s="17" t="s">
        <v>187</v>
      </c>
      <c r="G2681" s="15"/>
      <c r="H2681" s="17" t="s">
        <v>239</v>
      </c>
      <c r="I2681" s="22" t="s">
        <v>2950</v>
      </c>
      <c r="J2681" s="22" t="s">
        <v>274</v>
      </c>
      <c r="K2681" s="17" t="s">
        <v>305</v>
      </c>
      <c r="L2681" s="17" t="s">
        <v>8322</v>
      </c>
      <c r="M2681" s="17" t="s">
        <v>8323</v>
      </c>
      <c r="N2681" s="17" t="s">
        <v>8324</v>
      </c>
      <c r="O2681" s="17" t="s">
        <v>428</v>
      </c>
      <c r="P2681" s="43" t="s">
        <v>4047</v>
      </c>
      <c r="Q2681" s="17" t="str" cm="1">
        <f t="array" ref="Q2681">_xlfn.XLOOKUP(Table4[[#This Row],[Full Name / Nama Penuh]],Table1[[#All],[Employee Name]],Table1[[#All],[Status]],"",0,1)</f>
        <v>Active</v>
      </c>
      <c r="R2681" s="37"/>
    </row>
    <row r="2682" spans="1:18">
      <c r="A2682" s="17"/>
      <c r="B2682" s="15"/>
      <c r="C2682" s="15"/>
      <c r="D2682" s="15"/>
      <c r="E2682" s="32">
        <v>45947.358622685198</v>
      </c>
      <c r="F2682" s="17" t="s">
        <v>185</v>
      </c>
      <c r="G2682" s="15"/>
      <c r="H2682" s="17" t="s">
        <v>239</v>
      </c>
      <c r="I2682" s="18" t="s">
        <v>411</v>
      </c>
      <c r="J2682" s="18" t="s">
        <v>332</v>
      </c>
      <c r="K2682" s="17" t="s">
        <v>305</v>
      </c>
      <c r="L2682" s="17" t="s">
        <v>8325</v>
      </c>
      <c r="M2682" s="17" t="s">
        <v>8326</v>
      </c>
      <c r="N2682" s="17" t="s">
        <v>8327</v>
      </c>
      <c r="O2682" s="17" t="s">
        <v>295</v>
      </c>
      <c r="P2682" s="43" t="s">
        <v>4047</v>
      </c>
      <c r="Q2682" s="17" t="str" cm="1">
        <f t="array" ref="Q2682">_xlfn.XLOOKUP(Table4[[#This Row],[Full Name / Nama Penuh]],Table1[[#All],[Employee Name]],Table1[[#All],[Status]],"",0,1)</f>
        <v>Active</v>
      </c>
      <c r="R2682" s="37"/>
    </row>
    <row r="2683" spans="1:18">
      <c r="A2683" s="17"/>
      <c r="B2683" s="15"/>
      <c r="C2683" s="15"/>
      <c r="D2683" s="15"/>
      <c r="E2683" s="32">
        <v>45947.357037037</v>
      </c>
      <c r="F2683" s="17" t="s">
        <v>185</v>
      </c>
      <c r="G2683" s="15"/>
      <c r="H2683" s="17" t="s">
        <v>239</v>
      </c>
      <c r="I2683" s="18" t="s">
        <v>411</v>
      </c>
      <c r="J2683" s="18" t="s">
        <v>88</v>
      </c>
      <c r="K2683" s="17" t="s">
        <v>305</v>
      </c>
      <c r="L2683" s="17" t="s">
        <v>8328</v>
      </c>
      <c r="M2683" s="17" t="s">
        <v>8329</v>
      </c>
      <c r="N2683" s="17" t="s">
        <v>8330</v>
      </c>
      <c r="O2683" s="17" t="s">
        <v>428</v>
      </c>
      <c r="P2683" s="43" t="s">
        <v>4047</v>
      </c>
      <c r="Q2683" s="17" t="str" cm="1">
        <f t="array" ref="Q2683">_xlfn.XLOOKUP(Table4[[#This Row],[Full Name / Nama Penuh]],Table1[[#All],[Employee Name]],Table1[[#All],[Status]],"",0,1)</f>
        <v>Active</v>
      </c>
      <c r="R2683" s="37"/>
    </row>
    <row r="2684" spans="1:18">
      <c r="A2684" s="17"/>
      <c r="B2684" s="15"/>
      <c r="C2684" s="15"/>
      <c r="D2684" s="15"/>
      <c r="E2684" s="32">
        <v>45947.323460648098</v>
      </c>
      <c r="F2684" s="17" t="s">
        <v>97</v>
      </c>
      <c r="G2684" s="15"/>
      <c r="H2684" s="17" t="s">
        <v>239</v>
      </c>
      <c r="I2684" s="18" t="s">
        <v>56</v>
      </c>
      <c r="J2684" s="18" t="s">
        <v>320</v>
      </c>
      <c r="K2684" s="17" t="s">
        <v>267</v>
      </c>
      <c r="L2684" s="17" t="s">
        <v>8331</v>
      </c>
      <c r="M2684" s="17" t="s">
        <v>8332</v>
      </c>
      <c r="N2684" s="17" t="s">
        <v>8333</v>
      </c>
      <c r="O2684" s="17" t="s">
        <v>346</v>
      </c>
      <c r="P2684" s="43" t="s">
        <v>4047</v>
      </c>
      <c r="Q2684" s="17" t="str" cm="1">
        <f t="array" ref="Q2684">_xlfn.XLOOKUP(Table4[[#This Row],[Full Name / Nama Penuh]],Table1[[#All],[Employee Name]],Table1[[#All],[Status]],"",0,1)</f>
        <v>Active</v>
      </c>
      <c r="R2684" s="37"/>
    </row>
    <row r="2685" spans="1:18">
      <c r="A2685" s="47"/>
      <c r="B2685" s="21"/>
      <c r="C2685" s="21"/>
      <c r="D2685" s="21"/>
      <c r="E2685" s="33">
        <v>45947.320879629602</v>
      </c>
      <c r="F2685" s="17" t="s">
        <v>117</v>
      </c>
      <c r="G2685" s="15"/>
      <c r="H2685" s="17" t="s">
        <v>239</v>
      </c>
      <c r="I2685" s="22" t="s">
        <v>4979</v>
      </c>
      <c r="J2685" s="22" t="s">
        <v>325</v>
      </c>
      <c r="K2685" s="17" t="s">
        <v>296</v>
      </c>
      <c r="L2685" s="17" t="s">
        <v>8334</v>
      </c>
      <c r="M2685" s="17" t="s">
        <v>8335</v>
      </c>
      <c r="N2685" s="17" t="s">
        <v>8336</v>
      </c>
      <c r="O2685" s="17" t="s">
        <v>346</v>
      </c>
      <c r="P2685" s="43" t="s">
        <v>4047</v>
      </c>
      <c r="Q2685" s="17" t="str" cm="1">
        <f t="array" ref="Q2685">_xlfn.XLOOKUP(Table4[[#This Row],[Full Name / Nama Penuh]],Table1[[#All],[Employee Name]],Table1[[#All],[Status]],"",0,1)</f>
        <v>Active</v>
      </c>
      <c r="R2685" s="37"/>
    </row>
    <row r="2686" spans="1:18">
      <c r="A2686" s="17"/>
      <c r="B2686" s="15"/>
      <c r="C2686" s="15"/>
      <c r="D2686" s="15"/>
      <c r="E2686" s="32">
        <v>45947.318969907399</v>
      </c>
      <c r="F2686" s="17" t="s">
        <v>97</v>
      </c>
      <c r="G2686" s="15"/>
      <c r="H2686" s="17" t="s">
        <v>239</v>
      </c>
      <c r="I2686" s="18" t="s">
        <v>56</v>
      </c>
      <c r="J2686" s="18" t="s">
        <v>320</v>
      </c>
      <c r="K2686" s="17" t="s">
        <v>305</v>
      </c>
      <c r="L2686" s="17" t="s">
        <v>8337</v>
      </c>
      <c r="M2686" s="17" t="s">
        <v>2112</v>
      </c>
      <c r="N2686" s="17" t="s">
        <v>8338</v>
      </c>
      <c r="O2686" s="17" t="s">
        <v>295</v>
      </c>
      <c r="P2686" s="43" t="s">
        <v>4047</v>
      </c>
      <c r="Q2686" s="17" t="str" cm="1">
        <f t="array" ref="Q2686">_xlfn.XLOOKUP(Table4[[#This Row],[Full Name / Nama Penuh]],Table1[[#All],[Employee Name]],Table1[[#All],[Status]],"",0,1)</f>
        <v>Active</v>
      </c>
      <c r="R2686" s="37"/>
    </row>
    <row r="2687" spans="1:18">
      <c r="A2687" s="47"/>
      <c r="B2687" s="21"/>
      <c r="C2687" s="21"/>
      <c r="D2687" s="21"/>
      <c r="E2687" s="33">
        <v>45947.314525463</v>
      </c>
      <c r="F2687" s="17" t="s">
        <v>171</v>
      </c>
      <c r="G2687" s="15"/>
      <c r="H2687" s="17" t="s">
        <v>239</v>
      </c>
      <c r="I2687" s="22" t="s">
        <v>465</v>
      </c>
      <c r="J2687" s="22" t="s">
        <v>274</v>
      </c>
      <c r="K2687" s="17" t="s">
        <v>267</v>
      </c>
      <c r="L2687" s="17" t="s">
        <v>8339</v>
      </c>
      <c r="M2687" s="17" t="s">
        <v>8340</v>
      </c>
      <c r="N2687" s="17" t="s">
        <v>8341</v>
      </c>
      <c r="O2687" s="17" t="s">
        <v>283</v>
      </c>
      <c r="P2687" s="43" t="s">
        <v>4047</v>
      </c>
      <c r="Q2687" s="17" t="str" cm="1">
        <f t="array" ref="Q2687">_xlfn.XLOOKUP(Table4[[#This Row],[Full Name / Nama Penuh]],Table1[[#All],[Employee Name]],Table1[[#All],[Status]],"",0,1)</f>
        <v>Active</v>
      </c>
      <c r="R2687" s="37"/>
    </row>
    <row r="2688" spans="1:18">
      <c r="A2688" s="17"/>
      <c r="B2688" s="15"/>
      <c r="C2688" s="15"/>
      <c r="D2688" s="15"/>
      <c r="E2688" s="32">
        <v>45947.032268518502</v>
      </c>
      <c r="F2688" s="17" t="s">
        <v>194</v>
      </c>
      <c r="G2688" s="15"/>
      <c r="H2688" s="17" t="s">
        <v>239</v>
      </c>
      <c r="I2688" s="18" t="s">
        <v>6965</v>
      </c>
      <c r="J2688" s="18" t="s">
        <v>753</v>
      </c>
      <c r="K2688" s="17" t="s">
        <v>267</v>
      </c>
      <c r="L2688" s="17" t="s">
        <v>8342</v>
      </c>
      <c r="M2688" s="17" t="s">
        <v>8343</v>
      </c>
      <c r="N2688" s="17" t="s">
        <v>8344</v>
      </c>
      <c r="O2688" s="17" t="s">
        <v>346</v>
      </c>
      <c r="P2688" s="43" t="s">
        <v>4047</v>
      </c>
      <c r="Q2688" s="17" t="str" cm="1">
        <f t="array" ref="Q2688">_xlfn.XLOOKUP(Table4[[#This Row],[Full Name / Nama Penuh]],Table1[[#All],[Employee Name]],Table1[[#All],[Status]],"",0,1)</f>
        <v>Inactive</v>
      </c>
      <c r="R2688" s="37"/>
    </row>
    <row r="2689" spans="1:18">
      <c r="A2689" s="47"/>
      <c r="B2689" s="21"/>
      <c r="C2689" s="21"/>
      <c r="D2689" s="21"/>
      <c r="E2689" s="33">
        <v>45947.0281944444</v>
      </c>
      <c r="F2689" s="17" t="s">
        <v>194</v>
      </c>
      <c r="G2689" s="15"/>
      <c r="H2689" s="17" t="s">
        <v>239</v>
      </c>
      <c r="I2689" s="22" t="s">
        <v>6965</v>
      </c>
      <c r="J2689" s="22" t="s">
        <v>753</v>
      </c>
      <c r="K2689" s="17" t="s">
        <v>267</v>
      </c>
      <c r="L2689" s="17" t="s">
        <v>8345</v>
      </c>
      <c r="M2689" s="17" t="s">
        <v>8346</v>
      </c>
      <c r="N2689" s="17" t="s">
        <v>8347</v>
      </c>
      <c r="O2689" s="17" t="s">
        <v>346</v>
      </c>
      <c r="P2689" s="43" t="s">
        <v>4047</v>
      </c>
      <c r="Q2689" s="17" t="str" cm="1">
        <f t="array" ref="Q2689">_xlfn.XLOOKUP(Table4[[#This Row],[Full Name / Nama Penuh]],Table1[[#All],[Employee Name]],Table1[[#All],[Status]],"",0,1)</f>
        <v>Inactive</v>
      </c>
      <c r="R2689" s="37"/>
    </row>
    <row r="2690" spans="1:18">
      <c r="A2690" s="17"/>
      <c r="B2690" s="15"/>
      <c r="C2690" s="15"/>
      <c r="D2690" s="15"/>
      <c r="E2690" s="32">
        <v>45946.890740740702</v>
      </c>
      <c r="F2690" s="17" t="s">
        <v>181</v>
      </c>
      <c r="G2690" s="15"/>
      <c r="H2690" s="17" t="s">
        <v>239</v>
      </c>
      <c r="I2690" s="18" t="s">
        <v>799</v>
      </c>
      <c r="J2690" s="18" t="s">
        <v>266</v>
      </c>
      <c r="K2690" s="17" t="s">
        <v>305</v>
      </c>
      <c r="L2690" s="17" t="s">
        <v>8348</v>
      </c>
      <c r="M2690" s="17" t="s">
        <v>8349</v>
      </c>
      <c r="N2690" s="17" t="s">
        <v>8350</v>
      </c>
      <c r="O2690" s="17" t="s">
        <v>428</v>
      </c>
      <c r="P2690" s="43" t="s">
        <v>4047</v>
      </c>
      <c r="Q2690" s="17" t="str" cm="1">
        <f t="array" ref="Q2690">_xlfn.XLOOKUP(Table4[[#This Row],[Full Name / Nama Penuh]],Table1[[#All],[Employee Name]],Table1[[#All],[Status]],"",0,1)</f>
        <v>Active</v>
      </c>
      <c r="R2690" s="37"/>
    </row>
    <row r="2691" spans="1:18">
      <c r="A2691" s="47"/>
      <c r="B2691" s="21"/>
      <c r="C2691" s="21"/>
      <c r="D2691" s="21"/>
      <c r="E2691" s="33">
        <v>45946.682407407403</v>
      </c>
      <c r="F2691" s="17" t="s">
        <v>146</v>
      </c>
      <c r="G2691" s="15"/>
      <c r="H2691" s="17" t="s">
        <v>239</v>
      </c>
      <c r="I2691" s="22" t="s">
        <v>503</v>
      </c>
      <c r="J2691" s="22" t="s">
        <v>683</v>
      </c>
      <c r="K2691" s="17" t="s">
        <v>267</v>
      </c>
      <c r="L2691" s="17" t="s">
        <v>8351</v>
      </c>
      <c r="M2691" s="17" t="s">
        <v>8352</v>
      </c>
      <c r="N2691" s="17" t="s">
        <v>8353</v>
      </c>
      <c r="O2691" s="17" t="s">
        <v>295</v>
      </c>
      <c r="P2691" s="43" t="s">
        <v>4047</v>
      </c>
      <c r="Q2691" s="17" t="str" cm="1">
        <f t="array" ref="Q2691">_xlfn.XLOOKUP(Table4[[#This Row],[Full Name / Nama Penuh]],Table1[[#All],[Employee Name]],Table1[[#All],[Status]],"",0,1)</f>
        <v>Active</v>
      </c>
      <c r="R2691" s="37"/>
    </row>
    <row r="2692" spans="1:18">
      <c r="A2692" s="17"/>
      <c r="B2692" s="15"/>
      <c r="C2692" s="15"/>
      <c r="D2692" s="15"/>
      <c r="E2692" s="32">
        <v>45946.679340277798</v>
      </c>
      <c r="F2692" s="17" t="s">
        <v>146</v>
      </c>
      <c r="G2692" s="15"/>
      <c r="H2692" s="17" t="s">
        <v>239</v>
      </c>
      <c r="I2692" s="18" t="s">
        <v>503</v>
      </c>
      <c r="J2692" s="18" t="s">
        <v>325</v>
      </c>
      <c r="K2692" s="17" t="s">
        <v>305</v>
      </c>
      <c r="L2692" s="17" t="s">
        <v>8354</v>
      </c>
      <c r="M2692" s="17" t="s">
        <v>8355</v>
      </c>
      <c r="N2692" s="17" t="s">
        <v>8356</v>
      </c>
      <c r="O2692" s="17" t="s">
        <v>450</v>
      </c>
      <c r="P2692" s="43" t="s">
        <v>4047</v>
      </c>
      <c r="Q2692" s="17" t="str" cm="1">
        <f t="array" ref="Q2692">_xlfn.XLOOKUP(Table4[[#This Row],[Full Name / Nama Penuh]],Table1[[#All],[Employee Name]],Table1[[#All],[Status]],"",0,1)</f>
        <v>Active</v>
      </c>
      <c r="R2692" s="37"/>
    </row>
    <row r="2693" spans="1:18">
      <c r="A2693" s="47"/>
      <c r="B2693" s="21"/>
      <c r="C2693" s="21"/>
      <c r="D2693" s="21"/>
      <c r="E2693" s="33">
        <v>45946.623356481497</v>
      </c>
      <c r="F2693" s="17" t="s">
        <v>152</v>
      </c>
      <c r="G2693" s="15"/>
      <c r="H2693" s="17" t="s">
        <v>239</v>
      </c>
      <c r="I2693" s="22" t="s">
        <v>359</v>
      </c>
      <c r="J2693" s="22" t="s">
        <v>266</v>
      </c>
      <c r="K2693" s="17" t="s">
        <v>285</v>
      </c>
      <c r="L2693" s="17" t="s">
        <v>8357</v>
      </c>
      <c r="M2693" s="17" t="s">
        <v>8358</v>
      </c>
      <c r="N2693" s="17" t="s">
        <v>8359</v>
      </c>
      <c r="O2693" s="17" t="s">
        <v>428</v>
      </c>
      <c r="P2693" s="43" t="s">
        <v>4047</v>
      </c>
      <c r="Q2693" s="17" t="str" cm="1">
        <f t="array" ref="Q2693">_xlfn.XLOOKUP(Table4[[#This Row],[Full Name / Nama Penuh]],Table1[[#All],[Employee Name]],Table1[[#All],[Status]],"",0,1)</f>
        <v>Active</v>
      </c>
      <c r="R2693" s="37"/>
    </row>
    <row r="2694" spans="1:18">
      <c r="A2694" s="17"/>
      <c r="B2694" s="15"/>
      <c r="C2694" s="15"/>
      <c r="D2694" s="15"/>
      <c r="E2694" s="32">
        <v>45946.618483796301</v>
      </c>
      <c r="F2694" s="17" t="s">
        <v>152</v>
      </c>
      <c r="G2694" s="15"/>
      <c r="H2694" s="17" t="s">
        <v>239</v>
      </c>
      <c r="I2694" s="18" t="s">
        <v>359</v>
      </c>
      <c r="J2694" s="18" t="s">
        <v>753</v>
      </c>
      <c r="K2694" s="17" t="s">
        <v>285</v>
      </c>
      <c r="L2694" s="17" t="s">
        <v>8360</v>
      </c>
      <c r="M2694" s="17" t="s">
        <v>287</v>
      </c>
      <c r="N2694" s="17" t="s">
        <v>8361</v>
      </c>
      <c r="O2694" s="17" t="s">
        <v>375</v>
      </c>
      <c r="P2694" s="43" t="s">
        <v>4047</v>
      </c>
      <c r="Q2694" s="17" t="str" cm="1">
        <f t="array" ref="Q2694">_xlfn.XLOOKUP(Table4[[#This Row],[Full Name / Nama Penuh]],Table1[[#All],[Employee Name]],Table1[[#All],[Status]],"",0,1)</f>
        <v>Active</v>
      </c>
      <c r="R2694" s="37"/>
    </row>
    <row r="2695" spans="1:18">
      <c r="A2695" s="17"/>
      <c r="B2695" s="15"/>
      <c r="C2695" s="15"/>
      <c r="D2695" s="15"/>
      <c r="E2695" s="32">
        <v>45946.613483796304</v>
      </c>
      <c r="F2695" s="17" t="s">
        <v>152</v>
      </c>
      <c r="G2695" s="15"/>
      <c r="H2695" s="17" t="s">
        <v>239</v>
      </c>
      <c r="I2695" s="18" t="s">
        <v>359</v>
      </c>
      <c r="J2695" s="18" t="s">
        <v>291</v>
      </c>
      <c r="K2695" s="17" t="s">
        <v>267</v>
      </c>
      <c r="L2695" s="17" t="s">
        <v>8362</v>
      </c>
      <c r="M2695" s="17" t="s">
        <v>8363</v>
      </c>
      <c r="N2695" s="17" t="s">
        <v>8364</v>
      </c>
      <c r="O2695" s="17" t="s">
        <v>553</v>
      </c>
      <c r="P2695" s="43" t="s">
        <v>4047</v>
      </c>
      <c r="Q2695" s="17" t="str" cm="1">
        <f t="array" ref="Q2695">_xlfn.XLOOKUP(Table4[[#This Row],[Full Name / Nama Penuh]],Table1[[#All],[Employee Name]],Table1[[#All],[Status]],"",0,1)</f>
        <v>Active</v>
      </c>
      <c r="R2695" s="37"/>
    </row>
    <row r="2696" spans="1:18">
      <c r="A2696" s="17"/>
      <c r="B2696" s="15"/>
      <c r="C2696" s="15"/>
      <c r="D2696" s="15"/>
      <c r="E2696" s="32">
        <v>45946.490740740701</v>
      </c>
      <c r="F2696" s="17" t="s">
        <v>93</v>
      </c>
      <c r="G2696" s="15"/>
      <c r="H2696" s="17" t="s">
        <v>239</v>
      </c>
      <c r="I2696" s="18" t="s">
        <v>6054</v>
      </c>
      <c r="J2696" s="18" t="s">
        <v>88</v>
      </c>
      <c r="K2696" s="17" t="s">
        <v>267</v>
      </c>
      <c r="L2696" s="17" t="s">
        <v>8365</v>
      </c>
      <c r="M2696" s="17" t="s">
        <v>8366</v>
      </c>
      <c r="N2696" s="17" t="s">
        <v>8367</v>
      </c>
      <c r="O2696" s="17" t="s">
        <v>346</v>
      </c>
      <c r="P2696" s="43" t="s">
        <v>4047</v>
      </c>
      <c r="Q2696" s="17" t="str" cm="1">
        <f t="array" ref="Q2696">_xlfn.XLOOKUP(Table4[[#This Row],[Full Name / Nama Penuh]],Table1[[#All],[Employee Name]],Table1[[#All],[Status]],"",0,1)</f>
        <v>Active</v>
      </c>
      <c r="R2696" s="37"/>
    </row>
    <row r="2697" spans="1:18">
      <c r="A2697" s="17"/>
      <c r="B2697" s="15"/>
      <c r="C2697" s="15"/>
      <c r="D2697" s="15"/>
      <c r="E2697" s="32">
        <v>45946.380937499998</v>
      </c>
      <c r="F2697" s="17" t="s">
        <v>226</v>
      </c>
      <c r="G2697" s="15"/>
      <c r="H2697" s="17" t="s">
        <v>239</v>
      </c>
      <c r="I2697" s="18" t="s">
        <v>2954</v>
      </c>
      <c r="J2697" s="18" t="s">
        <v>274</v>
      </c>
      <c r="K2697" s="17" t="s">
        <v>267</v>
      </c>
      <c r="L2697" s="17" t="s">
        <v>8368</v>
      </c>
      <c r="M2697" s="17" t="s">
        <v>8369</v>
      </c>
      <c r="N2697" s="17" t="s">
        <v>8370</v>
      </c>
      <c r="O2697" s="17" t="s">
        <v>295</v>
      </c>
      <c r="P2697" s="43" t="s">
        <v>4047</v>
      </c>
      <c r="Q2697" s="17" t="str" cm="1">
        <f t="array" ref="Q2697">_xlfn.XLOOKUP(Table4[[#This Row],[Full Name / Nama Penuh]],Table1[[#All],[Employee Name]],Table1[[#All],[Status]],"",0,1)</f>
        <v>Active</v>
      </c>
      <c r="R2697" s="37"/>
    </row>
    <row r="2698" spans="1:18">
      <c r="A2698" s="17"/>
      <c r="B2698" s="15"/>
      <c r="C2698" s="15"/>
      <c r="D2698" s="15"/>
      <c r="E2698" s="32">
        <v>45946.375798611101</v>
      </c>
      <c r="F2698" s="17" t="s">
        <v>226</v>
      </c>
      <c r="G2698" s="15"/>
      <c r="H2698" s="17" t="s">
        <v>239</v>
      </c>
      <c r="I2698" s="18" t="s">
        <v>2954</v>
      </c>
      <c r="J2698" s="18" t="s">
        <v>274</v>
      </c>
      <c r="K2698" s="17" t="s">
        <v>305</v>
      </c>
      <c r="L2698" s="17" t="s">
        <v>8371</v>
      </c>
      <c r="M2698" s="17" t="s">
        <v>8372</v>
      </c>
      <c r="N2698" s="17" t="s">
        <v>8373</v>
      </c>
      <c r="O2698" s="17" t="s">
        <v>295</v>
      </c>
      <c r="P2698" s="43" t="s">
        <v>4047</v>
      </c>
      <c r="Q2698" s="17" t="str" cm="1">
        <f t="array" ref="Q2698">_xlfn.XLOOKUP(Table4[[#This Row],[Full Name / Nama Penuh]],Table1[[#All],[Employee Name]],Table1[[#All],[Status]],"",0,1)</f>
        <v>Active</v>
      </c>
      <c r="R2698" s="37"/>
    </row>
    <row r="2699" spans="1:18">
      <c r="A2699" s="47"/>
      <c r="B2699" s="21"/>
      <c r="C2699" s="21"/>
      <c r="D2699" s="21"/>
      <c r="E2699" s="33">
        <v>45946.331944444399</v>
      </c>
      <c r="F2699" s="17" t="s">
        <v>177</v>
      </c>
      <c r="G2699" s="15"/>
      <c r="H2699" s="17" t="s">
        <v>239</v>
      </c>
      <c r="I2699" s="22" t="s">
        <v>512</v>
      </c>
      <c r="J2699" s="18" t="s">
        <v>274</v>
      </c>
      <c r="K2699" s="17" t="s">
        <v>305</v>
      </c>
      <c r="L2699" s="17" t="s">
        <v>8374</v>
      </c>
      <c r="M2699" s="17" t="s">
        <v>8375</v>
      </c>
      <c r="N2699" s="17" t="s">
        <v>8376</v>
      </c>
      <c r="O2699" s="17" t="s">
        <v>295</v>
      </c>
      <c r="P2699" s="43" t="s">
        <v>4047</v>
      </c>
      <c r="Q2699" s="17" t="str" cm="1">
        <f t="array" ref="Q2699">_xlfn.XLOOKUP(Table4[[#This Row],[Full Name / Nama Penuh]],Table1[[#All],[Employee Name]],Table1[[#All],[Status]],"",0,1)</f>
        <v>Active</v>
      </c>
      <c r="R2699" s="37"/>
    </row>
    <row r="2700" spans="1:18">
      <c r="A2700" s="17"/>
      <c r="B2700" s="15"/>
      <c r="C2700" s="15"/>
      <c r="D2700" s="15"/>
      <c r="E2700" s="32">
        <v>45946.323194444398</v>
      </c>
      <c r="F2700" s="17" t="s">
        <v>177</v>
      </c>
      <c r="G2700" s="15"/>
      <c r="H2700" s="17" t="s">
        <v>239</v>
      </c>
      <c r="I2700" s="18" t="s">
        <v>512</v>
      </c>
      <c r="J2700" s="18" t="s">
        <v>504</v>
      </c>
      <c r="K2700" s="17" t="s">
        <v>305</v>
      </c>
      <c r="L2700" s="17" t="s">
        <v>8377</v>
      </c>
      <c r="M2700" s="17" t="s">
        <v>8378</v>
      </c>
      <c r="N2700" s="17" t="s">
        <v>8379</v>
      </c>
      <c r="O2700" s="17" t="s">
        <v>295</v>
      </c>
      <c r="P2700" s="43" t="s">
        <v>4047</v>
      </c>
      <c r="Q2700" s="17" t="str" cm="1">
        <f t="array" ref="Q2700">_xlfn.XLOOKUP(Table4[[#This Row],[Full Name / Nama Penuh]],Table1[[#All],[Employee Name]],Table1[[#All],[Status]],"",0,1)</f>
        <v>Active</v>
      </c>
      <c r="R2700" s="37"/>
    </row>
    <row r="2701" spans="1:18">
      <c r="A2701" s="47"/>
      <c r="B2701" s="21"/>
      <c r="C2701" s="21"/>
      <c r="D2701" s="21"/>
      <c r="E2701" s="33">
        <v>45946.321354166699</v>
      </c>
      <c r="F2701" s="17" t="s">
        <v>171</v>
      </c>
      <c r="G2701" s="15"/>
      <c r="H2701" s="17" t="s">
        <v>239</v>
      </c>
      <c r="I2701" s="22" t="s">
        <v>465</v>
      </c>
      <c r="J2701" s="22" t="s">
        <v>274</v>
      </c>
      <c r="K2701" s="17" t="s">
        <v>305</v>
      </c>
      <c r="L2701" s="17" t="s">
        <v>8380</v>
      </c>
      <c r="M2701" s="17" t="s">
        <v>8381</v>
      </c>
      <c r="N2701" s="17" t="s">
        <v>8382</v>
      </c>
      <c r="O2701" s="17" t="s">
        <v>295</v>
      </c>
      <c r="P2701" s="43" t="s">
        <v>4047</v>
      </c>
      <c r="Q2701" s="17" t="str" cm="1">
        <f t="array" ref="Q2701">_xlfn.XLOOKUP(Table4[[#This Row],[Full Name / Nama Penuh]],Table1[[#All],[Employee Name]],Table1[[#All],[Status]],"",0,1)</f>
        <v>Active</v>
      </c>
      <c r="R2701" s="37"/>
    </row>
    <row r="2702" spans="1:18">
      <c r="A2702" s="17"/>
      <c r="B2702" s="15"/>
      <c r="C2702" s="15"/>
      <c r="D2702" s="15"/>
      <c r="E2702" s="32">
        <v>45946.308715277803</v>
      </c>
      <c r="F2702" s="17" t="s">
        <v>171</v>
      </c>
      <c r="G2702" s="15"/>
      <c r="H2702" s="17" t="s">
        <v>239</v>
      </c>
      <c r="I2702" s="18" t="s">
        <v>465</v>
      </c>
      <c r="J2702" s="18" t="s">
        <v>274</v>
      </c>
      <c r="K2702" s="17" t="s">
        <v>305</v>
      </c>
      <c r="L2702" s="17" t="s">
        <v>8383</v>
      </c>
      <c r="M2702" s="17" t="s">
        <v>8384</v>
      </c>
      <c r="N2702" s="17" t="s">
        <v>8385</v>
      </c>
      <c r="O2702" s="17" t="s">
        <v>295</v>
      </c>
      <c r="P2702" s="43" t="s">
        <v>4047</v>
      </c>
      <c r="Q2702" s="17" t="str" cm="1">
        <f t="array" ref="Q2702">_xlfn.XLOOKUP(Table4[[#This Row],[Full Name / Nama Penuh]],Table1[[#All],[Employee Name]],Table1[[#All],[Status]],"",0,1)</f>
        <v>Active</v>
      </c>
      <c r="R2702" s="37"/>
    </row>
    <row r="2703" spans="1:18">
      <c r="A2703" s="47"/>
      <c r="B2703" s="21"/>
      <c r="C2703" s="21"/>
      <c r="D2703" s="21"/>
      <c r="E2703" s="33">
        <v>45946.302141203698</v>
      </c>
      <c r="F2703" s="17" t="s">
        <v>94</v>
      </c>
      <c r="G2703" s="15"/>
      <c r="H2703" s="17" t="s">
        <v>239</v>
      </c>
      <c r="I2703" s="22" t="s">
        <v>7816</v>
      </c>
      <c r="J2703" s="22" t="s">
        <v>291</v>
      </c>
      <c r="K2703" s="17" t="s">
        <v>267</v>
      </c>
      <c r="L2703" s="17" t="s">
        <v>8386</v>
      </c>
      <c r="M2703" s="17" t="s">
        <v>8387</v>
      </c>
      <c r="N2703" s="17" t="s">
        <v>8388</v>
      </c>
      <c r="O2703" s="17" t="s">
        <v>283</v>
      </c>
      <c r="P2703" s="43" t="s">
        <v>4047</v>
      </c>
      <c r="Q2703" s="17" t="str" cm="1">
        <f t="array" ref="Q2703">_xlfn.XLOOKUP(Table4[[#This Row],[Full Name / Nama Penuh]],Table1[[#All],[Employee Name]],Table1[[#All],[Status]],"",0,1)</f>
        <v>Active</v>
      </c>
      <c r="R2703" s="37"/>
    </row>
    <row r="2704" spans="1:18">
      <c r="A2704" s="17"/>
      <c r="B2704" s="15"/>
      <c r="C2704" s="15"/>
      <c r="D2704" s="15"/>
      <c r="E2704" s="32">
        <v>45945.965115740699</v>
      </c>
      <c r="F2704" s="17" t="s">
        <v>80</v>
      </c>
      <c r="G2704" s="15"/>
      <c r="H2704" s="17" t="s">
        <v>239</v>
      </c>
      <c r="I2704" s="18" t="s">
        <v>309</v>
      </c>
      <c r="J2704" s="18" t="s">
        <v>300</v>
      </c>
      <c r="K2704" s="17" t="s">
        <v>285</v>
      </c>
      <c r="L2704" s="17" t="s">
        <v>8389</v>
      </c>
      <c r="M2704" s="17" t="s">
        <v>8390</v>
      </c>
      <c r="N2704" s="17" t="s">
        <v>8391</v>
      </c>
      <c r="O2704" s="17" t="s">
        <v>289</v>
      </c>
      <c r="P2704" s="43" t="s">
        <v>4047</v>
      </c>
      <c r="Q2704" s="17" t="str" cm="1">
        <f t="array" ref="Q2704">_xlfn.XLOOKUP(Table4[[#This Row],[Full Name / Nama Penuh]],Table1[[#All],[Employee Name]],Table1[[#All],[Status]],"",0,1)</f>
        <v>Active</v>
      </c>
      <c r="R2704" s="37"/>
    </row>
    <row r="2705" spans="1:18">
      <c r="A2705" s="47"/>
      <c r="B2705" s="21"/>
      <c r="C2705" s="21"/>
      <c r="D2705" s="21"/>
      <c r="E2705" s="33">
        <v>45945.962534722203</v>
      </c>
      <c r="F2705" s="17" t="s">
        <v>80</v>
      </c>
      <c r="G2705" s="15"/>
      <c r="H2705" s="17" t="s">
        <v>239</v>
      </c>
      <c r="I2705" s="22" t="s">
        <v>309</v>
      </c>
      <c r="J2705" s="22" t="s">
        <v>483</v>
      </c>
      <c r="K2705" s="17" t="s">
        <v>285</v>
      </c>
      <c r="L2705" s="17" t="s">
        <v>8392</v>
      </c>
      <c r="M2705" s="17" t="s">
        <v>8393</v>
      </c>
      <c r="N2705" s="17" t="s">
        <v>8394</v>
      </c>
      <c r="O2705" s="17" t="s">
        <v>289</v>
      </c>
      <c r="P2705" s="43" t="s">
        <v>4047</v>
      </c>
      <c r="Q2705" s="17" t="str" cm="1">
        <f t="array" ref="Q2705">_xlfn.XLOOKUP(Table4[[#This Row],[Full Name / Nama Penuh]],Table1[[#All],[Employee Name]],Table1[[#All],[Status]],"",0,1)</f>
        <v>Active</v>
      </c>
      <c r="R2705" s="37"/>
    </row>
    <row r="2706" spans="1:18">
      <c r="A2706" s="17"/>
      <c r="B2706" s="15"/>
      <c r="C2706" s="15"/>
      <c r="D2706" s="15"/>
      <c r="E2706" s="32">
        <v>45945.944525462997</v>
      </c>
      <c r="F2706" s="17" t="s">
        <v>181</v>
      </c>
      <c r="G2706" s="15"/>
      <c r="H2706" s="17" t="s">
        <v>239</v>
      </c>
      <c r="I2706" s="18" t="s">
        <v>799</v>
      </c>
      <c r="J2706" s="18" t="s">
        <v>407</v>
      </c>
      <c r="K2706" s="17" t="s">
        <v>305</v>
      </c>
      <c r="L2706" s="17" t="s">
        <v>8395</v>
      </c>
      <c r="M2706" s="17" t="s">
        <v>6911</v>
      </c>
      <c r="N2706" s="17" t="s">
        <v>8396</v>
      </c>
      <c r="O2706" s="17" t="s">
        <v>428</v>
      </c>
      <c r="P2706" s="43" t="s">
        <v>4047</v>
      </c>
      <c r="Q2706" s="17" t="str" cm="1">
        <f t="array" ref="Q2706">_xlfn.XLOOKUP(Table4[[#This Row],[Full Name / Nama Penuh]],Table1[[#All],[Employee Name]],Table1[[#All],[Status]],"",0,1)</f>
        <v>Active</v>
      </c>
      <c r="R2706" s="37"/>
    </row>
    <row r="2707" spans="1:18">
      <c r="A2707" s="17"/>
      <c r="B2707" s="15"/>
      <c r="C2707" s="15"/>
      <c r="D2707" s="15"/>
      <c r="E2707" s="32">
        <v>45945.934930555602</v>
      </c>
      <c r="F2707" s="17" t="s">
        <v>191</v>
      </c>
      <c r="G2707" s="15"/>
      <c r="H2707" s="17" t="s">
        <v>239</v>
      </c>
      <c r="I2707" s="18" t="s">
        <v>6975</v>
      </c>
      <c r="J2707" s="18" t="s">
        <v>300</v>
      </c>
      <c r="K2707" s="17" t="s">
        <v>296</v>
      </c>
      <c r="L2707" s="17" t="s">
        <v>8397</v>
      </c>
      <c r="M2707" s="17" t="s">
        <v>8398</v>
      </c>
      <c r="N2707" s="17" t="s">
        <v>8399</v>
      </c>
      <c r="O2707" s="17" t="s">
        <v>346</v>
      </c>
      <c r="P2707" s="43" t="s">
        <v>4047</v>
      </c>
      <c r="Q2707" s="17" t="str" cm="1">
        <f t="array" ref="Q2707">_xlfn.XLOOKUP(Table4[[#This Row],[Full Name / Nama Penuh]],Table1[[#All],[Employee Name]],Table1[[#All],[Status]],"",0,1)</f>
        <v>Active</v>
      </c>
      <c r="R2707" s="37"/>
    </row>
    <row r="2708" spans="1:18">
      <c r="A2708" s="17"/>
      <c r="B2708" s="15"/>
      <c r="C2708" s="15"/>
      <c r="D2708" s="15"/>
      <c r="E2708" s="32">
        <v>45945.919039351902</v>
      </c>
      <c r="F2708" s="17" t="s">
        <v>191</v>
      </c>
      <c r="G2708" s="15"/>
      <c r="H2708" s="17" t="s">
        <v>239</v>
      </c>
      <c r="I2708" s="18" t="s">
        <v>6975</v>
      </c>
      <c r="J2708" s="18" t="s">
        <v>274</v>
      </c>
      <c r="K2708" s="17" t="s">
        <v>296</v>
      </c>
      <c r="L2708" s="17" t="s">
        <v>8400</v>
      </c>
      <c r="M2708" s="17" t="s">
        <v>8401</v>
      </c>
      <c r="N2708" s="17" t="s">
        <v>8402</v>
      </c>
      <c r="O2708" s="17" t="s">
        <v>283</v>
      </c>
      <c r="P2708" s="43" t="s">
        <v>4047</v>
      </c>
      <c r="Q2708" s="17" t="str" cm="1">
        <f t="array" ref="Q2708">_xlfn.XLOOKUP(Table4[[#This Row],[Full Name / Nama Penuh]],Table1[[#All],[Employee Name]],Table1[[#All],[Status]],"",0,1)</f>
        <v>Active</v>
      </c>
      <c r="R2708" s="37"/>
    </row>
    <row r="2709" spans="1:18">
      <c r="A2709" s="17"/>
      <c r="B2709" s="15"/>
      <c r="C2709" s="15"/>
      <c r="D2709" s="15"/>
      <c r="E2709" s="32">
        <v>45945.917662036998</v>
      </c>
      <c r="F2709" s="17" t="s">
        <v>191</v>
      </c>
      <c r="G2709" s="15"/>
      <c r="H2709" s="17" t="s">
        <v>239</v>
      </c>
      <c r="I2709" s="18" t="s">
        <v>6975</v>
      </c>
      <c r="J2709" s="18" t="s">
        <v>4132</v>
      </c>
      <c r="K2709" s="17" t="s">
        <v>296</v>
      </c>
      <c r="L2709" s="17" t="s">
        <v>8403</v>
      </c>
      <c r="M2709" s="17" t="s">
        <v>8404</v>
      </c>
      <c r="N2709" s="17" t="s">
        <v>8405</v>
      </c>
      <c r="O2709" s="17" t="s">
        <v>383</v>
      </c>
      <c r="P2709" s="43" t="s">
        <v>4047</v>
      </c>
      <c r="Q2709" s="17" t="str" cm="1">
        <f t="array" ref="Q2709">_xlfn.XLOOKUP(Table4[[#This Row],[Full Name / Nama Penuh]],Table1[[#All],[Employee Name]],Table1[[#All],[Status]],"",0,1)</f>
        <v>Active</v>
      </c>
      <c r="R2709" s="37"/>
    </row>
    <row r="2710" spans="1:18">
      <c r="A2710" s="17"/>
      <c r="B2710" s="15"/>
      <c r="C2710" s="15"/>
      <c r="D2710" s="15"/>
      <c r="E2710" s="32">
        <v>45945.912662037001</v>
      </c>
      <c r="F2710" s="17" t="s">
        <v>191</v>
      </c>
      <c r="G2710" s="15"/>
      <c r="H2710" s="17" t="s">
        <v>239</v>
      </c>
      <c r="I2710" s="18" t="s">
        <v>6975</v>
      </c>
      <c r="J2710" s="18" t="s">
        <v>4132</v>
      </c>
      <c r="K2710" s="17" t="s">
        <v>296</v>
      </c>
      <c r="L2710" s="17" t="s">
        <v>8403</v>
      </c>
      <c r="M2710" s="17" t="s">
        <v>8404</v>
      </c>
      <c r="N2710" s="17" t="s">
        <v>8405</v>
      </c>
      <c r="O2710" s="17" t="s">
        <v>383</v>
      </c>
      <c r="P2710" s="43" t="s">
        <v>4047</v>
      </c>
      <c r="Q2710" s="17" t="str" cm="1">
        <f t="array" ref="Q2710">_xlfn.XLOOKUP(Table4[[#This Row],[Full Name / Nama Penuh]],Table1[[#All],[Employee Name]],Table1[[#All],[Status]],"",0,1)</f>
        <v>Active</v>
      </c>
      <c r="R2710" s="37"/>
    </row>
    <row r="2711" spans="1:18">
      <c r="A2711" s="17"/>
      <c r="B2711" s="15"/>
      <c r="C2711" s="15"/>
      <c r="D2711" s="15"/>
      <c r="E2711" s="32">
        <v>45945.910173611097</v>
      </c>
      <c r="F2711" s="17" t="s">
        <v>191</v>
      </c>
      <c r="G2711" s="15"/>
      <c r="H2711" s="17" t="s">
        <v>239</v>
      </c>
      <c r="I2711" s="18" t="s">
        <v>6975</v>
      </c>
      <c r="J2711" s="18" t="s">
        <v>4132</v>
      </c>
      <c r="K2711" s="17" t="s">
        <v>296</v>
      </c>
      <c r="L2711" s="17" t="s">
        <v>8403</v>
      </c>
      <c r="M2711" s="17" t="s">
        <v>8406</v>
      </c>
      <c r="N2711" s="17" t="s">
        <v>8407</v>
      </c>
      <c r="O2711" s="17" t="s">
        <v>383</v>
      </c>
      <c r="P2711" s="43" t="s">
        <v>4047</v>
      </c>
      <c r="Q2711" s="17" t="str" cm="1">
        <f t="array" ref="Q2711">_xlfn.XLOOKUP(Table4[[#This Row],[Full Name / Nama Penuh]],Table1[[#All],[Employee Name]],Table1[[#All],[Status]],"",0,1)</f>
        <v>Active</v>
      </c>
      <c r="R2711" s="37"/>
    </row>
    <row r="2712" spans="1:18">
      <c r="A2712" s="17"/>
      <c r="B2712" s="15"/>
      <c r="C2712" s="15"/>
      <c r="D2712" s="15"/>
      <c r="E2712" s="32">
        <v>45945.897025462997</v>
      </c>
      <c r="F2712" s="17" t="s">
        <v>191</v>
      </c>
      <c r="G2712" s="15"/>
      <c r="H2712" s="17" t="s">
        <v>239</v>
      </c>
      <c r="I2712" s="18" t="s">
        <v>8408</v>
      </c>
      <c r="J2712" s="18" t="s">
        <v>4132</v>
      </c>
      <c r="K2712" s="17" t="s">
        <v>296</v>
      </c>
      <c r="L2712" s="17" t="s">
        <v>8409</v>
      </c>
      <c r="M2712" s="17" t="s">
        <v>8410</v>
      </c>
      <c r="N2712" s="17" t="s">
        <v>8407</v>
      </c>
      <c r="O2712" s="17" t="s">
        <v>383</v>
      </c>
      <c r="P2712" s="43" t="s">
        <v>4047</v>
      </c>
      <c r="Q2712" s="17" t="str" cm="1">
        <f t="array" ref="Q2712">_xlfn.XLOOKUP(Table4[[#This Row],[Full Name / Nama Penuh]],Table1[[#All],[Employee Name]],Table1[[#All],[Status]],"",0,1)</f>
        <v>Active</v>
      </c>
      <c r="R2712" s="37"/>
    </row>
    <row r="2713" spans="1:18">
      <c r="A2713" s="47"/>
      <c r="B2713" s="21"/>
      <c r="C2713" s="21"/>
      <c r="D2713" s="21"/>
      <c r="E2713" s="33">
        <v>45945.623032407399</v>
      </c>
      <c r="F2713" s="17" t="s">
        <v>159</v>
      </c>
      <c r="G2713" s="15"/>
      <c r="H2713" s="17" t="s">
        <v>239</v>
      </c>
      <c r="I2713" s="22" t="s">
        <v>20</v>
      </c>
      <c r="J2713" s="18" t="s">
        <v>325</v>
      </c>
      <c r="K2713" s="17" t="s">
        <v>267</v>
      </c>
      <c r="L2713" s="17" t="s">
        <v>8411</v>
      </c>
      <c r="M2713" s="17" t="s">
        <v>8412</v>
      </c>
      <c r="N2713" s="17" t="s">
        <v>8413</v>
      </c>
      <c r="O2713" s="17" t="s">
        <v>283</v>
      </c>
      <c r="P2713" s="43" t="s">
        <v>4047</v>
      </c>
      <c r="Q2713" s="17" t="str" cm="1">
        <f t="array" ref="Q2713">_xlfn.XLOOKUP(Table4[[#This Row],[Full Name / Nama Penuh]],Table1[[#All],[Employee Name]],Table1[[#All],[Status]],"",0,1)</f>
        <v>Active</v>
      </c>
      <c r="R2713" s="37"/>
    </row>
    <row r="2714" spans="1:18">
      <c r="A2714" s="17"/>
      <c r="B2714" s="15"/>
      <c r="C2714" s="15"/>
      <c r="D2714" s="15"/>
      <c r="E2714" s="32">
        <v>45945.563784722202</v>
      </c>
      <c r="F2714" s="17" t="s">
        <v>152</v>
      </c>
      <c r="G2714" s="15"/>
      <c r="H2714" s="17" t="s">
        <v>239</v>
      </c>
      <c r="I2714" s="18" t="s">
        <v>359</v>
      </c>
      <c r="J2714" s="18" t="s">
        <v>291</v>
      </c>
      <c r="K2714" s="17" t="s">
        <v>285</v>
      </c>
      <c r="L2714" s="17" t="s">
        <v>8414</v>
      </c>
      <c r="M2714" s="17" t="s">
        <v>287</v>
      </c>
      <c r="N2714" s="17" t="s">
        <v>8415</v>
      </c>
      <c r="O2714" s="17" t="s">
        <v>289</v>
      </c>
      <c r="P2714" s="43" t="s">
        <v>4047</v>
      </c>
      <c r="Q2714" s="17" t="str" cm="1">
        <f t="array" ref="Q2714">_xlfn.XLOOKUP(Table4[[#This Row],[Full Name / Nama Penuh]],Table1[[#All],[Employee Name]],Table1[[#All],[Status]],"",0,1)</f>
        <v>Active</v>
      </c>
      <c r="R2714" s="37"/>
    </row>
    <row r="2715" spans="1:18">
      <c r="A2715" s="47"/>
      <c r="B2715" s="21"/>
      <c r="C2715" s="21"/>
      <c r="D2715" s="21"/>
      <c r="E2715" s="33">
        <v>45945.561527777798</v>
      </c>
      <c r="F2715" s="17" t="s">
        <v>150</v>
      </c>
      <c r="G2715" s="15"/>
      <c r="H2715" s="17" t="s">
        <v>239</v>
      </c>
      <c r="I2715" s="22" t="s">
        <v>8416</v>
      </c>
      <c r="J2715" s="22" t="s">
        <v>604</v>
      </c>
      <c r="K2715" s="17" t="s">
        <v>267</v>
      </c>
      <c r="L2715" s="17" t="s">
        <v>8417</v>
      </c>
      <c r="M2715" s="17" t="s">
        <v>8418</v>
      </c>
      <c r="N2715" s="17" t="s">
        <v>8419</v>
      </c>
      <c r="O2715" s="17" t="s">
        <v>375</v>
      </c>
      <c r="P2715" s="43" t="s">
        <v>4047</v>
      </c>
      <c r="Q2715" s="17" t="str" cm="1">
        <f t="array" ref="Q2715">_xlfn.XLOOKUP(Table4[[#This Row],[Full Name / Nama Penuh]],Table1[[#All],[Employee Name]],Table1[[#All],[Status]],"",0,1)</f>
        <v>Active</v>
      </c>
      <c r="R2715" s="37"/>
    </row>
    <row r="2716" spans="1:18">
      <c r="A2716" s="17"/>
      <c r="B2716" s="15"/>
      <c r="C2716" s="15"/>
      <c r="D2716" s="15"/>
      <c r="E2716" s="32">
        <v>45945.5493055556</v>
      </c>
      <c r="F2716" s="17" t="s">
        <v>166</v>
      </c>
      <c r="G2716" s="15"/>
      <c r="H2716" s="17" t="s">
        <v>239</v>
      </c>
      <c r="I2716" s="18" t="s">
        <v>359</v>
      </c>
      <c r="J2716" s="18" t="s">
        <v>274</v>
      </c>
      <c r="K2716" s="17" t="s">
        <v>305</v>
      </c>
      <c r="L2716" s="17" t="s">
        <v>8420</v>
      </c>
      <c r="M2716" s="17" t="s">
        <v>8421</v>
      </c>
      <c r="N2716" s="17" t="s">
        <v>362</v>
      </c>
      <c r="O2716" s="17" t="s">
        <v>295</v>
      </c>
      <c r="P2716" s="43" t="s">
        <v>4047</v>
      </c>
      <c r="Q2716" s="17" t="str" cm="1">
        <f t="array" ref="Q2716">_xlfn.XLOOKUP(Table4[[#This Row],[Full Name / Nama Penuh]],Table1[[#All],[Employee Name]],Table1[[#All],[Status]],"",0,1)</f>
        <v>Active</v>
      </c>
      <c r="R2716" s="37"/>
    </row>
    <row r="2717" spans="1:18">
      <c r="A2717" s="47"/>
      <c r="B2717" s="21"/>
      <c r="C2717" s="21"/>
      <c r="D2717" s="21"/>
      <c r="E2717" s="33">
        <v>45945.547893518502</v>
      </c>
      <c r="F2717" s="17" t="s">
        <v>166</v>
      </c>
      <c r="G2717" s="15"/>
      <c r="H2717" s="17" t="s">
        <v>239</v>
      </c>
      <c r="I2717" s="22" t="s">
        <v>359</v>
      </c>
      <c r="J2717" s="22" t="s">
        <v>274</v>
      </c>
      <c r="K2717" s="17" t="s">
        <v>305</v>
      </c>
      <c r="L2717" s="17" t="s">
        <v>8422</v>
      </c>
      <c r="M2717" s="17" t="s">
        <v>8423</v>
      </c>
      <c r="N2717" s="17" t="s">
        <v>362</v>
      </c>
      <c r="O2717" s="17" t="s">
        <v>295</v>
      </c>
      <c r="P2717" s="43" t="s">
        <v>4047</v>
      </c>
      <c r="Q2717" s="17" t="str" cm="1">
        <f t="array" ref="Q2717">_xlfn.XLOOKUP(Table4[[#This Row],[Full Name / Nama Penuh]],Table1[[#All],[Employee Name]],Table1[[#All],[Status]],"",0,1)</f>
        <v>Active</v>
      </c>
      <c r="R2717" s="37"/>
    </row>
    <row r="2718" spans="1:18">
      <c r="A2718" s="17"/>
      <c r="B2718" s="15"/>
      <c r="C2718" s="15"/>
      <c r="D2718" s="15"/>
      <c r="E2718" s="32">
        <v>45945.490405092598</v>
      </c>
      <c r="F2718" s="17" t="s">
        <v>190</v>
      </c>
      <c r="G2718" s="15"/>
      <c r="H2718" s="17" t="s">
        <v>239</v>
      </c>
      <c r="I2718" s="18" t="s">
        <v>7757</v>
      </c>
      <c r="J2718" s="18" t="s">
        <v>291</v>
      </c>
      <c r="K2718" s="17" t="s">
        <v>267</v>
      </c>
      <c r="L2718" s="17" t="s">
        <v>8424</v>
      </c>
      <c r="M2718" s="17" t="s">
        <v>8425</v>
      </c>
      <c r="N2718" s="17" t="s">
        <v>8426</v>
      </c>
      <c r="O2718" s="17" t="s">
        <v>375</v>
      </c>
      <c r="P2718" s="43" t="s">
        <v>4047</v>
      </c>
      <c r="Q2718" s="17" t="str" cm="1">
        <f t="array" ref="Q2718">_xlfn.XLOOKUP(Table4[[#This Row],[Full Name / Nama Penuh]],Table1[[#All],[Employee Name]],Table1[[#All],[Status]],"",0,1)</f>
        <v>Inactive</v>
      </c>
      <c r="R2718" s="37"/>
    </row>
    <row r="2719" spans="1:18">
      <c r="A2719" s="47"/>
      <c r="B2719" s="21"/>
      <c r="C2719" s="21"/>
      <c r="D2719" s="21"/>
      <c r="E2719" s="33">
        <v>45945.488692129598</v>
      </c>
      <c r="F2719" s="17" t="s">
        <v>190</v>
      </c>
      <c r="G2719" s="15"/>
      <c r="H2719" s="17" t="s">
        <v>239</v>
      </c>
      <c r="I2719" s="22" t="s">
        <v>7757</v>
      </c>
      <c r="J2719" s="22" t="s">
        <v>504</v>
      </c>
      <c r="K2719" s="17" t="s">
        <v>267</v>
      </c>
      <c r="L2719" s="17" t="s">
        <v>8427</v>
      </c>
      <c r="M2719" s="17" t="s">
        <v>8428</v>
      </c>
      <c r="N2719" s="17" t="s">
        <v>8429</v>
      </c>
      <c r="O2719" s="17" t="s">
        <v>346</v>
      </c>
      <c r="P2719" s="43" t="s">
        <v>4047</v>
      </c>
      <c r="Q2719" s="17" t="str" cm="1">
        <f t="array" ref="Q2719">_xlfn.XLOOKUP(Table4[[#This Row],[Full Name / Nama Penuh]],Table1[[#All],[Employee Name]],Table1[[#All],[Status]],"",0,1)</f>
        <v>Inactive</v>
      </c>
      <c r="R2719" s="37"/>
    </row>
    <row r="2720" spans="1:18">
      <c r="A2720" s="17"/>
      <c r="B2720" s="15"/>
      <c r="C2720" s="15"/>
      <c r="D2720" s="15"/>
      <c r="E2720" s="32">
        <v>45945.4863078704</v>
      </c>
      <c r="F2720" s="17" t="s">
        <v>190</v>
      </c>
      <c r="G2720" s="15"/>
      <c r="H2720" s="17" t="s">
        <v>239</v>
      </c>
      <c r="I2720" s="18" t="s">
        <v>7757</v>
      </c>
      <c r="J2720" s="18" t="s">
        <v>504</v>
      </c>
      <c r="K2720" s="17" t="s">
        <v>267</v>
      </c>
      <c r="L2720" s="17" t="s">
        <v>8430</v>
      </c>
      <c r="M2720" s="17" t="s">
        <v>8431</v>
      </c>
      <c r="N2720" s="17" t="s">
        <v>8432</v>
      </c>
      <c r="O2720" s="17" t="s">
        <v>375</v>
      </c>
      <c r="P2720" s="43" t="s">
        <v>4047</v>
      </c>
      <c r="Q2720" s="17" t="str" cm="1">
        <f t="array" ref="Q2720">_xlfn.XLOOKUP(Table4[[#This Row],[Full Name / Nama Penuh]],Table1[[#All],[Employee Name]],Table1[[#All],[Status]],"",0,1)</f>
        <v>Inactive</v>
      </c>
      <c r="R2720" s="37"/>
    </row>
    <row r="2721" spans="1:18">
      <c r="A2721" s="17"/>
      <c r="B2721" s="15"/>
      <c r="C2721" s="15"/>
      <c r="D2721" s="15"/>
      <c r="E2721" s="32">
        <v>45945.4840625</v>
      </c>
      <c r="F2721" s="17" t="s">
        <v>190</v>
      </c>
      <c r="G2721" s="15"/>
      <c r="H2721" s="17" t="s">
        <v>239</v>
      </c>
      <c r="I2721" s="18" t="s">
        <v>7757</v>
      </c>
      <c r="J2721" s="18" t="s">
        <v>325</v>
      </c>
      <c r="K2721" s="17" t="s">
        <v>296</v>
      </c>
      <c r="L2721" s="17" t="s">
        <v>8433</v>
      </c>
      <c r="M2721" s="17" t="s">
        <v>8434</v>
      </c>
      <c r="N2721" s="17" t="s">
        <v>8435</v>
      </c>
      <c r="O2721" s="17" t="s">
        <v>346</v>
      </c>
      <c r="P2721" s="43" t="s">
        <v>4047</v>
      </c>
      <c r="Q2721" s="17" t="str" cm="1">
        <f t="array" ref="Q2721">_xlfn.XLOOKUP(Table4[[#This Row],[Full Name / Nama Penuh]],Table1[[#All],[Employee Name]],Table1[[#All],[Status]],"",0,1)</f>
        <v>Inactive</v>
      </c>
      <c r="R2721" s="37"/>
    </row>
    <row r="2722" spans="1:18">
      <c r="A2722" s="17"/>
      <c r="B2722" s="15"/>
      <c r="C2722" s="15"/>
      <c r="D2722" s="15"/>
      <c r="E2722" s="32">
        <v>45945.481921296298</v>
      </c>
      <c r="F2722" s="17" t="s">
        <v>190</v>
      </c>
      <c r="G2722" s="15"/>
      <c r="H2722" s="17" t="s">
        <v>239</v>
      </c>
      <c r="I2722" s="18" t="s">
        <v>7757</v>
      </c>
      <c r="J2722" s="18" t="s">
        <v>753</v>
      </c>
      <c r="K2722" s="17" t="s">
        <v>296</v>
      </c>
      <c r="L2722" s="17" t="s">
        <v>8436</v>
      </c>
      <c r="M2722" s="17" t="s">
        <v>8437</v>
      </c>
      <c r="N2722" s="17" t="s">
        <v>8438</v>
      </c>
      <c r="O2722" s="17" t="s">
        <v>346</v>
      </c>
      <c r="P2722" s="43" t="s">
        <v>4047</v>
      </c>
      <c r="Q2722" s="17" t="str" cm="1">
        <f t="array" ref="Q2722">_xlfn.XLOOKUP(Table4[[#This Row],[Full Name / Nama Penuh]],Table1[[#All],[Employee Name]],Table1[[#All],[Status]],"",0,1)</f>
        <v>Inactive</v>
      </c>
      <c r="R2722" s="37"/>
    </row>
    <row r="2723" spans="1:18">
      <c r="A2723" s="17"/>
      <c r="B2723" s="15"/>
      <c r="C2723" s="15"/>
      <c r="D2723" s="15"/>
      <c r="E2723" s="32">
        <v>45945.480289351799</v>
      </c>
      <c r="F2723" s="17" t="s">
        <v>159</v>
      </c>
      <c r="G2723" s="15"/>
      <c r="H2723" s="17" t="s">
        <v>239</v>
      </c>
      <c r="I2723" s="18" t="s">
        <v>20</v>
      </c>
      <c r="J2723" s="18" t="s">
        <v>407</v>
      </c>
      <c r="K2723" s="17" t="s">
        <v>267</v>
      </c>
      <c r="L2723" s="17" t="s">
        <v>8439</v>
      </c>
      <c r="M2723" s="17" t="s">
        <v>8440</v>
      </c>
      <c r="N2723" s="17" t="s">
        <v>8441</v>
      </c>
      <c r="O2723" s="17" t="s">
        <v>383</v>
      </c>
      <c r="P2723" s="43" t="s">
        <v>4047</v>
      </c>
      <c r="Q2723" s="17" t="str" cm="1">
        <f t="array" ref="Q2723">_xlfn.XLOOKUP(Table4[[#This Row],[Full Name / Nama Penuh]],Table1[[#All],[Employee Name]],Table1[[#All],[Status]],"",0,1)</f>
        <v>Active</v>
      </c>
      <c r="R2723" s="37"/>
    </row>
    <row r="2724" spans="1:18">
      <c r="A2724" s="17"/>
      <c r="B2724" s="15"/>
      <c r="C2724" s="15"/>
      <c r="D2724" s="15"/>
      <c r="E2724" s="32">
        <v>45945.480115740698</v>
      </c>
      <c r="F2724" s="17" t="s">
        <v>190</v>
      </c>
      <c r="G2724" s="15"/>
      <c r="H2724" s="17" t="s">
        <v>239</v>
      </c>
      <c r="I2724" s="18" t="s">
        <v>7757</v>
      </c>
      <c r="J2724" s="18" t="s">
        <v>266</v>
      </c>
      <c r="K2724" s="17" t="s">
        <v>296</v>
      </c>
      <c r="L2724" s="17" t="s">
        <v>8442</v>
      </c>
      <c r="M2724" s="17" t="s">
        <v>8443</v>
      </c>
      <c r="N2724" s="17" t="s">
        <v>8444</v>
      </c>
      <c r="O2724" s="17" t="s">
        <v>450</v>
      </c>
      <c r="P2724" s="43" t="s">
        <v>4047</v>
      </c>
      <c r="Q2724" s="17" t="str" cm="1">
        <f t="array" ref="Q2724">_xlfn.XLOOKUP(Table4[[#This Row],[Full Name / Nama Penuh]],Table1[[#All],[Employee Name]],Table1[[#All],[Status]],"",0,1)</f>
        <v>Inactive</v>
      </c>
      <c r="R2724" s="37"/>
    </row>
    <row r="2725" spans="1:18">
      <c r="A2725" s="17"/>
      <c r="B2725" s="15"/>
      <c r="C2725" s="15"/>
      <c r="D2725" s="15"/>
      <c r="E2725" s="32">
        <v>45945.477939814802</v>
      </c>
      <c r="F2725" s="17" t="s">
        <v>190</v>
      </c>
      <c r="G2725" s="15"/>
      <c r="H2725" s="17" t="s">
        <v>239</v>
      </c>
      <c r="I2725" s="18" t="s">
        <v>7757</v>
      </c>
      <c r="J2725" s="18" t="s">
        <v>325</v>
      </c>
      <c r="K2725" s="17" t="s">
        <v>296</v>
      </c>
      <c r="L2725" s="17" t="s">
        <v>8445</v>
      </c>
      <c r="M2725" s="17" t="s">
        <v>8446</v>
      </c>
      <c r="N2725" s="17" t="s">
        <v>8447</v>
      </c>
      <c r="O2725" s="17" t="s">
        <v>450</v>
      </c>
      <c r="P2725" s="43" t="s">
        <v>4047</v>
      </c>
      <c r="Q2725" s="17" t="str" cm="1">
        <f t="array" ref="Q2725">_xlfn.XLOOKUP(Table4[[#This Row],[Full Name / Nama Penuh]],Table1[[#All],[Employee Name]],Table1[[#All],[Status]],"",0,1)</f>
        <v>Inactive</v>
      </c>
      <c r="R2725" s="37"/>
    </row>
    <row r="2726" spans="1:18">
      <c r="A2726" s="17"/>
      <c r="B2726" s="15"/>
      <c r="C2726" s="15"/>
      <c r="D2726" s="15"/>
      <c r="E2726" s="32">
        <v>45945.474374999998</v>
      </c>
      <c r="F2726" s="17" t="s">
        <v>190</v>
      </c>
      <c r="G2726" s="15"/>
      <c r="H2726" s="17" t="s">
        <v>239</v>
      </c>
      <c r="I2726" s="18" t="s">
        <v>835</v>
      </c>
      <c r="J2726" s="18" t="s">
        <v>325</v>
      </c>
      <c r="K2726" s="17" t="s">
        <v>305</v>
      </c>
      <c r="L2726" s="17" t="s">
        <v>8448</v>
      </c>
      <c r="M2726" s="17" t="s">
        <v>8449</v>
      </c>
      <c r="N2726" s="17" t="s">
        <v>8450</v>
      </c>
      <c r="O2726" s="17" t="s">
        <v>340</v>
      </c>
      <c r="P2726" s="43" t="s">
        <v>4047</v>
      </c>
      <c r="Q2726" s="17" t="str" cm="1">
        <f t="array" ref="Q2726">_xlfn.XLOOKUP(Table4[[#This Row],[Full Name / Nama Penuh]],Table1[[#All],[Employee Name]],Table1[[#All],[Status]],"",0,1)</f>
        <v>Inactive</v>
      </c>
      <c r="R2726" s="37"/>
    </row>
    <row r="2727" spans="1:18">
      <c r="A2727" s="17"/>
      <c r="B2727" s="15"/>
      <c r="C2727" s="15"/>
      <c r="D2727" s="15"/>
      <c r="E2727" s="32">
        <v>45945.471631944398</v>
      </c>
      <c r="F2727" s="17" t="s">
        <v>190</v>
      </c>
      <c r="G2727" s="15"/>
      <c r="H2727" s="17" t="s">
        <v>239</v>
      </c>
      <c r="I2727" s="18" t="s">
        <v>7757</v>
      </c>
      <c r="J2727" s="18" t="s">
        <v>644</v>
      </c>
      <c r="K2727" s="17" t="s">
        <v>285</v>
      </c>
      <c r="L2727" s="17" t="s">
        <v>8451</v>
      </c>
      <c r="M2727" s="17" t="s">
        <v>8452</v>
      </c>
      <c r="N2727" s="17" t="s">
        <v>8452</v>
      </c>
      <c r="O2727" s="17" t="s">
        <v>450</v>
      </c>
      <c r="P2727" s="43" t="s">
        <v>4047</v>
      </c>
      <c r="Q2727" s="17" t="str" cm="1">
        <f t="array" ref="Q2727">_xlfn.XLOOKUP(Table4[[#This Row],[Full Name / Nama Penuh]],Table1[[#All],[Employee Name]],Table1[[#All],[Status]],"",0,1)</f>
        <v>Inactive</v>
      </c>
      <c r="R2727" s="37"/>
    </row>
    <row r="2728" spans="1:18">
      <c r="A2728" s="47"/>
      <c r="B2728" s="21"/>
      <c r="C2728" s="21"/>
      <c r="D2728" s="21"/>
      <c r="E2728" s="33">
        <v>45945.463923611103</v>
      </c>
      <c r="F2728" s="17" t="s">
        <v>190</v>
      </c>
      <c r="G2728" s="15"/>
      <c r="H2728" s="17" t="s">
        <v>239</v>
      </c>
      <c r="I2728" s="22" t="s">
        <v>7757</v>
      </c>
      <c r="J2728" s="18" t="s">
        <v>644</v>
      </c>
      <c r="K2728" s="17" t="s">
        <v>267</v>
      </c>
      <c r="L2728" s="17" t="s">
        <v>8453</v>
      </c>
      <c r="M2728" s="17" t="s">
        <v>8454</v>
      </c>
      <c r="N2728" s="17" t="s">
        <v>5039</v>
      </c>
      <c r="O2728" s="17" t="s">
        <v>346</v>
      </c>
      <c r="P2728" s="43" t="s">
        <v>4047</v>
      </c>
      <c r="Q2728" s="17" t="str" cm="1">
        <f t="array" ref="Q2728">_xlfn.XLOOKUP(Table4[[#This Row],[Full Name / Nama Penuh]],Table1[[#All],[Employee Name]],Table1[[#All],[Status]],"",0,1)</f>
        <v>Inactive</v>
      </c>
      <c r="R2728" s="37"/>
    </row>
    <row r="2729" spans="1:18">
      <c r="A2729" s="17"/>
      <c r="B2729" s="15"/>
      <c r="C2729" s="15"/>
      <c r="D2729" s="15"/>
      <c r="E2729" s="32">
        <v>45945.445057870398</v>
      </c>
      <c r="F2729" s="17" t="s">
        <v>159</v>
      </c>
      <c r="G2729" s="15"/>
      <c r="H2729" s="17" t="s">
        <v>239</v>
      </c>
      <c r="I2729" s="18" t="s">
        <v>20</v>
      </c>
      <c r="J2729" s="18" t="s">
        <v>325</v>
      </c>
      <c r="K2729" s="17" t="s">
        <v>267</v>
      </c>
      <c r="L2729" s="17" t="s">
        <v>8455</v>
      </c>
      <c r="M2729" s="17" t="s">
        <v>8456</v>
      </c>
      <c r="N2729" s="17" t="s">
        <v>8457</v>
      </c>
      <c r="O2729" s="17" t="s">
        <v>450</v>
      </c>
      <c r="P2729" s="43" t="s">
        <v>4047</v>
      </c>
      <c r="Q2729" s="17" t="str" cm="1">
        <f t="array" ref="Q2729">_xlfn.XLOOKUP(Table4[[#This Row],[Full Name / Nama Penuh]],Table1[[#All],[Employee Name]],Table1[[#All],[Status]],"",0,1)</f>
        <v>Active</v>
      </c>
      <c r="R2729" s="37"/>
    </row>
    <row r="2730" spans="1:18">
      <c r="A2730" s="47"/>
      <c r="B2730" s="21"/>
      <c r="C2730" s="21"/>
      <c r="D2730" s="21"/>
      <c r="E2730" s="33">
        <v>45945.383611111101</v>
      </c>
      <c r="F2730" s="17" t="s">
        <v>143</v>
      </c>
      <c r="G2730" s="15"/>
      <c r="H2730" s="17" t="s">
        <v>239</v>
      </c>
      <c r="I2730" s="22" t="s">
        <v>8458</v>
      </c>
      <c r="J2730" s="22" t="s">
        <v>266</v>
      </c>
      <c r="K2730" s="17" t="s">
        <v>267</v>
      </c>
      <c r="L2730" s="17" t="s">
        <v>8459</v>
      </c>
      <c r="M2730" s="17" t="s">
        <v>8460</v>
      </c>
      <c r="N2730" s="17" t="s">
        <v>8461</v>
      </c>
      <c r="O2730" s="17" t="s">
        <v>375</v>
      </c>
      <c r="P2730" s="43" t="s">
        <v>4047</v>
      </c>
      <c r="Q2730" s="17" t="str" cm="1">
        <f t="array" ref="Q2730">_xlfn.XLOOKUP(Table4[[#This Row],[Full Name / Nama Penuh]],Table1[[#All],[Employee Name]],Table1[[#All],[Status]],"",0,1)</f>
        <v>Inactive</v>
      </c>
      <c r="R2730" s="37"/>
    </row>
    <row r="2731" spans="1:18">
      <c r="A2731" s="17"/>
      <c r="B2731" s="15"/>
      <c r="C2731" s="15"/>
      <c r="D2731" s="15"/>
      <c r="E2731" s="32">
        <v>45945.373206018499</v>
      </c>
      <c r="F2731" s="17" t="s">
        <v>133</v>
      </c>
      <c r="G2731" s="15"/>
      <c r="H2731" s="17" t="s">
        <v>239</v>
      </c>
      <c r="I2731" s="18" t="s">
        <v>1419</v>
      </c>
      <c r="J2731" s="18" t="s">
        <v>604</v>
      </c>
      <c r="K2731" s="17" t="s">
        <v>267</v>
      </c>
      <c r="L2731" s="17" t="s">
        <v>8462</v>
      </c>
      <c r="M2731" s="17" t="s">
        <v>8463</v>
      </c>
      <c r="N2731" s="17" t="s">
        <v>8464</v>
      </c>
      <c r="O2731" s="17" t="s">
        <v>295</v>
      </c>
      <c r="P2731" s="43" t="s">
        <v>4047</v>
      </c>
      <c r="Q2731" s="17" t="str" cm="1">
        <f t="array" ref="Q2731">_xlfn.XLOOKUP(Table4[[#This Row],[Full Name / Nama Penuh]],Table1[[#All],[Employee Name]],Table1[[#All],[Status]],"",0,1)</f>
        <v>Active</v>
      </c>
      <c r="R2731" s="37"/>
    </row>
    <row r="2732" spans="1:18">
      <c r="A2732" s="47"/>
      <c r="B2732" s="21"/>
      <c r="C2732" s="21"/>
      <c r="D2732" s="21"/>
      <c r="E2732" s="33">
        <v>45945.334432870397</v>
      </c>
      <c r="F2732" s="17" t="s">
        <v>129</v>
      </c>
      <c r="G2732" s="15"/>
      <c r="H2732" s="17" t="s">
        <v>239</v>
      </c>
      <c r="I2732" s="22" t="s">
        <v>8465</v>
      </c>
      <c r="J2732" s="22" t="s">
        <v>4132</v>
      </c>
      <c r="K2732" s="17" t="s">
        <v>267</v>
      </c>
      <c r="L2732" s="17" t="s">
        <v>8466</v>
      </c>
      <c r="M2732" s="17" t="s">
        <v>8467</v>
      </c>
      <c r="N2732" s="17" t="s">
        <v>8468</v>
      </c>
      <c r="O2732" s="17" t="s">
        <v>346</v>
      </c>
      <c r="P2732" s="43" t="s">
        <v>4047</v>
      </c>
      <c r="Q2732" s="17" t="str" cm="1">
        <f t="array" ref="Q2732">_xlfn.XLOOKUP(Table4[[#This Row],[Full Name / Nama Penuh]],Table1[[#All],[Employee Name]],Table1[[#All],[Status]],"",0,1)</f>
        <v>Inactive</v>
      </c>
      <c r="R2732" s="37"/>
    </row>
    <row r="2733" spans="1:18">
      <c r="A2733" s="17"/>
      <c r="B2733" s="15"/>
      <c r="C2733" s="15"/>
      <c r="D2733" s="15"/>
      <c r="E2733" s="32">
        <v>45945.292893518497</v>
      </c>
      <c r="F2733" s="17" t="s">
        <v>38</v>
      </c>
      <c r="G2733" s="15"/>
      <c r="H2733" s="17" t="s">
        <v>239</v>
      </c>
      <c r="I2733" s="18" t="s">
        <v>603</v>
      </c>
      <c r="J2733" s="18" t="s">
        <v>2710</v>
      </c>
      <c r="K2733" s="17" t="s">
        <v>267</v>
      </c>
      <c r="L2733" s="17" t="s">
        <v>8469</v>
      </c>
      <c r="M2733" s="17" t="s">
        <v>8470</v>
      </c>
      <c r="N2733" s="17" t="s">
        <v>8471</v>
      </c>
      <c r="O2733" s="17" t="s">
        <v>283</v>
      </c>
      <c r="P2733" s="43" t="s">
        <v>4047</v>
      </c>
      <c r="Q2733" s="17" t="str" cm="1">
        <f t="array" ref="Q2733">_xlfn.XLOOKUP(Table4[[#This Row],[Full Name / Nama Penuh]],Table1[[#All],[Employee Name]],Table1[[#All],[Status]],"",0,1)</f>
        <v>Active</v>
      </c>
      <c r="R2733" s="37"/>
    </row>
    <row r="2734" spans="1:18">
      <c r="A2734" s="47"/>
      <c r="B2734" s="21"/>
      <c r="C2734" s="21"/>
      <c r="D2734" s="21"/>
      <c r="E2734" s="33">
        <v>45944.690636574102</v>
      </c>
      <c r="F2734" s="17" t="s">
        <v>80</v>
      </c>
      <c r="G2734" s="15"/>
      <c r="H2734" s="17" t="s">
        <v>239</v>
      </c>
      <c r="I2734" s="22" t="s">
        <v>309</v>
      </c>
      <c r="J2734" s="22" t="s">
        <v>300</v>
      </c>
      <c r="K2734" s="17" t="s">
        <v>285</v>
      </c>
      <c r="L2734" s="17" t="s">
        <v>8472</v>
      </c>
      <c r="M2734" s="17" t="s">
        <v>8473</v>
      </c>
      <c r="N2734" s="17" t="s">
        <v>8474</v>
      </c>
      <c r="O2734" s="17" t="s">
        <v>289</v>
      </c>
      <c r="P2734" s="43" t="s">
        <v>4047</v>
      </c>
      <c r="Q2734" s="17" t="str" cm="1">
        <f t="array" ref="Q2734">_xlfn.XLOOKUP(Table4[[#This Row],[Full Name / Nama Penuh]],Table1[[#All],[Employee Name]],Table1[[#All],[Status]],"",0,1)</f>
        <v>Active</v>
      </c>
      <c r="R2734" s="37"/>
    </row>
    <row r="2735" spans="1:18">
      <c r="A2735" s="17"/>
      <c r="B2735" s="15"/>
      <c r="C2735" s="15"/>
      <c r="D2735" s="15"/>
      <c r="E2735" s="32">
        <v>45944.690219907403</v>
      </c>
      <c r="F2735" s="17" t="s">
        <v>104</v>
      </c>
      <c r="G2735" s="15"/>
      <c r="H2735" s="17" t="s">
        <v>239</v>
      </c>
      <c r="I2735" s="18" t="s">
        <v>8475</v>
      </c>
      <c r="J2735" s="18" t="s">
        <v>274</v>
      </c>
      <c r="K2735" s="17" t="s">
        <v>267</v>
      </c>
      <c r="L2735" s="17" t="s">
        <v>8476</v>
      </c>
      <c r="M2735" s="17" t="s">
        <v>8477</v>
      </c>
      <c r="N2735" s="17" t="s">
        <v>8478</v>
      </c>
      <c r="O2735" s="17" t="s">
        <v>295</v>
      </c>
      <c r="P2735" s="43" t="s">
        <v>4047</v>
      </c>
      <c r="Q2735" s="17" t="str" cm="1">
        <f t="array" ref="Q2735">_xlfn.XLOOKUP(Table4[[#This Row],[Full Name / Nama Penuh]],Table1[[#All],[Employee Name]],Table1[[#All],[Status]],"",0,1)</f>
        <v>Inactive</v>
      </c>
      <c r="R2735" s="37"/>
    </row>
    <row r="2736" spans="1:18">
      <c r="A2736" s="17"/>
      <c r="B2736" s="15"/>
      <c r="C2736" s="15"/>
      <c r="D2736" s="15"/>
      <c r="E2736" s="32">
        <v>45944.6813078704</v>
      </c>
      <c r="F2736" s="17" t="s">
        <v>80</v>
      </c>
      <c r="G2736" s="15"/>
      <c r="H2736" s="17" t="s">
        <v>239</v>
      </c>
      <c r="I2736" s="18" t="s">
        <v>309</v>
      </c>
      <c r="J2736" s="18" t="s">
        <v>683</v>
      </c>
      <c r="K2736" s="17" t="s">
        <v>285</v>
      </c>
      <c r="L2736" s="17" t="s">
        <v>8479</v>
      </c>
      <c r="M2736" s="17" t="s">
        <v>8480</v>
      </c>
      <c r="N2736" s="17" t="s">
        <v>8481</v>
      </c>
      <c r="O2736" s="17" t="s">
        <v>428</v>
      </c>
      <c r="P2736" s="43" t="s">
        <v>4047</v>
      </c>
      <c r="Q2736" s="17" t="str" cm="1">
        <f t="array" ref="Q2736">_xlfn.XLOOKUP(Table4[[#This Row],[Full Name / Nama Penuh]],Table1[[#All],[Employee Name]],Table1[[#All],[Status]],"",0,1)</f>
        <v>Active</v>
      </c>
      <c r="R2736" s="37"/>
    </row>
    <row r="2737" spans="1:18">
      <c r="A2737" s="17"/>
      <c r="B2737" s="15"/>
      <c r="C2737" s="15"/>
      <c r="D2737" s="15"/>
      <c r="E2737" s="32">
        <v>45944.662465277797</v>
      </c>
      <c r="F2737" s="17" t="s">
        <v>131</v>
      </c>
      <c r="G2737" s="15"/>
      <c r="H2737" s="17" t="s">
        <v>239</v>
      </c>
      <c r="I2737" s="18" t="s">
        <v>6477</v>
      </c>
      <c r="J2737" s="18" t="s">
        <v>644</v>
      </c>
      <c r="K2737" s="17" t="s">
        <v>305</v>
      </c>
      <c r="L2737" s="17" t="s">
        <v>8482</v>
      </c>
      <c r="M2737" s="17" t="s">
        <v>8483</v>
      </c>
      <c r="N2737" s="17" t="s">
        <v>8484</v>
      </c>
      <c r="O2737" s="17" t="s">
        <v>428</v>
      </c>
      <c r="P2737" s="43" t="s">
        <v>4047</v>
      </c>
      <c r="Q2737" s="17" t="str" cm="1">
        <f t="array" ref="Q2737">_xlfn.XLOOKUP(Table4[[#This Row],[Full Name / Nama Penuh]],Table1[[#All],[Employee Name]],Table1[[#All],[Status]],"",0,1)</f>
        <v>Active</v>
      </c>
      <c r="R2737" s="37"/>
    </row>
    <row r="2738" spans="1:18">
      <c r="A2738" s="17"/>
      <c r="B2738" s="15"/>
      <c r="C2738" s="15"/>
      <c r="D2738" s="15"/>
      <c r="E2738" s="32">
        <v>45944.654189814799</v>
      </c>
      <c r="F2738" s="17" t="s">
        <v>224</v>
      </c>
      <c r="G2738" s="15"/>
      <c r="H2738" s="17" t="s">
        <v>239</v>
      </c>
      <c r="I2738" s="18" t="s">
        <v>8485</v>
      </c>
      <c r="J2738" s="18" t="s">
        <v>274</v>
      </c>
      <c r="K2738" s="17" t="s">
        <v>267</v>
      </c>
      <c r="L2738" s="17" t="s">
        <v>8486</v>
      </c>
      <c r="M2738" s="17" t="s">
        <v>8487</v>
      </c>
      <c r="N2738" s="17" t="s">
        <v>8488</v>
      </c>
      <c r="O2738" s="17" t="s">
        <v>283</v>
      </c>
      <c r="P2738" s="43" t="s">
        <v>4047</v>
      </c>
      <c r="Q2738" s="17" t="str" cm="1">
        <f t="array" ref="Q2738">_xlfn.XLOOKUP(Table4[[#This Row],[Full Name / Nama Penuh]],Table1[[#All],[Employee Name]],Table1[[#All],[Status]],"",0,1)</f>
        <v>Inactive</v>
      </c>
      <c r="R2738" s="37"/>
    </row>
    <row r="2739" spans="1:18">
      <c r="A2739" s="17"/>
      <c r="B2739" s="15"/>
      <c r="C2739" s="15"/>
      <c r="D2739" s="15"/>
      <c r="E2739" s="32">
        <v>45944.652731481503</v>
      </c>
      <c r="F2739" s="17" t="s">
        <v>131</v>
      </c>
      <c r="G2739" s="15"/>
      <c r="H2739" s="17" t="s">
        <v>239</v>
      </c>
      <c r="I2739" s="18" t="s">
        <v>8489</v>
      </c>
      <c r="J2739" s="18" t="s">
        <v>1624</v>
      </c>
      <c r="K2739" s="17" t="s">
        <v>285</v>
      </c>
      <c r="L2739" s="17" t="s">
        <v>8490</v>
      </c>
      <c r="M2739" s="17" t="s">
        <v>362</v>
      </c>
      <c r="N2739" s="17" t="s">
        <v>8491</v>
      </c>
      <c r="O2739" s="17" t="s">
        <v>289</v>
      </c>
      <c r="P2739" s="43" t="s">
        <v>4047</v>
      </c>
      <c r="Q2739" s="17" t="str" cm="1">
        <f t="array" ref="Q2739">_xlfn.XLOOKUP(Table4[[#This Row],[Full Name / Nama Penuh]],Table1[[#All],[Employee Name]],Table1[[#All],[Status]],"",0,1)</f>
        <v>Active</v>
      </c>
      <c r="R2739" s="37"/>
    </row>
    <row r="2740" spans="1:18">
      <c r="A2740" s="17"/>
      <c r="B2740" s="15"/>
      <c r="C2740" s="15"/>
      <c r="D2740" s="15"/>
      <c r="E2740" s="32">
        <v>45944.623159722199</v>
      </c>
      <c r="F2740" s="17" t="s">
        <v>113</v>
      </c>
      <c r="G2740" s="15"/>
      <c r="H2740" s="17" t="s">
        <v>239</v>
      </c>
      <c r="I2740" s="18" t="s">
        <v>8492</v>
      </c>
      <c r="J2740" s="18" t="s">
        <v>88</v>
      </c>
      <c r="K2740" s="17" t="s">
        <v>285</v>
      </c>
      <c r="L2740" s="17" t="s">
        <v>8493</v>
      </c>
      <c r="M2740" s="17" t="s">
        <v>8494</v>
      </c>
      <c r="N2740" s="17" t="s">
        <v>8495</v>
      </c>
      <c r="O2740" s="17" t="s">
        <v>553</v>
      </c>
      <c r="P2740" s="43" t="s">
        <v>4047</v>
      </c>
      <c r="Q2740" s="17" t="str" cm="1">
        <f t="array" ref="Q2740">_xlfn.XLOOKUP(Table4[[#This Row],[Full Name / Nama Penuh]],Table1[[#All],[Employee Name]],Table1[[#All],[Status]],"",0,1)</f>
        <v>Inactive</v>
      </c>
      <c r="R2740" s="37"/>
    </row>
    <row r="2741" spans="1:18">
      <c r="A2741" s="17"/>
      <c r="B2741" s="15"/>
      <c r="C2741" s="15"/>
      <c r="D2741" s="15"/>
      <c r="E2741" s="32">
        <v>45944.620578703703</v>
      </c>
      <c r="F2741" s="17" t="s">
        <v>228</v>
      </c>
      <c r="G2741" s="15"/>
      <c r="H2741" s="17" t="s">
        <v>239</v>
      </c>
      <c r="I2741" s="18" t="s">
        <v>546</v>
      </c>
      <c r="J2741" s="18" t="s">
        <v>88</v>
      </c>
      <c r="K2741" s="17" t="s">
        <v>285</v>
      </c>
      <c r="L2741" s="17" t="s">
        <v>8496</v>
      </c>
      <c r="M2741" s="17" t="s">
        <v>8497</v>
      </c>
      <c r="N2741" s="17" t="s">
        <v>8498</v>
      </c>
      <c r="O2741" s="17" t="s">
        <v>375</v>
      </c>
      <c r="P2741" s="43" t="s">
        <v>4047</v>
      </c>
      <c r="Q2741" s="17" t="str" cm="1">
        <f t="array" ref="Q2741">_xlfn.XLOOKUP(Table4[[#This Row],[Full Name / Nama Penuh]],Table1[[#All],[Employee Name]],Table1[[#All],[Status]],"",0,1)</f>
        <v>Active</v>
      </c>
      <c r="R2741" s="37"/>
    </row>
    <row r="2742" spans="1:18">
      <c r="A2742" s="47"/>
      <c r="B2742" s="21"/>
      <c r="C2742" s="21"/>
      <c r="D2742" s="21"/>
      <c r="E2742" s="33">
        <v>45944.566273148099</v>
      </c>
      <c r="F2742" s="17" t="s">
        <v>223</v>
      </c>
      <c r="G2742" s="15"/>
      <c r="H2742" s="17" t="s">
        <v>239</v>
      </c>
      <c r="I2742" s="22" t="s">
        <v>8499</v>
      </c>
      <c r="J2742" s="18" t="s">
        <v>291</v>
      </c>
      <c r="K2742" s="17" t="s">
        <v>267</v>
      </c>
      <c r="L2742" s="17" t="s">
        <v>8500</v>
      </c>
      <c r="M2742" s="17" t="s">
        <v>8501</v>
      </c>
      <c r="N2742" s="17" t="s">
        <v>8502</v>
      </c>
      <c r="O2742" s="17" t="s">
        <v>295</v>
      </c>
      <c r="P2742" s="43" t="s">
        <v>4047</v>
      </c>
      <c r="Q2742" s="17" t="str" cm="1">
        <f t="array" ref="Q2742">_xlfn.XLOOKUP(Table4[[#This Row],[Full Name / Nama Penuh]],Table1[[#All],[Employee Name]],Table1[[#All],[Status]],"",0,1)</f>
        <v>Inactive</v>
      </c>
      <c r="R2742" s="37"/>
    </row>
    <row r="2743" spans="1:18">
      <c r="A2743" s="17"/>
      <c r="B2743" s="15"/>
      <c r="C2743" s="15"/>
      <c r="D2743" s="15"/>
      <c r="E2743" s="32">
        <v>45944.422870370399</v>
      </c>
      <c r="F2743" s="17" t="s">
        <v>159</v>
      </c>
      <c r="G2743" s="15"/>
      <c r="H2743" s="17" t="s">
        <v>239</v>
      </c>
      <c r="I2743" s="18" t="s">
        <v>20</v>
      </c>
      <c r="J2743" s="18" t="s">
        <v>753</v>
      </c>
      <c r="K2743" s="17" t="s">
        <v>305</v>
      </c>
      <c r="L2743" s="17" t="s">
        <v>8503</v>
      </c>
      <c r="M2743" s="17" t="s">
        <v>4517</v>
      </c>
      <c r="N2743" s="17" t="s">
        <v>8504</v>
      </c>
      <c r="O2743" s="17" t="s">
        <v>295</v>
      </c>
      <c r="P2743" s="43" t="s">
        <v>4047</v>
      </c>
      <c r="Q2743" s="17" t="str" cm="1">
        <f t="array" ref="Q2743">_xlfn.XLOOKUP(Table4[[#This Row],[Full Name / Nama Penuh]],Table1[[#All],[Employee Name]],Table1[[#All],[Status]],"",0,1)</f>
        <v>Active</v>
      </c>
      <c r="R2743" s="37"/>
    </row>
    <row r="2744" spans="1:18">
      <c r="A2744" s="47"/>
      <c r="B2744" s="21"/>
      <c r="C2744" s="21"/>
      <c r="D2744" s="21"/>
      <c r="E2744" s="33">
        <v>45944.361967592602</v>
      </c>
      <c r="F2744" s="17" t="s">
        <v>58</v>
      </c>
      <c r="G2744" s="15"/>
      <c r="H2744" s="17" t="s">
        <v>239</v>
      </c>
      <c r="I2744" s="22" t="s">
        <v>411</v>
      </c>
      <c r="J2744" s="22" t="s">
        <v>266</v>
      </c>
      <c r="K2744" s="17" t="s">
        <v>285</v>
      </c>
      <c r="L2744" s="17" t="s">
        <v>8505</v>
      </c>
      <c r="M2744" s="17" t="s">
        <v>287</v>
      </c>
      <c r="N2744" s="17" t="s">
        <v>339</v>
      </c>
      <c r="O2744" s="17" t="s">
        <v>454</v>
      </c>
      <c r="P2744" s="43" t="s">
        <v>4047</v>
      </c>
      <c r="Q2744" s="17" t="str" cm="1">
        <f t="array" ref="Q2744">_xlfn.XLOOKUP(Table4[[#This Row],[Full Name / Nama Penuh]],Table1[[#All],[Employee Name]],Table1[[#All],[Status]],"",0,1)</f>
        <v>Active</v>
      </c>
      <c r="R2744" s="37"/>
    </row>
    <row r="2745" spans="1:18">
      <c r="A2745" s="17"/>
      <c r="B2745" s="15"/>
      <c r="C2745" s="15"/>
      <c r="D2745" s="15"/>
      <c r="E2745" s="32">
        <v>45944.330752314803</v>
      </c>
      <c r="F2745" s="17" t="s">
        <v>92</v>
      </c>
      <c r="G2745" s="15"/>
      <c r="H2745" s="17" t="s">
        <v>239</v>
      </c>
      <c r="I2745" s="18" t="s">
        <v>8506</v>
      </c>
      <c r="J2745" s="18" t="s">
        <v>320</v>
      </c>
      <c r="K2745" s="17" t="s">
        <v>305</v>
      </c>
      <c r="L2745" s="17" t="s">
        <v>8507</v>
      </c>
      <c r="M2745" s="17" t="s">
        <v>8508</v>
      </c>
      <c r="N2745" s="17" t="s">
        <v>8509</v>
      </c>
      <c r="O2745" s="17" t="s">
        <v>295</v>
      </c>
      <c r="P2745" s="43" t="s">
        <v>4047</v>
      </c>
      <c r="Q2745" s="17" t="str" cm="1">
        <f t="array" ref="Q2745">_xlfn.XLOOKUP(Table4[[#This Row],[Full Name / Nama Penuh]],Table1[[#All],[Employee Name]],Table1[[#All],[Status]],"",0,1)</f>
        <v>Active</v>
      </c>
      <c r="R2745" s="37"/>
    </row>
    <row r="2746" spans="1:18" ht="130.5">
      <c r="A2746" s="47"/>
      <c r="B2746" s="21"/>
      <c r="C2746" s="21"/>
      <c r="D2746" s="21"/>
      <c r="E2746" s="33">
        <v>45944</v>
      </c>
      <c r="F2746" s="17" t="s">
        <v>108</v>
      </c>
      <c r="G2746" s="15"/>
      <c r="H2746" s="17" t="s">
        <v>239</v>
      </c>
      <c r="I2746" s="22" t="s">
        <v>546</v>
      </c>
      <c r="J2746" s="22" t="s">
        <v>266</v>
      </c>
      <c r="K2746" s="23" t="s">
        <v>285</v>
      </c>
      <c r="L2746" s="23" t="s">
        <v>8510</v>
      </c>
      <c r="M2746" s="24" t="s">
        <v>362</v>
      </c>
      <c r="N2746" s="23" t="s">
        <v>8511</v>
      </c>
      <c r="O2746" s="22" t="s">
        <v>428</v>
      </c>
      <c r="P2746" s="43" t="s">
        <v>4047</v>
      </c>
      <c r="Q2746" s="17" t="str" cm="1">
        <f t="array" ref="Q2746">_xlfn.XLOOKUP(Table4[[#This Row],[Full Name / Nama Penuh]],Table1[[#All],[Employee Name]],Table1[[#All],[Status]],"",0,1)</f>
        <v>Active</v>
      </c>
      <c r="R2746" s="37"/>
    </row>
    <row r="2747" spans="1:18">
      <c r="A2747" s="47"/>
      <c r="B2747" s="21"/>
      <c r="C2747" s="21"/>
      <c r="D2747" s="21"/>
      <c r="E2747" s="33">
        <v>45943.743425925903</v>
      </c>
      <c r="F2747" s="17" t="s">
        <v>116</v>
      </c>
      <c r="G2747" s="15"/>
      <c r="H2747" s="17" t="s">
        <v>239</v>
      </c>
      <c r="I2747" s="22" t="s">
        <v>861</v>
      </c>
      <c r="J2747" s="22" t="s">
        <v>88</v>
      </c>
      <c r="K2747" s="17" t="s">
        <v>267</v>
      </c>
      <c r="L2747" s="17" t="s">
        <v>8512</v>
      </c>
      <c r="M2747" s="17" t="s">
        <v>8513</v>
      </c>
      <c r="N2747" s="17" t="s">
        <v>8514</v>
      </c>
      <c r="O2747" s="17" t="s">
        <v>283</v>
      </c>
      <c r="P2747" s="43" t="s">
        <v>4047</v>
      </c>
      <c r="Q2747" s="17" t="str" cm="1">
        <f t="array" ref="Q2747">_xlfn.XLOOKUP(Table4[[#This Row],[Full Name / Nama Penuh]],Table1[[#All],[Employee Name]],Table1[[#All],[Status]],"",0,1)</f>
        <v>Active</v>
      </c>
      <c r="R2747" s="37"/>
    </row>
    <row r="2748" spans="1:18">
      <c r="A2748" s="17"/>
      <c r="B2748" s="15"/>
      <c r="C2748" s="15"/>
      <c r="D2748" s="15"/>
      <c r="E2748" s="32">
        <v>45943.688449074099</v>
      </c>
      <c r="F2748" s="17" t="s">
        <v>93</v>
      </c>
      <c r="G2748" s="15"/>
      <c r="H2748" s="17" t="s">
        <v>239</v>
      </c>
      <c r="I2748" s="18" t="s">
        <v>6054</v>
      </c>
      <c r="J2748" s="18" t="s">
        <v>88</v>
      </c>
      <c r="K2748" s="17" t="s">
        <v>267</v>
      </c>
      <c r="L2748" s="17" t="s">
        <v>8515</v>
      </c>
      <c r="M2748" s="17" t="s">
        <v>8516</v>
      </c>
      <c r="N2748" s="17" t="s">
        <v>8517</v>
      </c>
      <c r="O2748" s="17" t="s">
        <v>346</v>
      </c>
      <c r="P2748" s="43" t="s">
        <v>4047</v>
      </c>
      <c r="Q2748" s="17" t="str" cm="1">
        <f t="array" ref="Q2748">_xlfn.XLOOKUP(Table4[[#This Row],[Full Name / Nama Penuh]],Table1[[#All],[Employee Name]],Table1[[#All],[Status]],"",0,1)</f>
        <v>Active</v>
      </c>
      <c r="R2748" s="37"/>
    </row>
    <row r="2749" spans="1:18">
      <c r="A2749" s="47"/>
      <c r="B2749" s="21"/>
      <c r="C2749" s="21"/>
      <c r="D2749" s="21"/>
      <c r="E2749" s="33">
        <v>45943.484131944402</v>
      </c>
      <c r="F2749" s="17" t="s">
        <v>174</v>
      </c>
      <c r="G2749" s="15"/>
      <c r="H2749" s="17" t="s">
        <v>239</v>
      </c>
      <c r="I2749" s="22" t="s">
        <v>359</v>
      </c>
      <c r="J2749" s="22" t="s">
        <v>266</v>
      </c>
      <c r="K2749" s="17" t="s">
        <v>267</v>
      </c>
      <c r="L2749" s="17" t="s">
        <v>8518</v>
      </c>
      <c r="M2749" s="17" t="s">
        <v>8519</v>
      </c>
      <c r="N2749" s="17" t="s">
        <v>8520</v>
      </c>
      <c r="O2749" s="17" t="s">
        <v>367</v>
      </c>
      <c r="P2749" s="43" t="s">
        <v>4047</v>
      </c>
      <c r="Q2749" s="17" t="str" cm="1">
        <f t="array" ref="Q2749">_xlfn.XLOOKUP(Table4[[#This Row],[Full Name / Nama Penuh]],Table1[[#All],[Employee Name]],Table1[[#All],[Status]],"",0,1)</f>
        <v>Active</v>
      </c>
      <c r="R2749" s="37"/>
    </row>
    <row r="2750" spans="1:18">
      <c r="A2750" s="17"/>
      <c r="B2750" s="15"/>
      <c r="C2750" s="15"/>
      <c r="D2750" s="15"/>
      <c r="E2750" s="32">
        <v>45943.479953703703</v>
      </c>
      <c r="F2750" s="17" t="s">
        <v>174</v>
      </c>
      <c r="G2750" s="15"/>
      <c r="H2750" s="17" t="s">
        <v>239</v>
      </c>
      <c r="I2750" s="18" t="s">
        <v>359</v>
      </c>
      <c r="J2750" s="18" t="s">
        <v>266</v>
      </c>
      <c r="K2750" s="17" t="s">
        <v>267</v>
      </c>
      <c r="L2750" s="17" t="s">
        <v>8521</v>
      </c>
      <c r="M2750" s="17" t="s">
        <v>8522</v>
      </c>
      <c r="N2750" s="17" t="s">
        <v>8523</v>
      </c>
      <c r="O2750" s="17" t="s">
        <v>375</v>
      </c>
      <c r="P2750" s="43" t="s">
        <v>4047</v>
      </c>
      <c r="Q2750" s="17" t="str" cm="1">
        <f t="array" ref="Q2750">_xlfn.XLOOKUP(Table4[[#This Row],[Full Name / Nama Penuh]],Table1[[#All],[Employee Name]],Table1[[#All],[Status]],"",0,1)</f>
        <v>Active</v>
      </c>
      <c r="R2750" s="37"/>
    </row>
    <row r="2751" spans="1:18">
      <c r="A2751" s="17"/>
      <c r="B2751" s="15"/>
      <c r="C2751" s="15"/>
      <c r="D2751" s="15"/>
      <c r="E2751" s="32">
        <v>45943.476331018501</v>
      </c>
      <c r="F2751" s="17" t="s">
        <v>174</v>
      </c>
      <c r="G2751" s="15"/>
      <c r="H2751" s="17" t="s">
        <v>239</v>
      </c>
      <c r="I2751" s="18" t="s">
        <v>359</v>
      </c>
      <c r="J2751" s="18" t="s">
        <v>266</v>
      </c>
      <c r="K2751" s="17" t="s">
        <v>305</v>
      </c>
      <c r="L2751" s="17" t="s">
        <v>8524</v>
      </c>
      <c r="M2751" s="17" t="s">
        <v>8525</v>
      </c>
      <c r="N2751" s="17" t="s">
        <v>8526</v>
      </c>
      <c r="O2751" s="17" t="s">
        <v>295</v>
      </c>
      <c r="P2751" s="43" t="s">
        <v>4047</v>
      </c>
      <c r="Q2751" s="17" t="str" cm="1">
        <f t="array" ref="Q2751">_xlfn.XLOOKUP(Table4[[#This Row],[Full Name / Nama Penuh]],Table1[[#All],[Employee Name]],Table1[[#All],[Status]],"",0,1)</f>
        <v>Active</v>
      </c>
      <c r="R2751" s="37"/>
    </row>
    <row r="2752" spans="1:18">
      <c r="A2752" s="17"/>
      <c r="B2752" s="15"/>
      <c r="C2752" s="15"/>
      <c r="D2752" s="15"/>
      <c r="E2752" s="32">
        <v>45943.466909722199</v>
      </c>
      <c r="F2752" s="17" t="s">
        <v>174</v>
      </c>
      <c r="G2752" s="15"/>
      <c r="H2752" s="17" t="s">
        <v>239</v>
      </c>
      <c r="I2752" s="18" t="s">
        <v>359</v>
      </c>
      <c r="J2752" s="18" t="s">
        <v>291</v>
      </c>
      <c r="K2752" s="17" t="s">
        <v>267</v>
      </c>
      <c r="L2752" s="17" t="s">
        <v>8527</v>
      </c>
      <c r="M2752" s="17" t="s">
        <v>8528</v>
      </c>
      <c r="N2752" s="17" t="s">
        <v>8529</v>
      </c>
      <c r="O2752" s="17" t="s">
        <v>375</v>
      </c>
      <c r="P2752" s="43" t="s">
        <v>4047</v>
      </c>
      <c r="Q2752" s="17" t="str" cm="1">
        <f t="array" ref="Q2752">_xlfn.XLOOKUP(Table4[[#This Row],[Full Name / Nama Penuh]],Table1[[#All],[Employee Name]],Table1[[#All],[Status]],"",0,1)</f>
        <v>Active</v>
      </c>
      <c r="R2752" s="37"/>
    </row>
    <row r="2753" spans="1:18">
      <c r="A2753" s="17"/>
      <c r="B2753" s="15"/>
      <c r="C2753" s="15"/>
      <c r="D2753" s="15"/>
      <c r="E2753" s="32">
        <v>45943.462835648097</v>
      </c>
      <c r="F2753" s="17" t="s">
        <v>174</v>
      </c>
      <c r="G2753" s="15"/>
      <c r="H2753" s="17" t="s">
        <v>239</v>
      </c>
      <c r="I2753" s="18" t="s">
        <v>359</v>
      </c>
      <c r="J2753" s="18" t="s">
        <v>291</v>
      </c>
      <c r="K2753" s="17" t="s">
        <v>267</v>
      </c>
      <c r="L2753" s="17" t="s">
        <v>8530</v>
      </c>
      <c r="M2753" s="17" t="s">
        <v>8531</v>
      </c>
      <c r="N2753" s="17" t="s">
        <v>8532</v>
      </c>
      <c r="O2753" s="17" t="s">
        <v>428</v>
      </c>
      <c r="P2753" s="43" t="s">
        <v>4047</v>
      </c>
      <c r="Q2753" s="17" t="str" cm="1">
        <f t="array" ref="Q2753">_xlfn.XLOOKUP(Table4[[#This Row],[Full Name / Nama Penuh]],Table1[[#All],[Employee Name]],Table1[[#All],[Status]],"",0,1)</f>
        <v>Active</v>
      </c>
      <c r="R2753" s="37"/>
    </row>
    <row r="2754" spans="1:18">
      <c r="A2754" s="17"/>
      <c r="B2754" s="15"/>
      <c r="C2754" s="15"/>
      <c r="D2754" s="15"/>
      <c r="E2754" s="32">
        <v>45943.457546296297</v>
      </c>
      <c r="F2754" s="17" t="s">
        <v>174</v>
      </c>
      <c r="G2754" s="15"/>
      <c r="H2754" s="17" t="s">
        <v>239</v>
      </c>
      <c r="I2754" s="18" t="s">
        <v>359</v>
      </c>
      <c r="J2754" s="18" t="s">
        <v>291</v>
      </c>
      <c r="K2754" s="17" t="s">
        <v>267</v>
      </c>
      <c r="L2754" s="17" t="s">
        <v>8533</v>
      </c>
      <c r="M2754" s="17" t="s">
        <v>8534</v>
      </c>
      <c r="N2754" s="17" t="s">
        <v>8535</v>
      </c>
      <c r="O2754" s="17" t="s">
        <v>295</v>
      </c>
      <c r="P2754" s="43" t="s">
        <v>4047</v>
      </c>
      <c r="Q2754" s="17" t="str" cm="1">
        <f t="array" ref="Q2754">_xlfn.XLOOKUP(Table4[[#This Row],[Full Name / Nama Penuh]],Table1[[#All],[Employee Name]],Table1[[#All],[Status]],"",0,1)</f>
        <v>Active</v>
      </c>
      <c r="R2754" s="37"/>
    </row>
    <row r="2755" spans="1:18">
      <c r="A2755" s="17"/>
      <c r="B2755" s="15"/>
      <c r="C2755" s="15"/>
      <c r="D2755" s="15"/>
      <c r="E2755" s="32">
        <v>45943.451712962997</v>
      </c>
      <c r="F2755" s="17" t="s">
        <v>174</v>
      </c>
      <c r="G2755" s="15"/>
      <c r="H2755" s="17" t="s">
        <v>239</v>
      </c>
      <c r="I2755" s="18" t="s">
        <v>359</v>
      </c>
      <c r="J2755" s="22" t="s">
        <v>266</v>
      </c>
      <c r="K2755" s="17" t="s">
        <v>285</v>
      </c>
      <c r="L2755" s="17" t="s">
        <v>8536</v>
      </c>
      <c r="M2755" s="17" t="s">
        <v>8537</v>
      </c>
      <c r="N2755" s="17" t="s">
        <v>8538</v>
      </c>
      <c r="O2755" s="17" t="s">
        <v>289</v>
      </c>
      <c r="P2755" s="43" t="s">
        <v>4047</v>
      </c>
      <c r="Q2755" s="17" t="str" cm="1">
        <f t="array" ref="Q2755">_xlfn.XLOOKUP(Table4[[#This Row],[Full Name / Nama Penuh]],Table1[[#All],[Employee Name]],Table1[[#All],[Status]],"",0,1)</f>
        <v>Active</v>
      </c>
      <c r="R2755" s="37"/>
    </row>
    <row r="2756" spans="1:18">
      <c r="A2756" s="17"/>
      <c r="B2756" s="15"/>
      <c r="C2756" s="15"/>
      <c r="D2756" s="15"/>
      <c r="E2756" s="32">
        <v>45943.442152777803</v>
      </c>
      <c r="F2756" s="17" t="s">
        <v>174</v>
      </c>
      <c r="G2756" s="15"/>
      <c r="H2756" s="17" t="s">
        <v>239</v>
      </c>
      <c r="I2756" s="18" t="s">
        <v>359</v>
      </c>
      <c r="J2756" s="18" t="s">
        <v>266</v>
      </c>
      <c r="K2756" s="17" t="s">
        <v>296</v>
      </c>
      <c r="L2756" s="17" t="s">
        <v>8539</v>
      </c>
      <c r="M2756" s="17" t="s">
        <v>8540</v>
      </c>
      <c r="N2756" s="17" t="s">
        <v>8541</v>
      </c>
      <c r="O2756" s="17" t="s">
        <v>428</v>
      </c>
      <c r="P2756" s="43" t="s">
        <v>4047</v>
      </c>
      <c r="Q2756" s="17" t="str" cm="1">
        <f t="array" ref="Q2756">_xlfn.XLOOKUP(Table4[[#This Row],[Full Name / Nama Penuh]],Table1[[#All],[Employee Name]],Table1[[#All],[Status]],"",0,1)</f>
        <v>Active</v>
      </c>
      <c r="R2756" s="37"/>
    </row>
    <row r="2757" spans="1:18">
      <c r="A2757" s="47"/>
      <c r="B2757" s="21"/>
      <c r="C2757" s="21"/>
      <c r="D2757" s="21"/>
      <c r="E2757" s="33">
        <v>45943.435324074097</v>
      </c>
      <c r="F2757" s="17" t="s">
        <v>174</v>
      </c>
      <c r="G2757" s="15"/>
      <c r="H2757" s="17" t="s">
        <v>239</v>
      </c>
      <c r="I2757" s="22" t="s">
        <v>359</v>
      </c>
      <c r="J2757" s="22" t="s">
        <v>266</v>
      </c>
      <c r="K2757" s="17" t="s">
        <v>305</v>
      </c>
      <c r="L2757" s="17" t="s">
        <v>8542</v>
      </c>
      <c r="M2757" s="17" t="s">
        <v>8543</v>
      </c>
      <c r="N2757" s="17" t="s">
        <v>8544</v>
      </c>
      <c r="O2757" s="17" t="s">
        <v>295</v>
      </c>
      <c r="P2757" s="43" t="s">
        <v>4047</v>
      </c>
      <c r="Q2757" s="17" t="str" cm="1">
        <f t="array" ref="Q2757">_xlfn.XLOOKUP(Table4[[#This Row],[Full Name / Nama Penuh]],Table1[[#All],[Employee Name]],Table1[[#All],[Status]],"",0,1)</f>
        <v>Active</v>
      </c>
      <c r="R2757" s="37"/>
    </row>
    <row r="2758" spans="1:18">
      <c r="A2758" s="17"/>
      <c r="B2758" s="15"/>
      <c r="C2758" s="15"/>
      <c r="D2758" s="15"/>
      <c r="E2758" s="32">
        <v>45943.4321180556</v>
      </c>
      <c r="F2758" s="17" t="s">
        <v>174</v>
      </c>
      <c r="G2758" s="15"/>
      <c r="H2758" s="17" t="s">
        <v>239</v>
      </c>
      <c r="I2758" s="18" t="s">
        <v>359</v>
      </c>
      <c r="J2758" s="18" t="s">
        <v>274</v>
      </c>
      <c r="K2758" s="17" t="s">
        <v>267</v>
      </c>
      <c r="L2758" s="17" t="s">
        <v>8545</v>
      </c>
      <c r="M2758" s="17" t="s">
        <v>8546</v>
      </c>
      <c r="N2758" s="17" t="s">
        <v>8547</v>
      </c>
      <c r="O2758" s="17" t="s">
        <v>295</v>
      </c>
      <c r="P2758" s="43" t="s">
        <v>4047</v>
      </c>
      <c r="Q2758" s="17" t="str" cm="1">
        <f t="array" ref="Q2758">_xlfn.XLOOKUP(Table4[[#This Row],[Full Name / Nama Penuh]],Table1[[#All],[Employee Name]],Table1[[#All],[Status]],"",0,1)</f>
        <v>Active</v>
      </c>
      <c r="R2758" s="37"/>
    </row>
    <row r="2759" spans="1:18">
      <c r="A2759" s="17"/>
      <c r="B2759" s="15"/>
      <c r="C2759" s="15"/>
      <c r="D2759" s="15"/>
      <c r="E2759" s="32">
        <v>45943.427164351902</v>
      </c>
      <c r="F2759" s="17" t="s">
        <v>174</v>
      </c>
      <c r="G2759" s="15"/>
      <c r="H2759" s="17" t="s">
        <v>239</v>
      </c>
      <c r="I2759" s="18" t="s">
        <v>359</v>
      </c>
      <c r="J2759" s="22" t="s">
        <v>274</v>
      </c>
      <c r="K2759" s="17" t="s">
        <v>296</v>
      </c>
      <c r="L2759" s="17" t="s">
        <v>8548</v>
      </c>
      <c r="M2759" s="17" t="s">
        <v>8549</v>
      </c>
      <c r="N2759" s="17" t="s">
        <v>8550</v>
      </c>
      <c r="O2759" s="17" t="s">
        <v>295</v>
      </c>
      <c r="P2759" s="43" t="s">
        <v>4047</v>
      </c>
      <c r="Q2759" s="17" t="str" cm="1">
        <f t="array" ref="Q2759">_xlfn.XLOOKUP(Table4[[#This Row],[Full Name / Nama Penuh]],Table1[[#All],[Employee Name]],Table1[[#All],[Status]],"",0,1)</f>
        <v>Active</v>
      </c>
      <c r="R2759" s="37"/>
    </row>
    <row r="2760" spans="1:18" ht="101.25">
      <c r="A2760" s="17"/>
      <c r="B2760" s="15"/>
      <c r="C2760" s="15"/>
      <c r="D2760" s="15"/>
      <c r="E2760" s="32">
        <v>45943</v>
      </c>
      <c r="F2760" s="17" t="s">
        <v>108</v>
      </c>
      <c r="G2760" s="15"/>
      <c r="H2760" s="17" t="s">
        <v>239</v>
      </c>
      <c r="I2760" s="18" t="s">
        <v>546</v>
      </c>
      <c r="J2760" s="18" t="s">
        <v>291</v>
      </c>
      <c r="K2760" s="19" t="s">
        <v>305</v>
      </c>
      <c r="L2760" s="19" t="s">
        <v>8551</v>
      </c>
      <c r="M2760" s="20" t="s">
        <v>8552</v>
      </c>
      <c r="N2760" s="19" t="s">
        <v>8553</v>
      </c>
      <c r="O2760" s="18" t="s">
        <v>428</v>
      </c>
      <c r="P2760" s="43" t="s">
        <v>4047</v>
      </c>
      <c r="Q2760" s="17" t="str" cm="1">
        <f t="array" ref="Q2760">_xlfn.XLOOKUP(Table4[[#This Row],[Full Name / Nama Penuh]],Table1[[#All],[Employee Name]],Table1[[#All],[Status]],"",0,1)</f>
        <v>Active</v>
      </c>
      <c r="R2760" s="37"/>
    </row>
    <row r="2761" spans="1:18">
      <c r="A2761" s="17"/>
      <c r="B2761" s="15"/>
      <c r="C2761" s="15"/>
      <c r="D2761" s="15"/>
      <c r="E2761" s="32">
        <v>45941.855937499997</v>
      </c>
      <c r="F2761" s="17" t="s">
        <v>156</v>
      </c>
      <c r="G2761" s="15"/>
      <c r="H2761" s="17" t="s">
        <v>239</v>
      </c>
      <c r="I2761" s="18" t="s">
        <v>697</v>
      </c>
      <c r="J2761" s="18" t="s">
        <v>266</v>
      </c>
      <c r="K2761" s="17" t="s">
        <v>305</v>
      </c>
      <c r="L2761" s="17" t="s">
        <v>8554</v>
      </c>
      <c r="M2761" s="17" t="s">
        <v>8555</v>
      </c>
      <c r="N2761" s="17" t="s">
        <v>8556</v>
      </c>
      <c r="O2761" s="17" t="s">
        <v>318</v>
      </c>
      <c r="P2761" s="43" t="s">
        <v>4047</v>
      </c>
      <c r="Q2761" s="17" t="str" cm="1">
        <f t="array" ref="Q2761">_xlfn.XLOOKUP(Table4[[#This Row],[Full Name / Nama Penuh]],Table1[[#All],[Employee Name]],Table1[[#All],[Status]],"",0,1)</f>
        <v>Active</v>
      </c>
      <c r="R2761" s="37"/>
    </row>
    <row r="2762" spans="1:18" ht="57.75">
      <c r="A2762" s="17"/>
      <c r="B2762" s="15"/>
      <c r="C2762" s="15"/>
      <c r="D2762" s="15"/>
      <c r="E2762" s="32">
        <v>45941</v>
      </c>
      <c r="F2762" s="17" t="s">
        <v>147</v>
      </c>
      <c r="G2762" s="15"/>
      <c r="H2762" s="17" t="s">
        <v>239</v>
      </c>
      <c r="I2762" s="18" t="s">
        <v>508</v>
      </c>
      <c r="J2762" s="18" t="s">
        <v>266</v>
      </c>
      <c r="K2762" s="19" t="s">
        <v>285</v>
      </c>
      <c r="L2762" s="19" t="s">
        <v>8557</v>
      </c>
      <c r="M2762" s="20" t="s">
        <v>362</v>
      </c>
      <c r="N2762" s="20" t="s">
        <v>2367</v>
      </c>
      <c r="O2762" s="18" t="s">
        <v>340</v>
      </c>
      <c r="P2762" s="43" t="s">
        <v>4047</v>
      </c>
      <c r="Q2762" s="17" t="str" cm="1">
        <f t="array" ref="Q2762">_xlfn.XLOOKUP(Table4[[#This Row],[Full Name / Nama Penuh]],Table1[[#All],[Employee Name]],Table1[[#All],[Status]],"",0,1)</f>
        <v>Active</v>
      </c>
      <c r="R2762" s="37"/>
    </row>
    <row r="2763" spans="1:18">
      <c r="A2763" s="17"/>
      <c r="B2763" s="15"/>
      <c r="C2763" s="15"/>
      <c r="D2763" s="15"/>
      <c r="E2763" s="32">
        <v>45940.615462962996</v>
      </c>
      <c r="F2763" s="17" t="s">
        <v>93</v>
      </c>
      <c r="G2763" s="15"/>
      <c r="H2763" s="17" t="s">
        <v>239</v>
      </c>
      <c r="I2763" s="18" t="s">
        <v>6054</v>
      </c>
      <c r="J2763" s="18" t="s">
        <v>644</v>
      </c>
      <c r="K2763" s="17" t="s">
        <v>296</v>
      </c>
      <c r="L2763" s="17" t="s">
        <v>8558</v>
      </c>
      <c r="M2763" s="17" t="s">
        <v>8559</v>
      </c>
      <c r="N2763" s="17" t="s">
        <v>8560</v>
      </c>
      <c r="O2763" s="17" t="s">
        <v>593</v>
      </c>
      <c r="P2763" s="43" t="s">
        <v>4047</v>
      </c>
      <c r="Q2763" s="17" t="str" cm="1">
        <f t="array" ref="Q2763">_xlfn.XLOOKUP(Table4[[#This Row],[Full Name / Nama Penuh]],Table1[[#All],[Employee Name]],Table1[[#All],[Status]],"",0,1)</f>
        <v>Active</v>
      </c>
      <c r="R2763" s="37"/>
    </row>
    <row r="2764" spans="1:18">
      <c r="A2764" s="17"/>
      <c r="B2764" s="15"/>
      <c r="C2764" s="15"/>
      <c r="D2764" s="15"/>
      <c r="E2764" s="32">
        <v>45940.3257407407</v>
      </c>
      <c r="F2764" s="17" t="s">
        <v>220</v>
      </c>
      <c r="G2764" s="15"/>
      <c r="H2764" s="17" t="s">
        <v>239</v>
      </c>
      <c r="I2764" s="18" t="s">
        <v>8561</v>
      </c>
      <c r="J2764" s="18" t="s">
        <v>628</v>
      </c>
      <c r="K2764" s="17" t="s">
        <v>296</v>
      </c>
      <c r="L2764" s="17" t="s">
        <v>8562</v>
      </c>
      <c r="M2764" s="17" t="s">
        <v>8563</v>
      </c>
      <c r="N2764" s="17" t="s">
        <v>8564</v>
      </c>
      <c r="O2764" s="17" t="s">
        <v>375</v>
      </c>
      <c r="P2764" s="43" t="s">
        <v>4047</v>
      </c>
      <c r="Q2764" s="17" t="str" cm="1">
        <f t="array" ref="Q2764">_xlfn.XLOOKUP(Table4[[#This Row],[Full Name / Nama Penuh]],Table1[[#All],[Employee Name]],Table1[[#All],[Status]],"",0,1)</f>
        <v>Active</v>
      </c>
      <c r="R2764" s="37"/>
    </row>
    <row r="2765" spans="1:18">
      <c r="A2765" s="47"/>
      <c r="B2765" s="21"/>
      <c r="C2765" s="21"/>
      <c r="D2765" s="21"/>
      <c r="E2765" s="33">
        <v>45940.319027777798</v>
      </c>
      <c r="F2765" s="17" t="s">
        <v>87</v>
      </c>
      <c r="G2765" s="15"/>
      <c r="H2765" s="17" t="s">
        <v>239</v>
      </c>
      <c r="I2765" s="22" t="s">
        <v>949</v>
      </c>
      <c r="J2765" s="18" t="s">
        <v>291</v>
      </c>
      <c r="K2765" s="17" t="s">
        <v>285</v>
      </c>
      <c r="L2765" s="17" t="s">
        <v>8565</v>
      </c>
      <c r="M2765" s="17" t="s">
        <v>8566</v>
      </c>
      <c r="N2765" s="17" t="s">
        <v>8567</v>
      </c>
      <c r="O2765" s="17" t="s">
        <v>289</v>
      </c>
      <c r="P2765" s="43" t="s">
        <v>4047</v>
      </c>
      <c r="Q2765" s="17" t="str" cm="1">
        <f t="array" ref="Q2765">_xlfn.XLOOKUP(Table4[[#This Row],[Full Name / Nama Penuh]],Table1[[#All],[Employee Name]],Table1[[#All],[Status]],"",0,1)</f>
        <v>Active</v>
      </c>
      <c r="R2765" s="37"/>
    </row>
    <row r="2766" spans="1:18">
      <c r="A2766" s="17"/>
      <c r="B2766" s="15"/>
      <c r="C2766" s="15"/>
      <c r="D2766" s="15"/>
      <c r="E2766" s="32">
        <v>45939.771087963003</v>
      </c>
      <c r="F2766" s="17" t="s">
        <v>156</v>
      </c>
      <c r="G2766" s="15"/>
      <c r="H2766" s="17" t="s">
        <v>239</v>
      </c>
      <c r="I2766" s="18" t="s">
        <v>697</v>
      </c>
      <c r="J2766" s="18" t="s">
        <v>644</v>
      </c>
      <c r="K2766" s="17" t="s">
        <v>296</v>
      </c>
      <c r="L2766" s="17" t="s">
        <v>8568</v>
      </c>
      <c r="M2766" s="17" t="s">
        <v>8569</v>
      </c>
      <c r="N2766" s="17" t="s">
        <v>8570</v>
      </c>
      <c r="O2766" s="17" t="s">
        <v>367</v>
      </c>
      <c r="P2766" s="43" t="s">
        <v>4047</v>
      </c>
      <c r="Q2766" s="17" t="str" cm="1">
        <f t="array" ref="Q2766">_xlfn.XLOOKUP(Table4[[#This Row],[Full Name / Nama Penuh]],Table1[[#All],[Employee Name]],Table1[[#All],[Status]],"",0,1)</f>
        <v>Active</v>
      </c>
      <c r="R2766" s="37"/>
    </row>
    <row r="2767" spans="1:18">
      <c r="A2767" s="17"/>
      <c r="B2767" s="15"/>
      <c r="C2767" s="15"/>
      <c r="D2767" s="15"/>
      <c r="E2767" s="32">
        <v>45939.574583333299</v>
      </c>
      <c r="F2767" s="17" t="s">
        <v>222</v>
      </c>
      <c r="G2767" s="15"/>
      <c r="H2767" s="17" t="s">
        <v>239</v>
      </c>
      <c r="I2767" s="18" t="s">
        <v>789</v>
      </c>
      <c r="J2767" s="22" t="s">
        <v>291</v>
      </c>
      <c r="K2767" s="17" t="s">
        <v>305</v>
      </c>
      <c r="L2767" s="17" t="s">
        <v>8571</v>
      </c>
      <c r="M2767" s="17" t="s">
        <v>8572</v>
      </c>
      <c r="N2767" s="17" t="s">
        <v>8573</v>
      </c>
      <c r="O2767" s="17" t="s">
        <v>454</v>
      </c>
      <c r="P2767" s="43" t="s">
        <v>4047</v>
      </c>
      <c r="Q2767" s="17" t="str" cm="1">
        <f t="array" ref="Q2767">_xlfn.XLOOKUP(Table4[[#This Row],[Full Name / Nama Penuh]],Table1[[#All],[Employee Name]],Table1[[#All],[Status]],"",0,1)</f>
        <v>Active</v>
      </c>
      <c r="R2767" s="37"/>
    </row>
    <row r="2768" spans="1:18">
      <c r="A2768" s="17"/>
      <c r="B2768" s="15"/>
      <c r="C2768" s="15"/>
      <c r="D2768" s="15"/>
      <c r="E2768" s="32">
        <v>45939.402326388903</v>
      </c>
      <c r="F2768" s="17" t="s">
        <v>74</v>
      </c>
      <c r="G2768" s="15"/>
      <c r="H2768" s="17" t="s">
        <v>239</v>
      </c>
      <c r="I2768" s="18" t="s">
        <v>1025</v>
      </c>
      <c r="J2768" s="18" t="s">
        <v>2021</v>
      </c>
      <c r="K2768" s="17" t="s">
        <v>267</v>
      </c>
      <c r="L2768" s="17" t="s">
        <v>8574</v>
      </c>
      <c r="M2768" s="17" t="s">
        <v>8575</v>
      </c>
      <c r="N2768" s="17" t="s">
        <v>8576</v>
      </c>
      <c r="O2768" s="17" t="s">
        <v>450</v>
      </c>
      <c r="P2768" s="43" t="s">
        <v>4047</v>
      </c>
      <c r="Q2768" s="17" t="str" cm="1">
        <f t="array" ref="Q2768">_xlfn.XLOOKUP(Table4[[#This Row],[Full Name / Nama Penuh]],Table1[[#All],[Employee Name]],Table1[[#All],[Status]],"",0,1)</f>
        <v>Active</v>
      </c>
      <c r="R2768" s="37"/>
    </row>
    <row r="2769" spans="1:18">
      <c r="A2769" s="47"/>
      <c r="B2769" s="21"/>
      <c r="C2769" s="21"/>
      <c r="D2769" s="21"/>
      <c r="E2769" s="33">
        <v>45939.396446759303</v>
      </c>
      <c r="F2769" s="17" t="s">
        <v>68</v>
      </c>
      <c r="G2769" s="15"/>
      <c r="H2769" s="17" t="s">
        <v>239</v>
      </c>
      <c r="I2769" s="18" t="s">
        <v>531</v>
      </c>
      <c r="J2769" s="22" t="s">
        <v>300</v>
      </c>
      <c r="K2769" s="17" t="s">
        <v>285</v>
      </c>
      <c r="L2769" s="17" t="s">
        <v>8577</v>
      </c>
      <c r="M2769" s="17" t="s">
        <v>8578</v>
      </c>
      <c r="N2769" s="17" t="s">
        <v>8579</v>
      </c>
      <c r="O2769" s="17" t="s">
        <v>289</v>
      </c>
      <c r="P2769" s="43" t="s">
        <v>4047</v>
      </c>
      <c r="Q2769" s="17" t="str" cm="1">
        <f t="array" ref="Q2769">_xlfn.XLOOKUP(Table4[[#This Row],[Full Name / Nama Penuh]],Table1[[#All],[Employee Name]],Table1[[#All],[Status]],"",0,1)</f>
        <v>Active</v>
      </c>
      <c r="R2769" s="37"/>
    </row>
    <row r="2770" spans="1:18">
      <c r="A2770" s="17"/>
      <c r="B2770" s="15"/>
      <c r="C2770" s="15"/>
      <c r="D2770" s="15"/>
      <c r="E2770" s="32">
        <v>45939.363483796304</v>
      </c>
      <c r="F2770" s="17" t="s">
        <v>156</v>
      </c>
      <c r="G2770" s="15"/>
      <c r="H2770" s="17" t="s">
        <v>239</v>
      </c>
      <c r="I2770" s="18" t="s">
        <v>697</v>
      </c>
      <c r="J2770" s="18" t="s">
        <v>3149</v>
      </c>
      <c r="K2770" s="17" t="s">
        <v>296</v>
      </c>
      <c r="L2770" s="17" t="s">
        <v>8580</v>
      </c>
      <c r="M2770" s="17" t="s">
        <v>8581</v>
      </c>
      <c r="N2770" s="17" t="s">
        <v>8582</v>
      </c>
      <c r="O2770" s="17" t="s">
        <v>454</v>
      </c>
      <c r="P2770" s="43" t="s">
        <v>4047</v>
      </c>
      <c r="Q2770" s="17" t="str" cm="1">
        <f t="array" ref="Q2770">_xlfn.XLOOKUP(Table4[[#This Row],[Full Name / Nama Penuh]],Table1[[#All],[Employee Name]],Table1[[#All],[Status]],"",0,1)</f>
        <v>Active</v>
      </c>
      <c r="R2770" s="37"/>
    </row>
    <row r="2771" spans="1:18">
      <c r="A2771" s="17"/>
      <c r="B2771" s="15"/>
      <c r="C2771" s="15"/>
      <c r="D2771" s="15"/>
      <c r="E2771" s="32">
        <v>45938.557662036997</v>
      </c>
      <c r="F2771" s="17" t="s">
        <v>226</v>
      </c>
      <c r="G2771" s="15"/>
      <c r="H2771" s="17" t="s">
        <v>239</v>
      </c>
      <c r="I2771" s="18" t="s">
        <v>2954</v>
      </c>
      <c r="J2771" s="22" t="s">
        <v>274</v>
      </c>
      <c r="K2771" s="17" t="s">
        <v>267</v>
      </c>
      <c r="L2771" s="17" t="s">
        <v>8583</v>
      </c>
      <c r="M2771" s="17" t="s">
        <v>8584</v>
      </c>
      <c r="N2771" s="17" t="s">
        <v>8585</v>
      </c>
      <c r="O2771" s="17" t="s">
        <v>498</v>
      </c>
      <c r="P2771" s="43" t="s">
        <v>4047</v>
      </c>
      <c r="Q2771" s="17" t="str" cm="1">
        <f t="array" ref="Q2771">_xlfn.XLOOKUP(Table4[[#This Row],[Full Name / Nama Penuh]],Table1[[#All],[Employee Name]],Table1[[#All],[Status]],"",0,1)</f>
        <v>Active</v>
      </c>
      <c r="R2771" s="37"/>
    </row>
    <row r="2772" spans="1:18">
      <c r="A2772" s="17"/>
      <c r="B2772" s="15"/>
      <c r="C2772" s="15"/>
      <c r="D2772" s="15"/>
      <c r="E2772" s="32">
        <v>45938.5449421296</v>
      </c>
      <c r="F2772" s="17" t="s">
        <v>224</v>
      </c>
      <c r="G2772" s="15"/>
      <c r="H2772" s="17" t="s">
        <v>239</v>
      </c>
      <c r="I2772" s="18" t="s">
        <v>8586</v>
      </c>
      <c r="J2772" s="18" t="s">
        <v>274</v>
      </c>
      <c r="K2772" s="17" t="s">
        <v>285</v>
      </c>
      <c r="L2772" s="17" t="s">
        <v>8587</v>
      </c>
      <c r="M2772" s="17" t="s">
        <v>2552</v>
      </c>
      <c r="N2772" s="17" t="s">
        <v>8588</v>
      </c>
      <c r="O2772" s="17" t="s">
        <v>553</v>
      </c>
      <c r="P2772" s="43" t="s">
        <v>4047</v>
      </c>
      <c r="Q2772" s="17" t="str" cm="1">
        <f t="array" ref="Q2772">_xlfn.XLOOKUP(Table4[[#This Row],[Full Name / Nama Penuh]],Table1[[#All],[Employee Name]],Table1[[#All],[Status]],"",0,1)</f>
        <v>Inactive</v>
      </c>
      <c r="R2772" s="37"/>
    </row>
    <row r="2773" spans="1:18">
      <c r="A2773" s="17"/>
      <c r="B2773" s="15"/>
      <c r="C2773" s="15"/>
      <c r="D2773" s="15"/>
      <c r="E2773" s="32">
        <v>45938.534432870401</v>
      </c>
      <c r="F2773" s="17" t="s">
        <v>224</v>
      </c>
      <c r="G2773" s="15"/>
      <c r="H2773" s="17" t="s">
        <v>239</v>
      </c>
      <c r="I2773" s="18" t="s">
        <v>5737</v>
      </c>
      <c r="J2773" s="18" t="s">
        <v>848</v>
      </c>
      <c r="K2773" s="17" t="s">
        <v>267</v>
      </c>
      <c r="L2773" s="17" t="s">
        <v>8589</v>
      </c>
      <c r="M2773" s="17" t="s">
        <v>8590</v>
      </c>
      <c r="N2773" s="17" t="s">
        <v>8591</v>
      </c>
      <c r="O2773" s="17" t="s">
        <v>283</v>
      </c>
      <c r="P2773" s="43" t="s">
        <v>4047</v>
      </c>
      <c r="Q2773" s="17" t="str" cm="1">
        <f t="array" ref="Q2773">_xlfn.XLOOKUP(Table4[[#This Row],[Full Name / Nama Penuh]],Table1[[#All],[Employee Name]],Table1[[#All],[Status]],"",0,1)</f>
        <v>Inactive</v>
      </c>
      <c r="R2773" s="37"/>
    </row>
    <row r="2774" spans="1:18">
      <c r="A2774" s="17"/>
      <c r="B2774" s="15"/>
      <c r="C2774" s="15"/>
      <c r="D2774" s="15"/>
      <c r="E2774" s="32">
        <v>45938.531678240703</v>
      </c>
      <c r="F2774" s="17" t="s">
        <v>224</v>
      </c>
      <c r="G2774" s="15"/>
      <c r="H2774" s="17" t="s">
        <v>239</v>
      </c>
      <c r="I2774" s="18" t="s">
        <v>5737</v>
      </c>
      <c r="J2774" s="18" t="s">
        <v>274</v>
      </c>
      <c r="K2774" s="17" t="s">
        <v>305</v>
      </c>
      <c r="L2774" s="17" t="s">
        <v>8592</v>
      </c>
      <c r="M2774" s="17" t="s">
        <v>8593</v>
      </c>
      <c r="N2774" s="17" t="s">
        <v>8594</v>
      </c>
      <c r="O2774" s="17" t="s">
        <v>428</v>
      </c>
      <c r="P2774" s="43" t="s">
        <v>4047</v>
      </c>
      <c r="Q2774" s="17" t="str" cm="1">
        <f t="array" ref="Q2774">_xlfn.XLOOKUP(Table4[[#This Row],[Full Name / Nama Penuh]],Table1[[#All],[Employee Name]],Table1[[#All],[Status]],"",0,1)</f>
        <v>Inactive</v>
      </c>
      <c r="R2774" s="37"/>
    </row>
    <row r="2775" spans="1:18">
      <c r="A2775" s="47"/>
      <c r="B2775" s="21"/>
      <c r="C2775" s="21"/>
      <c r="D2775" s="21"/>
      <c r="E2775" s="33">
        <v>45938.476793981499</v>
      </c>
      <c r="F2775" s="17" t="s">
        <v>211</v>
      </c>
      <c r="G2775" s="15"/>
      <c r="H2775" s="17" t="s">
        <v>239</v>
      </c>
      <c r="I2775" s="22" t="s">
        <v>892</v>
      </c>
      <c r="J2775" s="22" t="s">
        <v>291</v>
      </c>
      <c r="K2775" s="17" t="s">
        <v>267</v>
      </c>
      <c r="L2775" s="17" t="s">
        <v>8595</v>
      </c>
      <c r="M2775" s="17" t="s">
        <v>8596</v>
      </c>
      <c r="N2775" s="17" t="s">
        <v>8597</v>
      </c>
      <c r="O2775" s="17" t="s">
        <v>295</v>
      </c>
      <c r="P2775" s="43" t="s">
        <v>4047</v>
      </c>
      <c r="Q2775" s="17" t="str" cm="1">
        <f t="array" ref="Q2775">_xlfn.XLOOKUP(Table4[[#This Row],[Full Name / Nama Penuh]],Table1[[#All],[Employee Name]],Table1[[#All],[Status]],"",0,1)</f>
        <v>Active</v>
      </c>
      <c r="R2775" s="37"/>
    </row>
    <row r="2776" spans="1:18">
      <c r="A2776" s="17"/>
      <c r="B2776" s="15"/>
      <c r="C2776" s="15"/>
      <c r="D2776" s="15"/>
      <c r="E2776" s="32">
        <v>45938.473668981504</v>
      </c>
      <c r="F2776" s="17" t="s">
        <v>146</v>
      </c>
      <c r="G2776" s="15"/>
      <c r="H2776" s="17" t="s">
        <v>239</v>
      </c>
      <c r="I2776" s="18" t="s">
        <v>503</v>
      </c>
      <c r="J2776" s="18" t="s">
        <v>266</v>
      </c>
      <c r="K2776" s="17" t="s">
        <v>305</v>
      </c>
      <c r="L2776" s="17" t="s">
        <v>8598</v>
      </c>
      <c r="M2776" s="17" t="s">
        <v>8599</v>
      </c>
      <c r="N2776" s="17" t="s">
        <v>8600</v>
      </c>
      <c r="O2776" s="17" t="s">
        <v>428</v>
      </c>
      <c r="P2776" s="43" t="s">
        <v>4047</v>
      </c>
      <c r="Q2776" s="17" t="str" cm="1">
        <f t="array" ref="Q2776">_xlfn.XLOOKUP(Table4[[#This Row],[Full Name / Nama Penuh]],Table1[[#All],[Employee Name]],Table1[[#All],[Status]],"",0,1)</f>
        <v>Active</v>
      </c>
      <c r="R2776" s="37"/>
    </row>
    <row r="2777" spans="1:18">
      <c r="A2777" s="47"/>
      <c r="B2777" s="21"/>
      <c r="C2777" s="21"/>
      <c r="D2777" s="21"/>
      <c r="E2777" s="33">
        <v>45938.472789351901</v>
      </c>
      <c r="F2777" s="17" t="s">
        <v>220</v>
      </c>
      <c r="G2777" s="15"/>
      <c r="H2777" s="17" t="s">
        <v>239</v>
      </c>
      <c r="I2777" s="22" t="s">
        <v>5649</v>
      </c>
      <c r="J2777" s="22" t="s">
        <v>274</v>
      </c>
      <c r="K2777" s="17" t="s">
        <v>285</v>
      </c>
      <c r="L2777" s="17" t="s">
        <v>8601</v>
      </c>
      <c r="M2777" s="17" t="s">
        <v>8602</v>
      </c>
      <c r="N2777" s="17" t="s">
        <v>8603</v>
      </c>
      <c r="O2777" s="17" t="s">
        <v>340</v>
      </c>
      <c r="P2777" s="43" t="s">
        <v>4047</v>
      </c>
      <c r="Q2777" s="17" t="str" cm="1">
        <f t="array" ref="Q2777">_xlfn.XLOOKUP(Table4[[#This Row],[Full Name / Nama Penuh]],Table1[[#All],[Employee Name]],Table1[[#All],[Status]],"",0,1)</f>
        <v>Active</v>
      </c>
      <c r="R2777" s="37"/>
    </row>
    <row r="2778" spans="1:18">
      <c r="A2778" s="17"/>
      <c r="B2778" s="15"/>
      <c r="C2778" s="15"/>
      <c r="D2778" s="15"/>
      <c r="E2778" s="32">
        <v>45938.470347222203</v>
      </c>
      <c r="F2778" s="17" t="s">
        <v>146</v>
      </c>
      <c r="G2778" s="15"/>
      <c r="H2778" s="17" t="s">
        <v>239</v>
      </c>
      <c r="I2778" s="18" t="s">
        <v>503</v>
      </c>
      <c r="J2778" s="18" t="s">
        <v>266</v>
      </c>
      <c r="K2778" s="17" t="s">
        <v>305</v>
      </c>
      <c r="L2778" s="17" t="s">
        <v>8604</v>
      </c>
      <c r="M2778" s="17" t="s">
        <v>8605</v>
      </c>
      <c r="N2778" s="17" t="s">
        <v>8606</v>
      </c>
      <c r="O2778" s="17" t="s">
        <v>295</v>
      </c>
      <c r="P2778" s="43" t="s">
        <v>4047</v>
      </c>
      <c r="Q2778" s="17" t="str" cm="1">
        <f t="array" ref="Q2778">_xlfn.XLOOKUP(Table4[[#This Row],[Full Name / Nama Penuh]],Table1[[#All],[Employee Name]],Table1[[#All],[Status]],"",0,1)</f>
        <v>Active</v>
      </c>
      <c r="R2778" s="37"/>
    </row>
    <row r="2779" spans="1:18">
      <c r="A2779" s="17"/>
      <c r="B2779" s="15"/>
      <c r="C2779" s="15"/>
      <c r="D2779" s="15"/>
      <c r="E2779" s="32">
        <v>45938.468333333301</v>
      </c>
      <c r="F2779" s="17" t="s">
        <v>146</v>
      </c>
      <c r="G2779" s="15"/>
      <c r="H2779" s="17" t="s">
        <v>239</v>
      </c>
      <c r="I2779" s="18" t="s">
        <v>503</v>
      </c>
      <c r="J2779" s="18" t="s">
        <v>266</v>
      </c>
      <c r="K2779" s="17" t="s">
        <v>296</v>
      </c>
      <c r="L2779" s="17" t="s">
        <v>8607</v>
      </c>
      <c r="M2779" s="17" t="s">
        <v>1049</v>
      </c>
      <c r="N2779" s="17" t="s">
        <v>1049</v>
      </c>
      <c r="O2779" s="17" t="s">
        <v>271</v>
      </c>
      <c r="P2779" s="43" t="s">
        <v>4047</v>
      </c>
      <c r="Q2779" s="17" t="str" cm="1">
        <f t="array" ref="Q2779">_xlfn.XLOOKUP(Table4[[#This Row],[Full Name / Nama Penuh]],Table1[[#All],[Employee Name]],Table1[[#All],[Status]],"",0,1)</f>
        <v>Active</v>
      </c>
      <c r="R2779" s="37"/>
    </row>
    <row r="2780" spans="1:18">
      <c r="A2780" s="17"/>
      <c r="B2780" s="15"/>
      <c r="C2780" s="15"/>
      <c r="D2780" s="15"/>
      <c r="E2780" s="32">
        <v>45938.467974537001</v>
      </c>
      <c r="F2780" s="17" t="s">
        <v>219</v>
      </c>
      <c r="G2780" s="37">
        <v>12000048</v>
      </c>
      <c r="H2780" s="17" t="s">
        <v>239</v>
      </c>
      <c r="I2780" s="18" t="s">
        <v>627</v>
      </c>
      <c r="J2780" s="18" t="s">
        <v>88</v>
      </c>
      <c r="K2780" s="17" t="s">
        <v>267</v>
      </c>
      <c r="L2780" s="17" t="s">
        <v>8608</v>
      </c>
      <c r="M2780" s="17" t="s">
        <v>8609</v>
      </c>
      <c r="N2780" s="17" t="s">
        <v>8610</v>
      </c>
      <c r="O2780" s="17" t="s">
        <v>289</v>
      </c>
      <c r="P2780" s="43" t="s">
        <v>4047</v>
      </c>
      <c r="Q2780" s="17" t="str" cm="1">
        <f t="array" ref="Q2780">_xlfn.XLOOKUP(Table4[[#This Row],[Full Name / Nama Penuh]],Table1[[#All],[Employee Name]],Table1[[#All],[Status]],"",0,1)</f>
        <v>Active</v>
      </c>
      <c r="R2780" s="37"/>
    </row>
    <row r="2781" spans="1:18">
      <c r="A2781" s="17"/>
      <c r="B2781" s="15"/>
      <c r="C2781" s="15"/>
      <c r="D2781" s="15"/>
      <c r="E2781" s="32">
        <v>45938.466064814798</v>
      </c>
      <c r="F2781" s="17" t="s">
        <v>146</v>
      </c>
      <c r="G2781" s="15"/>
      <c r="H2781" s="17" t="s">
        <v>239</v>
      </c>
      <c r="I2781" s="18" t="s">
        <v>503</v>
      </c>
      <c r="J2781" s="18" t="s">
        <v>266</v>
      </c>
      <c r="K2781" s="17" t="s">
        <v>285</v>
      </c>
      <c r="L2781" s="17" t="s">
        <v>8611</v>
      </c>
      <c r="M2781" s="17" t="s">
        <v>1049</v>
      </c>
      <c r="N2781" s="17" t="s">
        <v>1049</v>
      </c>
      <c r="O2781" s="17" t="s">
        <v>375</v>
      </c>
      <c r="P2781" s="43" t="s">
        <v>4047</v>
      </c>
      <c r="Q2781" s="17" t="str" cm="1">
        <f t="array" ref="Q2781">_xlfn.XLOOKUP(Table4[[#This Row],[Full Name / Nama Penuh]],Table1[[#All],[Employee Name]],Table1[[#All],[Status]],"",0,1)</f>
        <v>Active</v>
      </c>
      <c r="R2781" s="37"/>
    </row>
    <row r="2782" spans="1:18">
      <c r="A2782" s="17"/>
      <c r="B2782" s="15"/>
      <c r="C2782" s="15"/>
      <c r="D2782" s="15"/>
      <c r="E2782" s="32">
        <v>45938.464502314797</v>
      </c>
      <c r="F2782" s="17" t="s">
        <v>219</v>
      </c>
      <c r="G2782" s="37">
        <v>12000048</v>
      </c>
      <c r="H2782" s="17" t="s">
        <v>239</v>
      </c>
      <c r="I2782" s="18" t="s">
        <v>627</v>
      </c>
      <c r="J2782" s="18" t="s">
        <v>88</v>
      </c>
      <c r="K2782" s="17" t="s">
        <v>296</v>
      </c>
      <c r="L2782" s="17" t="s">
        <v>8612</v>
      </c>
      <c r="M2782" s="17" t="s">
        <v>8613</v>
      </c>
      <c r="N2782" s="17" t="s">
        <v>8614</v>
      </c>
      <c r="O2782" s="17" t="s">
        <v>375</v>
      </c>
      <c r="P2782" s="43" t="s">
        <v>4047</v>
      </c>
      <c r="Q2782" s="17" t="str" cm="1">
        <f t="array" ref="Q2782">_xlfn.XLOOKUP(Table4[[#This Row],[Full Name / Nama Penuh]],Table1[[#All],[Employee Name]],Table1[[#All],[Status]],"",0,1)</f>
        <v>Active</v>
      </c>
      <c r="R2782" s="37"/>
    </row>
    <row r="2783" spans="1:18">
      <c r="A2783" s="47"/>
      <c r="B2783" s="21"/>
      <c r="C2783" s="21"/>
      <c r="D2783" s="21"/>
      <c r="E2783" s="33">
        <v>45938.461354166699</v>
      </c>
      <c r="F2783" s="17" t="s">
        <v>219</v>
      </c>
      <c r="G2783" s="37">
        <v>12000048</v>
      </c>
      <c r="H2783" s="17" t="s">
        <v>239</v>
      </c>
      <c r="I2783" s="22" t="s">
        <v>627</v>
      </c>
      <c r="J2783" s="18" t="s">
        <v>88</v>
      </c>
      <c r="K2783" s="17" t="s">
        <v>267</v>
      </c>
      <c r="L2783" s="17" t="s">
        <v>8615</v>
      </c>
      <c r="M2783" s="17" t="s">
        <v>8616</v>
      </c>
      <c r="N2783" s="17" t="s">
        <v>8617</v>
      </c>
      <c r="O2783" s="17" t="s">
        <v>289</v>
      </c>
      <c r="P2783" s="43" t="s">
        <v>4047</v>
      </c>
      <c r="Q2783" s="17" t="str" cm="1">
        <f t="array" ref="Q2783">_xlfn.XLOOKUP(Table4[[#This Row],[Full Name / Nama Penuh]],Table1[[#All],[Employee Name]],Table1[[#All],[Status]],"",0,1)</f>
        <v>Active</v>
      </c>
      <c r="R2783" s="37"/>
    </row>
    <row r="2784" spans="1:18">
      <c r="A2784" s="17"/>
      <c r="B2784" s="15"/>
      <c r="C2784" s="15"/>
      <c r="D2784" s="15"/>
      <c r="E2784" s="32">
        <v>45938.434317129599</v>
      </c>
      <c r="F2784" s="17" t="s">
        <v>219</v>
      </c>
      <c r="G2784" s="37">
        <v>12000048</v>
      </c>
      <c r="H2784" s="17" t="s">
        <v>239</v>
      </c>
      <c r="I2784" s="18" t="s">
        <v>627</v>
      </c>
      <c r="J2784" s="18" t="s">
        <v>88</v>
      </c>
      <c r="K2784" s="17" t="s">
        <v>296</v>
      </c>
      <c r="L2784" s="17" t="s">
        <v>8618</v>
      </c>
      <c r="M2784" s="17" t="s">
        <v>8619</v>
      </c>
      <c r="N2784" s="17" t="s">
        <v>8620</v>
      </c>
      <c r="O2784" s="17" t="s">
        <v>593</v>
      </c>
      <c r="P2784" s="43" t="s">
        <v>4047</v>
      </c>
      <c r="Q2784" s="17" t="str" cm="1">
        <f t="array" ref="Q2784">_xlfn.XLOOKUP(Table4[[#This Row],[Full Name / Nama Penuh]],Table1[[#All],[Employee Name]],Table1[[#All],[Status]],"",0,1)</f>
        <v>Active</v>
      </c>
      <c r="R2784" s="37"/>
    </row>
    <row r="2785" spans="1:18">
      <c r="A2785" s="47"/>
      <c r="B2785" s="21"/>
      <c r="C2785" s="21"/>
      <c r="D2785" s="21"/>
      <c r="E2785" s="33">
        <v>45938.428668981498</v>
      </c>
      <c r="F2785" s="17" t="s">
        <v>219</v>
      </c>
      <c r="G2785" s="37">
        <v>12000048</v>
      </c>
      <c r="H2785" s="17" t="s">
        <v>239</v>
      </c>
      <c r="I2785" s="22" t="s">
        <v>627</v>
      </c>
      <c r="J2785" s="18" t="s">
        <v>291</v>
      </c>
      <c r="K2785" s="17" t="s">
        <v>267</v>
      </c>
      <c r="L2785" s="17" t="s">
        <v>8621</v>
      </c>
      <c r="M2785" s="17" t="s">
        <v>8622</v>
      </c>
      <c r="N2785" s="17" t="s">
        <v>8623</v>
      </c>
      <c r="O2785" s="17" t="s">
        <v>589</v>
      </c>
      <c r="P2785" s="43" t="s">
        <v>4047</v>
      </c>
      <c r="Q2785" s="17" t="str" cm="1">
        <f t="array" ref="Q2785">_xlfn.XLOOKUP(Table4[[#This Row],[Full Name / Nama Penuh]],Table1[[#All],[Employee Name]],Table1[[#All],[Status]],"",0,1)</f>
        <v>Active</v>
      </c>
      <c r="R2785" s="37"/>
    </row>
    <row r="2786" spans="1:18">
      <c r="A2786" s="17"/>
      <c r="B2786" s="15"/>
      <c r="C2786" s="15"/>
      <c r="D2786" s="15"/>
      <c r="E2786" s="32">
        <v>45938.425162036998</v>
      </c>
      <c r="F2786" s="17" t="s">
        <v>219</v>
      </c>
      <c r="G2786" s="37">
        <v>12000048</v>
      </c>
      <c r="H2786" s="17" t="s">
        <v>239</v>
      </c>
      <c r="I2786" s="18" t="s">
        <v>627</v>
      </c>
      <c r="J2786" s="18" t="s">
        <v>291</v>
      </c>
      <c r="K2786" s="17" t="s">
        <v>267</v>
      </c>
      <c r="L2786" s="17" t="s">
        <v>8624</v>
      </c>
      <c r="M2786" s="17" t="s">
        <v>8625</v>
      </c>
      <c r="N2786" s="17" t="s">
        <v>8626</v>
      </c>
      <c r="O2786" s="17" t="s">
        <v>289</v>
      </c>
      <c r="P2786" s="43" t="s">
        <v>4047</v>
      </c>
      <c r="Q2786" s="17" t="str" cm="1">
        <f t="array" ref="Q2786">_xlfn.XLOOKUP(Table4[[#This Row],[Full Name / Nama Penuh]],Table1[[#All],[Employee Name]],Table1[[#All],[Status]],"",0,1)</f>
        <v>Active</v>
      </c>
      <c r="R2786" s="37"/>
    </row>
    <row r="2787" spans="1:18">
      <c r="A2787" s="17"/>
      <c r="B2787" s="15"/>
      <c r="C2787" s="15"/>
      <c r="D2787" s="15"/>
      <c r="E2787" s="32">
        <v>45938.332916666703</v>
      </c>
      <c r="F2787" s="17" t="s">
        <v>58</v>
      </c>
      <c r="G2787" s="15"/>
      <c r="H2787" s="17" t="s">
        <v>239</v>
      </c>
      <c r="I2787" s="18" t="s">
        <v>56</v>
      </c>
      <c r="J2787" s="22" t="s">
        <v>291</v>
      </c>
      <c r="K2787" s="17" t="s">
        <v>305</v>
      </c>
      <c r="L2787" s="17" t="s">
        <v>8627</v>
      </c>
      <c r="M2787" s="17" t="s">
        <v>8628</v>
      </c>
      <c r="N2787" s="17" t="s">
        <v>8629</v>
      </c>
      <c r="O2787" s="17" t="s">
        <v>289</v>
      </c>
      <c r="P2787" s="43" t="s">
        <v>4047</v>
      </c>
      <c r="Q2787" s="17" t="str" cm="1">
        <f t="array" ref="Q2787">_xlfn.XLOOKUP(Table4[[#This Row],[Full Name / Nama Penuh]],Table1[[#All],[Employee Name]],Table1[[#All],[Status]],"",0,1)</f>
        <v>Active</v>
      </c>
      <c r="R2787" s="37"/>
    </row>
    <row r="2788" spans="1:18">
      <c r="A2788" s="17"/>
      <c r="B2788" s="15"/>
      <c r="C2788" s="15"/>
      <c r="D2788" s="15"/>
      <c r="E2788" s="32">
        <v>45938.3305092593</v>
      </c>
      <c r="F2788" s="17" t="s">
        <v>58</v>
      </c>
      <c r="G2788" s="15"/>
      <c r="H2788" s="17" t="s">
        <v>239</v>
      </c>
      <c r="I2788" s="18" t="s">
        <v>56</v>
      </c>
      <c r="J2788" s="18" t="s">
        <v>291</v>
      </c>
      <c r="K2788" s="17" t="s">
        <v>305</v>
      </c>
      <c r="L2788" s="17" t="s">
        <v>8630</v>
      </c>
      <c r="M2788" s="17" t="s">
        <v>8631</v>
      </c>
      <c r="N2788" s="17" t="s">
        <v>8632</v>
      </c>
      <c r="O2788" s="17" t="s">
        <v>295</v>
      </c>
      <c r="P2788" s="43" t="s">
        <v>4047</v>
      </c>
      <c r="Q2788" s="17" t="str" cm="1">
        <f t="array" ref="Q2788">_xlfn.XLOOKUP(Table4[[#This Row],[Full Name / Nama Penuh]],Table1[[#All],[Employee Name]],Table1[[#All],[Status]],"",0,1)</f>
        <v>Active</v>
      </c>
      <c r="R2788" s="37"/>
    </row>
    <row r="2789" spans="1:18">
      <c r="A2789" s="47"/>
      <c r="B2789" s="21"/>
      <c r="C2789" s="21"/>
      <c r="D2789" s="21"/>
      <c r="E2789" s="33">
        <v>45937.445995370399</v>
      </c>
      <c r="F2789" s="17" t="s">
        <v>38</v>
      </c>
      <c r="G2789" s="15"/>
      <c r="H2789" s="17" t="s">
        <v>239</v>
      </c>
      <c r="I2789" s="22" t="s">
        <v>603</v>
      </c>
      <c r="J2789" s="22" t="s">
        <v>604</v>
      </c>
      <c r="K2789" s="17" t="s">
        <v>305</v>
      </c>
      <c r="L2789" s="17" t="s">
        <v>8633</v>
      </c>
      <c r="M2789" s="17" t="s">
        <v>8634</v>
      </c>
      <c r="N2789" s="17" t="s">
        <v>8635</v>
      </c>
      <c r="O2789" s="17" t="s">
        <v>375</v>
      </c>
      <c r="P2789" s="43" t="s">
        <v>4047</v>
      </c>
      <c r="Q2789" s="17" t="str" cm="1">
        <f t="array" ref="Q2789">_xlfn.XLOOKUP(Table4[[#This Row],[Full Name / Nama Penuh]],Table1[[#All],[Employee Name]],Table1[[#All],[Status]],"",0,1)</f>
        <v>Active</v>
      </c>
      <c r="R2789" s="37"/>
    </row>
    <row r="2790" spans="1:18">
      <c r="A2790" s="17"/>
      <c r="B2790" s="15"/>
      <c r="C2790" s="15"/>
      <c r="D2790" s="15"/>
      <c r="E2790" s="32">
        <v>45937.334305555603</v>
      </c>
      <c r="F2790" s="17" t="s">
        <v>222</v>
      </c>
      <c r="G2790" s="15"/>
      <c r="H2790" s="17" t="s">
        <v>239</v>
      </c>
      <c r="I2790" s="18" t="s">
        <v>789</v>
      </c>
      <c r="J2790" s="18" t="s">
        <v>291</v>
      </c>
      <c r="K2790" s="17" t="s">
        <v>305</v>
      </c>
      <c r="L2790" s="17" t="s">
        <v>8636</v>
      </c>
      <c r="M2790" s="17" t="s">
        <v>8637</v>
      </c>
      <c r="N2790" s="17" t="s">
        <v>8638</v>
      </c>
      <c r="O2790" s="17" t="s">
        <v>318</v>
      </c>
      <c r="P2790" s="43" t="s">
        <v>4047</v>
      </c>
      <c r="Q2790" s="17" t="str" cm="1">
        <f t="array" ref="Q2790">_xlfn.XLOOKUP(Table4[[#This Row],[Full Name / Nama Penuh]],Table1[[#All],[Employee Name]],Table1[[#All],[Status]],"",0,1)</f>
        <v>Active</v>
      </c>
      <c r="R2790" s="37"/>
    </row>
    <row r="2791" spans="1:18">
      <c r="A2791" s="17"/>
      <c r="B2791" s="15"/>
      <c r="C2791" s="15"/>
      <c r="D2791" s="15"/>
      <c r="E2791" s="32">
        <v>45936.680393518502</v>
      </c>
      <c r="F2791" s="17" t="s">
        <v>94</v>
      </c>
      <c r="G2791" s="15"/>
      <c r="H2791" s="17" t="s">
        <v>239</v>
      </c>
      <c r="I2791" s="18" t="s">
        <v>6991</v>
      </c>
      <c r="J2791" s="18" t="s">
        <v>579</v>
      </c>
      <c r="K2791" s="17" t="s">
        <v>305</v>
      </c>
      <c r="L2791" s="17" t="s">
        <v>8639</v>
      </c>
      <c r="M2791" s="17" t="s">
        <v>8640</v>
      </c>
      <c r="N2791" s="17" t="s">
        <v>8641</v>
      </c>
      <c r="O2791" s="17" t="s">
        <v>428</v>
      </c>
      <c r="P2791" s="43" t="s">
        <v>4047</v>
      </c>
      <c r="Q2791" s="17" t="str" cm="1">
        <f t="array" ref="Q2791">_xlfn.XLOOKUP(Table4[[#This Row],[Full Name / Nama Penuh]],Table1[[#All],[Employee Name]],Table1[[#All],[Status]],"",0,1)</f>
        <v>Active</v>
      </c>
      <c r="R2791" s="37"/>
    </row>
    <row r="2792" spans="1:18">
      <c r="A2792" s="47"/>
      <c r="B2792" s="21"/>
      <c r="C2792" s="21"/>
      <c r="D2792" s="21"/>
      <c r="E2792" s="33">
        <v>45936.472696759301</v>
      </c>
      <c r="F2792" s="17" t="s">
        <v>222</v>
      </c>
      <c r="G2792" s="15"/>
      <c r="H2792" s="17" t="s">
        <v>239</v>
      </c>
      <c r="I2792" s="22" t="s">
        <v>789</v>
      </c>
      <c r="J2792" s="22" t="s">
        <v>291</v>
      </c>
      <c r="K2792" s="17" t="s">
        <v>267</v>
      </c>
      <c r="L2792" s="17" t="s">
        <v>8642</v>
      </c>
      <c r="M2792" s="17" t="s">
        <v>8643</v>
      </c>
      <c r="N2792" s="17" t="s">
        <v>8644</v>
      </c>
      <c r="O2792" s="17" t="s">
        <v>318</v>
      </c>
      <c r="P2792" s="43" t="s">
        <v>4047</v>
      </c>
      <c r="Q2792" s="17" t="str" cm="1">
        <f t="array" ref="Q2792">_xlfn.XLOOKUP(Table4[[#This Row],[Full Name / Nama Penuh]],Table1[[#All],[Employee Name]],Table1[[#All],[Status]],"",0,1)</f>
        <v>Active</v>
      </c>
      <c r="R2792" s="37"/>
    </row>
    <row r="2793" spans="1:18">
      <c r="A2793" s="17"/>
      <c r="B2793" s="15"/>
      <c r="C2793" s="15"/>
      <c r="D2793" s="15"/>
      <c r="E2793" s="32">
        <v>45936.468472222201</v>
      </c>
      <c r="F2793" s="17" t="s">
        <v>222</v>
      </c>
      <c r="G2793" s="15"/>
      <c r="H2793" s="17" t="s">
        <v>239</v>
      </c>
      <c r="I2793" s="18" t="s">
        <v>789</v>
      </c>
      <c r="J2793" s="18" t="s">
        <v>291</v>
      </c>
      <c r="K2793" s="17" t="s">
        <v>305</v>
      </c>
      <c r="L2793" s="17" t="s">
        <v>8645</v>
      </c>
      <c r="M2793" s="17" t="s">
        <v>8646</v>
      </c>
      <c r="N2793" s="17" t="s">
        <v>8647</v>
      </c>
      <c r="O2793" s="17" t="s">
        <v>318</v>
      </c>
      <c r="P2793" s="43" t="s">
        <v>4047</v>
      </c>
      <c r="Q2793" s="17" t="str" cm="1">
        <f t="array" ref="Q2793">_xlfn.XLOOKUP(Table4[[#This Row],[Full Name / Nama Penuh]],Table1[[#All],[Employee Name]],Table1[[#All],[Status]],"",0,1)</f>
        <v>Active</v>
      </c>
      <c r="R2793" s="37"/>
    </row>
    <row r="2794" spans="1:18">
      <c r="A2794" s="47"/>
      <c r="B2794" s="21"/>
      <c r="C2794" s="21"/>
      <c r="D2794" s="21"/>
      <c r="E2794" s="33">
        <v>45936.455000000002</v>
      </c>
      <c r="F2794" s="17" t="s">
        <v>230</v>
      </c>
      <c r="G2794" s="15"/>
      <c r="H2794" s="17" t="s">
        <v>239</v>
      </c>
      <c r="I2794" s="22" t="s">
        <v>4464</v>
      </c>
      <c r="J2794" s="22" t="s">
        <v>88</v>
      </c>
      <c r="K2794" s="17" t="s">
        <v>267</v>
      </c>
      <c r="L2794" s="17" t="s">
        <v>8648</v>
      </c>
      <c r="M2794" s="17" t="s">
        <v>8649</v>
      </c>
      <c r="N2794" s="17" t="s">
        <v>8650</v>
      </c>
      <c r="O2794" s="17" t="s">
        <v>346</v>
      </c>
      <c r="P2794" s="43" t="s">
        <v>4047</v>
      </c>
      <c r="Q2794" s="17" t="str" cm="1">
        <f t="array" ref="Q2794">_xlfn.XLOOKUP(Table4[[#This Row],[Full Name / Nama Penuh]],Table1[[#All],[Employee Name]],Table1[[#All],[Status]],"",0,1)</f>
        <v>Active</v>
      </c>
      <c r="R2794" s="37"/>
    </row>
    <row r="2795" spans="1:18">
      <c r="A2795" s="17"/>
      <c r="B2795" s="15"/>
      <c r="C2795" s="15"/>
      <c r="D2795" s="15"/>
      <c r="E2795" s="32">
        <v>45936.453148148197</v>
      </c>
      <c r="F2795" s="17" t="s">
        <v>230</v>
      </c>
      <c r="G2795" s="15"/>
      <c r="H2795" s="17" t="s">
        <v>239</v>
      </c>
      <c r="I2795" s="18" t="s">
        <v>4464</v>
      </c>
      <c r="J2795" s="18" t="s">
        <v>266</v>
      </c>
      <c r="K2795" s="17" t="s">
        <v>305</v>
      </c>
      <c r="L2795" s="17" t="s">
        <v>8651</v>
      </c>
      <c r="M2795" s="17" t="s">
        <v>8652</v>
      </c>
      <c r="N2795" s="17" t="s">
        <v>8653</v>
      </c>
      <c r="O2795" s="17" t="s">
        <v>295</v>
      </c>
      <c r="P2795" s="43" t="s">
        <v>4047</v>
      </c>
      <c r="Q2795" s="17" t="str" cm="1">
        <f t="array" ref="Q2795">_xlfn.XLOOKUP(Table4[[#This Row],[Full Name / Nama Penuh]],Table1[[#All],[Employee Name]],Table1[[#All],[Status]],"",0,1)</f>
        <v>Active</v>
      </c>
      <c r="R2795" s="37"/>
    </row>
    <row r="2796" spans="1:18">
      <c r="A2796" s="17"/>
      <c r="B2796" s="15"/>
      <c r="C2796" s="15"/>
      <c r="D2796" s="15"/>
      <c r="E2796" s="32">
        <v>45936.450925925899</v>
      </c>
      <c r="F2796" s="17" t="s">
        <v>230</v>
      </c>
      <c r="G2796" s="15"/>
      <c r="H2796" s="17" t="s">
        <v>239</v>
      </c>
      <c r="I2796" s="18" t="s">
        <v>4464</v>
      </c>
      <c r="J2796" s="18" t="s">
        <v>88</v>
      </c>
      <c r="K2796" s="17" t="s">
        <v>305</v>
      </c>
      <c r="L2796" s="17" t="s">
        <v>8654</v>
      </c>
      <c r="M2796" s="17" t="s">
        <v>8655</v>
      </c>
      <c r="N2796" s="17" t="s">
        <v>8656</v>
      </c>
      <c r="O2796" s="17" t="s">
        <v>454</v>
      </c>
      <c r="P2796" s="43" t="s">
        <v>4047</v>
      </c>
      <c r="Q2796" s="17" t="str" cm="1">
        <f t="array" ref="Q2796">_xlfn.XLOOKUP(Table4[[#This Row],[Full Name / Nama Penuh]],Table1[[#All],[Employee Name]],Table1[[#All],[Status]],"",0,1)</f>
        <v>Active</v>
      </c>
      <c r="R2796" s="37"/>
    </row>
    <row r="2797" spans="1:18">
      <c r="A2797" s="17"/>
      <c r="B2797" s="15"/>
      <c r="C2797" s="15"/>
      <c r="D2797" s="15"/>
      <c r="E2797" s="32">
        <v>45936.391863425903</v>
      </c>
      <c r="F2797" s="17" t="s">
        <v>231</v>
      </c>
      <c r="G2797" s="15"/>
      <c r="H2797" s="17" t="s">
        <v>239</v>
      </c>
      <c r="I2797" s="18" t="s">
        <v>56</v>
      </c>
      <c r="J2797" s="18" t="s">
        <v>266</v>
      </c>
      <c r="K2797" s="17" t="s">
        <v>267</v>
      </c>
      <c r="L2797" s="17" t="s">
        <v>8657</v>
      </c>
      <c r="M2797" s="17" t="s">
        <v>8658</v>
      </c>
      <c r="N2797" s="17" t="s">
        <v>8659</v>
      </c>
      <c r="O2797" s="17" t="s">
        <v>271</v>
      </c>
      <c r="P2797" s="43" t="s">
        <v>4047</v>
      </c>
      <c r="Q2797" s="17" t="str" cm="1">
        <f t="array" ref="Q2797">_xlfn.XLOOKUP(Table4[[#This Row],[Full Name / Nama Penuh]],Table1[[#All],[Employee Name]],Table1[[#All],[Status]],"",0,1)</f>
        <v>Inactive</v>
      </c>
      <c r="R2797" s="37"/>
    </row>
    <row r="2798" spans="1:18">
      <c r="A2798" s="47"/>
      <c r="B2798" s="21"/>
      <c r="C2798" s="21"/>
      <c r="D2798" s="21"/>
      <c r="E2798" s="33">
        <v>45936.390462962998</v>
      </c>
      <c r="F2798" s="17" t="s">
        <v>231</v>
      </c>
      <c r="G2798" s="15"/>
      <c r="H2798" s="17" t="s">
        <v>239</v>
      </c>
      <c r="I2798" s="22" t="s">
        <v>56</v>
      </c>
      <c r="J2798" s="18" t="s">
        <v>644</v>
      </c>
      <c r="K2798" s="17" t="s">
        <v>305</v>
      </c>
      <c r="L2798" s="17" t="s">
        <v>8660</v>
      </c>
      <c r="M2798" s="17" t="s">
        <v>8661</v>
      </c>
      <c r="N2798" s="17" t="s">
        <v>8662</v>
      </c>
      <c r="O2798" s="17" t="s">
        <v>428</v>
      </c>
      <c r="P2798" s="43" t="s">
        <v>4047</v>
      </c>
      <c r="Q2798" s="17" t="str" cm="1">
        <f t="array" ref="Q2798">_xlfn.XLOOKUP(Table4[[#This Row],[Full Name / Nama Penuh]],Table1[[#All],[Employee Name]],Table1[[#All],[Status]],"",0,1)</f>
        <v>Inactive</v>
      </c>
      <c r="R2798" s="37"/>
    </row>
    <row r="2799" spans="1:18">
      <c r="A2799" s="17"/>
      <c r="B2799" s="15"/>
      <c r="C2799" s="15"/>
      <c r="D2799" s="15"/>
      <c r="E2799" s="32">
        <v>45936.343819444402</v>
      </c>
      <c r="F2799" s="17" t="s">
        <v>169</v>
      </c>
      <c r="G2799" s="15"/>
      <c r="H2799" s="17" t="s">
        <v>239</v>
      </c>
      <c r="I2799" s="18" t="s">
        <v>465</v>
      </c>
      <c r="J2799" s="18" t="s">
        <v>628</v>
      </c>
      <c r="K2799" s="17" t="s">
        <v>296</v>
      </c>
      <c r="L2799" s="17" t="s">
        <v>8663</v>
      </c>
      <c r="M2799" s="17" t="s">
        <v>8664</v>
      </c>
      <c r="N2799" s="17" t="s">
        <v>8665</v>
      </c>
      <c r="O2799" s="17" t="s">
        <v>428</v>
      </c>
      <c r="P2799" s="43" t="s">
        <v>4047</v>
      </c>
      <c r="Q2799" s="17" t="str" cm="1">
        <f t="array" ref="Q2799">_xlfn.XLOOKUP(Table4[[#This Row],[Full Name / Nama Penuh]],Table1[[#All],[Employee Name]],Table1[[#All],[Status]],"",0,1)</f>
        <v>Active</v>
      </c>
      <c r="R2799" s="37"/>
    </row>
    <row r="2800" spans="1:18">
      <c r="A2800" s="47"/>
      <c r="B2800" s="21"/>
      <c r="C2800" s="21"/>
      <c r="D2800" s="21"/>
      <c r="E2800" s="33">
        <v>45936.340243055602</v>
      </c>
      <c r="F2800" s="17" t="s">
        <v>169</v>
      </c>
      <c r="G2800" s="15"/>
      <c r="H2800" s="17" t="s">
        <v>239</v>
      </c>
      <c r="I2800" s="22" t="s">
        <v>465</v>
      </c>
      <c r="J2800" s="22" t="s">
        <v>274</v>
      </c>
      <c r="K2800" s="17" t="s">
        <v>296</v>
      </c>
      <c r="L2800" s="17" t="s">
        <v>8666</v>
      </c>
      <c r="M2800" s="17" t="s">
        <v>8667</v>
      </c>
      <c r="N2800" s="17" t="s">
        <v>8668</v>
      </c>
      <c r="O2800" s="17" t="s">
        <v>367</v>
      </c>
      <c r="P2800" s="43" t="s">
        <v>4047</v>
      </c>
      <c r="Q2800" s="17" t="str" cm="1">
        <f t="array" ref="Q2800">_xlfn.XLOOKUP(Table4[[#This Row],[Full Name / Nama Penuh]],Table1[[#All],[Employee Name]],Table1[[#All],[Status]],"",0,1)</f>
        <v>Active</v>
      </c>
      <c r="R2800" s="37"/>
    </row>
    <row r="2801" spans="1:18">
      <c r="A2801" s="17"/>
      <c r="B2801" s="15"/>
      <c r="C2801" s="15"/>
      <c r="D2801" s="15"/>
      <c r="E2801" s="32">
        <v>45935.035694444399</v>
      </c>
      <c r="F2801" s="17" t="s">
        <v>156</v>
      </c>
      <c r="G2801" s="15"/>
      <c r="H2801" s="17" t="s">
        <v>239</v>
      </c>
      <c r="I2801" s="18" t="s">
        <v>697</v>
      </c>
      <c r="J2801" s="18" t="s">
        <v>266</v>
      </c>
      <c r="K2801" s="17" t="s">
        <v>305</v>
      </c>
      <c r="L2801" s="17" t="s">
        <v>8669</v>
      </c>
      <c r="M2801" s="17" t="s">
        <v>8670</v>
      </c>
      <c r="N2801" s="17" t="s">
        <v>8671</v>
      </c>
      <c r="O2801" s="17" t="s">
        <v>295</v>
      </c>
      <c r="P2801" s="43" t="s">
        <v>4047</v>
      </c>
      <c r="Q2801" s="17" t="str" cm="1">
        <f t="array" ref="Q2801">_xlfn.XLOOKUP(Table4[[#This Row],[Full Name / Nama Penuh]],Table1[[#All],[Employee Name]],Table1[[#All],[Status]],"",0,1)</f>
        <v>Active</v>
      </c>
      <c r="R2801" s="37"/>
    </row>
    <row r="2802" spans="1:18">
      <c r="A2802" s="47"/>
      <c r="B2802" s="21"/>
      <c r="C2802" s="21"/>
      <c r="D2802" s="21"/>
      <c r="E2802" s="33">
        <v>45934.901712963001</v>
      </c>
      <c r="F2802" s="17" t="s">
        <v>156</v>
      </c>
      <c r="G2802" s="15"/>
      <c r="H2802" s="17" t="s">
        <v>239</v>
      </c>
      <c r="I2802" s="22" t="s">
        <v>697</v>
      </c>
      <c r="J2802" s="22" t="s">
        <v>274</v>
      </c>
      <c r="K2802" s="17" t="s">
        <v>305</v>
      </c>
      <c r="L2802" s="17" t="s">
        <v>8672</v>
      </c>
      <c r="M2802" s="17" t="s">
        <v>8673</v>
      </c>
      <c r="N2802" s="17" t="s">
        <v>8674</v>
      </c>
      <c r="O2802" s="17" t="s">
        <v>295</v>
      </c>
      <c r="P2802" s="43" t="s">
        <v>4047</v>
      </c>
      <c r="Q2802" s="17" t="str" cm="1">
        <f t="array" ref="Q2802">_xlfn.XLOOKUP(Table4[[#This Row],[Full Name / Nama Penuh]],Table1[[#All],[Employee Name]],Table1[[#All],[Status]],"",0,1)</f>
        <v>Active</v>
      </c>
      <c r="R2802" s="37"/>
    </row>
    <row r="2803" spans="1:18">
      <c r="A2803" s="17"/>
      <c r="B2803" s="15"/>
      <c r="C2803" s="15"/>
      <c r="D2803" s="15"/>
      <c r="E2803" s="32">
        <v>45934.846898148098</v>
      </c>
      <c r="F2803" s="17" t="s">
        <v>156</v>
      </c>
      <c r="G2803" s="15"/>
      <c r="H2803" s="17" t="s">
        <v>239</v>
      </c>
      <c r="I2803" s="18" t="s">
        <v>697</v>
      </c>
      <c r="J2803" s="18" t="s">
        <v>266</v>
      </c>
      <c r="K2803" s="17" t="s">
        <v>296</v>
      </c>
      <c r="L2803" s="17" t="s">
        <v>8675</v>
      </c>
      <c r="M2803" s="17" t="s">
        <v>8676</v>
      </c>
      <c r="N2803" s="17" t="s">
        <v>8677</v>
      </c>
      <c r="O2803" s="17" t="s">
        <v>271</v>
      </c>
      <c r="P2803" s="43" t="s">
        <v>4047</v>
      </c>
      <c r="Q2803" s="17" t="str" cm="1">
        <f t="array" ref="Q2803">_xlfn.XLOOKUP(Table4[[#This Row],[Full Name / Nama Penuh]],Table1[[#All],[Employee Name]],Table1[[#All],[Status]],"",0,1)</f>
        <v>Active</v>
      </c>
      <c r="R2803" s="37"/>
    </row>
    <row r="2804" spans="1:18">
      <c r="A2804" s="47"/>
      <c r="B2804" s="21"/>
      <c r="C2804" s="21"/>
      <c r="D2804" s="21"/>
      <c r="E2804" s="33">
        <v>45934.840856481504</v>
      </c>
      <c r="F2804" s="17" t="s">
        <v>156</v>
      </c>
      <c r="G2804" s="15"/>
      <c r="H2804" s="17" t="s">
        <v>239</v>
      </c>
      <c r="I2804" s="22" t="s">
        <v>697</v>
      </c>
      <c r="J2804" s="22" t="s">
        <v>348</v>
      </c>
      <c r="K2804" s="17" t="s">
        <v>296</v>
      </c>
      <c r="L2804" s="17" t="s">
        <v>8678</v>
      </c>
      <c r="M2804" s="17" t="s">
        <v>8679</v>
      </c>
      <c r="N2804" s="17" t="s">
        <v>8680</v>
      </c>
      <c r="O2804" s="17" t="s">
        <v>593</v>
      </c>
      <c r="P2804" s="43" t="s">
        <v>4047</v>
      </c>
      <c r="Q2804" s="17" t="str" cm="1">
        <f t="array" ref="Q2804">_xlfn.XLOOKUP(Table4[[#This Row],[Full Name / Nama Penuh]],Table1[[#All],[Employee Name]],Table1[[#All],[Status]],"",0,1)</f>
        <v>Active</v>
      </c>
      <c r="R2804" s="37"/>
    </row>
    <row r="2805" spans="1:18">
      <c r="A2805" s="17"/>
      <c r="B2805" s="15"/>
      <c r="C2805" s="15"/>
      <c r="D2805" s="15"/>
      <c r="E2805" s="32">
        <v>45934.835289351897</v>
      </c>
      <c r="F2805" s="17" t="s">
        <v>156</v>
      </c>
      <c r="G2805" s="15"/>
      <c r="H2805" s="17" t="s">
        <v>239</v>
      </c>
      <c r="I2805" s="18" t="s">
        <v>697</v>
      </c>
      <c r="J2805" s="18" t="s">
        <v>683</v>
      </c>
      <c r="K2805" s="17" t="s">
        <v>267</v>
      </c>
      <c r="L2805" s="17" t="s">
        <v>8681</v>
      </c>
      <c r="M2805" s="17" t="s">
        <v>8682</v>
      </c>
      <c r="N2805" s="17" t="s">
        <v>8683</v>
      </c>
      <c r="O2805" s="17" t="s">
        <v>346</v>
      </c>
      <c r="P2805" s="43" t="s">
        <v>4047</v>
      </c>
      <c r="Q2805" s="17" t="str" cm="1">
        <f t="array" ref="Q2805">_xlfn.XLOOKUP(Table4[[#This Row],[Full Name / Nama Penuh]],Table1[[#All],[Employee Name]],Table1[[#All],[Status]],"",0,1)</f>
        <v>Active</v>
      </c>
      <c r="R2805" s="37"/>
    </row>
    <row r="2806" spans="1:18">
      <c r="A2806" s="47"/>
      <c r="B2806" s="21"/>
      <c r="C2806" s="21"/>
      <c r="D2806" s="21"/>
      <c r="E2806" s="33">
        <v>45934.828067129602</v>
      </c>
      <c r="F2806" s="17" t="s">
        <v>156</v>
      </c>
      <c r="G2806" s="15"/>
      <c r="H2806" s="17" t="s">
        <v>239</v>
      </c>
      <c r="I2806" s="22" t="s">
        <v>697</v>
      </c>
      <c r="J2806" s="22" t="s">
        <v>683</v>
      </c>
      <c r="K2806" s="17" t="s">
        <v>296</v>
      </c>
      <c r="L2806" s="17" t="s">
        <v>8684</v>
      </c>
      <c r="M2806" s="17" t="s">
        <v>8685</v>
      </c>
      <c r="N2806" s="17" t="s">
        <v>8686</v>
      </c>
      <c r="O2806" s="17" t="s">
        <v>383</v>
      </c>
      <c r="P2806" s="43" t="s">
        <v>4047</v>
      </c>
      <c r="Q2806" s="17" t="str" cm="1">
        <f t="array" ref="Q2806">_xlfn.XLOOKUP(Table4[[#This Row],[Full Name / Nama Penuh]],Table1[[#All],[Employee Name]],Table1[[#All],[Status]],"",0,1)</f>
        <v>Active</v>
      </c>
      <c r="R2806" s="37"/>
    </row>
    <row r="2807" spans="1:18">
      <c r="A2807" s="17"/>
      <c r="B2807" s="15"/>
      <c r="C2807" s="15"/>
      <c r="D2807" s="15"/>
      <c r="E2807" s="32">
        <v>45934.815474536997</v>
      </c>
      <c r="F2807" s="17" t="s">
        <v>156</v>
      </c>
      <c r="G2807" s="15"/>
      <c r="H2807" s="17" t="s">
        <v>239</v>
      </c>
      <c r="I2807" s="18" t="s">
        <v>697</v>
      </c>
      <c r="J2807" s="18" t="s">
        <v>291</v>
      </c>
      <c r="K2807" s="17" t="s">
        <v>267</v>
      </c>
      <c r="L2807" s="17" t="s">
        <v>8687</v>
      </c>
      <c r="M2807" s="17" t="s">
        <v>8688</v>
      </c>
      <c r="N2807" s="17" t="s">
        <v>8689</v>
      </c>
      <c r="O2807" s="17" t="s">
        <v>589</v>
      </c>
      <c r="P2807" s="43" t="s">
        <v>4047</v>
      </c>
      <c r="Q2807" s="17" t="str" cm="1">
        <f t="array" ref="Q2807">_xlfn.XLOOKUP(Table4[[#This Row],[Full Name / Nama Penuh]],Table1[[#All],[Employee Name]],Table1[[#All],[Status]],"",0,1)</f>
        <v>Active</v>
      </c>
      <c r="R2807" s="37"/>
    </row>
    <row r="2808" spans="1:18">
      <c r="A2808" s="47"/>
      <c r="B2808" s="21"/>
      <c r="C2808" s="21"/>
      <c r="D2808" s="21"/>
      <c r="E2808" s="33">
        <v>45934.815173611103</v>
      </c>
      <c r="F2808" s="17" t="s">
        <v>175</v>
      </c>
      <c r="G2808" s="15"/>
      <c r="H2808" s="17" t="s">
        <v>239</v>
      </c>
      <c r="I2808" s="22" t="s">
        <v>8690</v>
      </c>
      <c r="J2808" s="22" t="s">
        <v>683</v>
      </c>
      <c r="K2808" s="17" t="s">
        <v>267</v>
      </c>
      <c r="L2808" s="17" t="s">
        <v>8691</v>
      </c>
      <c r="M2808" s="17" t="s">
        <v>8692</v>
      </c>
      <c r="N2808" s="17" t="s">
        <v>8693</v>
      </c>
      <c r="O2808" s="17" t="s">
        <v>271</v>
      </c>
      <c r="P2808" s="43" t="s">
        <v>4047</v>
      </c>
      <c r="Q2808" s="17" t="str" cm="1">
        <f t="array" ref="Q2808">_xlfn.XLOOKUP(Table4[[#This Row],[Full Name / Nama Penuh]],Table1[[#All],[Employee Name]],Table1[[#All],[Status]],"",0,1)</f>
        <v>Inactive</v>
      </c>
      <c r="R2808" s="37"/>
    </row>
    <row r="2809" spans="1:18">
      <c r="A2809" s="17"/>
      <c r="B2809" s="15"/>
      <c r="C2809" s="15"/>
      <c r="D2809" s="15"/>
      <c r="E2809" s="32">
        <v>45934.266446759299</v>
      </c>
      <c r="F2809" s="17" t="s">
        <v>156</v>
      </c>
      <c r="G2809" s="15"/>
      <c r="H2809" s="17" t="s">
        <v>239</v>
      </c>
      <c r="I2809" s="18" t="s">
        <v>697</v>
      </c>
      <c r="J2809" s="18" t="s">
        <v>683</v>
      </c>
      <c r="K2809" s="17" t="s">
        <v>296</v>
      </c>
      <c r="L2809" s="17" t="s">
        <v>8694</v>
      </c>
      <c r="M2809" s="17" t="s">
        <v>8695</v>
      </c>
      <c r="N2809" s="17" t="s">
        <v>8696</v>
      </c>
      <c r="O2809" s="17" t="s">
        <v>383</v>
      </c>
      <c r="P2809" s="43" t="s">
        <v>4047</v>
      </c>
      <c r="Q2809" s="17" t="str" cm="1">
        <f t="array" ref="Q2809">_xlfn.XLOOKUP(Table4[[#This Row],[Full Name / Nama Penuh]],Table1[[#All],[Employee Name]],Table1[[#All],[Status]],"",0,1)</f>
        <v>Active</v>
      </c>
      <c r="R2809" s="37"/>
    </row>
    <row r="2810" spans="1:18">
      <c r="A2810" s="47"/>
      <c r="B2810" s="21"/>
      <c r="C2810" s="21"/>
      <c r="D2810" s="21"/>
      <c r="E2810" s="33">
        <v>45934.0470138889</v>
      </c>
      <c r="F2810" s="17" t="s">
        <v>156</v>
      </c>
      <c r="G2810" s="15"/>
      <c r="H2810" s="17" t="s">
        <v>239</v>
      </c>
      <c r="I2810" s="22" t="s">
        <v>697</v>
      </c>
      <c r="J2810" s="22" t="s">
        <v>848</v>
      </c>
      <c r="K2810" s="17" t="s">
        <v>267</v>
      </c>
      <c r="L2810" s="17" t="s">
        <v>8697</v>
      </c>
      <c r="M2810" s="17" t="s">
        <v>8698</v>
      </c>
      <c r="N2810" s="17" t="s">
        <v>8699</v>
      </c>
      <c r="O2810" s="17" t="s">
        <v>450</v>
      </c>
      <c r="P2810" s="43" t="s">
        <v>4047</v>
      </c>
      <c r="Q2810" s="17" t="str" cm="1">
        <f t="array" ref="Q2810">_xlfn.XLOOKUP(Table4[[#This Row],[Full Name / Nama Penuh]],Table1[[#All],[Employee Name]],Table1[[#All],[Status]],"",0,1)</f>
        <v>Active</v>
      </c>
      <c r="R2810" s="37"/>
    </row>
    <row r="2811" spans="1:18">
      <c r="A2811" s="17"/>
      <c r="B2811" s="15"/>
      <c r="C2811" s="15"/>
      <c r="D2811" s="15"/>
      <c r="E2811" s="32">
        <v>45934.046712962998</v>
      </c>
      <c r="F2811" s="17" t="s">
        <v>156</v>
      </c>
      <c r="G2811" s="15"/>
      <c r="H2811" s="17" t="s">
        <v>239</v>
      </c>
      <c r="I2811" s="18" t="s">
        <v>697</v>
      </c>
      <c r="J2811" s="18" t="s">
        <v>620</v>
      </c>
      <c r="K2811" s="17" t="s">
        <v>267</v>
      </c>
      <c r="L2811" s="17" t="s">
        <v>8700</v>
      </c>
      <c r="M2811" s="17" t="s">
        <v>8701</v>
      </c>
      <c r="N2811" s="17" t="s">
        <v>8702</v>
      </c>
      <c r="O2811" s="17" t="s">
        <v>318</v>
      </c>
      <c r="P2811" s="43" t="s">
        <v>4047</v>
      </c>
      <c r="Q2811" s="17" t="str" cm="1">
        <f t="array" ref="Q2811">_xlfn.XLOOKUP(Table4[[#This Row],[Full Name / Nama Penuh]],Table1[[#All],[Employee Name]],Table1[[#All],[Status]],"",0,1)</f>
        <v>Active</v>
      </c>
      <c r="R2811" s="37"/>
    </row>
    <row r="2812" spans="1:18">
      <c r="A2812" s="47"/>
      <c r="B2812" s="21"/>
      <c r="C2812" s="21"/>
      <c r="D2812" s="21"/>
      <c r="E2812" s="33">
        <v>45933.473182870403</v>
      </c>
      <c r="F2812" s="17" t="s">
        <v>135</v>
      </c>
      <c r="G2812" s="15"/>
      <c r="H2812" s="17" t="s">
        <v>239</v>
      </c>
      <c r="I2812" s="22" t="s">
        <v>8703</v>
      </c>
      <c r="J2812" s="22" t="s">
        <v>291</v>
      </c>
      <c r="K2812" s="17" t="s">
        <v>267</v>
      </c>
      <c r="L2812" s="17" t="s">
        <v>8704</v>
      </c>
      <c r="M2812" s="17" t="s">
        <v>8705</v>
      </c>
      <c r="N2812" s="17" t="s">
        <v>8706</v>
      </c>
      <c r="O2812" s="17" t="s">
        <v>283</v>
      </c>
      <c r="P2812" s="43" t="s">
        <v>4047</v>
      </c>
      <c r="Q2812" s="17" t="str" cm="1">
        <f t="array" ref="Q2812">_xlfn.XLOOKUP(Table4[[#This Row],[Full Name / Nama Penuh]],Table1[[#All],[Employee Name]],Table1[[#All],[Status]],"",0,1)</f>
        <v>Active</v>
      </c>
      <c r="R2812" s="37"/>
    </row>
    <row r="2813" spans="1:18">
      <c r="A2813" s="17"/>
      <c r="B2813" s="15"/>
      <c r="C2813" s="15"/>
      <c r="D2813" s="15"/>
      <c r="E2813" s="32">
        <v>45933.469571759299</v>
      </c>
      <c r="F2813" s="17" t="s">
        <v>38</v>
      </c>
      <c r="G2813" s="15"/>
      <c r="H2813" s="17" t="s">
        <v>239</v>
      </c>
      <c r="I2813" s="18" t="s">
        <v>603</v>
      </c>
      <c r="J2813" s="18" t="s">
        <v>483</v>
      </c>
      <c r="K2813" s="17" t="s">
        <v>305</v>
      </c>
      <c r="L2813" s="17" t="s">
        <v>8707</v>
      </c>
      <c r="M2813" s="17" t="s">
        <v>8708</v>
      </c>
      <c r="N2813" s="17" t="s">
        <v>8709</v>
      </c>
      <c r="O2813" s="17" t="s">
        <v>375</v>
      </c>
      <c r="P2813" s="43" t="s">
        <v>4047</v>
      </c>
      <c r="Q2813" s="17" t="str" cm="1">
        <f t="array" ref="Q2813">_xlfn.XLOOKUP(Table4[[#This Row],[Full Name / Nama Penuh]],Table1[[#All],[Employee Name]],Table1[[#All],[Status]],"",0,1)</f>
        <v>Active</v>
      </c>
      <c r="R2813" s="37"/>
    </row>
    <row r="2814" spans="1:18">
      <c r="A2814" s="47"/>
      <c r="B2814" s="21"/>
      <c r="C2814" s="21"/>
      <c r="D2814" s="21"/>
      <c r="E2814" s="33">
        <v>45933.376782407402</v>
      </c>
      <c r="F2814" s="17" t="s">
        <v>228</v>
      </c>
      <c r="G2814" s="15"/>
      <c r="H2814" s="17" t="s">
        <v>239</v>
      </c>
      <c r="I2814" s="22" t="s">
        <v>546</v>
      </c>
      <c r="J2814" s="22" t="s">
        <v>88</v>
      </c>
      <c r="K2814" s="17" t="s">
        <v>285</v>
      </c>
      <c r="L2814" s="17" t="s">
        <v>8710</v>
      </c>
      <c r="M2814" s="17" t="s">
        <v>8711</v>
      </c>
      <c r="N2814" s="17" t="s">
        <v>8712</v>
      </c>
      <c r="O2814" s="17" t="s">
        <v>375</v>
      </c>
      <c r="P2814" s="43" t="s">
        <v>4047</v>
      </c>
      <c r="Q2814" s="17" t="str" cm="1">
        <f t="array" ref="Q2814">_xlfn.XLOOKUP(Table4[[#This Row],[Full Name / Nama Penuh]],Table1[[#All],[Employee Name]],Table1[[#All],[Status]],"",0,1)</f>
        <v>Active</v>
      </c>
      <c r="R2814" s="37"/>
    </row>
    <row r="2815" spans="1:18">
      <c r="A2815" s="17"/>
      <c r="B2815" s="15"/>
      <c r="C2815" s="15"/>
      <c r="D2815" s="15"/>
      <c r="E2815" s="32">
        <v>45933.3054976852</v>
      </c>
      <c r="F2815" s="17" t="s">
        <v>211</v>
      </c>
      <c r="G2815" s="15"/>
      <c r="H2815" s="17" t="s">
        <v>239</v>
      </c>
      <c r="I2815" s="18" t="s">
        <v>892</v>
      </c>
      <c r="J2815" s="18" t="s">
        <v>848</v>
      </c>
      <c r="K2815" s="17" t="s">
        <v>296</v>
      </c>
      <c r="L2815" s="17" t="s">
        <v>8713</v>
      </c>
      <c r="M2815" s="17" t="s">
        <v>8714</v>
      </c>
      <c r="N2815" s="17" t="s">
        <v>8715</v>
      </c>
      <c r="O2815" s="17" t="s">
        <v>289</v>
      </c>
      <c r="P2815" s="43" t="s">
        <v>4047</v>
      </c>
      <c r="Q2815" s="17" t="str" cm="1">
        <f t="array" ref="Q2815">_xlfn.XLOOKUP(Table4[[#This Row],[Full Name / Nama Penuh]],Table1[[#All],[Employee Name]],Table1[[#All],[Status]],"",0,1)</f>
        <v>Active</v>
      </c>
      <c r="R2815" s="37"/>
    </row>
    <row r="2816" spans="1:18">
      <c r="A2816" s="17"/>
      <c r="B2816" s="15"/>
      <c r="C2816" s="15"/>
      <c r="D2816" s="15"/>
      <c r="E2816" s="32">
        <v>45932.677812499998</v>
      </c>
      <c r="F2816" s="17" t="s">
        <v>210</v>
      </c>
      <c r="G2816" s="15"/>
      <c r="H2816" s="17" t="s">
        <v>239</v>
      </c>
      <c r="I2816" s="18" t="s">
        <v>3708</v>
      </c>
      <c r="J2816" s="18" t="s">
        <v>644</v>
      </c>
      <c r="K2816" s="17" t="s">
        <v>296</v>
      </c>
      <c r="L2816" s="17" t="s">
        <v>8716</v>
      </c>
      <c r="M2816" s="17" t="s">
        <v>8717</v>
      </c>
      <c r="N2816" s="17" t="s">
        <v>8718</v>
      </c>
      <c r="O2816" s="17" t="s">
        <v>428</v>
      </c>
      <c r="P2816" s="43" t="s">
        <v>4047</v>
      </c>
      <c r="Q2816" s="17" t="str" cm="1">
        <f t="array" ref="Q2816">_xlfn.XLOOKUP(Table4[[#This Row],[Full Name / Nama Penuh]],Table1[[#All],[Employee Name]],Table1[[#All],[Status]],"",0,1)</f>
        <v>Active</v>
      </c>
      <c r="R2816" s="37"/>
    </row>
    <row r="2817" spans="1:18">
      <c r="A2817" s="47"/>
      <c r="B2817" s="21"/>
      <c r="C2817" s="21"/>
      <c r="D2817" s="21"/>
      <c r="E2817" s="33">
        <v>45932.667222222197</v>
      </c>
      <c r="F2817" s="17" t="s">
        <v>210</v>
      </c>
      <c r="G2817" s="15"/>
      <c r="H2817" s="17" t="s">
        <v>239</v>
      </c>
      <c r="I2817" s="22" t="s">
        <v>8719</v>
      </c>
      <c r="J2817" s="22" t="s">
        <v>644</v>
      </c>
      <c r="K2817" s="17" t="s">
        <v>305</v>
      </c>
      <c r="L2817" s="17" t="s">
        <v>6873</v>
      </c>
      <c r="M2817" s="17" t="s">
        <v>8720</v>
      </c>
      <c r="N2817" s="17" t="s">
        <v>8721</v>
      </c>
      <c r="O2817" s="17" t="s">
        <v>295</v>
      </c>
      <c r="P2817" s="43" t="s">
        <v>4047</v>
      </c>
      <c r="Q2817" s="17" t="str" cm="1">
        <f t="array" ref="Q2817">_xlfn.XLOOKUP(Table4[[#This Row],[Full Name / Nama Penuh]],Table1[[#All],[Employee Name]],Table1[[#All],[Status]],"",0,1)</f>
        <v>Active</v>
      </c>
      <c r="R2817" s="37"/>
    </row>
    <row r="2818" spans="1:18">
      <c r="A2818" s="17"/>
      <c r="B2818" s="15"/>
      <c r="C2818" s="15"/>
      <c r="D2818" s="15"/>
      <c r="E2818" s="32">
        <v>45932.589259259301</v>
      </c>
      <c r="F2818" s="17" t="s">
        <v>74</v>
      </c>
      <c r="G2818" s="15"/>
      <c r="H2818" s="17" t="s">
        <v>239</v>
      </c>
      <c r="I2818" s="18" t="s">
        <v>1025</v>
      </c>
      <c r="J2818" s="18" t="s">
        <v>604</v>
      </c>
      <c r="K2818" s="17" t="s">
        <v>285</v>
      </c>
      <c r="L2818" s="17" t="s">
        <v>8722</v>
      </c>
      <c r="M2818" s="17" t="s">
        <v>8723</v>
      </c>
      <c r="N2818" s="17" t="s">
        <v>8724</v>
      </c>
      <c r="O2818" s="17" t="s">
        <v>283</v>
      </c>
      <c r="P2818" s="43" t="s">
        <v>4047</v>
      </c>
      <c r="Q2818" s="17" t="str" cm="1">
        <f t="array" ref="Q2818">_xlfn.XLOOKUP(Table4[[#This Row],[Full Name / Nama Penuh]],Table1[[#All],[Employee Name]],Table1[[#All],[Status]],"",0,1)</f>
        <v>Active</v>
      </c>
      <c r="R2818" s="37"/>
    </row>
    <row r="2819" spans="1:18">
      <c r="A2819" s="47"/>
      <c r="B2819" s="21"/>
      <c r="C2819" s="21"/>
      <c r="D2819" s="21"/>
      <c r="E2819" s="33">
        <v>45932.5831481481</v>
      </c>
      <c r="F2819" s="17" t="s">
        <v>74</v>
      </c>
      <c r="G2819" s="15"/>
      <c r="H2819" s="17" t="s">
        <v>239</v>
      </c>
      <c r="I2819" s="22" t="s">
        <v>1025</v>
      </c>
      <c r="J2819" s="22" t="s">
        <v>483</v>
      </c>
      <c r="K2819" s="17" t="s">
        <v>296</v>
      </c>
      <c r="L2819" s="17" t="s">
        <v>8725</v>
      </c>
      <c r="M2819" s="17" t="s">
        <v>8726</v>
      </c>
      <c r="N2819" s="17" t="s">
        <v>8727</v>
      </c>
      <c r="O2819" s="17" t="s">
        <v>346</v>
      </c>
      <c r="P2819" s="43" t="s">
        <v>4047</v>
      </c>
      <c r="Q2819" s="17" t="str" cm="1">
        <f t="array" ref="Q2819">_xlfn.XLOOKUP(Table4[[#This Row],[Full Name / Nama Penuh]],Table1[[#All],[Employee Name]],Table1[[#All],[Status]],"",0,1)</f>
        <v>Active</v>
      </c>
      <c r="R2819" s="37"/>
    </row>
    <row r="2820" spans="1:18">
      <c r="A2820" s="17"/>
      <c r="B2820" s="15"/>
      <c r="C2820" s="15"/>
      <c r="D2820" s="15"/>
      <c r="E2820" s="32">
        <v>45932.454571759299</v>
      </c>
      <c r="F2820" s="17" t="s">
        <v>113</v>
      </c>
      <c r="G2820" s="15"/>
      <c r="H2820" s="17" t="s">
        <v>239</v>
      </c>
      <c r="I2820" s="18" t="s">
        <v>8728</v>
      </c>
      <c r="J2820" s="18" t="s">
        <v>88</v>
      </c>
      <c r="K2820" s="17" t="s">
        <v>305</v>
      </c>
      <c r="L2820" s="17" t="s">
        <v>8729</v>
      </c>
      <c r="M2820" s="17" t="s">
        <v>8730</v>
      </c>
      <c r="N2820" s="17" t="s">
        <v>8731</v>
      </c>
      <c r="O2820" s="17" t="s">
        <v>589</v>
      </c>
      <c r="P2820" s="43" t="s">
        <v>4047</v>
      </c>
      <c r="Q2820" s="17" t="str" cm="1">
        <f t="array" ref="Q2820">_xlfn.XLOOKUP(Table4[[#This Row],[Full Name / Nama Penuh]],Table1[[#All],[Employee Name]],Table1[[#All],[Status]],"",0,1)</f>
        <v>Inactive</v>
      </c>
      <c r="R2820" s="37"/>
    </row>
    <row r="2821" spans="1:18">
      <c r="A2821" s="17"/>
      <c r="B2821" s="15"/>
      <c r="C2821" s="15"/>
      <c r="D2821" s="15"/>
      <c r="E2821" s="32">
        <v>45932</v>
      </c>
      <c r="F2821" s="17" t="s">
        <v>93</v>
      </c>
      <c r="G2821" s="15"/>
      <c r="H2821" s="17" t="s">
        <v>239</v>
      </c>
      <c r="I2821" s="17" t="s">
        <v>6054</v>
      </c>
      <c r="J2821" s="17" t="s">
        <v>320</v>
      </c>
      <c r="K2821" s="17" t="s">
        <v>296</v>
      </c>
      <c r="L2821" s="17" t="s">
        <v>8732</v>
      </c>
      <c r="M2821" s="17" t="s">
        <v>8733</v>
      </c>
      <c r="N2821" s="17" t="s">
        <v>8367</v>
      </c>
      <c r="O2821" s="17" t="s">
        <v>346</v>
      </c>
      <c r="P2821" s="43" t="s">
        <v>4047</v>
      </c>
      <c r="Q2821" s="17" t="str" cm="1">
        <f t="array" ref="Q2821">_xlfn.XLOOKUP(Table4[[#This Row],[Full Name / Nama Penuh]],Table1[[#All],[Employee Name]],Table1[[#All],[Status]],"",0,1)</f>
        <v>Active</v>
      </c>
      <c r="R2821" s="37"/>
    </row>
    <row r="2822" spans="1:18">
      <c r="A2822" s="17"/>
      <c r="B2822" s="15"/>
      <c r="C2822" s="15"/>
      <c r="D2822" s="15"/>
      <c r="E2822" s="32">
        <v>45932</v>
      </c>
      <c r="F2822" s="17" t="s">
        <v>93</v>
      </c>
      <c r="G2822" s="15"/>
      <c r="H2822" s="17" t="s">
        <v>239</v>
      </c>
      <c r="I2822" s="17" t="s">
        <v>6054</v>
      </c>
      <c r="J2822" s="17" t="s">
        <v>279</v>
      </c>
      <c r="K2822" s="17" t="s">
        <v>296</v>
      </c>
      <c r="L2822" s="17" t="s">
        <v>8734</v>
      </c>
      <c r="M2822" s="17" t="s">
        <v>8735</v>
      </c>
      <c r="N2822" s="17" t="s">
        <v>8736</v>
      </c>
      <c r="O2822" s="17" t="s">
        <v>498</v>
      </c>
      <c r="P2822" s="43" t="s">
        <v>4047</v>
      </c>
      <c r="Q2822" s="17" t="str" cm="1">
        <f t="array" ref="Q2822">_xlfn.XLOOKUP(Table4[[#This Row],[Full Name / Nama Penuh]],Table1[[#All],[Employee Name]],Table1[[#All],[Status]],"",0,1)</f>
        <v>Active</v>
      </c>
      <c r="R2822" s="37"/>
    </row>
    <row r="2823" spans="1:18">
      <c r="A2823" s="17"/>
      <c r="B2823" s="15"/>
      <c r="C2823" s="15"/>
      <c r="D2823" s="15"/>
      <c r="E2823" s="32">
        <v>45931</v>
      </c>
      <c r="F2823" s="17" t="s">
        <v>93</v>
      </c>
      <c r="G2823" s="15"/>
      <c r="H2823" s="17" t="s">
        <v>239</v>
      </c>
      <c r="I2823" s="17" t="s">
        <v>6054</v>
      </c>
      <c r="J2823" s="17" t="s">
        <v>291</v>
      </c>
      <c r="K2823" s="17" t="s">
        <v>296</v>
      </c>
      <c r="L2823" s="17" t="s">
        <v>8737</v>
      </c>
      <c r="M2823" s="17" t="s">
        <v>8738</v>
      </c>
      <c r="N2823" s="17" t="s">
        <v>8739</v>
      </c>
      <c r="O2823" s="17" t="s">
        <v>593</v>
      </c>
      <c r="P2823" s="43" t="s">
        <v>4047</v>
      </c>
      <c r="Q2823" s="17" t="str" cm="1">
        <f t="array" ref="Q2823">_xlfn.XLOOKUP(Table4[[#This Row],[Full Name / Nama Penuh]],Table1[[#All],[Employee Name]],Table1[[#All],[Status]],"",0,1)</f>
        <v>Active</v>
      </c>
      <c r="R2823" s="37"/>
    </row>
    <row r="2824" spans="1:18">
      <c r="A2824" s="17"/>
      <c r="B2824" s="15"/>
      <c r="C2824" s="15"/>
      <c r="D2824" s="15"/>
      <c r="E2824" s="32">
        <v>45931</v>
      </c>
      <c r="F2824" s="17" t="s">
        <v>93</v>
      </c>
      <c r="G2824" s="15"/>
      <c r="H2824" s="17" t="s">
        <v>239</v>
      </c>
      <c r="I2824" s="17" t="s">
        <v>6054</v>
      </c>
      <c r="J2824" s="17" t="s">
        <v>320</v>
      </c>
      <c r="K2824" s="17" t="s">
        <v>296</v>
      </c>
      <c r="L2824" s="17" t="s">
        <v>8740</v>
      </c>
      <c r="M2824" s="17" t="s">
        <v>8741</v>
      </c>
      <c r="N2824" s="17" t="s">
        <v>8742</v>
      </c>
      <c r="O2824" s="17" t="s">
        <v>593</v>
      </c>
      <c r="P2824" s="43" t="s">
        <v>4047</v>
      </c>
      <c r="Q2824" s="17" t="str" cm="1">
        <f t="array" ref="Q2824">_xlfn.XLOOKUP(Table4[[#This Row],[Full Name / Nama Penuh]],Table1[[#All],[Employee Name]],Table1[[#All],[Status]],"",0,1)</f>
        <v>Active</v>
      </c>
      <c r="R2824" s="37"/>
    </row>
    <row r="2825" spans="1:18">
      <c r="A2825" s="17"/>
      <c r="B2825" s="15"/>
      <c r="C2825" s="15"/>
      <c r="D2825" s="15"/>
      <c r="E2825" s="32">
        <v>45931</v>
      </c>
      <c r="F2825" s="17" t="s">
        <v>22</v>
      </c>
      <c r="G2825" s="15"/>
      <c r="H2825" s="17" t="s">
        <v>239</v>
      </c>
      <c r="I2825" s="17" t="s">
        <v>5975</v>
      </c>
      <c r="J2825" s="17" t="s">
        <v>604</v>
      </c>
      <c r="K2825" s="17" t="s">
        <v>296</v>
      </c>
      <c r="L2825" s="17" t="s">
        <v>8743</v>
      </c>
      <c r="M2825" s="17" t="s">
        <v>8744</v>
      </c>
      <c r="N2825" s="17" t="s">
        <v>8745</v>
      </c>
      <c r="O2825" s="17" t="s">
        <v>283</v>
      </c>
      <c r="P2825" s="43" t="s">
        <v>4047</v>
      </c>
      <c r="Q2825" s="17" t="str" cm="1">
        <f t="array" ref="Q2825">_xlfn.XLOOKUP(Table4[[#This Row],[Full Name / Nama Penuh]],Table1[[#All],[Employee Name]],Table1[[#All],[Status]],"",0,1)</f>
        <v>Inactive</v>
      </c>
      <c r="R2825" s="37"/>
    </row>
    <row r="2826" spans="1:18" ht="130.5">
      <c r="A2826" s="47"/>
      <c r="B2826" s="21"/>
      <c r="C2826" s="21"/>
      <c r="D2826" s="21"/>
      <c r="E2826" s="33">
        <v>45931</v>
      </c>
      <c r="F2826" s="17" t="s">
        <v>108</v>
      </c>
      <c r="G2826" s="15"/>
      <c r="H2826" s="17" t="s">
        <v>239</v>
      </c>
      <c r="I2826" s="22" t="s">
        <v>546</v>
      </c>
      <c r="J2826" s="22" t="s">
        <v>266</v>
      </c>
      <c r="K2826" s="23" t="s">
        <v>285</v>
      </c>
      <c r="L2826" s="23" t="s">
        <v>8746</v>
      </c>
      <c r="M2826" s="24" t="s">
        <v>362</v>
      </c>
      <c r="N2826" s="23" t="s">
        <v>8747</v>
      </c>
      <c r="O2826" s="22" t="s">
        <v>527</v>
      </c>
      <c r="P2826" s="43" t="s">
        <v>4047</v>
      </c>
      <c r="Q2826" s="17" t="str" cm="1">
        <f t="array" ref="Q2826">_xlfn.XLOOKUP(Table4[[#This Row],[Full Name / Nama Penuh]],Table1[[#All],[Employee Name]],Table1[[#All],[Status]],"",0,1)</f>
        <v>Active</v>
      </c>
      <c r="R2826" s="37"/>
    </row>
    <row r="2827" spans="1:18">
      <c r="A2827" s="17"/>
      <c r="B2827" s="15"/>
      <c r="C2827" s="15"/>
      <c r="D2827" s="15"/>
      <c r="E2827" s="32">
        <v>45931</v>
      </c>
      <c r="F2827" s="17" t="s">
        <v>94</v>
      </c>
      <c r="G2827" s="15"/>
      <c r="H2827" s="17" t="s">
        <v>239</v>
      </c>
      <c r="I2827" s="17" t="s">
        <v>6991</v>
      </c>
      <c r="J2827" s="17" t="s">
        <v>88</v>
      </c>
      <c r="K2827" s="17" t="s">
        <v>305</v>
      </c>
      <c r="L2827" s="17" t="s">
        <v>8748</v>
      </c>
      <c r="M2827" s="17" t="s">
        <v>8749</v>
      </c>
      <c r="N2827" s="17" t="s">
        <v>8750</v>
      </c>
      <c r="O2827" s="17" t="s">
        <v>589</v>
      </c>
      <c r="P2827" s="43" t="s">
        <v>4047</v>
      </c>
      <c r="Q2827" s="17" t="str" cm="1">
        <f t="array" ref="Q2827">_xlfn.XLOOKUP(Table4[[#This Row],[Full Name / Nama Penuh]],Table1[[#All],[Employee Name]],Table1[[#All],[Status]],"",0,1)</f>
        <v>Active</v>
      </c>
      <c r="R2827" s="37"/>
    </row>
    <row r="2828" spans="1:18" ht="188.25">
      <c r="A2828" s="47"/>
      <c r="B2828" s="21"/>
      <c r="C2828" s="21"/>
      <c r="D2828" s="21"/>
      <c r="E2828" s="33">
        <v>45931</v>
      </c>
      <c r="F2828" s="17" t="s">
        <v>132</v>
      </c>
      <c r="G2828" s="21" t="s">
        <v>8751</v>
      </c>
      <c r="H2828" s="17" t="s">
        <v>239</v>
      </c>
      <c r="I2828" s="22" t="s">
        <v>3674</v>
      </c>
      <c r="J2828" s="22" t="s">
        <v>325</v>
      </c>
      <c r="K2828" s="23" t="s">
        <v>267</v>
      </c>
      <c r="L2828" s="23" t="s">
        <v>8752</v>
      </c>
      <c r="M2828" s="24" t="s">
        <v>8753</v>
      </c>
      <c r="N2828" s="23" t="s">
        <v>8754</v>
      </c>
      <c r="O2828" s="22" t="s">
        <v>346</v>
      </c>
      <c r="P2828" s="43" t="s">
        <v>4047</v>
      </c>
      <c r="Q2828" s="17" t="str" cm="1">
        <f t="array" ref="Q2828">_xlfn.XLOOKUP(Table4[[#This Row],[Full Name / Nama Penuh]],Table1[[#All],[Employee Name]],Table1[[#All],[Status]],"",0,1)</f>
        <v>Active</v>
      </c>
      <c r="R2828" s="37"/>
    </row>
    <row r="2829" spans="1:18">
      <c r="A2829" s="17"/>
      <c r="B2829" s="15"/>
      <c r="C2829" s="15"/>
      <c r="D2829" s="15"/>
      <c r="E2829" s="32">
        <v>45930</v>
      </c>
      <c r="F2829" s="17" t="s">
        <v>93</v>
      </c>
      <c r="G2829" s="15"/>
      <c r="H2829" s="17" t="s">
        <v>239</v>
      </c>
      <c r="I2829" s="17" t="s">
        <v>6054</v>
      </c>
      <c r="J2829" s="17" t="s">
        <v>644</v>
      </c>
      <c r="K2829" s="17" t="s">
        <v>296</v>
      </c>
      <c r="L2829" s="17" t="s">
        <v>8755</v>
      </c>
      <c r="M2829" s="17" t="s">
        <v>8756</v>
      </c>
      <c r="N2829" s="17" t="s">
        <v>8757</v>
      </c>
      <c r="O2829" s="17" t="s">
        <v>383</v>
      </c>
      <c r="P2829" s="43" t="s">
        <v>4047</v>
      </c>
      <c r="Q2829" s="17" t="str" cm="1">
        <f t="array" ref="Q2829">_xlfn.XLOOKUP(Table4[[#This Row],[Full Name / Nama Penuh]],Table1[[#All],[Employee Name]],Table1[[#All],[Status]],"",0,1)</f>
        <v>Active</v>
      </c>
      <c r="R2829" s="37"/>
    </row>
    <row r="2830" spans="1:18">
      <c r="A2830" s="17"/>
      <c r="B2830" s="15"/>
      <c r="C2830" s="15"/>
      <c r="D2830" s="15"/>
      <c r="E2830" s="32">
        <v>45930</v>
      </c>
      <c r="F2830" s="17" t="s">
        <v>48</v>
      </c>
      <c r="G2830" s="15"/>
      <c r="H2830" s="17" t="s">
        <v>239</v>
      </c>
      <c r="I2830" s="17" t="s">
        <v>304</v>
      </c>
      <c r="J2830" s="17" t="s">
        <v>1787</v>
      </c>
      <c r="K2830" s="17" t="s">
        <v>296</v>
      </c>
      <c r="L2830" s="17" t="s">
        <v>8758</v>
      </c>
      <c r="M2830" s="17" t="s">
        <v>8759</v>
      </c>
      <c r="N2830" s="17" t="s">
        <v>8760</v>
      </c>
      <c r="O2830" s="17" t="s">
        <v>383</v>
      </c>
      <c r="P2830" s="43" t="s">
        <v>4047</v>
      </c>
      <c r="Q2830" s="17" t="str" cm="1">
        <f t="array" ref="Q2830">_xlfn.XLOOKUP(Table4[[#This Row],[Full Name / Nama Penuh]],Table1[[#All],[Employee Name]],Table1[[#All],[Status]],"",0,1)</f>
        <v>Active</v>
      </c>
      <c r="R2830" s="37"/>
    </row>
    <row r="2831" spans="1:18">
      <c r="A2831" s="17"/>
      <c r="B2831" s="15"/>
      <c r="C2831" s="15"/>
      <c r="D2831" s="15"/>
      <c r="E2831" s="32">
        <v>45930</v>
      </c>
      <c r="F2831" s="17" t="s">
        <v>35</v>
      </c>
      <c r="G2831" s="15"/>
      <c r="H2831" s="17" t="s">
        <v>239</v>
      </c>
      <c r="I2831" s="17" t="s">
        <v>341</v>
      </c>
      <c r="J2831" s="17" t="s">
        <v>291</v>
      </c>
      <c r="K2831" s="17" t="s">
        <v>267</v>
      </c>
      <c r="L2831" s="17" t="s">
        <v>8761</v>
      </c>
      <c r="M2831" s="17" t="s">
        <v>8762</v>
      </c>
      <c r="N2831" s="17" t="s">
        <v>8763</v>
      </c>
      <c r="O2831" s="17" t="s">
        <v>589</v>
      </c>
      <c r="P2831" s="43" t="s">
        <v>4047</v>
      </c>
      <c r="Q2831" s="17" t="str" cm="1">
        <f t="array" ref="Q2831">_xlfn.XLOOKUP(Table4[[#This Row],[Full Name / Nama Penuh]],Table1[[#All],[Employee Name]],Table1[[#All],[Status]],"",0,1)</f>
        <v>Inactive</v>
      </c>
      <c r="R2831" s="37"/>
    </row>
    <row r="2832" spans="1:18">
      <c r="A2832" s="17"/>
      <c r="B2832" s="15"/>
      <c r="C2832" s="15"/>
      <c r="D2832" s="15"/>
      <c r="E2832" s="32">
        <v>45930</v>
      </c>
      <c r="F2832" s="17" t="s">
        <v>53</v>
      </c>
      <c r="G2832" s="15"/>
      <c r="H2832" s="17" t="s">
        <v>239</v>
      </c>
      <c r="I2832" s="17" t="s">
        <v>304</v>
      </c>
      <c r="J2832" s="17" t="s">
        <v>1787</v>
      </c>
      <c r="K2832" s="17" t="s">
        <v>267</v>
      </c>
      <c r="L2832" s="17" t="s">
        <v>8764</v>
      </c>
      <c r="M2832" s="17" t="s">
        <v>8765</v>
      </c>
      <c r="N2832" s="17" t="s">
        <v>8766</v>
      </c>
      <c r="O2832" s="17" t="s">
        <v>383</v>
      </c>
      <c r="P2832" s="43" t="s">
        <v>4047</v>
      </c>
      <c r="Q2832" s="17" t="str" cm="1">
        <f t="array" ref="Q2832">_xlfn.XLOOKUP(Table4[[#This Row],[Full Name / Nama Penuh]],Table1[[#All],[Employee Name]],Table1[[#All],[Status]],"",0,1)</f>
        <v>Active</v>
      </c>
      <c r="R2832" s="37"/>
    </row>
    <row r="2833" spans="1:18">
      <c r="A2833" s="17"/>
      <c r="B2833" s="15"/>
      <c r="C2833" s="15"/>
      <c r="D2833" s="15"/>
      <c r="E2833" s="32">
        <v>45930</v>
      </c>
      <c r="F2833" s="17" t="s">
        <v>91</v>
      </c>
      <c r="G2833" s="15"/>
      <c r="H2833" s="17" t="s">
        <v>239</v>
      </c>
      <c r="I2833" s="17" t="s">
        <v>8767</v>
      </c>
      <c r="J2833" s="17" t="s">
        <v>88</v>
      </c>
      <c r="K2833" s="17" t="s">
        <v>267</v>
      </c>
      <c r="L2833" s="17" t="s">
        <v>8768</v>
      </c>
      <c r="M2833" s="17" t="s">
        <v>8769</v>
      </c>
      <c r="N2833" s="17" t="s">
        <v>8770</v>
      </c>
      <c r="O2833" s="17" t="s">
        <v>346</v>
      </c>
      <c r="P2833" s="43" t="s">
        <v>4047</v>
      </c>
      <c r="Q2833" s="17" t="str" cm="1">
        <f t="array" ref="Q2833">_xlfn.XLOOKUP(Table4[[#This Row],[Full Name / Nama Penuh]],Table1[[#All],[Employee Name]],Table1[[#All],[Status]],"",0,1)</f>
        <v>Inactive</v>
      </c>
      <c r="R2833" s="37"/>
    </row>
    <row r="2834" spans="1:18">
      <c r="A2834" s="17"/>
      <c r="B2834" s="15"/>
      <c r="C2834" s="15"/>
      <c r="D2834" s="15"/>
      <c r="E2834" s="32">
        <v>45930</v>
      </c>
      <c r="F2834" s="17" t="s">
        <v>93</v>
      </c>
      <c r="G2834" s="15"/>
      <c r="H2834" s="17" t="s">
        <v>239</v>
      </c>
      <c r="I2834" s="17" t="s">
        <v>6054</v>
      </c>
      <c r="J2834" s="17" t="s">
        <v>279</v>
      </c>
      <c r="K2834" s="17" t="s">
        <v>267</v>
      </c>
      <c r="L2834" s="17" t="s">
        <v>8771</v>
      </c>
      <c r="M2834" s="17" t="s">
        <v>8772</v>
      </c>
      <c r="N2834" s="17" t="s">
        <v>8773</v>
      </c>
      <c r="O2834" s="17" t="s">
        <v>346</v>
      </c>
      <c r="P2834" s="43" t="s">
        <v>4047</v>
      </c>
      <c r="Q2834" s="17" t="str" cm="1">
        <f t="array" ref="Q2834">_xlfn.XLOOKUP(Table4[[#This Row],[Full Name / Nama Penuh]],Table1[[#All],[Employee Name]],Table1[[#All],[Status]],"",0,1)</f>
        <v>Active</v>
      </c>
      <c r="R2834" s="37"/>
    </row>
    <row r="2835" spans="1:18">
      <c r="A2835" s="17"/>
      <c r="B2835" s="15"/>
      <c r="C2835" s="15"/>
      <c r="D2835" s="15"/>
      <c r="E2835" s="32">
        <v>45930</v>
      </c>
      <c r="F2835" s="17" t="s">
        <v>125</v>
      </c>
      <c r="G2835" s="15"/>
      <c r="H2835" s="17" t="s">
        <v>239</v>
      </c>
      <c r="I2835" s="17" t="s">
        <v>8774</v>
      </c>
      <c r="J2835" s="17" t="s">
        <v>274</v>
      </c>
      <c r="K2835" s="17" t="s">
        <v>267</v>
      </c>
      <c r="L2835" s="17" t="s">
        <v>8775</v>
      </c>
      <c r="M2835" s="17" t="s">
        <v>8776</v>
      </c>
      <c r="N2835" s="17" t="s">
        <v>8777</v>
      </c>
      <c r="O2835" s="17" t="s">
        <v>283</v>
      </c>
      <c r="P2835" s="43" t="s">
        <v>4047</v>
      </c>
      <c r="Q2835" s="17" t="str" cm="1">
        <f t="array" ref="Q2835">_xlfn.XLOOKUP(Table4[[#This Row],[Full Name / Nama Penuh]],Table1[[#All],[Employee Name]],Table1[[#All],[Status]],"",0,1)</f>
        <v>Inactive</v>
      </c>
      <c r="R2835" s="37"/>
    </row>
    <row r="2836" spans="1:18">
      <c r="A2836" s="17"/>
      <c r="B2836" s="15"/>
      <c r="C2836" s="15"/>
      <c r="D2836" s="15"/>
      <c r="E2836" s="32">
        <v>45929.416666666664</v>
      </c>
      <c r="F2836" s="17" t="s">
        <v>213</v>
      </c>
      <c r="G2836" s="15" t="s">
        <v>8778</v>
      </c>
      <c r="H2836" s="17" t="s">
        <v>239</v>
      </c>
      <c r="I2836" s="17" t="s">
        <v>599</v>
      </c>
      <c r="J2836" s="17" t="s">
        <v>325</v>
      </c>
      <c r="K2836" s="17" t="s">
        <v>8779</v>
      </c>
      <c r="L2836" s="17" t="s">
        <v>8780</v>
      </c>
      <c r="M2836" s="17" t="s">
        <v>8781</v>
      </c>
      <c r="N2836" s="17" t="s">
        <v>8782</v>
      </c>
      <c r="O2836" s="17" t="s">
        <v>8783</v>
      </c>
      <c r="P2836" s="43" t="s">
        <v>4047</v>
      </c>
      <c r="Q2836" s="17" t="str" cm="1">
        <f t="array" ref="Q2836">_xlfn.XLOOKUP(Table4[[#This Row],[Full Name / Nama Penuh]],Table1[[#All],[Employee Name]],Table1[[#All],[Status]],"",0,1)</f>
        <v>Active</v>
      </c>
      <c r="R2836" s="37"/>
    </row>
    <row r="2837" spans="1:18">
      <c r="A2837" s="17"/>
      <c r="B2837" s="15"/>
      <c r="C2837" s="15"/>
      <c r="D2837" s="15"/>
      <c r="E2837" s="32">
        <v>45929</v>
      </c>
      <c r="F2837" s="17" t="s">
        <v>217</v>
      </c>
      <c r="G2837" s="15"/>
      <c r="H2837" s="17" t="s">
        <v>239</v>
      </c>
      <c r="I2837" s="17" t="s">
        <v>8784</v>
      </c>
      <c r="J2837" s="17" t="s">
        <v>274</v>
      </c>
      <c r="K2837" s="17" t="s">
        <v>285</v>
      </c>
      <c r="L2837" s="17" t="s">
        <v>8785</v>
      </c>
      <c r="M2837" s="17" t="s">
        <v>1049</v>
      </c>
      <c r="N2837" s="17" t="s">
        <v>8786</v>
      </c>
      <c r="O2837" s="17" t="s">
        <v>289</v>
      </c>
      <c r="P2837" s="43" t="s">
        <v>4047</v>
      </c>
      <c r="Q2837" s="17" t="str" cm="1">
        <f t="array" ref="Q2837">_xlfn.XLOOKUP(Table4[[#This Row],[Full Name / Nama Penuh]],Table1[[#All],[Employee Name]],Table1[[#All],[Status]],"",0,1)</f>
        <v>Inactive</v>
      </c>
      <c r="R2837" s="37"/>
    </row>
    <row r="2838" spans="1:18">
      <c r="A2838" s="17"/>
      <c r="B2838" s="15"/>
      <c r="C2838" s="15"/>
      <c r="D2838" s="15"/>
      <c r="E2838" s="32">
        <v>45929</v>
      </c>
      <c r="F2838" s="17" t="s">
        <v>100</v>
      </c>
      <c r="G2838" s="15"/>
      <c r="H2838" s="17" t="s">
        <v>239</v>
      </c>
      <c r="I2838" s="17" t="s">
        <v>8787</v>
      </c>
      <c r="J2838" s="17" t="s">
        <v>291</v>
      </c>
      <c r="K2838" s="17" t="s">
        <v>285</v>
      </c>
      <c r="L2838" s="17" t="s">
        <v>8788</v>
      </c>
      <c r="M2838" s="17" t="s">
        <v>8789</v>
      </c>
      <c r="N2838" s="17" t="s">
        <v>8790</v>
      </c>
      <c r="O2838" s="17" t="s">
        <v>295</v>
      </c>
      <c r="P2838" s="43" t="s">
        <v>4047</v>
      </c>
      <c r="Q2838" s="17" t="str" cm="1">
        <f t="array" ref="Q2838">_xlfn.XLOOKUP(Table4[[#This Row],[Full Name / Nama Penuh]],Table1[[#All],[Employee Name]],Table1[[#All],[Status]],"",0,1)</f>
        <v>Active</v>
      </c>
      <c r="R2838" s="37"/>
    </row>
    <row r="2839" spans="1:18">
      <c r="A2839" s="17"/>
      <c r="B2839" s="15"/>
      <c r="C2839" s="15"/>
      <c r="D2839" s="15"/>
      <c r="E2839" s="32">
        <v>45929</v>
      </c>
      <c r="F2839" s="17" t="s">
        <v>119</v>
      </c>
      <c r="G2839" s="15"/>
      <c r="H2839" s="17" t="s">
        <v>239</v>
      </c>
      <c r="I2839" s="17" t="s">
        <v>574</v>
      </c>
      <c r="J2839" s="17" t="s">
        <v>88</v>
      </c>
      <c r="K2839" s="17" t="s">
        <v>296</v>
      </c>
      <c r="L2839" s="17" t="s">
        <v>8316</v>
      </c>
      <c r="M2839" s="17" t="s">
        <v>8791</v>
      </c>
      <c r="N2839" s="17" t="s">
        <v>8792</v>
      </c>
      <c r="O2839" s="17" t="s">
        <v>295</v>
      </c>
      <c r="P2839" s="43" t="s">
        <v>4047</v>
      </c>
      <c r="Q2839" s="17" t="str" cm="1">
        <f t="array" ref="Q2839">_xlfn.XLOOKUP(Table4[[#This Row],[Full Name / Nama Penuh]],Table1[[#All],[Employee Name]],Table1[[#All],[Status]],"",0,1)</f>
        <v>Active</v>
      </c>
      <c r="R2839" s="37"/>
    </row>
    <row r="2840" spans="1:18">
      <c r="A2840" s="17"/>
      <c r="B2840" s="15"/>
      <c r="C2840" s="15"/>
      <c r="D2840" s="15"/>
      <c r="E2840" s="32">
        <v>45929</v>
      </c>
      <c r="F2840" s="17" t="s">
        <v>87</v>
      </c>
      <c r="G2840" s="15"/>
      <c r="H2840" s="17" t="s">
        <v>239</v>
      </c>
      <c r="I2840" s="17" t="s">
        <v>949</v>
      </c>
      <c r="J2840" s="17" t="s">
        <v>291</v>
      </c>
      <c r="K2840" s="17" t="s">
        <v>305</v>
      </c>
      <c r="L2840" s="17" t="s">
        <v>8793</v>
      </c>
      <c r="M2840" s="17" t="s">
        <v>8794</v>
      </c>
      <c r="N2840" s="17" t="s">
        <v>8795</v>
      </c>
      <c r="O2840" s="17" t="s">
        <v>295</v>
      </c>
      <c r="P2840" s="43" t="s">
        <v>4047</v>
      </c>
      <c r="Q2840" s="17" t="str" cm="1">
        <f t="array" ref="Q2840">_xlfn.XLOOKUP(Table4[[#This Row],[Full Name / Nama Penuh]],Table1[[#All],[Employee Name]],Table1[[#All],[Status]],"",0,1)</f>
        <v>Active</v>
      </c>
      <c r="R2840" s="37"/>
    </row>
    <row r="2841" spans="1:18">
      <c r="A2841" s="17"/>
      <c r="B2841" s="15"/>
      <c r="C2841" s="15"/>
      <c r="D2841" s="15"/>
      <c r="E2841" s="32">
        <v>45929</v>
      </c>
      <c r="F2841" s="17" t="s">
        <v>93</v>
      </c>
      <c r="G2841" s="15"/>
      <c r="H2841" s="17" t="s">
        <v>239</v>
      </c>
      <c r="I2841" s="17" t="s">
        <v>6054</v>
      </c>
      <c r="J2841" s="17" t="s">
        <v>1701</v>
      </c>
      <c r="K2841" s="17" t="s">
        <v>267</v>
      </c>
      <c r="L2841" s="17" t="s">
        <v>8796</v>
      </c>
      <c r="M2841" s="17" t="s">
        <v>8797</v>
      </c>
      <c r="N2841" s="17" t="s">
        <v>8798</v>
      </c>
      <c r="O2841" s="17" t="s">
        <v>428</v>
      </c>
      <c r="P2841" s="43" t="s">
        <v>4047</v>
      </c>
      <c r="Q2841" s="17" t="str" cm="1">
        <f t="array" ref="Q2841">_xlfn.XLOOKUP(Table4[[#This Row],[Full Name / Nama Penuh]],Table1[[#All],[Employee Name]],Table1[[#All],[Status]],"",0,1)</f>
        <v>Active</v>
      </c>
      <c r="R2841" s="37"/>
    </row>
    <row r="2842" spans="1:18">
      <c r="A2842" s="17"/>
      <c r="B2842" s="15"/>
      <c r="C2842" s="15"/>
      <c r="D2842" s="15"/>
      <c r="E2842" s="32">
        <v>45926</v>
      </c>
      <c r="F2842" s="17" t="s">
        <v>150</v>
      </c>
      <c r="G2842" s="15"/>
      <c r="H2842" s="17" t="s">
        <v>239</v>
      </c>
      <c r="I2842" s="17" t="s">
        <v>1204</v>
      </c>
      <c r="J2842" s="17" t="s">
        <v>644</v>
      </c>
      <c r="K2842" s="17" t="s">
        <v>296</v>
      </c>
      <c r="L2842" s="17" t="s">
        <v>8799</v>
      </c>
      <c r="M2842" s="17" t="s">
        <v>8800</v>
      </c>
      <c r="N2842" s="17" t="s">
        <v>8801</v>
      </c>
      <c r="O2842" s="17" t="s">
        <v>295</v>
      </c>
      <c r="P2842" s="43" t="s">
        <v>4047</v>
      </c>
      <c r="Q2842" s="17" t="str" cm="1">
        <f t="array" ref="Q2842">_xlfn.XLOOKUP(Table4[[#This Row],[Full Name / Nama Penuh]],Table1[[#All],[Employee Name]],Table1[[#All],[Status]],"",0,1)</f>
        <v>Active</v>
      </c>
      <c r="R2842" s="37"/>
    </row>
    <row r="2843" spans="1:18">
      <c r="A2843" s="17"/>
      <c r="B2843" s="15"/>
      <c r="C2843" s="15"/>
      <c r="D2843" s="15"/>
      <c r="E2843" s="32">
        <v>45926</v>
      </c>
      <c r="F2843" s="17" t="s">
        <v>202</v>
      </c>
      <c r="G2843" s="15"/>
      <c r="H2843" s="17" t="s">
        <v>239</v>
      </c>
      <c r="I2843" s="17" t="s">
        <v>359</v>
      </c>
      <c r="J2843" s="17" t="s">
        <v>266</v>
      </c>
      <c r="K2843" s="17" t="s">
        <v>285</v>
      </c>
      <c r="L2843" s="17" t="s">
        <v>8802</v>
      </c>
      <c r="M2843" s="17" t="s">
        <v>8803</v>
      </c>
      <c r="N2843" s="17" t="s">
        <v>8804</v>
      </c>
      <c r="O2843" s="17" t="s">
        <v>593</v>
      </c>
      <c r="P2843" s="43" t="s">
        <v>4047</v>
      </c>
      <c r="Q2843" s="17" t="str" cm="1">
        <f t="array" ref="Q2843">_xlfn.XLOOKUP(Table4[[#This Row],[Full Name / Nama Penuh]],Table1[[#All],[Employee Name]],Table1[[#All],[Status]],"",0,1)</f>
        <v>Active</v>
      </c>
      <c r="R2843" s="37"/>
    </row>
    <row r="2844" spans="1:18">
      <c r="A2844" s="17"/>
      <c r="B2844" s="15"/>
      <c r="C2844" s="15"/>
      <c r="D2844" s="15"/>
      <c r="E2844" s="32">
        <v>45926</v>
      </c>
      <c r="F2844" s="17" t="s">
        <v>91</v>
      </c>
      <c r="G2844" s="15"/>
      <c r="H2844" s="17" t="s">
        <v>239</v>
      </c>
      <c r="I2844" s="17" t="s">
        <v>8767</v>
      </c>
      <c r="J2844" s="17" t="s">
        <v>348</v>
      </c>
      <c r="K2844" s="17" t="s">
        <v>267</v>
      </c>
      <c r="L2844" s="17" t="s">
        <v>8805</v>
      </c>
      <c r="M2844" s="17" t="s">
        <v>8806</v>
      </c>
      <c r="N2844" s="17" t="s">
        <v>7362</v>
      </c>
      <c r="O2844" s="17" t="s">
        <v>346</v>
      </c>
      <c r="P2844" s="43" t="s">
        <v>4047</v>
      </c>
      <c r="Q2844" s="17" t="str" cm="1">
        <f t="array" ref="Q2844">_xlfn.XLOOKUP(Table4[[#This Row],[Full Name / Nama Penuh]],Table1[[#All],[Employee Name]],Table1[[#All],[Status]],"",0,1)</f>
        <v>Inactive</v>
      </c>
      <c r="R2844" s="37"/>
    </row>
    <row r="2845" spans="1:18">
      <c r="A2845" s="17"/>
      <c r="B2845" s="15"/>
      <c r="C2845" s="15"/>
      <c r="D2845" s="15"/>
      <c r="E2845" s="32">
        <v>45926</v>
      </c>
      <c r="F2845" s="17" t="s">
        <v>125</v>
      </c>
      <c r="G2845" s="15"/>
      <c r="H2845" s="17" t="s">
        <v>239</v>
      </c>
      <c r="I2845" s="17" t="s">
        <v>8774</v>
      </c>
      <c r="J2845" s="17" t="s">
        <v>274</v>
      </c>
      <c r="K2845" s="17" t="s">
        <v>305</v>
      </c>
      <c r="L2845" s="17" t="s">
        <v>8807</v>
      </c>
      <c r="M2845" s="17" t="s">
        <v>8808</v>
      </c>
      <c r="N2845" s="17" t="s">
        <v>8809</v>
      </c>
      <c r="O2845" s="17" t="s">
        <v>295</v>
      </c>
      <c r="P2845" s="43" t="s">
        <v>4047</v>
      </c>
      <c r="Q2845" s="17" t="str" cm="1">
        <f t="array" ref="Q2845">_xlfn.XLOOKUP(Table4[[#This Row],[Full Name / Nama Penuh]],Table1[[#All],[Employee Name]],Table1[[#All],[Status]],"",0,1)</f>
        <v>Inactive</v>
      </c>
      <c r="R2845" s="37"/>
    </row>
    <row r="2846" spans="1:18">
      <c r="A2846" s="17"/>
      <c r="B2846" s="15"/>
      <c r="C2846" s="15"/>
      <c r="D2846" s="15"/>
      <c r="E2846" s="32">
        <v>45925</v>
      </c>
      <c r="F2846" s="17" t="s">
        <v>143</v>
      </c>
      <c r="G2846" s="15"/>
      <c r="H2846" s="17" t="s">
        <v>239</v>
      </c>
      <c r="I2846" s="17" t="s">
        <v>8810</v>
      </c>
      <c r="J2846" s="17" t="s">
        <v>386</v>
      </c>
      <c r="K2846" s="17" t="s">
        <v>285</v>
      </c>
      <c r="L2846" s="17" t="s">
        <v>8811</v>
      </c>
      <c r="M2846" s="17" t="s">
        <v>8812</v>
      </c>
      <c r="N2846" s="17" t="s">
        <v>8813</v>
      </c>
      <c r="O2846" s="17" t="s">
        <v>295</v>
      </c>
      <c r="P2846" s="43" t="s">
        <v>4047</v>
      </c>
      <c r="Q2846" s="17" t="str" cm="1">
        <f t="array" ref="Q2846">_xlfn.XLOOKUP(Table4[[#This Row],[Full Name / Nama Penuh]],Table1[[#All],[Employee Name]],Table1[[#All],[Status]],"",0,1)</f>
        <v>Inactive</v>
      </c>
      <c r="R2846" s="37"/>
    </row>
    <row r="2847" spans="1:18">
      <c r="A2847" s="17"/>
      <c r="B2847" s="15"/>
      <c r="C2847" s="15"/>
      <c r="D2847" s="15"/>
      <c r="E2847" s="32">
        <v>45925</v>
      </c>
      <c r="F2847" s="17" t="s">
        <v>150</v>
      </c>
      <c r="G2847" s="15"/>
      <c r="H2847" s="17" t="s">
        <v>239</v>
      </c>
      <c r="I2847" s="17" t="s">
        <v>1204</v>
      </c>
      <c r="J2847" s="17" t="s">
        <v>274</v>
      </c>
      <c r="K2847" s="17" t="s">
        <v>267</v>
      </c>
      <c r="L2847" s="17" t="s">
        <v>8814</v>
      </c>
      <c r="M2847" s="17" t="s">
        <v>287</v>
      </c>
      <c r="N2847" s="17" t="s">
        <v>287</v>
      </c>
      <c r="O2847" s="17" t="s">
        <v>295</v>
      </c>
      <c r="P2847" s="43" t="s">
        <v>4047</v>
      </c>
      <c r="Q2847" s="17" t="str" cm="1">
        <f t="array" ref="Q2847">_xlfn.XLOOKUP(Table4[[#This Row],[Full Name / Nama Penuh]],Table1[[#All],[Employee Name]],Table1[[#All],[Status]],"",0,1)</f>
        <v>Active</v>
      </c>
      <c r="R2847" s="37"/>
    </row>
    <row r="2848" spans="1:18">
      <c r="A2848" s="17"/>
      <c r="B2848" s="15"/>
      <c r="C2848" s="15"/>
      <c r="D2848" s="15"/>
      <c r="E2848" s="32">
        <v>45925</v>
      </c>
      <c r="F2848" s="17" t="s">
        <v>223</v>
      </c>
      <c r="G2848" s="15"/>
      <c r="H2848" s="17" t="s">
        <v>239</v>
      </c>
      <c r="I2848" s="17" t="s">
        <v>8815</v>
      </c>
      <c r="J2848" s="17" t="s">
        <v>88</v>
      </c>
      <c r="K2848" s="17" t="s">
        <v>305</v>
      </c>
      <c r="L2848" s="17" t="s">
        <v>8816</v>
      </c>
      <c r="M2848" s="17" t="s">
        <v>8817</v>
      </c>
      <c r="N2848" s="17" t="s">
        <v>8818</v>
      </c>
      <c r="O2848" s="17" t="s">
        <v>295</v>
      </c>
      <c r="P2848" s="43" t="s">
        <v>4047</v>
      </c>
      <c r="Q2848" s="17" t="str" cm="1">
        <f t="array" ref="Q2848">_xlfn.XLOOKUP(Table4[[#This Row],[Full Name / Nama Penuh]],Table1[[#All],[Employee Name]],Table1[[#All],[Status]],"",0,1)</f>
        <v>Inactive</v>
      </c>
      <c r="R2848" s="37"/>
    </row>
    <row r="2849" spans="1:18">
      <c r="A2849" s="17"/>
      <c r="B2849" s="15"/>
      <c r="C2849" s="15"/>
      <c r="D2849" s="15"/>
      <c r="E2849" s="32">
        <v>45925</v>
      </c>
      <c r="F2849" s="17" t="s">
        <v>133</v>
      </c>
      <c r="G2849" s="15"/>
      <c r="H2849" s="17" t="s">
        <v>239</v>
      </c>
      <c r="I2849" s="17" t="s">
        <v>290</v>
      </c>
      <c r="J2849" s="17" t="s">
        <v>919</v>
      </c>
      <c r="K2849" s="17" t="s">
        <v>267</v>
      </c>
      <c r="L2849" s="17" t="s">
        <v>8819</v>
      </c>
      <c r="M2849" s="17" t="s">
        <v>8820</v>
      </c>
      <c r="N2849" s="17" t="s">
        <v>8821</v>
      </c>
      <c r="O2849" s="17" t="s">
        <v>283</v>
      </c>
      <c r="P2849" s="43" t="s">
        <v>4047</v>
      </c>
      <c r="Q2849" s="17" t="str" cm="1">
        <f t="array" ref="Q2849">_xlfn.XLOOKUP(Table4[[#This Row],[Full Name / Nama Penuh]],Table1[[#All],[Employee Name]],Table1[[#All],[Status]],"",0,1)</f>
        <v>Active</v>
      </c>
      <c r="R2849" s="37"/>
    </row>
    <row r="2850" spans="1:18">
      <c r="A2850" s="17"/>
      <c r="B2850" s="15"/>
      <c r="C2850" s="15"/>
      <c r="D2850" s="15"/>
      <c r="E2850" s="32">
        <v>45925</v>
      </c>
      <c r="F2850" s="17" t="s">
        <v>202</v>
      </c>
      <c r="G2850" s="15"/>
      <c r="H2850" s="17" t="s">
        <v>239</v>
      </c>
      <c r="I2850" s="17" t="s">
        <v>359</v>
      </c>
      <c r="J2850" s="17" t="s">
        <v>407</v>
      </c>
      <c r="K2850" s="17" t="s">
        <v>267</v>
      </c>
      <c r="L2850" s="17" t="s">
        <v>8822</v>
      </c>
      <c r="M2850" s="17" t="s">
        <v>8823</v>
      </c>
      <c r="N2850" s="17" t="s">
        <v>8824</v>
      </c>
      <c r="O2850" s="17" t="s">
        <v>367</v>
      </c>
      <c r="P2850" s="43" t="s">
        <v>4047</v>
      </c>
      <c r="Q2850" s="17" t="str" cm="1">
        <f t="array" ref="Q2850">_xlfn.XLOOKUP(Table4[[#This Row],[Full Name / Nama Penuh]],Table1[[#All],[Employee Name]],Table1[[#All],[Status]],"",0,1)</f>
        <v>Active</v>
      </c>
      <c r="R2850" s="37"/>
    </row>
    <row r="2851" spans="1:18">
      <c r="A2851" s="17"/>
      <c r="B2851" s="15"/>
      <c r="C2851" s="15"/>
      <c r="D2851" s="15"/>
      <c r="E2851" s="32">
        <v>45925</v>
      </c>
      <c r="F2851" s="17" t="s">
        <v>156</v>
      </c>
      <c r="G2851" s="15"/>
      <c r="H2851" s="17" t="s">
        <v>239</v>
      </c>
      <c r="I2851" s="17" t="s">
        <v>697</v>
      </c>
      <c r="J2851" s="17" t="s">
        <v>291</v>
      </c>
      <c r="K2851" s="17" t="s">
        <v>267</v>
      </c>
      <c r="L2851" s="17" t="s">
        <v>8825</v>
      </c>
      <c r="M2851" s="17" t="s">
        <v>8826</v>
      </c>
      <c r="N2851" s="17" t="e">
        <f ca="1">-Perform A final housekeeping inspection after shutdown.
-Conduct A pre-work briefing TO emphasize THE importance of securing tools _xludf.and materials, _xludf.and ensure everyone knows THE Procedures _xludf.for handling items at height.
-Perform daily safety checks _xludf.and housekeeping inspections ON elevated _xludf.areas TO identify _xludf.and remove any loose items before _xludf.and after work.</f>
        <v>#NAME?</v>
      </c>
      <c r="O2851" s="17" t="s">
        <v>318</v>
      </c>
      <c r="P2851" s="43" t="s">
        <v>4047</v>
      </c>
      <c r="Q2851" s="17" t="str" cm="1">
        <f t="array" ref="Q2851">_xlfn.XLOOKUP(Table4[[#This Row],[Full Name / Nama Penuh]],Table1[[#All],[Employee Name]],Table1[[#All],[Status]],"",0,1)</f>
        <v>Active</v>
      </c>
      <c r="R2851" s="37"/>
    </row>
    <row r="2852" spans="1:18" ht="72.75">
      <c r="A2852" s="17"/>
      <c r="B2852" s="15"/>
      <c r="C2852" s="15"/>
      <c r="D2852" s="15"/>
      <c r="E2852" s="32">
        <v>45925</v>
      </c>
      <c r="F2852" s="17" t="s">
        <v>152</v>
      </c>
      <c r="G2852" s="15"/>
      <c r="H2852" s="17" t="s">
        <v>239</v>
      </c>
      <c r="I2852" s="18" t="s">
        <v>359</v>
      </c>
      <c r="J2852" s="18" t="s">
        <v>325</v>
      </c>
      <c r="K2852" s="19" t="s">
        <v>267</v>
      </c>
      <c r="L2852" s="19" t="s">
        <v>8827</v>
      </c>
      <c r="M2852" s="20" t="s">
        <v>8828</v>
      </c>
      <c r="N2852" s="20" t="s">
        <v>8829</v>
      </c>
      <c r="O2852" s="18" t="s">
        <v>346</v>
      </c>
      <c r="P2852" s="43" t="s">
        <v>4047</v>
      </c>
      <c r="Q2852" s="17" t="str" cm="1">
        <f t="array" ref="Q2852">_xlfn.XLOOKUP(Table4[[#This Row],[Full Name / Nama Penuh]],Table1[[#All],[Employee Name]],Table1[[#All],[Status]],"",0,1)</f>
        <v>Active</v>
      </c>
      <c r="R2852" s="37"/>
    </row>
    <row r="2853" spans="1:18">
      <c r="A2853" s="17"/>
      <c r="B2853" s="15"/>
      <c r="C2853" s="15"/>
      <c r="D2853" s="15"/>
      <c r="E2853" s="32">
        <v>45924</v>
      </c>
      <c r="F2853" s="17" t="s">
        <v>137</v>
      </c>
      <c r="G2853" s="15"/>
      <c r="H2853" s="17" t="s">
        <v>239</v>
      </c>
      <c r="I2853" s="17" t="s">
        <v>2591</v>
      </c>
      <c r="J2853" s="17" t="s">
        <v>291</v>
      </c>
      <c r="K2853" s="17" t="s">
        <v>296</v>
      </c>
      <c r="L2853" s="17" t="s">
        <v>8830</v>
      </c>
      <c r="M2853" s="17" t="s">
        <v>8831</v>
      </c>
      <c r="N2853" s="17" t="s">
        <v>8832</v>
      </c>
      <c r="O2853" s="17" t="s">
        <v>283</v>
      </c>
      <c r="P2853" s="43" t="s">
        <v>4047</v>
      </c>
      <c r="Q2853" s="17" t="str" cm="1">
        <f t="array" ref="Q2853">_xlfn.XLOOKUP(Table4[[#This Row],[Full Name / Nama Penuh]],Table1[[#All],[Employee Name]],Table1[[#All],[Status]],"",0,1)</f>
        <v>Active</v>
      </c>
      <c r="R2853" s="37"/>
    </row>
    <row r="2854" spans="1:18">
      <c r="A2854" s="17"/>
      <c r="B2854" s="15"/>
      <c r="C2854" s="15"/>
      <c r="D2854" s="15"/>
      <c r="E2854" s="32">
        <v>45924</v>
      </c>
      <c r="F2854" s="17" t="s">
        <v>102</v>
      </c>
      <c r="G2854" s="15"/>
      <c r="H2854" s="17" t="s">
        <v>239</v>
      </c>
      <c r="I2854" s="17" t="s">
        <v>4577</v>
      </c>
      <c r="J2854" s="17" t="s">
        <v>1624</v>
      </c>
      <c r="K2854" s="17" t="s">
        <v>305</v>
      </c>
      <c r="L2854" s="17" t="s">
        <v>8833</v>
      </c>
      <c r="M2854" s="17" t="s">
        <v>8834</v>
      </c>
      <c r="N2854" s="17" t="s">
        <v>8835</v>
      </c>
      <c r="O2854" s="17" t="s">
        <v>593</v>
      </c>
      <c r="P2854" s="43" t="s">
        <v>4047</v>
      </c>
      <c r="Q2854" s="17" t="str" cm="1">
        <f t="array" ref="Q2854">_xlfn.XLOOKUP(Table4[[#This Row],[Full Name / Nama Penuh]],Table1[[#All],[Employee Name]],Table1[[#All],[Status]],"",0,1)</f>
        <v>Active</v>
      </c>
      <c r="R2854" s="37"/>
    </row>
    <row r="2855" spans="1:18">
      <c r="A2855" s="17"/>
      <c r="B2855" s="15"/>
      <c r="C2855" s="15"/>
      <c r="D2855" s="15"/>
      <c r="E2855" s="32">
        <v>45924</v>
      </c>
      <c r="F2855" s="17" t="s">
        <v>138</v>
      </c>
      <c r="G2855" s="15"/>
      <c r="H2855" s="17" t="s">
        <v>239</v>
      </c>
      <c r="I2855" s="17" t="s">
        <v>6441</v>
      </c>
      <c r="J2855" s="17" t="s">
        <v>604</v>
      </c>
      <c r="K2855" s="17" t="s">
        <v>267</v>
      </c>
      <c r="L2855" s="17" t="s">
        <v>8836</v>
      </c>
      <c r="M2855" s="17" t="s">
        <v>8837</v>
      </c>
      <c r="N2855" s="17" t="s">
        <v>8838</v>
      </c>
      <c r="O2855" s="17" t="s">
        <v>318</v>
      </c>
      <c r="P2855" s="43" t="s">
        <v>4047</v>
      </c>
      <c r="Q2855" s="17" t="str" cm="1">
        <f t="array" ref="Q2855">_xlfn.XLOOKUP(Table4[[#This Row],[Full Name / Nama Penuh]],Table1[[#All],[Employee Name]],Table1[[#All],[Status]],"",0,1)</f>
        <v>Active</v>
      </c>
      <c r="R2855" s="37"/>
    </row>
    <row r="2856" spans="1:18">
      <c r="A2856" s="17"/>
      <c r="B2856" s="15"/>
      <c r="C2856" s="15"/>
      <c r="D2856" s="15"/>
      <c r="E2856" s="32">
        <v>45924</v>
      </c>
      <c r="F2856" s="17" t="s">
        <v>94</v>
      </c>
      <c r="G2856" s="15"/>
      <c r="H2856" s="17" t="s">
        <v>239</v>
      </c>
      <c r="I2856" s="17" t="s">
        <v>7237</v>
      </c>
      <c r="J2856" s="17" t="s">
        <v>266</v>
      </c>
      <c r="K2856" s="17" t="s">
        <v>305</v>
      </c>
      <c r="L2856" s="17" t="s">
        <v>8839</v>
      </c>
      <c r="M2856" s="17" t="s">
        <v>8840</v>
      </c>
      <c r="N2856" s="17" t="s">
        <v>8841</v>
      </c>
      <c r="O2856" s="17" t="s">
        <v>428</v>
      </c>
      <c r="P2856" s="43" t="s">
        <v>4047</v>
      </c>
      <c r="Q2856" s="17" t="str" cm="1">
        <f t="array" ref="Q2856">_xlfn.XLOOKUP(Table4[[#This Row],[Full Name / Nama Penuh]],Table1[[#All],[Employee Name]],Table1[[#All],[Status]],"",0,1)</f>
        <v>Active</v>
      </c>
      <c r="R2856" s="37"/>
    </row>
    <row r="2857" spans="1:18">
      <c r="A2857" s="17"/>
      <c r="B2857" s="15"/>
      <c r="C2857" s="15"/>
      <c r="D2857" s="15"/>
      <c r="E2857" s="32">
        <v>45924</v>
      </c>
      <c r="F2857" s="17" t="s">
        <v>221</v>
      </c>
      <c r="G2857" s="15"/>
      <c r="H2857" s="17" t="s">
        <v>239</v>
      </c>
      <c r="I2857" s="17" t="s">
        <v>8842</v>
      </c>
      <c r="J2857" s="17" t="s">
        <v>266</v>
      </c>
      <c r="K2857" s="17" t="s">
        <v>267</v>
      </c>
      <c r="L2857" s="17" t="s">
        <v>8843</v>
      </c>
      <c r="M2857" s="17" t="s">
        <v>8844</v>
      </c>
      <c r="N2857" s="17" t="s">
        <v>8845</v>
      </c>
      <c r="O2857" s="17" t="s">
        <v>318</v>
      </c>
      <c r="P2857" s="43" t="s">
        <v>4047</v>
      </c>
      <c r="Q2857" s="17" t="str" cm="1">
        <f t="array" ref="Q2857">_xlfn.XLOOKUP(Table4[[#This Row],[Full Name / Nama Penuh]],Table1[[#All],[Employee Name]],Table1[[#All],[Status]],"",0,1)</f>
        <v>Active</v>
      </c>
      <c r="R2857" s="37"/>
    </row>
    <row r="2858" spans="1:18">
      <c r="A2858" s="17"/>
      <c r="B2858" s="15"/>
      <c r="C2858" s="15"/>
      <c r="D2858" s="15"/>
      <c r="E2858" s="32">
        <v>45923</v>
      </c>
      <c r="F2858" s="17" t="s">
        <v>102</v>
      </c>
      <c r="G2858" s="15"/>
      <c r="H2858" s="17" t="s">
        <v>239</v>
      </c>
      <c r="I2858" s="17" t="s">
        <v>1080</v>
      </c>
      <c r="J2858" s="17" t="s">
        <v>266</v>
      </c>
      <c r="K2858" s="17" t="s">
        <v>285</v>
      </c>
      <c r="L2858" s="17" t="s">
        <v>8846</v>
      </c>
      <c r="M2858" s="17" t="s">
        <v>8847</v>
      </c>
      <c r="N2858" s="17" t="s">
        <v>8848</v>
      </c>
      <c r="O2858" s="17" t="s">
        <v>375</v>
      </c>
      <c r="P2858" s="43" t="s">
        <v>4047</v>
      </c>
      <c r="Q2858" s="17" t="str" cm="1">
        <f t="array" ref="Q2858">_xlfn.XLOOKUP(Table4[[#This Row],[Full Name / Nama Penuh]],Table1[[#All],[Employee Name]],Table1[[#All],[Status]],"",0,1)</f>
        <v>Active</v>
      </c>
      <c r="R2858" s="37"/>
    </row>
    <row r="2859" spans="1:18">
      <c r="A2859" s="17"/>
      <c r="B2859" s="15"/>
      <c r="C2859" s="15"/>
      <c r="D2859" s="15"/>
      <c r="E2859" s="32">
        <v>45923</v>
      </c>
      <c r="F2859" s="17" t="s">
        <v>219</v>
      </c>
      <c r="G2859" s="37">
        <v>12000048</v>
      </c>
      <c r="H2859" s="17" t="s">
        <v>239</v>
      </c>
      <c r="I2859" s="17" t="s">
        <v>5409</v>
      </c>
      <c r="J2859" s="17" t="s">
        <v>291</v>
      </c>
      <c r="K2859" s="17" t="s">
        <v>296</v>
      </c>
      <c r="L2859" s="17" t="s">
        <v>8849</v>
      </c>
      <c r="M2859" s="17" t="s">
        <v>8850</v>
      </c>
      <c r="N2859" s="17" t="s">
        <v>8851</v>
      </c>
      <c r="O2859" s="17" t="s">
        <v>346</v>
      </c>
      <c r="P2859" s="43" t="s">
        <v>4047</v>
      </c>
      <c r="Q2859" s="17" t="str" cm="1">
        <f t="array" ref="Q2859">_xlfn.XLOOKUP(Table4[[#This Row],[Full Name / Nama Penuh]],Table1[[#All],[Employee Name]],Table1[[#All],[Status]],"",0,1)</f>
        <v>Active</v>
      </c>
      <c r="R2859" s="37"/>
    </row>
    <row r="2860" spans="1:18">
      <c r="A2860" s="17"/>
      <c r="B2860" s="15"/>
      <c r="C2860" s="15"/>
      <c r="D2860" s="15"/>
      <c r="E2860" s="32">
        <v>45923</v>
      </c>
      <c r="F2860" s="17" t="s">
        <v>110</v>
      </c>
      <c r="G2860" s="15"/>
      <c r="H2860" s="17" t="s">
        <v>239</v>
      </c>
      <c r="I2860" s="17" t="s">
        <v>537</v>
      </c>
      <c r="J2860" s="17" t="s">
        <v>279</v>
      </c>
      <c r="K2860" s="17" t="s">
        <v>296</v>
      </c>
      <c r="L2860" s="17" t="s">
        <v>8852</v>
      </c>
      <c r="M2860" s="17" t="s">
        <v>8853</v>
      </c>
      <c r="N2860" s="17" t="s">
        <v>8854</v>
      </c>
      <c r="O2860" s="17" t="s">
        <v>383</v>
      </c>
      <c r="P2860" s="43" t="s">
        <v>4047</v>
      </c>
      <c r="Q2860" s="17" t="str" cm="1">
        <f t="array" ref="Q2860">_xlfn.XLOOKUP(Table4[[#This Row],[Full Name / Nama Penuh]],Table1[[#All],[Employee Name]],Table1[[#All],[Status]],"",0,1)</f>
        <v>Active</v>
      </c>
      <c r="R2860" s="37"/>
    </row>
    <row r="2861" spans="1:18">
      <c r="A2861" s="17"/>
      <c r="B2861" s="15"/>
      <c r="C2861" s="15"/>
      <c r="D2861" s="15"/>
      <c r="E2861" s="32">
        <v>45923</v>
      </c>
      <c r="F2861" s="17" t="s">
        <v>42</v>
      </c>
      <c r="G2861" s="15"/>
      <c r="H2861" s="17" t="s">
        <v>239</v>
      </c>
      <c r="I2861" s="17" t="s">
        <v>8855</v>
      </c>
      <c r="J2861" s="17" t="s">
        <v>291</v>
      </c>
      <c r="K2861" s="17" t="s">
        <v>296</v>
      </c>
      <c r="L2861" s="17" t="s">
        <v>8856</v>
      </c>
      <c r="M2861" s="17" t="s">
        <v>8857</v>
      </c>
      <c r="N2861" s="17" t="s">
        <v>8858</v>
      </c>
      <c r="O2861" s="17" t="s">
        <v>289</v>
      </c>
      <c r="P2861" s="43" t="s">
        <v>4047</v>
      </c>
      <c r="Q2861" s="17" t="str" cm="1">
        <f t="array" ref="Q2861">_xlfn.XLOOKUP(Table4[[#This Row],[Full Name / Nama Penuh]],Table1[[#All],[Employee Name]],Table1[[#All],[Status]],"",0,1)</f>
        <v>Inactive</v>
      </c>
      <c r="R2861" s="37"/>
    </row>
    <row r="2862" spans="1:18">
      <c r="A2862" s="17"/>
      <c r="B2862" s="15"/>
      <c r="C2862" s="15"/>
      <c r="D2862" s="15"/>
      <c r="E2862" s="32">
        <v>45923</v>
      </c>
      <c r="F2862" s="17" t="s">
        <v>219</v>
      </c>
      <c r="G2862" s="37">
        <v>12000048</v>
      </c>
      <c r="H2862" s="17" t="s">
        <v>239</v>
      </c>
      <c r="I2862" s="17" t="s">
        <v>8859</v>
      </c>
      <c r="J2862" s="17" t="s">
        <v>628</v>
      </c>
      <c r="K2862" s="17" t="s">
        <v>267</v>
      </c>
      <c r="L2862" s="17" t="s">
        <v>8860</v>
      </c>
      <c r="M2862" s="17" t="s">
        <v>8861</v>
      </c>
      <c r="N2862" s="17" t="s">
        <v>8862</v>
      </c>
      <c r="O2862" s="17" t="s">
        <v>553</v>
      </c>
      <c r="P2862" s="43" t="s">
        <v>4047</v>
      </c>
      <c r="Q2862" s="17" t="str" cm="1">
        <f t="array" ref="Q2862">_xlfn.XLOOKUP(Table4[[#This Row],[Full Name / Nama Penuh]],Table1[[#All],[Employee Name]],Table1[[#All],[Status]],"",0,1)</f>
        <v>Active</v>
      </c>
      <c r="R2862" s="37"/>
    </row>
    <row r="2863" spans="1:18">
      <c r="A2863" s="17"/>
      <c r="B2863" s="15"/>
      <c r="C2863" s="15"/>
      <c r="D2863" s="15"/>
      <c r="E2863" s="32">
        <v>45923</v>
      </c>
      <c r="F2863" s="17" t="s">
        <v>156</v>
      </c>
      <c r="G2863" s="15"/>
      <c r="H2863" s="17" t="s">
        <v>239</v>
      </c>
      <c r="I2863" s="17" t="s">
        <v>8863</v>
      </c>
      <c r="J2863" s="17" t="s">
        <v>604</v>
      </c>
      <c r="K2863" s="17" t="s">
        <v>305</v>
      </c>
      <c r="L2863" s="17" t="s">
        <v>8864</v>
      </c>
      <c r="M2863" s="17" t="s">
        <v>8865</v>
      </c>
      <c r="N2863" s="17" t="s">
        <v>8866</v>
      </c>
      <c r="O2863" s="17" t="s">
        <v>295</v>
      </c>
      <c r="P2863" s="43" t="s">
        <v>4047</v>
      </c>
      <c r="Q2863" s="17" t="str" cm="1">
        <f t="array" ref="Q2863">_xlfn.XLOOKUP(Table4[[#This Row],[Full Name / Nama Penuh]],Table1[[#All],[Employee Name]],Table1[[#All],[Status]],"",0,1)</f>
        <v>Active</v>
      </c>
      <c r="R2863" s="37"/>
    </row>
    <row r="2864" spans="1:18">
      <c r="A2864" s="17"/>
      <c r="B2864" s="15"/>
      <c r="C2864" s="15"/>
      <c r="D2864" s="15"/>
      <c r="E2864" s="32">
        <v>45923</v>
      </c>
      <c r="F2864" s="17" t="s">
        <v>113</v>
      </c>
      <c r="G2864" s="15"/>
      <c r="H2864" s="17" t="s">
        <v>239</v>
      </c>
      <c r="I2864" s="17" t="s">
        <v>8492</v>
      </c>
      <c r="J2864" s="17" t="s">
        <v>88</v>
      </c>
      <c r="K2864" s="17" t="s">
        <v>305</v>
      </c>
      <c r="L2864" s="17" t="s">
        <v>8867</v>
      </c>
      <c r="M2864" s="17" t="s">
        <v>8868</v>
      </c>
      <c r="N2864" s="17" t="s">
        <v>8869</v>
      </c>
      <c r="O2864" s="17" t="s">
        <v>428</v>
      </c>
      <c r="P2864" s="43" t="s">
        <v>4047</v>
      </c>
      <c r="Q2864" s="17" t="str" cm="1">
        <f t="array" ref="Q2864">_xlfn.XLOOKUP(Table4[[#This Row],[Full Name / Nama Penuh]],Table1[[#All],[Employee Name]],Table1[[#All],[Status]],"",0,1)</f>
        <v>Inactive</v>
      </c>
      <c r="R2864" s="37"/>
    </row>
    <row r="2865" spans="1:18" ht="260.25">
      <c r="A2865" s="48"/>
      <c r="B2865" s="25"/>
      <c r="C2865" s="25"/>
      <c r="D2865" s="25"/>
      <c r="E2865" s="34">
        <v>45922.357430555603</v>
      </c>
      <c r="F2865" s="17" t="s">
        <v>114</v>
      </c>
      <c r="G2865" s="15"/>
      <c r="H2865" s="17" t="s">
        <v>239</v>
      </c>
      <c r="I2865" s="26" t="s">
        <v>5798</v>
      </c>
      <c r="J2865" s="26" t="s">
        <v>355</v>
      </c>
      <c r="K2865" s="27" t="s">
        <v>296</v>
      </c>
      <c r="L2865" s="27" t="s">
        <v>8870</v>
      </c>
      <c r="M2865" s="28" t="s">
        <v>8871</v>
      </c>
      <c r="N2865" s="27" t="s">
        <v>8872</v>
      </c>
      <c r="O2865" s="26" t="s">
        <v>346</v>
      </c>
      <c r="P2865" s="43" t="s">
        <v>4047</v>
      </c>
      <c r="Q2865" s="17" t="str" cm="1">
        <f t="array" ref="Q2865">_xlfn.XLOOKUP(Table4[[#This Row],[Full Name / Nama Penuh]],Table1[[#All],[Employee Name]],Table1[[#All],[Status]],"",0,1)</f>
        <v>Active</v>
      </c>
      <c r="R2865" s="37"/>
    </row>
    <row r="2866" spans="1:18" ht="260.25">
      <c r="A2866" s="48"/>
      <c r="B2866" s="25"/>
      <c r="C2866" s="25"/>
      <c r="D2866" s="25"/>
      <c r="E2866" s="34">
        <v>45922.356388888897</v>
      </c>
      <c r="F2866" s="17" t="s">
        <v>114</v>
      </c>
      <c r="G2866" s="15"/>
      <c r="H2866" s="17" t="s">
        <v>239</v>
      </c>
      <c r="I2866" s="26" t="s">
        <v>5798</v>
      </c>
      <c r="J2866" s="26" t="s">
        <v>355</v>
      </c>
      <c r="K2866" s="27" t="s">
        <v>296</v>
      </c>
      <c r="L2866" s="27" t="s">
        <v>8870</v>
      </c>
      <c r="M2866" s="28" t="s">
        <v>8871</v>
      </c>
      <c r="N2866" s="27" t="s">
        <v>8872</v>
      </c>
      <c r="O2866" s="26" t="s">
        <v>346</v>
      </c>
      <c r="P2866" s="43" t="s">
        <v>4047</v>
      </c>
      <c r="Q2866" s="17" t="str" cm="1">
        <f t="array" ref="Q2866">_xlfn.XLOOKUP(Table4[[#This Row],[Full Name / Nama Penuh]],Table1[[#All],[Employee Name]],Table1[[#All],[Status]],"",0,1)</f>
        <v>Active</v>
      </c>
      <c r="R2866" s="37"/>
    </row>
    <row r="2867" spans="1:18" ht="260.25">
      <c r="A2867" s="48"/>
      <c r="B2867" s="25"/>
      <c r="C2867" s="25"/>
      <c r="D2867" s="25"/>
      <c r="E2867" s="34">
        <v>45922.355821759302</v>
      </c>
      <c r="F2867" s="17" t="s">
        <v>114</v>
      </c>
      <c r="G2867" s="15"/>
      <c r="H2867" s="17" t="s">
        <v>239</v>
      </c>
      <c r="I2867" s="26" t="s">
        <v>5798</v>
      </c>
      <c r="J2867" s="26" t="s">
        <v>355</v>
      </c>
      <c r="K2867" s="27" t="s">
        <v>296</v>
      </c>
      <c r="L2867" s="27" t="s">
        <v>8870</v>
      </c>
      <c r="M2867" s="28" t="s">
        <v>8871</v>
      </c>
      <c r="N2867" s="27" t="s">
        <v>8872</v>
      </c>
      <c r="O2867" s="26" t="s">
        <v>346</v>
      </c>
      <c r="P2867" s="43" t="s">
        <v>4047</v>
      </c>
      <c r="Q2867" s="17" t="str" cm="1">
        <f t="array" ref="Q2867">_xlfn.XLOOKUP(Table4[[#This Row],[Full Name / Nama Penuh]],Table1[[#All],[Employee Name]],Table1[[#All],[Status]],"",0,1)</f>
        <v>Active</v>
      </c>
      <c r="R2867" s="37"/>
    </row>
    <row r="2868" spans="1:18" ht="260.25">
      <c r="A2868" s="48"/>
      <c r="B2868" s="25"/>
      <c r="C2868" s="25"/>
      <c r="D2868" s="25"/>
      <c r="E2868" s="34">
        <v>45922.355034722197</v>
      </c>
      <c r="F2868" s="17" t="s">
        <v>114</v>
      </c>
      <c r="G2868" s="15"/>
      <c r="H2868" s="17" t="s">
        <v>239</v>
      </c>
      <c r="I2868" s="26" t="s">
        <v>5798</v>
      </c>
      <c r="J2868" s="26" t="s">
        <v>355</v>
      </c>
      <c r="K2868" s="27" t="s">
        <v>296</v>
      </c>
      <c r="L2868" s="27" t="s">
        <v>8870</v>
      </c>
      <c r="M2868" s="28" t="s">
        <v>8871</v>
      </c>
      <c r="N2868" s="27" t="s">
        <v>8872</v>
      </c>
      <c r="O2868" s="26" t="s">
        <v>346</v>
      </c>
      <c r="P2868" s="43" t="s">
        <v>4047</v>
      </c>
      <c r="Q2868" s="17" t="str" cm="1">
        <f t="array" ref="Q2868">_xlfn.XLOOKUP(Table4[[#This Row],[Full Name / Nama Penuh]],Table1[[#All],[Employee Name]],Table1[[#All],[Status]],"",0,1)</f>
        <v>Active</v>
      </c>
      <c r="R2868" s="37"/>
    </row>
    <row r="2869" spans="1:18" ht="260.25">
      <c r="A2869" s="48"/>
      <c r="B2869" s="25"/>
      <c r="C2869" s="25"/>
      <c r="D2869" s="25"/>
      <c r="E2869" s="34">
        <v>45922.350173611099</v>
      </c>
      <c r="F2869" s="17" t="s">
        <v>114</v>
      </c>
      <c r="G2869" s="15"/>
      <c r="H2869" s="17" t="s">
        <v>239</v>
      </c>
      <c r="I2869" s="26" t="s">
        <v>5798</v>
      </c>
      <c r="J2869" s="26" t="s">
        <v>355</v>
      </c>
      <c r="K2869" s="27" t="s">
        <v>296</v>
      </c>
      <c r="L2869" s="27" t="s">
        <v>8870</v>
      </c>
      <c r="M2869" s="28" t="s">
        <v>8871</v>
      </c>
      <c r="N2869" s="27" t="s">
        <v>8872</v>
      </c>
      <c r="O2869" s="26" t="s">
        <v>346</v>
      </c>
      <c r="P2869" s="43" t="s">
        <v>4047</v>
      </c>
      <c r="Q2869" s="17" t="str" cm="1">
        <f t="array" ref="Q2869">_xlfn.XLOOKUP(Table4[[#This Row],[Full Name / Nama Penuh]],Table1[[#All],[Employee Name]],Table1[[#All],[Status]],"",0,1)</f>
        <v>Active</v>
      </c>
      <c r="R2869" s="37"/>
    </row>
    <row r="2870" spans="1:18" ht="101.25">
      <c r="A2870" s="48"/>
      <c r="B2870" s="25"/>
      <c r="C2870" s="25"/>
      <c r="D2870" s="25"/>
      <c r="E2870" s="34">
        <v>45922.349328703698</v>
      </c>
      <c r="F2870" s="17" t="s">
        <v>114</v>
      </c>
      <c r="G2870" s="15"/>
      <c r="H2870" s="17" t="s">
        <v>239</v>
      </c>
      <c r="I2870" s="26" t="s">
        <v>5798</v>
      </c>
      <c r="J2870" s="26" t="s">
        <v>88</v>
      </c>
      <c r="K2870" s="27" t="s">
        <v>296</v>
      </c>
      <c r="L2870" s="27" t="s">
        <v>8873</v>
      </c>
      <c r="M2870" s="28" t="s">
        <v>8874</v>
      </c>
      <c r="N2870" s="27" t="s">
        <v>8875</v>
      </c>
      <c r="O2870" s="26" t="s">
        <v>346</v>
      </c>
      <c r="P2870" s="43" t="s">
        <v>4047</v>
      </c>
      <c r="Q2870" s="17" t="str" cm="1">
        <f t="array" ref="Q2870">_xlfn.XLOOKUP(Table4[[#This Row],[Full Name / Nama Penuh]],Table1[[#All],[Employee Name]],Table1[[#All],[Status]],"",0,1)</f>
        <v>Active</v>
      </c>
      <c r="R2870" s="37"/>
    </row>
    <row r="2871" spans="1:18" ht="101.25">
      <c r="A2871" s="48"/>
      <c r="B2871" s="25"/>
      <c r="C2871" s="25"/>
      <c r="D2871" s="25"/>
      <c r="E2871" s="34">
        <v>45922.348680555602</v>
      </c>
      <c r="F2871" s="17" t="s">
        <v>114</v>
      </c>
      <c r="G2871" s="15"/>
      <c r="H2871" s="17" t="s">
        <v>239</v>
      </c>
      <c r="I2871" s="26" t="s">
        <v>5798</v>
      </c>
      <c r="J2871" s="26" t="s">
        <v>88</v>
      </c>
      <c r="K2871" s="27" t="s">
        <v>296</v>
      </c>
      <c r="L2871" s="27" t="s">
        <v>8873</v>
      </c>
      <c r="M2871" s="28" t="s">
        <v>8874</v>
      </c>
      <c r="N2871" s="27" t="s">
        <v>8875</v>
      </c>
      <c r="O2871" s="26" t="s">
        <v>346</v>
      </c>
      <c r="P2871" s="43" t="s">
        <v>4047</v>
      </c>
      <c r="Q2871" s="17" t="str" cm="1">
        <f t="array" ref="Q2871">_xlfn.XLOOKUP(Table4[[#This Row],[Full Name / Nama Penuh]],Table1[[#All],[Employee Name]],Table1[[#All],[Status]],"",0,1)</f>
        <v>Active</v>
      </c>
      <c r="R2871" s="37"/>
    </row>
    <row r="2872" spans="1:18" ht="101.25">
      <c r="A2872" s="48"/>
      <c r="B2872" s="25"/>
      <c r="C2872" s="25"/>
      <c r="D2872" s="25"/>
      <c r="E2872" s="34">
        <v>45922.347997685203</v>
      </c>
      <c r="F2872" s="17" t="s">
        <v>114</v>
      </c>
      <c r="G2872" s="15"/>
      <c r="H2872" s="17" t="s">
        <v>239</v>
      </c>
      <c r="I2872" s="26" t="s">
        <v>5798</v>
      </c>
      <c r="J2872" s="26" t="s">
        <v>88</v>
      </c>
      <c r="K2872" s="27" t="s">
        <v>296</v>
      </c>
      <c r="L2872" s="27" t="s">
        <v>8873</v>
      </c>
      <c r="M2872" s="28" t="s">
        <v>8874</v>
      </c>
      <c r="N2872" s="27" t="s">
        <v>8875</v>
      </c>
      <c r="O2872" s="26" t="s">
        <v>346</v>
      </c>
      <c r="P2872" s="43" t="s">
        <v>4047</v>
      </c>
      <c r="Q2872" s="17" t="str" cm="1">
        <f t="array" ref="Q2872">_xlfn.XLOOKUP(Table4[[#This Row],[Full Name / Nama Penuh]],Table1[[#All],[Employee Name]],Table1[[#All],[Status]],"",0,1)</f>
        <v>Active</v>
      </c>
      <c r="R2872" s="37"/>
    </row>
    <row r="2873" spans="1:18" ht="101.25">
      <c r="A2873" s="48"/>
      <c r="B2873" s="25"/>
      <c r="C2873" s="25"/>
      <c r="D2873" s="25"/>
      <c r="E2873" s="34">
        <v>45922.347141203703</v>
      </c>
      <c r="F2873" s="17" t="s">
        <v>114</v>
      </c>
      <c r="G2873" s="15"/>
      <c r="H2873" s="17" t="s">
        <v>239</v>
      </c>
      <c r="I2873" s="26" t="s">
        <v>5798</v>
      </c>
      <c r="J2873" s="26" t="s">
        <v>88</v>
      </c>
      <c r="K2873" s="27" t="s">
        <v>296</v>
      </c>
      <c r="L2873" s="27" t="s">
        <v>8873</v>
      </c>
      <c r="M2873" s="28" t="s">
        <v>8874</v>
      </c>
      <c r="N2873" s="27" t="s">
        <v>8875</v>
      </c>
      <c r="O2873" s="26" t="s">
        <v>346</v>
      </c>
      <c r="P2873" s="43" t="s">
        <v>4047</v>
      </c>
      <c r="Q2873" s="17" t="str" cm="1">
        <f t="array" ref="Q2873">_xlfn.XLOOKUP(Table4[[#This Row],[Full Name / Nama Penuh]],Table1[[#All],[Employee Name]],Table1[[#All],[Status]],"",0,1)</f>
        <v>Active</v>
      </c>
      <c r="R2873" s="37"/>
    </row>
    <row r="2874" spans="1:18" ht="101.25">
      <c r="A2874" s="48"/>
      <c r="B2874" s="25"/>
      <c r="C2874" s="25"/>
      <c r="D2874" s="25"/>
      <c r="E2874" s="34">
        <v>45922.3464467593</v>
      </c>
      <c r="F2874" s="17" t="s">
        <v>114</v>
      </c>
      <c r="G2874" s="15"/>
      <c r="H2874" s="17" t="s">
        <v>239</v>
      </c>
      <c r="I2874" s="26" t="s">
        <v>5798</v>
      </c>
      <c r="J2874" s="26" t="s">
        <v>88</v>
      </c>
      <c r="K2874" s="27" t="s">
        <v>296</v>
      </c>
      <c r="L2874" s="27" t="s">
        <v>8873</v>
      </c>
      <c r="M2874" s="28" t="s">
        <v>8874</v>
      </c>
      <c r="N2874" s="27" t="s">
        <v>8875</v>
      </c>
      <c r="O2874" s="26" t="s">
        <v>346</v>
      </c>
      <c r="P2874" s="43" t="s">
        <v>4047</v>
      </c>
      <c r="Q2874" s="17" t="str" cm="1">
        <f t="array" ref="Q2874">_xlfn.XLOOKUP(Table4[[#This Row],[Full Name / Nama Penuh]],Table1[[#All],[Employee Name]],Table1[[#All],[Status]],"",0,1)</f>
        <v>Active</v>
      </c>
      <c r="R2874" s="37"/>
    </row>
    <row r="2875" spans="1:18" ht="101.25">
      <c r="A2875" s="48"/>
      <c r="B2875" s="25"/>
      <c r="C2875" s="25"/>
      <c r="D2875" s="25"/>
      <c r="E2875" s="34">
        <v>45922.3457291667</v>
      </c>
      <c r="F2875" s="17" t="s">
        <v>114</v>
      </c>
      <c r="G2875" s="15"/>
      <c r="H2875" s="17" t="s">
        <v>239</v>
      </c>
      <c r="I2875" s="26" t="s">
        <v>5798</v>
      </c>
      <c r="J2875" s="26" t="s">
        <v>88</v>
      </c>
      <c r="K2875" s="27" t="s">
        <v>296</v>
      </c>
      <c r="L2875" s="27" t="s">
        <v>8873</v>
      </c>
      <c r="M2875" s="28" t="s">
        <v>8874</v>
      </c>
      <c r="N2875" s="27" t="s">
        <v>8875</v>
      </c>
      <c r="O2875" s="26" t="s">
        <v>346</v>
      </c>
      <c r="P2875" s="43" t="s">
        <v>4047</v>
      </c>
      <c r="Q2875" s="17" t="str" cm="1">
        <f t="array" ref="Q2875">_xlfn.XLOOKUP(Table4[[#This Row],[Full Name / Nama Penuh]],Table1[[#All],[Employee Name]],Table1[[#All],[Status]],"",0,1)</f>
        <v>Active</v>
      </c>
      <c r="R2875" s="37"/>
    </row>
    <row r="2876" spans="1:18" ht="101.25">
      <c r="A2876" s="48"/>
      <c r="B2876" s="25"/>
      <c r="C2876" s="25"/>
      <c r="D2876" s="25"/>
      <c r="E2876" s="34">
        <v>45922.345046296301</v>
      </c>
      <c r="F2876" s="17" t="s">
        <v>114</v>
      </c>
      <c r="G2876" s="15"/>
      <c r="H2876" s="17" t="s">
        <v>239</v>
      </c>
      <c r="I2876" s="26" t="s">
        <v>5798</v>
      </c>
      <c r="J2876" s="26" t="s">
        <v>88</v>
      </c>
      <c r="K2876" s="27" t="s">
        <v>296</v>
      </c>
      <c r="L2876" s="27" t="s">
        <v>8873</v>
      </c>
      <c r="M2876" s="28" t="s">
        <v>8874</v>
      </c>
      <c r="N2876" s="27" t="s">
        <v>8875</v>
      </c>
      <c r="O2876" s="26" t="s">
        <v>346</v>
      </c>
      <c r="P2876" s="43" t="s">
        <v>4047</v>
      </c>
      <c r="Q2876" s="17" t="str" cm="1">
        <f t="array" ref="Q2876">_xlfn.XLOOKUP(Table4[[#This Row],[Full Name / Nama Penuh]],Table1[[#All],[Employee Name]],Table1[[#All],[Status]],"",0,1)</f>
        <v>Active</v>
      </c>
      <c r="R2876" s="37"/>
    </row>
    <row r="2877" spans="1:18" ht="101.25">
      <c r="A2877" s="48"/>
      <c r="B2877" s="25"/>
      <c r="C2877" s="25"/>
      <c r="D2877" s="25"/>
      <c r="E2877" s="34">
        <v>45922.344351851803</v>
      </c>
      <c r="F2877" s="17" t="s">
        <v>114</v>
      </c>
      <c r="G2877" s="15"/>
      <c r="H2877" s="17" t="s">
        <v>239</v>
      </c>
      <c r="I2877" s="26" t="s">
        <v>5798</v>
      </c>
      <c r="J2877" s="26" t="s">
        <v>88</v>
      </c>
      <c r="K2877" s="27" t="s">
        <v>296</v>
      </c>
      <c r="L2877" s="27" t="s">
        <v>8873</v>
      </c>
      <c r="M2877" s="28" t="s">
        <v>8874</v>
      </c>
      <c r="N2877" s="27" t="s">
        <v>8875</v>
      </c>
      <c r="O2877" s="26" t="s">
        <v>346</v>
      </c>
      <c r="P2877" s="43" t="s">
        <v>4047</v>
      </c>
      <c r="Q2877" s="17" t="str" cm="1">
        <f t="array" ref="Q2877">_xlfn.XLOOKUP(Table4[[#This Row],[Full Name / Nama Penuh]],Table1[[#All],[Employee Name]],Table1[[#All],[Status]],"",0,1)</f>
        <v>Active</v>
      </c>
      <c r="R2877" s="37"/>
    </row>
    <row r="2878" spans="1:18" ht="101.25">
      <c r="A2878" s="48"/>
      <c r="B2878" s="25"/>
      <c r="C2878" s="25"/>
      <c r="D2878" s="25"/>
      <c r="E2878" s="34">
        <v>45922.3436574074</v>
      </c>
      <c r="F2878" s="17" t="s">
        <v>114</v>
      </c>
      <c r="G2878" s="15"/>
      <c r="H2878" s="17" t="s">
        <v>239</v>
      </c>
      <c r="I2878" s="26" t="s">
        <v>5798</v>
      </c>
      <c r="J2878" s="26" t="s">
        <v>88</v>
      </c>
      <c r="K2878" s="27" t="s">
        <v>296</v>
      </c>
      <c r="L2878" s="27" t="s">
        <v>8873</v>
      </c>
      <c r="M2878" s="28" t="s">
        <v>8874</v>
      </c>
      <c r="N2878" s="27" t="s">
        <v>8875</v>
      </c>
      <c r="O2878" s="26" t="s">
        <v>346</v>
      </c>
      <c r="P2878" s="43" t="s">
        <v>4047</v>
      </c>
      <c r="Q2878" s="17" t="str" cm="1">
        <f t="array" ref="Q2878">_xlfn.XLOOKUP(Table4[[#This Row],[Full Name / Nama Penuh]],Table1[[#All],[Employee Name]],Table1[[#All],[Status]],"",0,1)</f>
        <v>Active</v>
      </c>
      <c r="R2878" s="37"/>
    </row>
    <row r="2879" spans="1:18" ht="101.25">
      <c r="A2879" s="48"/>
      <c r="B2879" s="25"/>
      <c r="C2879" s="25"/>
      <c r="D2879" s="25"/>
      <c r="E2879" s="34">
        <v>45922.342881944402</v>
      </c>
      <c r="F2879" s="17" t="s">
        <v>114</v>
      </c>
      <c r="G2879" s="15"/>
      <c r="H2879" s="17" t="s">
        <v>239</v>
      </c>
      <c r="I2879" s="26" t="s">
        <v>5798</v>
      </c>
      <c r="J2879" s="26" t="s">
        <v>88</v>
      </c>
      <c r="K2879" s="27" t="s">
        <v>296</v>
      </c>
      <c r="L2879" s="27" t="s">
        <v>8873</v>
      </c>
      <c r="M2879" s="28" t="s">
        <v>8874</v>
      </c>
      <c r="N2879" s="27" t="s">
        <v>8875</v>
      </c>
      <c r="O2879" s="26" t="s">
        <v>346</v>
      </c>
      <c r="P2879" s="43" t="s">
        <v>4047</v>
      </c>
      <c r="Q2879" s="17" t="str" cm="1">
        <f t="array" ref="Q2879">_xlfn.XLOOKUP(Table4[[#This Row],[Full Name / Nama Penuh]],Table1[[#All],[Employee Name]],Table1[[#All],[Status]],"",0,1)</f>
        <v>Active</v>
      </c>
      <c r="R2879" s="37"/>
    </row>
    <row r="2880" spans="1:18" ht="101.25">
      <c r="A2880" s="48"/>
      <c r="B2880" s="25"/>
      <c r="C2880" s="25"/>
      <c r="D2880" s="25"/>
      <c r="E2880" s="34">
        <v>45922.341840277797</v>
      </c>
      <c r="F2880" s="17" t="s">
        <v>114</v>
      </c>
      <c r="G2880" s="15"/>
      <c r="H2880" s="17" t="s">
        <v>239</v>
      </c>
      <c r="I2880" s="26" t="s">
        <v>5798</v>
      </c>
      <c r="J2880" s="26" t="s">
        <v>88</v>
      </c>
      <c r="K2880" s="27" t="s">
        <v>296</v>
      </c>
      <c r="L2880" s="27" t="s">
        <v>8876</v>
      </c>
      <c r="M2880" s="28" t="s">
        <v>8874</v>
      </c>
      <c r="N2880" s="27" t="s">
        <v>8875</v>
      </c>
      <c r="O2880" s="26" t="s">
        <v>346</v>
      </c>
      <c r="P2880" s="43" t="s">
        <v>4047</v>
      </c>
      <c r="Q2880" s="17" t="str" cm="1">
        <f t="array" ref="Q2880">_xlfn.XLOOKUP(Table4[[#This Row],[Full Name / Nama Penuh]],Table1[[#All],[Employee Name]],Table1[[#All],[Status]],"",0,1)</f>
        <v>Active</v>
      </c>
      <c r="R2880" s="37"/>
    </row>
    <row r="2881" spans="1:18" ht="101.25">
      <c r="A2881" s="48"/>
      <c r="B2881" s="25"/>
      <c r="C2881" s="25"/>
      <c r="D2881" s="25"/>
      <c r="E2881" s="34">
        <v>45922.339942129598</v>
      </c>
      <c r="F2881" s="17" t="s">
        <v>114</v>
      </c>
      <c r="G2881" s="15"/>
      <c r="H2881" s="17" t="s">
        <v>239</v>
      </c>
      <c r="I2881" s="26" t="s">
        <v>5798</v>
      </c>
      <c r="J2881" s="26" t="s">
        <v>88</v>
      </c>
      <c r="K2881" s="27" t="s">
        <v>296</v>
      </c>
      <c r="L2881" s="27" t="s">
        <v>8877</v>
      </c>
      <c r="M2881" s="28" t="s">
        <v>8874</v>
      </c>
      <c r="N2881" s="27" t="s">
        <v>8878</v>
      </c>
      <c r="O2881" s="26" t="s">
        <v>346</v>
      </c>
      <c r="P2881" s="43" t="s">
        <v>4047</v>
      </c>
      <c r="Q2881" s="17" t="str" cm="1">
        <f t="array" ref="Q2881">_xlfn.XLOOKUP(Table4[[#This Row],[Full Name / Nama Penuh]],Table1[[#All],[Employee Name]],Table1[[#All],[Status]],"",0,1)</f>
        <v>Active</v>
      </c>
      <c r="R2881" s="37"/>
    </row>
    <row r="2882" spans="1:18" ht="101.25">
      <c r="A2882" s="48"/>
      <c r="B2882" s="25"/>
      <c r="C2882" s="25"/>
      <c r="D2882" s="25"/>
      <c r="E2882" s="34">
        <v>45922.335810185199</v>
      </c>
      <c r="F2882" s="17" t="s">
        <v>114</v>
      </c>
      <c r="G2882" s="15"/>
      <c r="H2882" s="17" t="s">
        <v>239</v>
      </c>
      <c r="I2882" s="26" t="s">
        <v>8879</v>
      </c>
      <c r="J2882" s="26" t="s">
        <v>88</v>
      </c>
      <c r="K2882" s="27" t="s">
        <v>296</v>
      </c>
      <c r="L2882" s="27" t="s">
        <v>8880</v>
      </c>
      <c r="M2882" s="28" t="s">
        <v>8874</v>
      </c>
      <c r="N2882" s="27" t="s">
        <v>8875</v>
      </c>
      <c r="O2882" s="26" t="s">
        <v>346</v>
      </c>
      <c r="P2882" s="43" t="s">
        <v>4047</v>
      </c>
      <c r="Q2882" s="17" t="str" cm="1">
        <f t="array" ref="Q2882">_xlfn.XLOOKUP(Table4[[#This Row],[Full Name / Nama Penuh]],Table1[[#All],[Employee Name]],Table1[[#All],[Status]],"",0,1)</f>
        <v>Active</v>
      </c>
      <c r="R2882" s="37"/>
    </row>
    <row r="2883" spans="1:18">
      <c r="A2883" s="17"/>
      <c r="B2883" s="15"/>
      <c r="C2883" s="15"/>
      <c r="D2883" s="15"/>
      <c r="E2883" s="32">
        <v>45922</v>
      </c>
      <c r="F2883" s="17" t="s">
        <v>235</v>
      </c>
      <c r="G2883" s="15"/>
      <c r="H2883" s="17" t="s">
        <v>239</v>
      </c>
      <c r="I2883" s="17" t="s">
        <v>1016</v>
      </c>
      <c r="J2883" s="17" t="s">
        <v>291</v>
      </c>
      <c r="K2883" s="17" t="s">
        <v>296</v>
      </c>
      <c r="L2883" s="17" t="s">
        <v>8881</v>
      </c>
      <c r="M2883" s="17" t="s">
        <v>8882</v>
      </c>
      <c r="N2883" s="17" t="s">
        <v>1811</v>
      </c>
      <c r="O2883" s="17" t="s">
        <v>454</v>
      </c>
      <c r="P2883" s="43" t="s">
        <v>4047</v>
      </c>
      <c r="Q2883" s="17" t="str" cm="1">
        <f t="array" ref="Q2883">_xlfn.XLOOKUP(Table4[[#This Row],[Full Name / Nama Penuh]],Table1[[#All],[Employee Name]],Table1[[#All],[Status]],"",0,1)</f>
        <v>Active</v>
      </c>
      <c r="R2883" s="37"/>
    </row>
    <row r="2884" spans="1:18">
      <c r="A2884" s="17"/>
      <c r="B2884" s="15"/>
      <c r="C2884" s="15"/>
      <c r="D2884" s="15"/>
      <c r="E2884" s="32">
        <v>45922</v>
      </c>
      <c r="F2884" s="17" t="s">
        <v>174</v>
      </c>
      <c r="G2884" s="15"/>
      <c r="H2884" s="17" t="s">
        <v>239</v>
      </c>
      <c r="I2884" s="17" t="s">
        <v>8879</v>
      </c>
      <c r="J2884" s="17" t="s">
        <v>88</v>
      </c>
      <c r="K2884" s="17" t="s">
        <v>296</v>
      </c>
      <c r="L2884" s="17" t="s">
        <v>8880</v>
      </c>
      <c r="M2884" s="17" t="s">
        <v>8874</v>
      </c>
      <c r="N2884" s="17" t="s">
        <v>8875</v>
      </c>
      <c r="O2884" s="17" t="s">
        <v>346</v>
      </c>
      <c r="P2884" s="43" t="s">
        <v>4047</v>
      </c>
      <c r="Q2884" s="17" t="str" cm="1">
        <f t="array" ref="Q2884">_xlfn.XLOOKUP(Table4[[#This Row],[Full Name / Nama Penuh]],Table1[[#All],[Employee Name]],Table1[[#All],[Status]],"",0,1)</f>
        <v>Active</v>
      </c>
      <c r="R2884" s="37"/>
    </row>
    <row r="2885" spans="1:18">
      <c r="A2885" s="17"/>
      <c r="B2885" s="15"/>
      <c r="C2885" s="15"/>
      <c r="D2885" s="15"/>
      <c r="E2885" s="32">
        <v>45922</v>
      </c>
      <c r="F2885" s="17" t="s">
        <v>87</v>
      </c>
      <c r="G2885" s="15"/>
      <c r="H2885" s="17" t="s">
        <v>239</v>
      </c>
      <c r="I2885" s="17" t="s">
        <v>949</v>
      </c>
      <c r="J2885" s="17" t="s">
        <v>332</v>
      </c>
      <c r="K2885" s="17" t="s">
        <v>305</v>
      </c>
      <c r="L2885" s="17" t="s">
        <v>8883</v>
      </c>
      <c r="M2885" s="17" t="s">
        <v>8884</v>
      </c>
      <c r="N2885" s="17" t="s">
        <v>8885</v>
      </c>
      <c r="O2885" s="17" t="s">
        <v>318</v>
      </c>
      <c r="P2885" s="43" t="s">
        <v>4047</v>
      </c>
      <c r="Q2885" s="17" t="str" cm="1">
        <f t="array" ref="Q2885">_xlfn.XLOOKUP(Table4[[#This Row],[Full Name / Nama Penuh]],Table1[[#All],[Employee Name]],Table1[[#All],[Status]],"",0,1)</f>
        <v>Active</v>
      </c>
      <c r="R2885" s="37"/>
    </row>
    <row r="2886" spans="1:18">
      <c r="A2886" s="17"/>
      <c r="B2886" s="15"/>
      <c r="C2886" s="15"/>
      <c r="D2886" s="15"/>
      <c r="E2886" s="32">
        <v>45922</v>
      </c>
      <c r="F2886" s="17" t="s">
        <v>11</v>
      </c>
      <c r="G2886" s="15"/>
      <c r="H2886" s="17" t="s">
        <v>239</v>
      </c>
      <c r="I2886" s="17" t="s">
        <v>1432</v>
      </c>
      <c r="J2886" s="17" t="s">
        <v>3817</v>
      </c>
      <c r="K2886" s="17" t="s">
        <v>267</v>
      </c>
      <c r="L2886" s="17" t="s">
        <v>8886</v>
      </c>
      <c r="M2886" s="17" t="s">
        <v>8887</v>
      </c>
      <c r="N2886" s="17" t="s">
        <v>8888</v>
      </c>
      <c r="O2886" s="17" t="s">
        <v>283</v>
      </c>
      <c r="P2886" s="43" t="s">
        <v>4047</v>
      </c>
      <c r="Q2886" s="17" t="str" cm="1">
        <f t="array" ref="Q2886">_xlfn.XLOOKUP(Table4[[#This Row],[Full Name / Nama Penuh]],Table1[[#All],[Employee Name]],Table1[[#All],[Status]],"",0,1)</f>
        <v>Active</v>
      </c>
      <c r="R2886" s="37"/>
    </row>
    <row r="2887" spans="1:18">
      <c r="A2887" s="17"/>
      <c r="B2887" s="15"/>
      <c r="C2887" s="15"/>
      <c r="D2887" s="15"/>
      <c r="E2887" s="32">
        <v>45922</v>
      </c>
      <c r="F2887" s="17" t="s">
        <v>91</v>
      </c>
      <c r="G2887" s="15"/>
      <c r="H2887" s="17" t="s">
        <v>239</v>
      </c>
      <c r="I2887" s="17" t="s">
        <v>8767</v>
      </c>
      <c r="J2887" s="17" t="s">
        <v>266</v>
      </c>
      <c r="K2887" s="17" t="s">
        <v>267</v>
      </c>
      <c r="L2887" s="17" t="s">
        <v>8889</v>
      </c>
      <c r="M2887" s="17" t="s">
        <v>8890</v>
      </c>
      <c r="N2887" s="17" t="s">
        <v>8891</v>
      </c>
      <c r="O2887" s="17" t="s">
        <v>367</v>
      </c>
      <c r="P2887" s="43" t="s">
        <v>4047</v>
      </c>
      <c r="Q2887" s="17" t="str" cm="1">
        <f t="array" ref="Q2887">_xlfn.XLOOKUP(Table4[[#This Row],[Full Name / Nama Penuh]],Table1[[#All],[Employee Name]],Table1[[#All],[Status]],"",0,1)</f>
        <v>Inactive</v>
      </c>
      <c r="R2887" s="37"/>
    </row>
    <row r="2888" spans="1:18">
      <c r="A2888" s="17"/>
      <c r="B2888" s="15"/>
      <c r="C2888" s="15"/>
      <c r="D2888" s="15"/>
      <c r="E2888" s="32">
        <v>45922</v>
      </c>
      <c r="F2888" s="17" t="s">
        <v>22</v>
      </c>
      <c r="G2888" s="15"/>
      <c r="H2888" s="17" t="s">
        <v>239</v>
      </c>
      <c r="I2888" s="17" t="s">
        <v>1989</v>
      </c>
      <c r="J2888" s="17" t="s">
        <v>1701</v>
      </c>
      <c r="K2888" s="17" t="s">
        <v>267</v>
      </c>
      <c r="L2888" s="17" t="s">
        <v>8892</v>
      </c>
      <c r="M2888" s="17" t="s">
        <v>8893</v>
      </c>
      <c r="N2888" s="17" t="s">
        <v>8894</v>
      </c>
      <c r="O2888" s="17" t="s">
        <v>346</v>
      </c>
      <c r="P2888" s="43" t="s">
        <v>4047</v>
      </c>
      <c r="Q2888" s="17" t="str" cm="1">
        <f t="array" ref="Q2888">_xlfn.XLOOKUP(Table4[[#This Row],[Full Name / Nama Penuh]],Table1[[#All],[Employee Name]],Table1[[#All],[Status]],"",0,1)</f>
        <v>Inactive</v>
      </c>
      <c r="R2888" s="37"/>
    </row>
    <row r="2889" spans="1:18">
      <c r="A2889" s="17"/>
      <c r="B2889" s="15"/>
      <c r="C2889" s="15"/>
      <c r="D2889" s="15"/>
      <c r="E2889" s="32">
        <v>45922</v>
      </c>
      <c r="F2889" s="17" t="s">
        <v>22</v>
      </c>
      <c r="G2889" s="15"/>
      <c r="H2889" s="17" t="s">
        <v>239</v>
      </c>
      <c r="I2889" s="17" t="s">
        <v>1301</v>
      </c>
      <c r="J2889" s="17" t="s">
        <v>848</v>
      </c>
      <c r="K2889" s="17" t="s">
        <v>267</v>
      </c>
      <c r="L2889" s="17" t="s">
        <v>8895</v>
      </c>
      <c r="M2889" s="17" t="s">
        <v>8896</v>
      </c>
      <c r="N2889" s="17" t="s">
        <v>8897</v>
      </c>
      <c r="O2889" s="17" t="s">
        <v>283</v>
      </c>
      <c r="P2889" s="43" t="s">
        <v>4047</v>
      </c>
      <c r="Q2889" s="17" t="str" cm="1">
        <f t="array" ref="Q2889">_xlfn.XLOOKUP(Table4[[#This Row],[Full Name / Nama Penuh]],Table1[[#All],[Employee Name]],Table1[[#All],[Status]],"",0,1)</f>
        <v>Inactive</v>
      </c>
      <c r="R2889" s="37"/>
    </row>
    <row r="2890" spans="1:18">
      <c r="A2890" s="17"/>
      <c r="B2890" s="15"/>
      <c r="C2890" s="15"/>
      <c r="D2890" s="15"/>
      <c r="E2890" s="32">
        <v>45922</v>
      </c>
      <c r="F2890" s="17" t="s">
        <v>235</v>
      </c>
      <c r="G2890" s="15"/>
      <c r="H2890" s="17" t="s">
        <v>239</v>
      </c>
      <c r="I2890" s="17" t="s">
        <v>1016</v>
      </c>
      <c r="J2890" s="17" t="s">
        <v>291</v>
      </c>
      <c r="K2890" s="17" t="s">
        <v>267</v>
      </c>
      <c r="L2890" s="17" t="s">
        <v>8898</v>
      </c>
      <c r="M2890" s="17" t="s">
        <v>8899</v>
      </c>
      <c r="N2890" s="17" t="s">
        <v>8900</v>
      </c>
      <c r="O2890" s="17" t="s">
        <v>283</v>
      </c>
      <c r="P2890" s="43" t="s">
        <v>4047</v>
      </c>
      <c r="Q2890" s="17" t="str" cm="1">
        <f t="array" ref="Q2890">_xlfn.XLOOKUP(Table4[[#This Row],[Full Name / Nama Penuh]],Table1[[#All],[Employee Name]],Table1[[#All],[Status]],"",0,1)</f>
        <v>Active</v>
      </c>
      <c r="R2890" s="37"/>
    </row>
    <row r="2891" spans="1:18">
      <c r="A2891" s="17"/>
      <c r="B2891" s="15"/>
      <c r="C2891" s="15"/>
      <c r="D2891" s="15"/>
      <c r="E2891" s="32">
        <v>45922</v>
      </c>
      <c r="F2891" s="17" t="s">
        <v>235</v>
      </c>
      <c r="G2891" s="15"/>
      <c r="H2891" s="17" t="s">
        <v>239</v>
      </c>
      <c r="I2891" s="17" t="s">
        <v>1016</v>
      </c>
      <c r="J2891" s="17" t="s">
        <v>291</v>
      </c>
      <c r="K2891" s="17" t="s">
        <v>267</v>
      </c>
      <c r="L2891" s="17" t="s">
        <v>8901</v>
      </c>
      <c r="M2891" s="17" t="s">
        <v>581</v>
      </c>
      <c r="N2891" s="17" t="s">
        <v>8902</v>
      </c>
      <c r="O2891" s="17" t="s">
        <v>375</v>
      </c>
      <c r="P2891" s="43" t="s">
        <v>4047</v>
      </c>
      <c r="Q2891" s="17" t="str" cm="1">
        <f t="array" ref="Q2891">_xlfn.XLOOKUP(Table4[[#This Row],[Full Name / Nama Penuh]],Table1[[#All],[Employee Name]],Table1[[#All],[Status]],"",0,1)</f>
        <v>Active</v>
      </c>
      <c r="R2891" s="37"/>
    </row>
    <row r="2892" spans="1:18">
      <c r="A2892" s="17"/>
      <c r="B2892" s="15"/>
      <c r="C2892" s="15"/>
      <c r="D2892" s="15"/>
      <c r="E2892" s="32">
        <v>45922</v>
      </c>
      <c r="F2892" s="17" t="s">
        <v>226</v>
      </c>
      <c r="G2892" s="15"/>
      <c r="H2892" s="17" t="s">
        <v>239</v>
      </c>
      <c r="I2892" s="17" t="s">
        <v>2954</v>
      </c>
      <c r="J2892" s="17" t="s">
        <v>274</v>
      </c>
      <c r="K2892" s="17" t="s">
        <v>267</v>
      </c>
      <c r="L2892" s="17" t="s">
        <v>8903</v>
      </c>
      <c r="M2892" s="17" t="s">
        <v>8904</v>
      </c>
      <c r="N2892" s="17" t="s">
        <v>8905</v>
      </c>
      <c r="O2892" s="17" t="s">
        <v>346</v>
      </c>
      <c r="P2892" s="43" t="s">
        <v>4047</v>
      </c>
      <c r="Q2892" s="17" t="str" cm="1">
        <f t="array" ref="Q2892">_xlfn.XLOOKUP(Table4[[#This Row],[Full Name / Nama Penuh]],Table1[[#All],[Employee Name]],Table1[[#All],[Status]],"",0,1)</f>
        <v>Active</v>
      </c>
      <c r="R2892" s="37"/>
    </row>
    <row r="2893" spans="1:18">
      <c r="A2893" s="17"/>
      <c r="B2893" s="15"/>
      <c r="C2893" s="15"/>
      <c r="D2893" s="15"/>
      <c r="E2893" s="32">
        <v>45922</v>
      </c>
      <c r="F2893" s="17" t="s">
        <v>221</v>
      </c>
      <c r="G2893" s="15"/>
      <c r="H2893" s="17" t="s">
        <v>239</v>
      </c>
      <c r="I2893" s="17" t="s">
        <v>8842</v>
      </c>
      <c r="J2893" s="17" t="s">
        <v>88</v>
      </c>
      <c r="K2893" s="17" t="s">
        <v>267</v>
      </c>
      <c r="L2893" s="17" t="s">
        <v>8906</v>
      </c>
      <c r="M2893" s="17" t="s">
        <v>8817</v>
      </c>
      <c r="N2893" s="17" t="s">
        <v>8907</v>
      </c>
      <c r="O2893" s="17" t="s">
        <v>295</v>
      </c>
      <c r="P2893" s="43" t="s">
        <v>4047</v>
      </c>
      <c r="Q2893" s="17" t="str" cm="1">
        <f t="array" ref="Q2893">_xlfn.XLOOKUP(Table4[[#This Row],[Full Name / Nama Penuh]],Table1[[#All],[Employee Name]],Table1[[#All],[Status]],"",0,1)</f>
        <v>Active</v>
      </c>
      <c r="R2893" s="37"/>
    </row>
    <row r="2894" spans="1:18" ht="115.5">
      <c r="A2894" s="47"/>
      <c r="B2894" s="21"/>
      <c r="C2894" s="21"/>
      <c r="D2894" s="21"/>
      <c r="E2894" s="33">
        <v>45922</v>
      </c>
      <c r="F2894" s="17" t="s">
        <v>152</v>
      </c>
      <c r="G2894" s="15"/>
      <c r="H2894" s="17" t="s">
        <v>239</v>
      </c>
      <c r="I2894" s="22" t="s">
        <v>359</v>
      </c>
      <c r="J2894" s="22" t="s">
        <v>355</v>
      </c>
      <c r="K2894" s="23" t="s">
        <v>267</v>
      </c>
      <c r="L2894" s="23" t="s">
        <v>8908</v>
      </c>
      <c r="M2894" s="24" t="s">
        <v>8909</v>
      </c>
      <c r="N2894" s="24" t="s">
        <v>8910</v>
      </c>
      <c r="O2894" s="22" t="s">
        <v>375</v>
      </c>
      <c r="P2894" s="43" t="s">
        <v>4047</v>
      </c>
      <c r="Q2894" s="17" t="str" cm="1">
        <f t="array" ref="Q2894">_xlfn.XLOOKUP(Table4[[#This Row],[Full Name / Nama Penuh]],Table1[[#All],[Employee Name]],Table1[[#All],[Status]],"",0,1)</f>
        <v>Active</v>
      </c>
      <c r="R2894" s="37"/>
    </row>
    <row r="2895" spans="1:18" ht="57.75">
      <c r="A2895" s="47"/>
      <c r="B2895" s="21"/>
      <c r="C2895" s="21"/>
      <c r="D2895" s="21"/>
      <c r="E2895" s="33">
        <v>45920</v>
      </c>
      <c r="F2895" s="17" t="s">
        <v>147</v>
      </c>
      <c r="G2895" s="15"/>
      <c r="H2895" s="17" t="s">
        <v>239</v>
      </c>
      <c r="I2895" s="22" t="s">
        <v>508</v>
      </c>
      <c r="J2895" s="22" t="s">
        <v>266</v>
      </c>
      <c r="K2895" s="23" t="s">
        <v>285</v>
      </c>
      <c r="L2895" s="23" t="s">
        <v>8911</v>
      </c>
      <c r="M2895" s="24" t="s">
        <v>362</v>
      </c>
      <c r="N2895" s="24" t="s">
        <v>8912</v>
      </c>
      <c r="O2895" s="22" t="s">
        <v>428</v>
      </c>
      <c r="P2895" s="43" t="s">
        <v>4047</v>
      </c>
      <c r="Q2895" s="17" t="str" cm="1">
        <f t="array" ref="Q2895">_xlfn.XLOOKUP(Table4[[#This Row],[Full Name / Nama Penuh]],Table1[[#All],[Employee Name]],Table1[[#All],[Status]],"",0,1)</f>
        <v>Active</v>
      </c>
      <c r="R2895" s="37"/>
    </row>
    <row r="2896" spans="1:18">
      <c r="A2896" s="17"/>
      <c r="B2896" s="15"/>
      <c r="C2896" s="15"/>
      <c r="D2896" s="15"/>
      <c r="E2896" s="32">
        <v>45919</v>
      </c>
      <c r="F2896" s="17" t="s">
        <v>174</v>
      </c>
      <c r="G2896" s="15"/>
      <c r="H2896" s="17" t="s">
        <v>239</v>
      </c>
      <c r="I2896" s="17" t="s">
        <v>5798</v>
      </c>
      <c r="J2896" s="17" t="s">
        <v>355</v>
      </c>
      <c r="K2896" s="17" t="s">
        <v>296</v>
      </c>
      <c r="L2896" s="17" t="s">
        <v>8870</v>
      </c>
      <c r="M2896" s="17" t="s">
        <v>8871</v>
      </c>
      <c r="N2896" s="17" t="s">
        <v>8872</v>
      </c>
      <c r="O2896" s="17" t="s">
        <v>346</v>
      </c>
      <c r="P2896" s="43" t="s">
        <v>4047</v>
      </c>
      <c r="Q2896" s="17" t="str" cm="1">
        <f t="array" ref="Q2896">_xlfn.XLOOKUP(Table4[[#This Row],[Full Name / Nama Penuh]],Table1[[#All],[Employee Name]],Table1[[#All],[Status]],"",0,1)</f>
        <v>Active</v>
      </c>
      <c r="R2896" s="37"/>
    </row>
    <row r="2897" spans="1:18">
      <c r="A2897" s="17"/>
      <c r="B2897" s="15"/>
      <c r="C2897" s="15"/>
      <c r="D2897" s="15"/>
      <c r="E2897" s="32">
        <v>45919</v>
      </c>
      <c r="F2897" s="17" t="s">
        <v>222</v>
      </c>
      <c r="G2897" s="15"/>
      <c r="H2897" s="17" t="s">
        <v>239</v>
      </c>
      <c r="I2897" s="17" t="s">
        <v>789</v>
      </c>
      <c r="J2897" s="17" t="s">
        <v>291</v>
      </c>
      <c r="K2897" s="17" t="s">
        <v>267</v>
      </c>
      <c r="L2897" s="17" t="s">
        <v>8913</v>
      </c>
      <c r="M2897" s="17" t="s">
        <v>8914</v>
      </c>
      <c r="N2897" s="17" t="s">
        <v>8915</v>
      </c>
      <c r="O2897" s="17" t="s">
        <v>283</v>
      </c>
      <c r="P2897" s="43" t="s">
        <v>4047</v>
      </c>
      <c r="Q2897" s="17" t="str" cm="1">
        <f t="array" ref="Q2897">_xlfn.XLOOKUP(Table4[[#This Row],[Full Name / Nama Penuh]],Table1[[#All],[Employee Name]],Table1[[#All],[Status]],"",0,1)</f>
        <v>Active</v>
      </c>
      <c r="R2897" s="37"/>
    </row>
    <row r="2898" spans="1:18">
      <c r="A2898" s="17"/>
      <c r="B2898" s="15"/>
      <c r="C2898" s="15"/>
      <c r="D2898" s="15"/>
      <c r="E2898" s="32">
        <v>45919</v>
      </c>
      <c r="F2898" s="17" t="s">
        <v>156</v>
      </c>
      <c r="G2898" s="15"/>
      <c r="H2898" s="17" t="s">
        <v>239</v>
      </c>
      <c r="I2898" s="17" t="s">
        <v>697</v>
      </c>
      <c r="J2898" s="17" t="s">
        <v>274</v>
      </c>
      <c r="K2898" s="17" t="s">
        <v>267</v>
      </c>
      <c r="L2898" s="17" t="s">
        <v>8916</v>
      </c>
      <c r="M2898" s="17" t="s">
        <v>8917</v>
      </c>
      <c r="N2898" s="17" t="s">
        <v>8918</v>
      </c>
      <c r="O2898" s="17" t="s">
        <v>283</v>
      </c>
      <c r="P2898" s="43" t="s">
        <v>4047</v>
      </c>
      <c r="Q2898" s="17" t="str" cm="1">
        <f t="array" ref="Q2898">_xlfn.XLOOKUP(Table4[[#This Row],[Full Name / Nama Penuh]],Table1[[#All],[Employee Name]],Table1[[#All],[Status]],"",0,1)</f>
        <v>Active</v>
      </c>
      <c r="R2898" s="37"/>
    </row>
    <row r="2899" spans="1:18">
      <c r="A2899" s="17"/>
      <c r="B2899" s="15"/>
      <c r="C2899" s="15"/>
      <c r="D2899" s="15"/>
      <c r="E2899" s="32">
        <v>45919</v>
      </c>
      <c r="F2899" s="17" t="s">
        <v>113</v>
      </c>
      <c r="G2899" s="15"/>
      <c r="H2899" s="17" t="s">
        <v>239</v>
      </c>
      <c r="I2899" s="17" t="s">
        <v>8492</v>
      </c>
      <c r="J2899" s="17" t="s">
        <v>266</v>
      </c>
      <c r="K2899" s="17" t="s">
        <v>267</v>
      </c>
      <c r="L2899" s="17" t="s">
        <v>8919</v>
      </c>
      <c r="M2899" s="17" t="s">
        <v>8920</v>
      </c>
      <c r="N2899" s="17" t="s">
        <v>8921</v>
      </c>
      <c r="O2899" s="17" t="s">
        <v>318</v>
      </c>
      <c r="P2899" s="43" t="s">
        <v>4047</v>
      </c>
      <c r="Q2899" s="17" t="str" cm="1">
        <f t="array" ref="Q2899">_xlfn.XLOOKUP(Table4[[#This Row],[Full Name / Nama Penuh]],Table1[[#All],[Employee Name]],Table1[[#All],[Status]],"",0,1)</f>
        <v>Inactive</v>
      </c>
      <c r="R2899" s="37"/>
    </row>
    <row r="2900" spans="1:18">
      <c r="A2900" s="17"/>
      <c r="B2900" s="15"/>
      <c r="C2900" s="15"/>
      <c r="D2900" s="15"/>
      <c r="E2900" s="32">
        <v>45918</v>
      </c>
      <c r="F2900" s="17" t="s">
        <v>27</v>
      </c>
      <c r="G2900" s="15"/>
      <c r="H2900" s="17" t="s">
        <v>239</v>
      </c>
      <c r="I2900" s="17" t="s">
        <v>8922</v>
      </c>
      <c r="J2900" s="17" t="s">
        <v>483</v>
      </c>
      <c r="K2900" s="17" t="s">
        <v>296</v>
      </c>
      <c r="L2900" s="17" t="s">
        <v>8923</v>
      </c>
      <c r="M2900" s="17" t="s">
        <v>8924</v>
      </c>
      <c r="N2900" s="17" t="s">
        <v>8925</v>
      </c>
      <c r="O2900" s="17" t="s">
        <v>346</v>
      </c>
      <c r="P2900" s="43" t="s">
        <v>4047</v>
      </c>
      <c r="Q2900" s="17" t="str" cm="1">
        <f t="array" ref="Q2900">_xlfn.XLOOKUP(Table4[[#This Row],[Full Name / Nama Penuh]],Table1[[#All],[Employee Name]],Table1[[#All],[Status]],"",0,1)</f>
        <v>Inactive</v>
      </c>
      <c r="R2900" s="37"/>
    </row>
    <row r="2901" spans="1:18">
      <c r="A2901" s="17"/>
      <c r="B2901" s="15"/>
      <c r="C2901" s="15"/>
      <c r="D2901" s="15"/>
      <c r="E2901" s="32">
        <v>45918</v>
      </c>
      <c r="F2901" s="17" t="s">
        <v>174</v>
      </c>
      <c r="G2901" s="15"/>
      <c r="H2901" s="17" t="s">
        <v>239</v>
      </c>
      <c r="I2901" s="17" t="s">
        <v>5798</v>
      </c>
      <c r="J2901" s="17" t="s">
        <v>355</v>
      </c>
      <c r="K2901" s="17" t="s">
        <v>296</v>
      </c>
      <c r="L2901" s="17" t="s">
        <v>8870</v>
      </c>
      <c r="M2901" s="17" t="s">
        <v>8871</v>
      </c>
      <c r="N2901" s="17" t="s">
        <v>8872</v>
      </c>
      <c r="O2901" s="17" t="s">
        <v>346</v>
      </c>
      <c r="P2901" s="43" t="s">
        <v>4047</v>
      </c>
      <c r="Q2901" s="17" t="str" cm="1">
        <f t="array" ref="Q2901">_xlfn.XLOOKUP(Table4[[#This Row],[Full Name / Nama Penuh]],Table1[[#All],[Employee Name]],Table1[[#All],[Status]],"",0,1)</f>
        <v>Active</v>
      </c>
      <c r="R2901" s="37"/>
    </row>
    <row r="2902" spans="1:18">
      <c r="A2902" s="17"/>
      <c r="B2902" s="15"/>
      <c r="C2902" s="15"/>
      <c r="D2902" s="15"/>
      <c r="E2902" s="32">
        <v>45918</v>
      </c>
      <c r="F2902" s="17" t="s">
        <v>223</v>
      </c>
      <c r="G2902" s="15"/>
      <c r="H2902" s="17" t="s">
        <v>239</v>
      </c>
      <c r="I2902" s="17" t="s">
        <v>8815</v>
      </c>
      <c r="J2902" s="17" t="s">
        <v>291</v>
      </c>
      <c r="K2902" s="17" t="s">
        <v>305</v>
      </c>
      <c r="L2902" s="17" t="s">
        <v>8926</v>
      </c>
      <c r="M2902" s="17" t="s">
        <v>8817</v>
      </c>
      <c r="N2902" s="17" t="s">
        <v>8927</v>
      </c>
      <c r="O2902" s="17" t="s">
        <v>295</v>
      </c>
      <c r="P2902" s="43" t="s">
        <v>4047</v>
      </c>
      <c r="Q2902" s="17" t="str" cm="1">
        <f t="array" ref="Q2902">_xlfn.XLOOKUP(Table4[[#This Row],[Full Name / Nama Penuh]],Table1[[#All],[Employee Name]],Table1[[#All],[Status]],"",0,1)</f>
        <v>Inactive</v>
      </c>
      <c r="R2902" s="37"/>
    </row>
    <row r="2903" spans="1:18">
      <c r="A2903" s="17"/>
      <c r="B2903" s="15"/>
      <c r="C2903" s="15"/>
      <c r="D2903" s="15"/>
      <c r="E2903" s="32">
        <v>45918</v>
      </c>
      <c r="F2903" s="17" t="s">
        <v>22</v>
      </c>
      <c r="G2903" s="15"/>
      <c r="H2903" s="17" t="s">
        <v>239</v>
      </c>
      <c r="I2903" s="17" t="s">
        <v>8928</v>
      </c>
      <c r="J2903" s="17" t="s">
        <v>1026</v>
      </c>
      <c r="K2903" s="17" t="s">
        <v>267</v>
      </c>
      <c r="L2903" s="17" t="s">
        <v>8929</v>
      </c>
      <c r="M2903" s="17" t="s">
        <v>8930</v>
      </c>
      <c r="N2903" s="17" t="s">
        <v>8931</v>
      </c>
      <c r="O2903" s="17" t="s">
        <v>346</v>
      </c>
      <c r="P2903" s="43" t="s">
        <v>4047</v>
      </c>
      <c r="Q2903" s="17" t="str" cm="1">
        <f t="array" ref="Q2903">_xlfn.XLOOKUP(Table4[[#This Row],[Full Name / Nama Penuh]],Table1[[#All],[Employee Name]],Table1[[#All],[Status]],"",0,1)</f>
        <v>Inactive</v>
      </c>
      <c r="R2903" s="37"/>
    </row>
    <row r="2904" spans="1:18">
      <c r="A2904" s="17"/>
      <c r="B2904" s="15"/>
      <c r="C2904" s="15"/>
      <c r="D2904" s="15"/>
      <c r="E2904" s="32">
        <v>45918</v>
      </c>
      <c r="F2904" s="17" t="s">
        <v>18</v>
      </c>
      <c r="G2904" s="15"/>
      <c r="H2904" s="17" t="s">
        <v>239</v>
      </c>
      <c r="I2904" s="17" t="s">
        <v>1086</v>
      </c>
      <c r="J2904" s="17" t="s">
        <v>848</v>
      </c>
      <c r="K2904" s="17" t="s">
        <v>267</v>
      </c>
      <c r="L2904" s="17" t="s">
        <v>8932</v>
      </c>
      <c r="M2904" s="17" t="s">
        <v>8933</v>
      </c>
      <c r="N2904" s="17" t="s">
        <v>8934</v>
      </c>
      <c r="O2904" s="17" t="s">
        <v>498</v>
      </c>
      <c r="P2904" s="43" t="s">
        <v>4047</v>
      </c>
      <c r="Q2904" s="17" t="str" cm="1">
        <f t="array" ref="Q2904">_xlfn.XLOOKUP(Table4[[#This Row],[Full Name / Nama Penuh]],Table1[[#All],[Employee Name]],Table1[[#All],[Status]],"",0,1)</f>
        <v>Active</v>
      </c>
      <c r="R2904" s="37"/>
    </row>
    <row r="2905" spans="1:18">
      <c r="A2905" s="17"/>
      <c r="B2905" s="15"/>
      <c r="C2905" s="15"/>
      <c r="D2905" s="15"/>
      <c r="E2905" s="32">
        <v>45918</v>
      </c>
      <c r="F2905" s="17" t="s">
        <v>18</v>
      </c>
      <c r="G2905" s="15"/>
      <c r="H2905" s="17" t="s">
        <v>239</v>
      </c>
      <c r="I2905" s="17" t="s">
        <v>1086</v>
      </c>
      <c r="J2905" s="17" t="s">
        <v>644</v>
      </c>
      <c r="K2905" s="17" t="s">
        <v>267</v>
      </c>
      <c r="L2905" s="17" t="s">
        <v>8935</v>
      </c>
      <c r="M2905" s="17" t="s">
        <v>5067</v>
      </c>
      <c r="N2905" s="17" t="s">
        <v>8934</v>
      </c>
      <c r="O2905" s="17" t="s">
        <v>346</v>
      </c>
      <c r="P2905" s="43" t="s">
        <v>4047</v>
      </c>
      <c r="Q2905" s="17" t="str" cm="1">
        <f t="array" ref="Q2905">_xlfn.XLOOKUP(Table4[[#This Row],[Full Name / Nama Penuh]],Table1[[#All],[Employee Name]],Table1[[#All],[Status]],"",0,1)</f>
        <v>Active</v>
      </c>
      <c r="R2905" s="37"/>
    </row>
    <row r="2906" spans="1:18">
      <c r="A2906" s="17"/>
      <c r="B2906" s="15"/>
      <c r="C2906" s="15"/>
      <c r="D2906" s="15"/>
      <c r="E2906" s="32">
        <v>45918</v>
      </c>
      <c r="F2906" s="17" t="s">
        <v>131</v>
      </c>
      <c r="G2906" s="15"/>
      <c r="H2906" s="17" t="s">
        <v>239</v>
      </c>
      <c r="I2906" s="17" t="s">
        <v>2344</v>
      </c>
      <c r="J2906" s="17" t="s">
        <v>325</v>
      </c>
      <c r="K2906" s="17" t="s">
        <v>267</v>
      </c>
      <c r="L2906" s="17" t="s">
        <v>8936</v>
      </c>
      <c r="M2906" s="17" t="s">
        <v>2722</v>
      </c>
      <c r="N2906" s="17" t="s">
        <v>8937</v>
      </c>
      <c r="O2906" s="17" t="s">
        <v>283</v>
      </c>
      <c r="P2906" s="43" t="s">
        <v>4047</v>
      </c>
      <c r="Q2906" s="17" t="str" cm="1">
        <f t="array" ref="Q2906">_xlfn.XLOOKUP(Table4[[#This Row],[Full Name / Nama Penuh]],Table1[[#All],[Employee Name]],Table1[[#All],[Status]],"",0,1)</f>
        <v>Active</v>
      </c>
      <c r="R2906" s="37"/>
    </row>
    <row r="2907" spans="1:18">
      <c r="A2907" s="17"/>
      <c r="B2907" s="15"/>
      <c r="C2907" s="15"/>
      <c r="D2907" s="15"/>
      <c r="E2907" s="32">
        <v>45918</v>
      </c>
      <c r="F2907" s="17" t="s">
        <v>156</v>
      </c>
      <c r="G2907" s="15"/>
      <c r="H2907" s="17" t="s">
        <v>239</v>
      </c>
      <c r="I2907" s="17" t="s">
        <v>8863</v>
      </c>
      <c r="J2907" s="17" t="s">
        <v>266</v>
      </c>
      <c r="K2907" s="17" t="s">
        <v>267</v>
      </c>
      <c r="L2907" s="17" t="s">
        <v>8938</v>
      </c>
      <c r="M2907" s="17" t="s">
        <v>8939</v>
      </c>
      <c r="N2907" s="17" t="s">
        <v>8940</v>
      </c>
      <c r="O2907" s="17" t="s">
        <v>283</v>
      </c>
      <c r="P2907" s="43" t="s">
        <v>4047</v>
      </c>
      <c r="Q2907" s="17" t="str" cm="1">
        <f t="array" ref="Q2907">_xlfn.XLOOKUP(Table4[[#This Row],[Full Name / Nama Penuh]],Table1[[#All],[Employee Name]],Table1[[#All],[Status]],"",0,1)</f>
        <v>Active</v>
      </c>
      <c r="R2907" s="37"/>
    </row>
    <row r="2908" spans="1:18">
      <c r="A2908" s="17"/>
      <c r="B2908" s="15"/>
      <c r="C2908" s="15"/>
      <c r="D2908" s="15"/>
      <c r="E2908" s="32">
        <v>45918</v>
      </c>
      <c r="F2908" s="17" t="s">
        <v>132</v>
      </c>
      <c r="G2908" s="15"/>
      <c r="H2908" s="17" t="s">
        <v>239</v>
      </c>
      <c r="I2908" s="17" t="s">
        <v>8941</v>
      </c>
      <c r="J2908" s="17" t="s">
        <v>848</v>
      </c>
      <c r="K2908" s="17" t="s">
        <v>267</v>
      </c>
      <c r="L2908" s="17" t="s">
        <v>4661</v>
      </c>
      <c r="M2908" s="17" t="s">
        <v>8942</v>
      </c>
      <c r="N2908" s="17" t="s">
        <v>8943</v>
      </c>
      <c r="O2908" s="17" t="s">
        <v>283</v>
      </c>
      <c r="P2908" s="43" t="s">
        <v>4047</v>
      </c>
      <c r="Q2908" s="17" t="str" cm="1">
        <f t="array" ref="Q2908">_xlfn.XLOOKUP(Table4[[#This Row],[Full Name / Nama Penuh]],Table1[[#All],[Employee Name]],Table1[[#All],[Status]],"",0,1)</f>
        <v>Active</v>
      </c>
      <c r="R2908" s="37"/>
    </row>
    <row r="2909" spans="1:18">
      <c r="A2909" s="17"/>
      <c r="B2909" s="15"/>
      <c r="C2909" s="15"/>
      <c r="D2909" s="15"/>
      <c r="E2909" s="32">
        <v>45918</v>
      </c>
      <c r="F2909" s="17" t="s">
        <v>113</v>
      </c>
      <c r="G2909" s="15"/>
      <c r="H2909" s="17" t="s">
        <v>239</v>
      </c>
      <c r="I2909" s="17" t="s">
        <v>8492</v>
      </c>
      <c r="J2909" s="17" t="s">
        <v>355</v>
      </c>
      <c r="K2909" s="17" t="s">
        <v>305</v>
      </c>
      <c r="L2909" s="17" t="s">
        <v>8944</v>
      </c>
      <c r="M2909" s="17" t="s">
        <v>8945</v>
      </c>
      <c r="N2909" s="17" t="s">
        <v>8946</v>
      </c>
      <c r="O2909" s="17" t="s">
        <v>454</v>
      </c>
      <c r="P2909" s="43" t="s">
        <v>4047</v>
      </c>
      <c r="Q2909" s="17" t="str" cm="1">
        <f t="array" ref="Q2909">_xlfn.XLOOKUP(Table4[[#This Row],[Full Name / Nama Penuh]],Table1[[#All],[Employee Name]],Table1[[#All],[Status]],"",0,1)</f>
        <v>Inactive</v>
      </c>
      <c r="R2909" s="37"/>
    </row>
    <row r="2910" spans="1:18">
      <c r="A2910" s="17"/>
      <c r="B2910" s="15"/>
      <c r="C2910" s="15"/>
      <c r="D2910" s="15"/>
      <c r="E2910" s="32">
        <v>45917</v>
      </c>
      <c r="F2910" s="17" t="s">
        <v>140</v>
      </c>
      <c r="G2910" s="15"/>
      <c r="H2910" s="17" t="s">
        <v>239</v>
      </c>
      <c r="I2910" s="17" t="s">
        <v>403</v>
      </c>
      <c r="J2910" s="17" t="s">
        <v>291</v>
      </c>
      <c r="K2910" s="17" t="s">
        <v>285</v>
      </c>
      <c r="L2910" s="17" t="s">
        <v>8947</v>
      </c>
      <c r="M2910" s="17" t="s">
        <v>8948</v>
      </c>
      <c r="N2910" s="17" t="s">
        <v>8949</v>
      </c>
      <c r="O2910" s="17" t="s">
        <v>367</v>
      </c>
      <c r="P2910" s="43" t="s">
        <v>4047</v>
      </c>
      <c r="Q2910" s="17" t="str" cm="1">
        <f t="array" ref="Q2910">_xlfn.XLOOKUP(Table4[[#This Row],[Full Name / Nama Penuh]],Table1[[#All],[Employee Name]],Table1[[#All],[Status]],"",0,1)</f>
        <v>Active</v>
      </c>
      <c r="R2910" s="37"/>
    </row>
    <row r="2911" spans="1:18">
      <c r="A2911" s="17"/>
      <c r="B2911" s="15"/>
      <c r="C2911" s="15"/>
      <c r="D2911" s="15"/>
      <c r="E2911" s="32">
        <v>45917</v>
      </c>
      <c r="F2911" s="17" t="s">
        <v>11</v>
      </c>
      <c r="G2911" s="15"/>
      <c r="H2911" s="17" t="s">
        <v>239</v>
      </c>
      <c r="I2911" s="17" t="s">
        <v>1432</v>
      </c>
      <c r="J2911" s="17" t="s">
        <v>266</v>
      </c>
      <c r="K2911" s="17" t="s">
        <v>296</v>
      </c>
      <c r="L2911" s="17" t="s">
        <v>8950</v>
      </c>
      <c r="M2911" s="17" t="s">
        <v>8951</v>
      </c>
      <c r="N2911" s="17" t="s">
        <v>8952</v>
      </c>
      <c r="O2911" s="17" t="s">
        <v>541</v>
      </c>
      <c r="P2911" s="43" t="s">
        <v>4047</v>
      </c>
      <c r="Q2911" s="17" t="str" cm="1">
        <f t="array" ref="Q2911">_xlfn.XLOOKUP(Table4[[#This Row],[Full Name / Nama Penuh]],Table1[[#All],[Employee Name]],Table1[[#All],[Status]],"",0,1)</f>
        <v>Active</v>
      </c>
      <c r="R2911" s="37"/>
    </row>
    <row r="2912" spans="1:18">
      <c r="A2912" s="17"/>
      <c r="B2912" s="15"/>
      <c r="C2912" s="15"/>
      <c r="D2912" s="15"/>
      <c r="E2912" s="32">
        <v>45917</v>
      </c>
      <c r="F2912" s="17" t="s">
        <v>86</v>
      </c>
      <c r="G2912" s="15"/>
      <c r="H2912" s="17" t="s">
        <v>239</v>
      </c>
      <c r="I2912" s="17" t="s">
        <v>885</v>
      </c>
      <c r="J2912" s="17" t="s">
        <v>274</v>
      </c>
      <c r="K2912" s="17" t="s">
        <v>296</v>
      </c>
      <c r="L2912" s="17" t="s">
        <v>8953</v>
      </c>
      <c r="M2912" s="17" t="s">
        <v>8954</v>
      </c>
      <c r="N2912" s="17" t="s">
        <v>8955</v>
      </c>
      <c r="O2912" s="17" t="s">
        <v>271</v>
      </c>
      <c r="P2912" s="43" t="s">
        <v>4047</v>
      </c>
      <c r="Q2912" s="17" t="str" cm="1">
        <f t="array" ref="Q2912">_xlfn.XLOOKUP(Table4[[#This Row],[Full Name / Nama Penuh]],Table1[[#All],[Employee Name]],Table1[[#All],[Status]],"",0,1)</f>
        <v>Active</v>
      </c>
      <c r="R2912" s="37"/>
    </row>
    <row r="2913" spans="1:18">
      <c r="A2913" s="17"/>
      <c r="B2913" s="15"/>
      <c r="C2913" s="15"/>
      <c r="D2913" s="15"/>
      <c r="E2913" s="32">
        <v>45917</v>
      </c>
      <c r="F2913" s="17" t="s">
        <v>103</v>
      </c>
      <c r="G2913" s="15"/>
      <c r="H2913" s="17" t="s">
        <v>239</v>
      </c>
      <c r="I2913" s="17" t="s">
        <v>8956</v>
      </c>
      <c r="J2913" s="17" t="s">
        <v>504</v>
      </c>
      <c r="K2913" s="17" t="s">
        <v>285</v>
      </c>
      <c r="L2913" s="17" t="s">
        <v>8957</v>
      </c>
      <c r="M2913" s="17" t="s">
        <v>362</v>
      </c>
      <c r="N2913" s="17" t="s">
        <v>8958</v>
      </c>
      <c r="O2913" s="17" t="s">
        <v>553</v>
      </c>
      <c r="P2913" s="43" t="s">
        <v>4047</v>
      </c>
      <c r="Q2913" s="17" t="str" cm="1">
        <f t="array" ref="Q2913">_xlfn.XLOOKUP(Table4[[#This Row],[Full Name / Nama Penuh]],Table1[[#All],[Employee Name]],Table1[[#All],[Status]],"",0,1)</f>
        <v>Active</v>
      </c>
      <c r="R2913" s="37"/>
    </row>
    <row r="2914" spans="1:18">
      <c r="A2914" s="17"/>
      <c r="B2914" s="15"/>
      <c r="C2914" s="15"/>
      <c r="D2914" s="15"/>
      <c r="E2914" s="32">
        <v>45917</v>
      </c>
      <c r="F2914" s="17" t="s">
        <v>174</v>
      </c>
      <c r="G2914" s="15"/>
      <c r="H2914" s="17" t="s">
        <v>239</v>
      </c>
      <c r="I2914" s="17" t="s">
        <v>5798</v>
      </c>
      <c r="J2914" s="17" t="s">
        <v>355</v>
      </c>
      <c r="K2914" s="17" t="s">
        <v>296</v>
      </c>
      <c r="L2914" s="17" t="s">
        <v>8870</v>
      </c>
      <c r="M2914" s="17" t="s">
        <v>8871</v>
      </c>
      <c r="N2914" s="17" t="s">
        <v>8872</v>
      </c>
      <c r="O2914" s="17" t="s">
        <v>346</v>
      </c>
      <c r="P2914" s="43" t="s">
        <v>4047</v>
      </c>
      <c r="Q2914" s="17" t="str" cm="1">
        <f t="array" ref="Q2914">_xlfn.XLOOKUP(Table4[[#This Row],[Full Name / Nama Penuh]],Table1[[#All],[Employee Name]],Table1[[#All],[Status]],"",0,1)</f>
        <v>Active</v>
      </c>
      <c r="R2914" s="37"/>
    </row>
    <row r="2915" spans="1:18">
      <c r="A2915" s="17"/>
      <c r="B2915" s="15"/>
      <c r="C2915" s="15"/>
      <c r="D2915" s="15"/>
      <c r="E2915" s="32">
        <v>45917</v>
      </c>
      <c r="F2915" s="17" t="s">
        <v>91</v>
      </c>
      <c r="G2915" s="15"/>
      <c r="H2915" s="17" t="s">
        <v>239</v>
      </c>
      <c r="I2915" s="17" t="s">
        <v>8959</v>
      </c>
      <c r="J2915" s="17" t="s">
        <v>1787</v>
      </c>
      <c r="K2915" s="17" t="s">
        <v>267</v>
      </c>
      <c r="L2915" s="17" t="s">
        <v>8960</v>
      </c>
      <c r="M2915" s="17" t="s">
        <v>8961</v>
      </c>
      <c r="N2915" s="17" t="s">
        <v>8962</v>
      </c>
      <c r="O2915" s="17" t="s">
        <v>346</v>
      </c>
      <c r="P2915" s="43" t="s">
        <v>4047</v>
      </c>
      <c r="Q2915" s="17" t="str" cm="1">
        <f t="array" ref="Q2915">_xlfn.XLOOKUP(Table4[[#This Row],[Full Name / Nama Penuh]],Table1[[#All],[Employee Name]],Table1[[#All],[Status]],"",0,1)</f>
        <v>Inactive</v>
      </c>
      <c r="R2915" s="37"/>
    </row>
    <row r="2916" spans="1:18">
      <c r="A2916" s="17"/>
      <c r="B2916" s="15"/>
      <c r="C2916" s="15"/>
      <c r="D2916" s="15"/>
      <c r="E2916" s="32">
        <v>45917</v>
      </c>
      <c r="F2916" s="17" t="s">
        <v>223</v>
      </c>
      <c r="G2916" s="15"/>
      <c r="H2916" s="17" t="s">
        <v>239</v>
      </c>
      <c r="I2916" s="17" t="s">
        <v>8815</v>
      </c>
      <c r="J2916" s="17" t="s">
        <v>291</v>
      </c>
      <c r="K2916" s="17" t="s">
        <v>267</v>
      </c>
      <c r="L2916" s="17" t="s">
        <v>8963</v>
      </c>
      <c r="M2916" s="17" t="s">
        <v>6338</v>
      </c>
      <c r="N2916" s="17" t="s">
        <v>8964</v>
      </c>
      <c r="O2916" s="17" t="s">
        <v>318</v>
      </c>
      <c r="P2916" s="43" t="s">
        <v>4047</v>
      </c>
      <c r="Q2916" s="17" t="str" cm="1">
        <f t="array" ref="Q2916">_xlfn.XLOOKUP(Table4[[#This Row],[Full Name / Nama Penuh]],Table1[[#All],[Employee Name]],Table1[[#All],[Status]],"",0,1)</f>
        <v>Inactive</v>
      </c>
      <c r="R2916" s="37"/>
    </row>
    <row r="2917" spans="1:18">
      <c r="A2917" s="17"/>
      <c r="B2917" s="15"/>
      <c r="C2917" s="15"/>
      <c r="D2917" s="15"/>
      <c r="E2917" s="32">
        <v>45917</v>
      </c>
      <c r="F2917" s="17" t="s">
        <v>214</v>
      </c>
      <c r="G2917" s="15"/>
      <c r="H2917" s="17" t="s">
        <v>239</v>
      </c>
      <c r="I2917" s="17" t="s">
        <v>371</v>
      </c>
      <c r="J2917" s="17" t="s">
        <v>274</v>
      </c>
      <c r="K2917" s="17" t="s">
        <v>267</v>
      </c>
      <c r="L2917" s="17" t="s">
        <v>8965</v>
      </c>
      <c r="M2917" s="17" t="s">
        <v>8966</v>
      </c>
      <c r="N2917" s="17" t="s">
        <v>8967</v>
      </c>
      <c r="O2917" s="17" t="s">
        <v>375</v>
      </c>
      <c r="P2917" s="43" t="s">
        <v>4047</v>
      </c>
      <c r="Q2917" s="17" t="str" cm="1">
        <f t="array" ref="Q2917">_xlfn.XLOOKUP(Table4[[#This Row],[Full Name / Nama Penuh]],Table1[[#All],[Employee Name]],Table1[[#All],[Status]],"",0,1)</f>
        <v>Active</v>
      </c>
      <c r="R2917" s="37"/>
    </row>
    <row r="2918" spans="1:18">
      <c r="A2918" s="17"/>
      <c r="B2918" s="15"/>
      <c r="C2918" s="15"/>
      <c r="D2918" s="15"/>
      <c r="E2918" s="32">
        <v>45917</v>
      </c>
      <c r="F2918" s="17" t="s">
        <v>132</v>
      </c>
      <c r="G2918" s="15"/>
      <c r="H2918" s="17" t="s">
        <v>239</v>
      </c>
      <c r="I2918" s="17" t="s">
        <v>8968</v>
      </c>
      <c r="J2918" s="17" t="s">
        <v>325</v>
      </c>
      <c r="K2918" s="17" t="s">
        <v>267</v>
      </c>
      <c r="L2918" s="17" t="s">
        <v>8969</v>
      </c>
      <c r="M2918" s="17" t="s">
        <v>8970</v>
      </c>
      <c r="N2918" s="17" t="s">
        <v>8971</v>
      </c>
      <c r="O2918" s="17" t="s">
        <v>283</v>
      </c>
      <c r="P2918" s="43" t="s">
        <v>4047</v>
      </c>
      <c r="Q2918" s="17" t="str" cm="1">
        <f t="array" ref="Q2918">_xlfn.XLOOKUP(Table4[[#This Row],[Full Name / Nama Penuh]],Table1[[#All],[Employee Name]],Table1[[#All],[Status]],"",0,1)</f>
        <v>Active</v>
      </c>
      <c r="R2918" s="37"/>
    </row>
    <row r="2919" spans="1:18">
      <c r="A2919" s="17"/>
      <c r="B2919" s="15"/>
      <c r="C2919" s="15"/>
      <c r="D2919" s="15"/>
      <c r="E2919" s="32">
        <v>45916</v>
      </c>
      <c r="F2919" s="17" t="s">
        <v>27</v>
      </c>
      <c r="G2919" s="15"/>
      <c r="H2919" s="17" t="s">
        <v>239</v>
      </c>
      <c r="I2919" s="17" t="s">
        <v>8922</v>
      </c>
      <c r="J2919" s="17" t="s">
        <v>608</v>
      </c>
      <c r="K2919" s="17" t="s">
        <v>296</v>
      </c>
      <c r="L2919" s="17" t="s">
        <v>8972</v>
      </c>
      <c r="M2919" s="17" t="s">
        <v>8973</v>
      </c>
      <c r="N2919" s="17" t="s">
        <v>8974</v>
      </c>
      <c r="O2919" s="17" t="s">
        <v>346</v>
      </c>
      <c r="P2919" s="43" t="s">
        <v>4047</v>
      </c>
      <c r="Q2919" s="17" t="str" cm="1">
        <f t="array" ref="Q2919">_xlfn.XLOOKUP(Table4[[#This Row],[Full Name / Nama Penuh]],Table1[[#All],[Employee Name]],Table1[[#All],[Status]],"",0,1)</f>
        <v>Inactive</v>
      </c>
      <c r="R2919" s="37"/>
    </row>
    <row r="2920" spans="1:18">
      <c r="A2920" s="17"/>
      <c r="B2920" s="15"/>
      <c r="C2920" s="15"/>
      <c r="D2920" s="15"/>
      <c r="E2920" s="32">
        <v>45916</v>
      </c>
      <c r="F2920" s="17" t="s">
        <v>27</v>
      </c>
      <c r="G2920" s="15"/>
      <c r="H2920" s="17" t="s">
        <v>239</v>
      </c>
      <c r="I2920" s="17" t="s">
        <v>8922</v>
      </c>
      <c r="J2920" s="17" t="s">
        <v>608</v>
      </c>
      <c r="K2920" s="17" t="s">
        <v>296</v>
      </c>
      <c r="L2920" s="17" t="s">
        <v>8975</v>
      </c>
      <c r="M2920" s="17" t="s">
        <v>8976</v>
      </c>
      <c r="N2920" s="17" t="s">
        <v>8977</v>
      </c>
      <c r="O2920" s="17" t="s">
        <v>346</v>
      </c>
      <c r="P2920" s="43" t="s">
        <v>4047</v>
      </c>
      <c r="Q2920" s="17" t="str" cm="1">
        <f t="array" ref="Q2920">_xlfn.XLOOKUP(Table4[[#This Row],[Full Name / Nama Penuh]],Table1[[#All],[Employee Name]],Table1[[#All],[Status]],"",0,1)</f>
        <v>Inactive</v>
      </c>
      <c r="R2920" s="37"/>
    </row>
    <row r="2921" spans="1:18">
      <c r="A2921" s="17"/>
      <c r="B2921" s="15"/>
      <c r="C2921" s="15"/>
      <c r="D2921" s="15"/>
      <c r="E2921" s="32">
        <v>45916</v>
      </c>
      <c r="F2921" s="17" t="s">
        <v>27</v>
      </c>
      <c r="G2921" s="15"/>
      <c r="H2921" s="17" t="s">
        <v>239</v>
      </c>
      <c r="I2921" s="17" t="s">
        <v>8922</v>
      </c>
      <c r="J2921" s="17" t="s">
        <v>608</v>
      </c>
      <c r="K2921" s="17" t="s">
        <v>296</v>
      </c>
      <c r="L2921" s="17" t="s">
        <v>8978</v>
      </c>
      <c r="M2921" s="17" t="s">
        <v>8979</v>
      </c>
      <c r="N2921" s="17" t="s">
        <v>8980</v>
      </c>
      <c r="O2921" s="17" t="s">
        <v>346</v>
      </c>
      <c r="P2921" s="43" t="s">
        <v>4047</v>
      </c>
      <c r="Q2921" s="17" t="str" cm="1">
        <f t="array" ref="Q2921">_xlfn.XLOOKUP(Table4[[#This Row],[Full Name / Nama Penuh]],Table1[[#All],[Employee Name]],Table1[[#All],[Status]],"",0,1)</f>
        <v>Inactive</v>
      </c>
      <c r="R2921" s="37"/>
    </row>
    <row r="2922" spans="1:18">
      <c r="A2922" s="17"/>
      <c r="B2922" s="15"/>
      <c r="C2922" s="15"/>
      <c r="D2922" s="15"/>
      <c r="E2922" s="32">
        <v>45916</v>
      </c>
      <c r="F2922" s="17" t="s">
        <v>27</v>
      </c>
      <c r="G2922" s="15"/>
      <c r="H2922" s="17" t="s">
        <v>239</v>
      </c>
      <c r="I2922" s="17" t="s">
        <v>8922</v>
      </c>
      <c r="J2922" s="17" t="s">
        <v>608</v>
      </c>
      <c r="K2922" s="17" t="s">
        <v>296</v>
      </c>
      <c r="L2922" s="17" t="s">
        <v>8981</v>
      </c>
      <c r="M2922" s="17" t="s">
        <v>8982</v>
      </c>
      <c r="N2922" s="17" t="s">
        <v>8983</v>
      </c>
      <c r="O2922" s="17" t="s">
        <v>346</v>
      </c>
      <c r="P2922" s="43" t="s">
        <v>4047</v>
      </c>
      <c r="Q2922" s="17" t="str" cm="1">
        <f t="array" ref="Q2922">_xlfn.XLOOKUP(Table4[[#This Row],[Full Name / Nama Penuh]],Table1[[#All],[Employee Name]],Table1[[#All],[Status]],"",0,1)</f>
        <v>Inactive</v>
      </c>
      <c r="R2922" s="37"/>
    </row>
    <row r="2923" spans="1:18">
      <c r="A2923" s="17"/>
      <c r="B2923" s="15"/>
      <c r="C2923" s="15"/>
      <c r="D2923" s="15"/>
      <c r="E2923" s="32">
        <v>45916</v>
      </c>
      <c r="F2923" s="17" t="s">
        <v>35</v>
      </c>
      <c r="G2923" s="15"/>
      <c r="H2923" s="17" t="s">
        <v>239</v>
      </c>
      <c r="I2923" s="17" t="s">
        <v>341</v>
      </c>
      <c r="J2923" s="17" t="s">
        <v>274</v>
      </c>
      <c r="K2923" s="17" t="s">
        <v>296</v>
      </c>
      <c r="L2923" s="17" t="s">
        <v>8984</v>
      </c>
      <c r="M2923" s="17" t="s">
        <v>2552</v>
      </c>
      <c r="N2923" s="17" t="s">
        <v>8985</v>
      </c>
      <c r="O2923" s="17" t="s">
        <v>283</v>
      </c>
      <c r="P2923" s="43" t="s">
        <v>4047</v>
      </c>
      <c r="Q2923" s="17" t="str" cm="1">
        <f t="array" ref="Q2923">_xlfn.XLOOKUP(Table4[[#This Row],[Full Name / Nama Penuh]],Table1[[#All],[Employee Name]],Table1[[#All],[Status]],"",0,1)</f>
        <v>Inactive</v>
      </c>
      <c r="R2923" s="37"/>
    </row>
    <row r="2924" spans="1:18">
      <c r="A2924" s="17"/>
      <c r="B2924" s="15"/>
      <c r="C2924" s="15"/>
      <c r="D2924" s="15"/>
      <c r="E2924" s="32">
        <v>45916</v>
      </c>
      <c r="F2924" s="17" t="s">
        <v>218</v>
      </c>
      <c r="G2924" s="15"/>
      <c r="H2924" s="17" t="s">
        <v>239</v>
      </c>
      <c r="I2924" s="17" t="s">
        <v>627</v>
      </c>
      <c r="J2924" s="17" t="s">
        <v>266</v>
      </c>
      <c r="K2924" s="17" t="s">
        <v>296</v>
      </c>
      <c r="L2924" s="17" t="s">
        <v>8986</v>
      </c>
      <c r="M2924" s="17" t="s">
        <v>8987</v>
      </c>
      <c r="N2924" s="17" t="s">
        <v>8988</v>
      </c>
      <c r="O2924" s="17" t="s">
        <v>383</v>
      </c>
      <c r="P2924" s="43" t="s">
        <v>4047</v>
      </c>
      <c r="Q2924" s="17" t="str" cm="1">
        <f t="array" ref="Q2924">_xlfn.XLOOKUP(Table4[[#This Row],[Full Name / Nama Penuh]],Table1[[#All],[Employee Name]],Table1[[#All],[Status]],"",0,1)</f>
        <v>Active</v>
      </c>
      <c r="R2924" s="37"/>
    </row>
    <row r="2925" spans="1:18">
      <c r="A2925" s="17"/>
      <c r="B2925" s="15"/>
      <c r="C2925" s="15"/>
      <c r="D2925" s="15"/>
      <c r="E2925" s="32">
        <v>45916</v>
      </c>
      <c r="F2925" s="17" t="s">
        <v>218</v>
      </c>
      <c r="G2925" s="15"/>
      <c r="H2925" s="17" t="s">
        <v>239</v>
      </c>
      <c r="I2925" s="17" t="s">
        <v>391</v>
      </c>
      <c r="J2925" s="17" t="s">
        <v>266</v>
      </c>
      <c r="K2925" s="17" t="s">
        <v>296</v>
      </c>
      <c r="L2925" s="17" t="s">
        <v>8989</v>
      </c>
      <c r="M2925" s="17" t="s">
        <v>1049</v>
      </c>
      <c r="N2925" s="17" t="s">
        <v>1049</v>
      </c>
      <c r="O2925" s="17" t="s">
        <v>289</v>
      </c>
      <c r="P2925" s="43" t="s">
        <v>4047</v>
      </c>
      <c r="Q2925" s="17" t="str" cm="1">
        <f t="array" ref="Q2925">_xlfn.XLOOKUP(Table4[[#This Row],[Full Name / Nama Penuh]],Table1[[#All],[Employee Name]],Table1[[#All],[Status]],"",0,1)</f>
        <v>Active</v>
      </c>
      <c r="R2925" s="37"/>
    </row>
    <row r="2926" spans="1:18">
      <c r="A2926" s="17"/>
      <c r="B2926" s="15"/>
      <c r="C2926" s="15"/>
      <c r="D2926" s="15"/>
      <c r="E2926" s="32">
        <v>45916</v>
      </c>
      <c r="F2926" s="17" t="s">
        <v>111</v>
      </c>
      <c r="G2926" s="15"/>
      <c r="H2926" s="17" t="s">
        <v>239</v>
      </c>
      <c r="I2926" s="17" t="s">
        <v>8990</v>
      </c>
      <c r="J2926" s="17" t="s">
        <v>88</v>
      </c>
      <c r="K2926" s="17" t="s">
        <v>296</v>
      </c>
      <c r="L2926" s="17" t="s">
        <v>8991</v>
      </c>
      <c r="M2926" s="17" t="s">
        <v>8992</v>
      </c>
      <c r="N2926" s="17" t="s">
        <v>8993</v>
      </c>
      <c r="O2926" s="17" t="s">
        <v>428</v>
      </c>
      <c r="P2926" s="43" t="s">
        <v>4047</v>
      </c>
      <c r="Q2926" s="17" t="str" cm="1">
        <f t="array" ref="Q2926">_xlfn.XLOOKUP(Table4[[#This Row],[Full Name / Nama Penuh]],Table1[[#All],[Employee Name]],Table1[[#All],[Status]],"",0,1)</f>
        <v>Inactive</v>
      </c>
      <c r="R2926" s="37"/>
    </row>
    <row r="2927" spans="1:18">
      <c r="A2927" s="17"/>
      <c r="B2927" s="15"/>
      <c r="C2927" s="15"/>
      <c r="D2927" s="15"/>
      <c r="E2927" s="32">
        <v>45916</v>
      </c>
      <c r="F2927" s="17" t="s">
        <v>137</v>
      </c>
      <c r="G2927" s="15"/>
      <c r="H2927" s="17" t="s">
        <v>239</v>
      </c>
      <c r="I2927" s="17" t="s">
        <v>2591</v>
      </c>
      <c r="J2927" s="17" t="s">
        <v>320</v>
      </c>
      <c r="K2927" s="17" t="s">
        <v>285</v>
      </c>
      <c r="L2927" s="17" t="s">
        <v>8994</v>
      </c>
      <c r="M2927" s="17" t="s">
        <v>8995</v>
      </c>
      <c r="N2927" s="17" t="s">
        <v>8996</v>
      </c>
      <c r="O2927" s="17" t="s">
        <v>367</v>
      </c>
      <c r="P2927" s="43" t="s">
        <v>4047</v>
      </c>
      <c r="Q2927" s="17" t="str" cm="1">
        <f t="array" ref="Q2927">_xlfn.XLOOKUP(Table4[[#This Row],[Full Name / Nama Penuh]],Table1[[#All],[Employee Name]],Table1[[#All],[Status]],"",0,1)</f>
        <v>Active</v>
      </c>
      <c r="R2927" s="37"/>
    </row>
    <row r="2928" spans="1:18">
      <c r="A2928" s="17"/>
      <c r="B2928" s="15"/>
      <c r="C2928" s="15"/>
      <c r="D2928" s="15"/>
      <c r="E2928" s="32">
        <v>45916</v>
      </c>
      <c r="F2928" s="17" t="s">
        <v>174</v>
      </c>
      <c r="G2928" s="15"/>
      <c r="H2928" s="17" t="s">
        <v>239</v>
      </c>
      <c r="I2928" s="17" t="s">
        <v>5798</v>
      </c>
      <c r="J2928" s="17" t="s">
        <v>355</v>
      </c>
      <c r="K2928" s="17" t="s">
        <v>296</v>
      </c>
      <c r="L2928" s="17" t="s">
        <v>8870</v>
      </c>
      <c r="M2928" s="17" t="s">
        <v>8871</v>
      </c>
      <c r="N2928" s="17" t="s">
        <v>8872</v>
      </c>
      <c r="O2928" s="17" t="s">
        <v>346</v>
      </c>
      <c r="P2928" s="43" t="s">
        <v>4047</v>
      </c>
      <c r="Q2928" s="17" t="str" cm="1">
        <f t="array" ref="Q2928">_xlfn.XLOOKUP(Table4[[#This Row],[Full Name / Nama Penuh]],Table1[[#All],[Employee Name]],Table1[[#All],[Status]],"",0,1)</f>
        <v>Active</v>
      </c>
      <c r="R2928" s="37"/>
    </row>
    <row r="2929" spans="1:18">
      <c r="A2929" s="17"/>
      <c r="B2929" s="15"/>
      <c r="C2929" s="15"/>
      <c r="D2929" s="15"/>
      <c r="E2929" s="32">
        <v>45916</v>
      </c>
      <c r="F2929" s="17" t="s">
        <v>218</v>
      </c>
      <c r="G2929" s="15"/>
      <c r="H2929" s="17" t="s">
        <v>239</v>
      </c>
      <c r="I2929" s="17" t="s">
        <v>627</v>
      </c>
      <c r="J2929" s="17" t="s">
        <v>355</v>
      </c>
      <c r="K2929" s="17" t="s">
        <v>267</v>
      </c>
      <c r="L2929" s="17" t="s">
        <v>8997</v>
      </c>
      <c r="M2929" s="17" t="s">
        <v>8998</v>
      </c>
      <c r="N2929" s="17" t="s">
        <v>8999</v>
      </c>
      <c r="O2929" s="17" t="s">
        <v>271</v>
      </c>
      <c r="P2929" s="43" t="s">
        <v>4047</v>
      </c>
      <c r="Q2929" s="17" t="str" cm="1">
        <f t="array" ref="Q2929">_xlfn.XLOOKUP(Table4[[#This Row],[Full Name / Nama Penuh]],Table1[[#All],[Employee Name]],Table1[[#All],[Status]],"",0,1)</f>
        <v>Active</v>
      </c>
      <c r="R2929" s="37"/>
    </row>
    <row r="2930" spans="1:18">
      <c r="A2930" s="17"/>
      <c r="B2930" s="15"/>
      <c r="C2930" s="15"/>
      <c r="D2930" s="15"/>
      <c r="E2930" s="32">
        <v>45916</v>
      </c>
      <c r="F2930" s="17" t="s">
        <v>218</v>
      </c>
      <c r="G2930" s="15"/>
      <c r="H2930" s="17" t="s">
        <v>239</v>
      </c>
      <c r="I2930" s="17" t="s">
        <v>9000</v>
      </c>
      <c r="J2930" s="17" t="s">
        <v>266</v>
      </c>
      <c r="K2930" s="17" t="s">
        <v>267</v>
      </c>
      <c r="L2930" s="17" t="s">
        <v>9001</v>
      </c>
      <c r="M2930" s="17" t="s">
        <v>7827</v>
      </c>
      <c r="N2930" s="17" t="s">
        <v>9002</v>
      </c>
      <c r="O2930" s="17" t="s">
        <v>289</v>
      </c>
      <c r="P2930" s="43" t="s">
        <v>4047</v>
      </c>
      <c r="Q2930" s="17" t="str" cm="1">
        <f t="array" ref="Q2930">_xlfn.XLOOKUP(Table4[[#This Row],[Full Name / Nama Penuh]],Table1[[#All],[Employee Name]],Table1[[#All],[Status]],"",0,1)</f>
        <v>Active</v>
      </c>
      <c r="R2930" s="37"/>
    </row>
    <row r="2931" spans="1:18">
      <c r="A2931" s="17"/>
      <c r="B2931" s="15"/>
      <c r="C2931" s="15"/>
      <c r="D2931" s="15"/>
      <c r="E2931" s="32">
        <v>45916</v>
      </c>
      <c r="F2931" s="17" t="s">
        <v>102</v>
      </c>
      <c r="G2931" s="15"/>
      <c r="H2931" s="17" t="s">
        <v>239</v>
      </c>
      <c r="I2931" s="17" t="s">
        <v>1080</v>
      </c>
      <c r="J2931" s="17" t="s">
        <v>919</v>
      </c>
      <c r="K2931" s="17" t="s">
        <v>305</v>
      </c>
      <c r="L2931" s="17" t="s">
        <v>9003</v>
      </c>
      <c r="M2931" s="17" t="s">
        <v>9004</v>
      </c>
      <c r="N2931" s="17" t="s">
        <v>9005</v>
      </c>
      <c r="O2931" s="17" t="s">
        <v>428</v>
      </c>
      <c r="P2931" s="43" t="s">
        <v>4047</v>
      </c>
      <c r="Q2931" s="17" t="str" cm="1">
        <f t="array" ref="Q2931">_xlfn.XLOOKUP(Table4[[#This Row],[Full Name / Nama Penuh]],Table1[[#All],[Employee Name]],Table1[[#All],[Status]],"",0,1)</f>
        <v>Active</v>
      </c>
      <c r="R2931" s="37"/>
    </row>
    <row r="2932" spans="1:18">
      <c r="A2932" s="17"/>
      <c r="B2932" s="15"/>
      <c r="C2932" s="15"/>
      <c r="D2932" s="15"/>
      <c r="E2932" s="32">
        <v>45916</v>
      </c>
      <c r="F2932" s="17" t="s">
        <v>131</v>
      </c>
      <c r="G2932" s="15"/>
      <c r="H2932" s="17" t="s">
        <v>239</v>
      </c>
      <c r="I2932" s="17" t="s">
        <v>9006</v>
      </c>
      <c r="J2932" s="17" t="s">
        <v>274</v>
      </c>
      <c r="K2932" s="17" t="s">
        <v>267</v>
      </c>
      <c r="L2932" s="17" t="s">
        <v>1910</v>
      </c>
      <c r="M2932" s="17" t="s">
        <v>9007</v>
      </c>
      <c r="N2932" s="17" t="s">
        <v>9008</v>
      </c>
      <c r="O2932" s="17" t="s">
        <v>375</v>
      </c>
      <c r="P2932" s="43" t="s">
        <v>4047</v>
      </c>
      <c r="Q2932" s="17" t="str" cm="1">
        <f t="array" ref="Q2932">_xlfn.XLOOKUP(Table4[[#This Row],[Full Name / Nama Penuh]],Table1[[#All],[Employee Name]],Table1[[#All],[Status]],"",0,1)</f>
        <v>Active</v>
      </c>
      <c r="R2932" s="37"/>
    </row>
    <row r="2933" spans="1:18">
      <c r="A2933" s="17"/>
      <c r="B2933" s="15"/>
      <c r="C2933" s="15"/>
      <c r="D2933" s="15"/>
      <c r="E2933" s="32">
        <v>45916</v>
      </c>
      <c r="F2933" s="17" t="s">
        <v>42</v>
      </c>
      <c r="G2933" s="15"/>
      <c r="H2933" s="17" t="s">
        <v>239</v>
      </c>
      <c r="I2933" s="17" t="s">
        <v>8855</v>
      </c>
      <c r="J2933" s="17" t="s">
        <v>266</v>
      </c>
      <c r="K2933" s="17" t="s">
        <v>267</v>
      </c>
      <c r="L2933" s="17" t="s">
        <v>9009</v>
      </c>
      <c r="M2933" s="17" t="s">
        <v>9010</v>
      </c>
      <c r="N2933" s="17" t="s">
        <v>9011</v>
      </c>
      <c r="O2933" s="17" t="s">
        <v>318</v>
      </c>
      <c r="P2933" s="43" t="s">
        <v>4047</v>
      </c>
      <c r="Q2933" s="17" t="str" cm="1">
        <f t="array" ref="Q2933">_xlfn.XLOOKUP(Table4[[#This Row],[Full Name / Nama Penuh]],Table1[[#All],[Employee Name]],Table1[[#All],[Status]],"",0,1)</f>
        <v>Inactive</v>
      </c>
      <c r="R2933" s="37"/>
    </row>
    <row r="2934" spans="1:18">
      <c r="A2934" s="17"/>
      <c r="B2934" s="15"/>
      <c r="C2934" s="15"/>
      <c r="D2934" s="15"/>
      <c r="E2934" s="32">
        <v>45916</v>
      </c>
      <c r="F2934" s="17" t="s">
        <v>46</v>
      </c>
      <c r="G2934" s="15"/>
      <c r="H2934" s="17" t="s">
        <v>239</v>
      </c>
      <c r="I2934" s="17" t="s">
        <v>3287</v>
      </c>
      <c r="J2934" s="17" t="s">
        <v>483</v>
      </c>
      <c r="K2934" s="17" t="s">
        <v>305</v>
      </c>
      <c r="L2934" s="17" t="s">
        <v>9012</v>
      </c>
      <c r="M2934" s="17" t="s">
        <v>9013</v>
      </c>
      <c r="N2934" s="17" t="s">
        <v>9014</v>
      </c>
      <c r="O2934" s="17" t="s">
        <v>367</v>
      </c>
      <c r="P2934" s="43" t="s">
        <v>4047</v>
      </c>
      <c r="Q2934" s="17" t="str" cm="1">
        <f t="array" ref="Q2934">_xlfn.XLOOKUP(Table4[[#This Row],[Full Name / Nama Penuh]],Table1[[#All],[Employee Name]],Table1[[#All],[Status]],"",0,1)</f>
        <v>Active</v>
      </c>
      <c r="R2934" s="37"/>
    </row>
    <row r="2935" spans="1:18">
      <c r="A2935" s="17"/>
      <c r="B2935" s="15"/>
      <c r="C2935" s="15"/>
      <c r="D2935" s="15"/>
      <c r="E2935" s="32">
        <v>45915</v>
      </c>
      <c r="F2935" s="17" t="s">
        <v>228</v>
      </c>
      <c r="G2935" s="15"/>
      <c r="H2935" s="17" t="s">
        <v>239</v>
      </c>
      <c r="I2935" s="17" t="s">
        <v>546</v>
      </c>
      <c r="J2935" s="17" t="s">
        <v>274</v>
      </c>
      <c r="K2935" s="17" t="s">
        <v>285</v>
      </c>
      <c r="L2935" s="17" t="s">
        <v>9015</v>
      </c>
      <c r="M2935" s="17" t="s">
        <v>9016</v>
      </c>
      <c r="N2935" s="17" t="s">
        <v>9017</v>
      </c>
      <c r="O2935" s="17" t="s">
        <v>454</v>
      </c>
      <c r="P2935" s="43" t="s">
        <v>4047</v>
      </c>
      <c r="Q2935" s="17" t="str" cm="1">
        <f t="array" ref="Q2935">_xlfn.XLOOKUP(Table4[[#This Row],[Full Name / Nama Penuh]],Table1[[#All],[Employee Name]],Table1[[#All],[Status]],"",0,1)</f>
        <v>Active</v>
      </c>
      <c r="R2935" s="37"/>
    </row>
    <row r="2936" spans="1:18">
      <c r="A2936" s="17"/>
      <c r="B2936" s="15"/>
      <c r="C2936" s="15"/>
      <c r="D2936" s="15"/>
      <c r="E2936" s="32">
        <v>45915</v>
      </c>
      <c r="F2936" s="17" t="s">
        <v>222</v>
      </c>
      <c r="G2936" s="15"/>
      <c r="H2936" s="17" t="s">
        <v>239</v>
      </c>
      <c r="I2936" s="17" t="s">
        <v>9018</v>
      </c>
      <c r="J2936" s="17" t="s">
        <v>266</v>
      </c>
      <c r="K2936" s="17" t="s">
        <v>285</v>
      </c>
      <c r="L2936" s="17" t="s">
        <v>9019</v>
      </c>
      <c r="M2936" s="17" t="s">
        <v>122</v>
      </c>
      <c r="N2936" s="17" t="s">
        <v>122</v>
      </c>
      <c r="O2936" s="17" t="s">
        <v>289</v>
      </c>
      <c r="P2936" s="43" t="s">
        <v>4047</v>
      </c>
      <c r="Q2936" s="17" t="str" cm="1">
        <f t="array" ref="Q2936">_xlfn.XLOOKUP(Table4[[#This Row],[Full Name / Nama Penuh]],Table1[[#All],[Employee Name]],Table1[[#All],[Status]],"",0,1)</f>
        <v>Active</v>
      </c>
      <c r="R2936" s="37"/>
    </row>
    <row r="2937" spans="1:18">
      <c r="A2937" s="17"/>
      <c r="B2937" s="15"/>
      <c r="C2937" s="15"/>
      <c r="D2937" s="15"/>
      <c r="E2937" s="32">
        <v>45915</v>
      </c>
      <c r="F2937" s="17" t="s">
        <v>222</v>
      </c>
      <c r="G2937" s="15"/>
      <c r="H2937" s="17" t="s">
        <v>239</v>
      </c>
      <c r="I2937" s="17" t="s">
        <v>9018</v>
      </c>
      <c r="J2937" s="17" t="s">
        <v>291</v>
      </c>
      <c r="K2937" s="17" t="s">
        <v>285</v>
      </c>
      <c r="L2937" s="17" t="s">
        <v>9020</v>
      </c>
      <c r="M2937" s="17" t="s">
        <v>9021</v>
      </c>
      <c r="N2937" s="17" t="s">
        <v>8603</v>
      </c>
      <c r="O2937" s="17" t="s">
        <v>289</v>
      </c>
      <c r="P2937" s="43" t="s">
        <v>4047</v>
      </c>
      <c r="Q2937" s="17" t="str" cm="1">
        <f t="array" ref="Q2937">_xlfn.XLOOKUP(Table4[[#This Row],[Full Name / Nama Penuh]],Table1[[#All],[Employee Name]],Table1[[#All],[Status]],"",0,1)</f>
        <v>Active</v>
      </c>
      <c r="R2937" s="37"/>
    </row>
    <row r="2938" spans="1:18">
      <c r="A2938" s="17"/>
      <c r="B2938" s="15"/>
      <c r="C2938" s="15"/>
      <c r="D2938" s="15"/>
      <c r="E2938" s="32">
        <v>45915</v>
      </c>
      <c r="F2938" s="17" t="s">
        <v>174</v>
      </c>
      <c r="G2938" s="15"/>
      <c r="H2938" s="17" t="s">
        <v>239</v>
      </c>
      <c r="I2938" s="17" t="s">
        <v>5798</v>
      </c>
      <c r="J2938" s="17" t="s">
        <v>355</v>
      </c>
      <c r="K2938" s="17" t="s">
        <v>296</v>
      </c>
      <c r="L2938" s="17" t="s">
        <v>8870</v>
      </c>
      <c r="M2938" s="17" t="s">
        <v>8871</v>
      </c>
      <c r="N2938" s="17" t="s">
        <v>8872</v>
      </c>
      <c r="O2938" s="17" t="s">
        <v>346</v>
      </c>
      <c r="P2938" s="43" t="s">
        <v>4047</v>
      </c>
      <c r="Q2938" s="17" t="str" cm="1">
        <f t="array" ref="Q2938">_xlfn.XLOOKUP(Table4[[#This Row],[Full Name / Nama Penuh]],Table1[[#All],[Employee Name]],Table1[[#All],[Status]],"",0,1)</f>
        <v>Active</v>
      </c>
      <c r="R2938" s="37"/>
    </row>
    <row r="2939" spans="1:18">
      <c r="A2939" s="17"/>
      <c r="B2939" s="15"/>
      <c r="C2939" s="15"/>
      <c r="D2939" s="15"/>
      <c r="E2939" s="32">
        <v>45915</v>
      </c>
      <c r="F2939" s="17" t="s">
        <v>91</v>
      </c>
      <c r="G2939" s="15"/>
      <c r="H2939" s="17" t="s">
        <v>239</v>
      </c>
      <c r="I2939" s="17" t="s">
        <v>8767</v>
      </c>
      <c r="J2939" s="17" t="s">
        <v>325</v>
      </c>
      <c r="K2939" s="17" t="s">
        <v>267</v>
      </c>
      <c r="L2939" s="17" t="s">
        <v>7360</v>
      </c>
      <c r="M2939" s="17" t="s">
        <v>9022</v>
      </c>
      <c r="N2939" s="17" t="s">
        <v>7362</v>
      </c>
      <c r="O2939" s="17" t="s">
        <v>283</v>
      </c>
      <c r="P2939" s="43" t="s">
        <v>4047</v>
      </c>
      <c r="Q2939" s="17" t="str" cm="1">
        <f t="array" ref="Q2939">_xlfn.XLOOKUP(Table4[[#This Row],[Full Name / Nama Penuh]],Table1[[#All],[Employee Name]],Table1[[#All],[Status]],"",0,1)</f>
        <v>Inactive</v>
      </c>
      <c r="R2939" s="37"/>
    </row>
    <row r="2940" spans="1:18">
      <c r="A2940" s="17"/>
      <c r="B2940" s="15"/>
      <c r="C2940" s="15"/>
      <c r="D2940" s="15"/>
      <c r="E2940" s="32">
        <v>45915</v>
      </c>
      <c r="F2940" s="17" t="s">
        <v>214</v>
      </c>
      <c r="G2940" s="15"/>
      <c r="H2940" s="17" t="s">
        <v>239</v>
      </c>
      <c r="I2940" s="17" t="s">
        <v>9023</v>
      </c>
      <c r="J2940" s="17" t="s">
        <v>320</v>
      </c>
      <c r="K2940" s="17" t="s">
        <v>267</v>
      </c>
      <c r="L2940" s="17" t="s">
        <v>9024</v>
      </c>
      <c r="M2940" s="17" t="s">
        <v>9025</v>
      </c>
      <c r="N2940" s="17" t="s">
        <v>9026</v>
      </c>
      <c r="O2940" s="17" t="s">
        <v>346</v>
      </c>
      <c r="P2940" s="43" t="s">
        <v>4047</v>
      </c>
      <c r="Q2940" s="17" t="str" cm="1">
        <f t="array" ref="Q2940">_xlfn.XLOOKUP(Table4[[#This Row],[Full Name / Nama Penuh]],Table1[[#All],[Employee Name]],Table1[[#All],[Status]],"",0,1)</f>
        <v>Active</v>
      </c>
      <c r="R2940" s="37"/>
    </row>
    <row r="2941" spans="1:18">
      <c r="A2941" s="17"/>
      <c r="B2941" s="15"/>
      <c r="C2941" s="15"/>
      <c r="D2941" s="15"/>
      <c r="E2941" s="32">
        <v>45915</v>
      </c>
      <c r="F2941" s="17" t="s">
        <v>214</v>
      </c>
      <c r="G2941" s="15"/>
      <c r="H2941" s="17" t="s">
        <v>239</v>
      </c>
      <c r="I2941" s="17" t="s">
        <v>9023</v>
      </c>
      <c r="J2941" s="17" t="s">
        <v>274</v>
      </c>
      <c r="K2941" s="17" t="s">
        <v>267</v>
      </c>
      <c r="L2941" s="17" t="s">
        <v>9027</v>
      </c>
      <c r="M2941" s="17" t="s">
        <v>9028</v>
      </c>
      <c r="N2941" s="17" t="s">
        <v>9029</v>
      </c>
      <c r="O2941" s="17" t="s">
        <v>498</v>
      </c>
      <c r="P2941" s="43" t="s">
        <v>4047</v>
      </c>
      <c r="Q2941" s="17" t="str" cm="1">
        <f t="array" ref="Q2941">_xlfn.XLOOKUP(Table4[[#This Row],[Full Name / Nama Penuh]],Table1[[#All],[Employee Name]],Table1[[#All],[Status]],"",0,1)</f>
        <v>Active</v>
      </c>
      <c r="R2941" s="37"/>
    </row>
    <row r="2942" spans="1:18">
      <c r="A2942" s="17"/>
      <c r="B2942" s="15"/>
      <c r="C2942" s="15"/>
      <c r="D2942" s="15"/>
      <c r="E2942" s="32">
        <v>45915</v>
      </c>
      <c r="F2942" s="17" t="s">
        <v>214</v>
      </c>
      <c r="G2942" s="15"/>
      <c r="H2942" s="17" t="s">
        <v>239</v>
      </c>
      <c r="I2942" s="17" t="s">
        <v>9030</v>
      </c>
      <c r="J2942" s="17" t="s">
        <v>274</v>
      </c>
      <c r="K2942" s="17" t="s">
        <v>267</v>
      </c>
      <c r="L2942" s="17" t="s">
        <v>9031</v>
      </c>
      <c r="M2942" s="17" t="s">
        <v>9032</v>
      </c>
      <c r="N2942" s="17" t="s">
        <v>9033</v>
      </c>
      <c r="O2942" s="17" t="s">
        <v>295</v>
      </c>
      <c r="P2942" s="43" t="s">
        <v>4047</v>
      </c>
      <c r="Q2942" s="17" t="str" cm="1">
        <f t="array" ref="Q2942">_xlfn.XLOOKUP(Table4[[#This Row],[Full Name / Nama Penuh]],Table1[[#All],[Employee Name]],Table1[[#All],[Status]],"",0,1)</f>
        <v>Active</v>
      </c>
      <c r="R2942" s="37"/>
    </row>
    <row r="2943" spans="1:18">
      <c r="A2943" s="17"/>
      <c r="B2943" s="15"/>
      <c r="C2943" s="15"/>
      <c r="D2943" s="15"/>
      <c r="E2943" s="32">
        <v>45915</v>
      </c>
      <c r="F2943" s="17" t="s">
        <v>214</v>
      </c>
      <c r="G2943" s="15"/>
      <c r="H2943" s="17" t="s">
        <v>239</v>
      </c>
      <c r="I2943" s="17" t="s">
        <v>9030</v>
      </c>
      <c r="J2943" s="17" t="s">
        <v>274</v>
      </c>
      <c r="K2943" s="17" t="s">
        <v>305</v>
      </c>
      <c r="L2943" s="17" t="s">
        <v>9034</v>
      </c>
      <c r="M2943" s="17" t="s">
        <v>9035</v>
      </c>
      <c r="N2943" s="17" t="s">
        <v>9036</v>
      </c>
      <c r="O2943" s="17" t="s">
        <v>295</v>
      </c>
      <c r="P2943" s="43" t="s">
        <v>4047</v>
      </c>
      <c r="Q2943" s="17" t="str" cm="1">
        <f t="array" ref="Q2943">_xlfn.XLOOKUP(Table4[[#This Row],[Full Name / Nama Penuh]],Table1[[#All],[Employee Name]],Table1[[#All],[Status]],"",0,1)</f>
        <v>Active</v>
      </c>
      <c r="R2943" s="37"/>
    </row>
    <row r="2944" spans="1:18">
      <c r="A2944" s="17"/>
      <c r="B2944" s="15"/>
      <c r="C2944" s="15"/>
      <c r="D2944" s="15"/>
      <c r="E2944" s="32">
        <v>45915</v>
      </c>
      <c r="F2944" s="17" t="s">
        <v>214</v>
      </c>
      <c r="G2944" s="15"/>
      <c r="H2944" s="17" t="s">
        <v>239</v>
      </c>
      <c r="I2944" s="17" t="s">
        <v>1428</v>
      </c>
      <c r="J2944" s="17" t="s">
        <v>274</v>
      </c>
      <c r="K2944" s="17" t="s">
        <v>305</v>
      </c>
      <c r="L2944" s="17" t="s">
        <v>9037</v>
      </c>
      <c r="M2944" s="17" t="s">
        <v>9038</v>
      </c>
      <c r="N2944" s="17" t="s">
        <v>9039</v>
      </c>
      <c r="O2944" s="17" t="s">
        <v>428</v>
      </c>
      <c r="P2944" s="43" t="s">
        <v>4047</v>
      </c>
      <c r="Q2944" s="17" t="str" cm="1">
        <f t="array" ref="Q2944">_xlfn.XLOOKUP(Table4[[#This Row],[Full Name / Nama Penuh]],Table1[[#All],[Employee Name]],Table1[[#All],[Status]],"",0,1)</f>
        <v>Active</v>
      </c>
      <c r="R2944" s="37"/>
    </row>
    <row r="2945" spans="1:18">
      <c r="A2945" s="17"/>
      <c r="B2945" s="15"/>
      <c r="C2945" s="15"/>
      <c r="D2945" s="15"/>
      <c r="E2945" s="32">
        <v>45913</v>
      </c>
      <c r="F2945" s="17" t="s">
        <v>191</v>
      </c>
      <c r="G2945" s="15"/>
      <c r="H2945" s="17" t="s">
        <v>239</v>
      </c>
      <c r="I2945" s="17" t="s">
        <v>6975</v>
      </c>
      <c r="J2945" s="17" t="s">
        <v>504</v>
      </c>
      <c r="K2945" s="17" t="s">
        <v>296</v>
      </c>
      <c r="L2945" s="17" t="s">
        <v>9040</v>
      </c>
      <c r="M2945" s="17" t="s">
        <v>9041</v>
      </c>
      <c r="N2945" s="17" t="s">
        <v>9042</v>
      </c>
      <c r="O2945" s="17" t="s">
        <v>283</v>
      </c>
      <c r="P2945" s="43" t="s">
        <v>4047</v>
      </c>
      <c r="Q2945" s="17" t="str" cm="1">
        <f t="array" ref="Q2945">_xlfn.XLOOKUP(Table4[[#This Row],[Full Name / Nama Penuh]],Table1[[#All],[Employee Name]],Table1[[#All],[Status]],"",0,1)</f>
        <v>Active</v>
      </c>
      <c r="R2945" s="37"/>
    </row>
    <row r="2946" spans="1:18">
      <c r="A2946" s="17"/>
      <c r="B2946" s="15"/>
      <c r="C2946" s="15"/>
      <c r="D2946" s="15"/>
      <c r="E2946" s="32">
        <v>45913</v>
      </c>
      <c r="F2946" s="17" t="s">
        <v>191</v>
      </c>
      <c r="G2946" s="15"/>
      <c r="H2946" s="17" t="s">
        <v>239</v>
      </c>
      <c r="I2946" s="17" t="s">
        <v>6975</v>
      </c>
      <c r="J2946" s="17" t="s">
        <v>504</v>
      </c>
      <c r="K2946" s="17" t="s">
        <v>267</v>
      </c>
      <c r="L2946" s="17" t="s">
        <v>9043</v>
      </c>
      <c r="M2946" s="17" t="s">
        <v>9044</v>
      </c>
      <c r="N2946" s="17" t="s">
        <v>9045</v>
      </c>
      <c r="O2946" s="17" t="s">
        <v>318</v>
      </c>
      <c r="P2946" s="43" t="s">
        <v>4047</v>
      </c>
      <c r="Q2946" s="17" t="str" cm="1">
        <f t="array" ref="Q2946">_xlfn.XLOOKUP(Table4[[#This Row],[Full Name / Nama Penuh]],Table1[[#All],[Employee Name]],Table1[[#All],[Status]],"",0,1)</f>
        <v>Active</v>
      </c>
      <c r="R2946" s="37"/>
    </row>
    <row r="2947" spans="1:18">
      <c r="A2947" s="17"/>
      <c r="B2947" s="15"/>
      <c r="C2947" s="15"/>
      <c r="D2947" s="15"/>
      <c r="E2947" s="32">
        <v>45912</v>
      </c>
      <c r="F2947" s="17" t="s">
        <v>103</v>
      </c>
      <c r="G2947" s="15"/>
      <c r="H2947" s="17" t="s">
        <v>239</v>
      </c>
      <c r="I2947" s="17" t="s">
        <v>8956</v>
      </c>
      <c r="J2947" s="17" t="s">
        <v>291</v>
      </c>
      <c r="K2947" s="17" t="s">
        <v>296</v>
      </c>
      <c r="L2947" s="17" t="s">
        <v>9046</v>
      </c>
      <c r="M2947" s="17" t="s">
        <v>9047</v>
      </c>
      <c r="N2947" s="17" t="s">
        <v>9048</v>
      </c>
      <c r="O2947" s="17" t="s">
        <v>553</v>
      </c>
      <c r="P2947" s="43" t="s">
        <v>4047</v>
      </c>
      <c r="Q2947" s="17" t="str" cm="1">
        <f t="array" ref="Q2947">_xlfn.XLOOKUP(Table4[[#This Row],[Full Name / Nama Penuh]],Table1[[#All],[Employee Name]],Table1[[#All],[Status]],"",0,1)</f>
        <v>Active</v>
      </c>
      <c r="R2947" s="37"/>
    </row>
    <row r="2948" spans="1:18">
      <c r="A2948" s="17"/>
      <c r="B2948" s="15"/>
      <c r="C2948" s="15"/>
      <c r="D2948" s="15"/>
      <c r="E2948" s="32">
        <v>45912</v>
      </c>
      <c r="F2948" s="17" t="s">
        <v>103</v>
      </c>
      <c r="G2948" s="15"/>
      <c r="H2948" s="17" t="s">
        <v>239</v>
      </c>
      <c r="I2948" s="17" t="s">
        <v>8956</v>
      </c>
      <c r="J2948" s="17" t="s">
        <v>266</v>
      </c>
      <c r="K2948" s="17" t="s">
        <v>285</v>
      </c>
      <c r="L2948" s="17" t="s">
        <v>9049</v>
      </c>
      <c r="M2948" s="17" t="s">
        <v>9050</v>
      </c>
      <c r="N2948" s="17" t="s">
        <v>9051</v>
      </c>
      <c r="O2948" s="17" t="s">
        <v>375</v>
      </c>
      <c r="P2948" s="43" t="s">
        <v>4047</v>
      </c>
      <c r="Q2948" s="17" t="str" cm="1">
        <f t="array" ref="Q2948">_xlfn.XLOOKUP(Table4[[#This Row],[Full Name / Nama Penuh]],Table1[[#All],[Employee Name]],Table1[[#All],[Status]],"",0,1)</f>
        <v>Active</v>
      </c>
      <c r="R2948" s="37"/>
    </row>
    <row r="2949" spans="1:18">
      <c r="A2949" s="17"/>
      <c r="B2949" s="15"/>
      <c r="C2949" s="15"/>
      <c r="D2949" s="15"/>
      <c r="E2949" s="32">
        <v>45912</v>
      </c>
      <c r="F2949" s="17" t="s">
        <v>103</v>
      </c>
      <c r="G2949" s="15"/>
      <c r="H2949" s="17" t="s">
        <v>239</v>
      </c>
      <c r="I2949" s="17" t="s">
        <v>8956</v>
      </c>
      <c r="J2949" s="17" t="s">
        <v>4190</v>
      </c>
      <c r="K2949" s="17" t="s">
        <v>285</v>
      </c>
      <c r="L2949" s="17" t="s">
        <v>9052</v>
      </c>
      <c r="M2949" s="17" t="s">
        <v>9053</v>
      </c>
      <c r="N2949" s="17" t="s">
        <v>9054</v>
      </c>
      <c r="O2949" s="17" t="s">
        <v>375</v>
      </c>
      <c r="P2949" s="43" t="s">
        <v>4047</v>
      </c>
      <c r="Q2949" s="17" t="str" cm="1">
        <f t="array" ref="Q2949">_xlfn.XLOOKUP(Table4[[#This Row],[Full Name / Nama Penuh]],Table1[[#All],[Employee Name]],Table1[[#All],[Status]],"",0,1)</f>
        <v>Active</v>
      </c>
      <c r="R2949" s="37"/>
    </row>
    <row r="2950" spans="1:18">
      <c r="A2950" s="17"/>
      <c r="B2950" s="15"/>
      <c r="C2950" s="15"/>
      <c r="D2950" s="15"/>
      <c r="E2950" s="32">
        <v>45912</v>
      </c>
      <c r="F2950" s="17" t="s">
        <v>138</v>
      </c>
      <c r="G2950" s="15"/>
      <c r="H2950" s="17" t="s">
        <v>239</v>
      </c>
      <c r="I2950" s="17" t="s">
        <v>6441</v>
      </c>
      <c r="J2950" s="17" t="s">
        <v>291</v>
      </c>
      <c r="K2950" s="17" t="s">
        <v>296</v>
      </c>
      <c r="L2950" s="17" t="s">
        <v>9055</v>
      </c>
      <c r="M2950" s="17" t="s">
        <v>9056</v>
      </c>
      <c r="N2950" s="17" t="s">
        <v>9057</v>
      </c>
      <c r="O2950" s="17" t="s">
        <v>271</v>
      </c>
      <c r="P2950" s="43" t="s">
        <v>4047</v>
      </c>
      <c r="Q2950" s="17" t="str" cm="1">
        <f t="array" ref="Q2950">_xlfn.XLOOKUP(Table4[[#This Row],[Full Name / Nama Penuh]],Table1[[#All],[Employee Name]],Table1[[#All],[Status]],"",0,1)</f>
        <v>Active</v>
      </c>
      <c r="R2950" s="37"/>
    </row>
    <row r="2951" spans="1:18">
      <c r="A2951" s="17"/>
      <c r="B2951" s="15"/>
      <c r="C2951" s="15"/>
      <c r="D2951" s="15"/>
      <c r="E2951" s="32">
        <v>45912</v>
      </c>
      <c r="F2951" s="17" t="s">
        <v>130</v>
      </c>
      <c r="G2951" s="15"/>
      <c r="H2951" s="17" t="s">
        <v>239</v>
      </c>
      <c r="I2951" s="17" t="s">
        <v>3411</v>
      </c>
      <c r="J2951" s="17" t="s">
        <v>320</v>
      </c>
      <c r="K2951" s="17" t="s">
        <v>267</v>
      </c>
      <c r="L2951" s="17" t="s">
        <v>9058</v>
      </c>
      <c r="M2951" s="17" t="s">
        <v>581</v>
      </c>
      <c r="N2951" s="17" t="s">
        <v>6697</v>
      </c>
      <c r="O2951" s="17" t="s">
        <v>346</v>
      </c>
      <c r="P2951" s="43" t="s">
        <v>4047</v>
      </c>
      <c r="Q2951" s="17" t="str" cm="1">
        <f t="array" ref="Q2951">_xlfn.XLOOKUP(Table4[[#This Row],[Full Name / Nama Penuh]],Table1[[#All],[Employee Name]],Table1[[#All],[Status]],"",0,1)</f>
        <v>Inactive</v>
      </c>
      <c r="R2951" s="37"/>
    </row>
    <row r="2952" spans="1:18">
      <c r="A2952" s="17"/>
      <c r="B2952" s="15"/>
      <c r="C2952" s="15"/>
      <c r="D2952" s="15"/>
      <c r="E2952" s="32">
        <v>45912</v>
      </c>
      <c r="F2952" s="17" t="s">
        <v>130</v>
      </c>
      <c r="G2952" s="15"/>
      <c r="H2952" s="17" t="s">
        <v>239</v>
      </c>
      <c r="I2952" s="17" t="s">
        <v>3411</v>
      </c>
      <c r="J2952" s="17" t="s">
        <v>1787</v>
      </c>
      <c r="K2952" s="17" t="s">
        <v>267</v>
      </c>
      <c r="L2952" s="17" t="s">
        <v>9059</v>
      </c>
      <c r="M2952" s="17" t="s">
        <v>4680</v>
      </c>
      <c r="N2952" s="17" t="s">
        <v>6697</v>
      </c>
      <c r="O2952" s="17" t="s">
        <v>283</v>
      </c>
      <c r="P2952" s="43" t="s">
        <v>4047</v>
      </c>
      <c r="Q2952" s="17" t="str" cm="1">
        <f t="array" ref="Q2952">_xlfn.XLOOKUP(Table4[[#This Row],[Full Name / Nama Penuh]],Table1[[#All],[Employee Name]],Table1[[#All],[Status]],"",0,1)</f>
        <v>Inactive</v>
      </c>
      <c r="R2952" s="37"/>
    </row>
    <row r="2953" spans="1:18">
      <c r="A2953" s="17"/>
      <c r="B2953" s="15"/>
      <c r="C2953" s="15"/>
      <c r="D2953" s="15"/>
      <c r="E2953" s="32">
        <v>45912</v>
      </c>
      <c r="F2953" s="17" t="s">
        <v>31</v>
      </c>
      <c r="G2953" s="15"/>
      <c r="H2953" s="17" t="s">
        <v>239</v>
      </c>
      <c r="I2953" s="17" t="s">
        <v>7490</v>
      </c>
      <c r="J2953" s="17" t="s">
        <v>504</v>
      </c>
      <c r="K2953" s="17" t="s">
        <v>267</v>
      </c>
      <c r="L2953" s="17" t="s">
        <v>9060</v>
      </c>
      <c r="M2953" s="17" t="s">
        <v>9061</v>
      </c>
      <c r="N2953" s="17" t="s">
        <v>9062</v>
      </c>
      <c r="O2953" s="17" t="s">
        <v>271</v>
      </c>
      <c r="P2953" s="43" t="s">
        <v>4047</v>
      </c>
      <c r="Q2953" s="17" t="str" cm="1">
        <f t="array" ref="Q2953">_xlfn.XLOOKUP(Table4[[#This Row],[Full Name / Nama Penuh]],Table1[[#All],[Employee Name]],Table1[[#All],[Status]],"",0,1)</f>
        <v>Inactive</v>
      </c>
      <c r="R2953" s="37"/>
    </row>
    <row r="2954" spans="1:18">
      <c r="A2954" s="17"/>
      <c r="B2954" s="15"/>
      <c r="C2954" s="15"/>
      <c r="D2954" s="15"/>
      <c r="E2954" s="32">
        <v>45912</v>
      </c>
      <c r="F2954" s="17" t="s">
        <v>135</v>
      </c>
      <c r="G2954" s="15"/>
      <c r="H2954" s="17" t="s">
        <v>239</v>
      </c>
      <c r="I2954" s="17" t="s">
        <v>324</v>
      </c>
      <c r="J2954" s="17" t="s">
        <v>355</v>
      </c>
      <c r="K2954" s="17" t="s">
        <v>267</v>
      </c>
      <c r="L2954" s="17" t="s">
        <v>9063</v>
      </c>
      <c r="M2954" s="17" t="s">
        <v>9064</v>
      </c>
      <c r="N2954" s="17" t="s">
        <v>9065</v>
      </c>
      <c r="O2954" s="17" t="s">
        <v>283</v>
      </c>
      <c r="P2954" s="43" t="s">
        <v>4047</v>
      </c>
      <c r="Q2954" s="17" t="str" cm="1">
        <f t="array" ref="Q2954">_xlfn.XLOOKUP(Table4[[#This Row],[Full Name / Nama Penuh]],Table1[[#All],[Employee Name]],Table1[[#All],[Status]],"",0,1)</f>
        <v>Active</v>
      </c>
      <c r="R2954" s="37"/>
    </row>
    <row r="2955" spans="1:18">
      <c r="A2955" s="17"/>
      <c r="B2955" s="15"/>
      <c r="C2955" s="15"/>
      <c r="D2955" s="15"/>
      <c r="E2955" s="32">
        <v>45912</v>
      </c>
      <c r="F2955" s="17" t="s">
        <v>58</v>
      </c>
      <c r="G2955" s="15"/>
      <c r="H2955" s="17" t="s">
        <v>239</v>
      </c>
      <c r="I2955" s="17" t="s">
        <v>56</v>
      </c>
      <c r="J2955" s="17" t="s">
        <v>291</v>
      </c>
      <c r="K2955" s="17" t="s">
        <v>305</v>
      </c>
      <c r="L2955" s="17" t="s">
        <v>9066</v>
      </c>
      <c r="M2955" s="17" t="s">
        <v>9067</v>
      </c>
      <c r="N2955" s="17" t="s">
        <v>9068</v>
      </c>
      <c r="O2955" s="17" t="s">
        <v>295</v>
      </c>
      <c r="P2955" s="43" t="s">
        <v>4047</v>
      </c>
      <c r="Q2955" s="17" t="str" cm="1">
        <f t="array" ref="Q2955">_xlfn.XLOOKUP(Table4[[#This Row],[Full Name / Nama Penuh]],Table1[[#All],[Employee Name]],Table1[[#All],[Status]],"",0,1)</f>
        <v>Active</v>
      </c>
      <c r="R2955" s="37"/>
    </row>
    <row r="2956" spans="1:18">
      <c r="A2956" s="17"/>
      <c r="B2956" s="15"/>
      <c r="C2956" s="15"/>
      <c r="D2956" s="15"/>
      <c r="E2956" s="32">
        <v>45912</v>
      </c>
      <c r="F2956" s="17" t="s">
        <v>103</v>
      </c>
      <c r="G2956" s="15"/>
      <c r="H2956" s="17" t="s">
        <v>239</v>
      </c>
      <c r="I2956" s="17" t="s">
        <v>8956</v>
      </c>
      <c r="J2956" s="17" t="s">
        <v>291</v>
      </c>
      <c r="K2956" s="17" t="s">
        <v>305</v>
      </c>
      <c r="L2956" s="17" t="s">
        <v>9069</v>
      </c>
      <c r="M2956" s="17" t="s">
        <v>9070</v>
      </c>
      <c r="N2956" s="17" t="s">
        <v>9071</v>
      </c>
      <c r="O2956" s="17" t="s">
        <v>295</v>
      </c>
      <c r="P2956" s="43" t="s">
        <v>4047</v>
      </c>
      <c r="Q2956" s="17" t="str" cm="1">
        <f t="array" ref="Q2956">_xlfn.XLOOKUP(Table4[[#This Row],[Full Name / Nama Penuh]],Table1[[#All],[Employee Name]],Table1[[#All],[Status]],"",0,1)</f>
        <v>Active</v>
      </c>
      <c r="R2956" s="37"/>
    </row>
    <row r="2957" spans="1:18">
      <c r="A2957" s="17"/>
      <c r="B2957" s="15"/>
      <c r="C2957" s="15"/>
      <c r="D2957" s="15"/>
      <c r="E2957" s="32">
        <v>45912</v>
      </c>
      <c r="F2957" s="17" t="s">
        <v>103</v>
      </c>
      <c r="G2957" s="15"/>
      <c r="H2957" s="17" t="s">
        <v>239</v>
      </c>
      <c r="I2957" s="17" t="s">
        <v>8956</v>
      </c>
      <c r="J2957" s="17" t="s">
        <v>266</v>
      </c>
      <c r="K2957" s="17" t="s">
        <v>305</v>
      </c>
      <c r="L2957" s="17" t="s">
        <v>9072</v>
      </c>
      <c r="M2957" s="17" t="s">
        <v>9073</v>
      </c>
      <c r="N2957" s="17" t="s">
        <v>9074</v>
      </c>
      <c r="O2957" s="17" t="s">
        <v>428</v>
      </c>
      <c r="P2957" s="43" t="s">
        <v>4047</v>
      </c>
      <c r="Q2957" s="17" t="str" cm="1">
        <f t="array" ref="Q2957">_xlfn.XLOOKUP(Table4[[#This Row],[Full Name / Nama Penuh]],Table1[[#All],[Employee Name]],Table1[[#All],[Status]],"",0,1)</f>
        <v>Active</v>
      </c>
      <c r="R2957" s="37"/>
    </row>
    <row r="2958" spans="1:18">
      <c r="A2958" s="17"/>
      <c r="B2958" s="15"/>
      <c r="C2958" s="15"/>
      <c r="D2958" s="15"/>
      <c r="E2958" s="32">
        <v>45912</v>
      </c>
      <c r="F2958" s="17" t="s">
        <v>113</v>
      </c>
      <c r="G2958" s="15"/>
      <c r="H2958" s="17" t="s">
        <v>239</v>
      </c>
      <c r="I2958" s="17" t="s">
        <v>8492</v>
      </c>
      <c r="J2958" s="17" t="s">
        <v>266</v>
      </c>
      <c r="K2958" s="17" t="s">
        <v>267</v>
      </c>
      <c r="L2958" s="17" t="s">
        <v>9075</v>
      </c>
      <c r="M2958" s="17" t="s">
        <v>9076</v>
      </c>
      <c r="N2958" s="17" t="s">
        <v>9077</v>
      </c>
      <c r="O2958" s="17" t="s">
        <v>553</v>
      </c>
      <c r="P2958" s="43" t="s">
        <v>4047</v>
      </c>
      <c r="Q2958" s="17" t="str" cm="1">
        <f t="array" ref="Q2958">_xlfn.XLOOKUP(Table4[[#This Row],[Full Name / Nama Penuh]],Table1[[#All],[Employee Name]],Table1[[#All],[Status]],"",0,1)</f>
        <v>Inactive</v>
      </c>
      <c r="R2958" s="37"/>
    </row>
    <row r="2959" spans="1:18">
      <c r="A2959" s="17"/>
      <c r="B2959" s="15"/>
      <c r="C2959" s="15"/>
      <c r="D2959" s="15"/>
      <c r="E2959" s="32">
        <v>45912</v>
      </c>
      <c r="F2959" s="17" t="s">
        <v>138</v>
      </c>
      <c r="G2959" s="15"/>
      <c r="H2959" s="17" t="s">
        <v>239</v>
      </c>
      <c r="I2959" s="17" t="s">
        <v>769</v>
      </c>
      <c r="J2959" s="17" t="s">
        <v>919</v>
      </c>
      <c r="K2959" s="17" t="s">
        <v>267</v>
      </c>
      <c r="L2959" s="17" t="s">
        <v>9078</v>
      </c>
      <c r="M2959" s="17" t="s">
        <v>9079</v>
      </c>
      <c r="N2959" s="17" t="s">
        <v>9080</v>
      </c>
      <c r="O2959" s="17" t="s">
        <v>271</v>
      </c>
      <c r="P2959" s="43" t="s">
        <v>4047</v>
      </c>
      <c r="Q2959" s="17" t="str" cm="1">
        <f t="array" ref="Q2959">_xlfn.XLOOKUP(Table4[[#This Row],[Full Name / Nama Penuh]],Table1[[#All],[Employee Name]],Table1[[#All],[Status]],"",0,1)</f>
        <v>Active</v>
      </c>
      <c r="R2959" s="37"/>
    </row>
    <row r="2960" spans="1:18" ht="159">
      <c r="A2960" s="17"/>
      <c r="B2960" s="15"/>
      <c r="C2960" s="15"/>
      <c r="D2960" s="15"/>
      <c r="E2960" s="32">
        <v>45912</v>
      </c>
      <c r="F2960" s="17" t="s">
        <v>147</v>
      </c>
      <c r="G2960" s="15"/>
      <c r="H2960" s="17" t="s">
        <v>239</v>
      </c>
      <c r="I2960" s="18" t="s">
        <v>508</v>
      </c>
      <c r="J2960" s="18" t="s">
        <v>266</v>
      </c>
      <c r="K2960" s="19" t="s">
        <v>305</v>
      </c>
      <c r="L2960" s="19" t="s">
        <v>9081</v>
      </c>
      <c r="M2960" s="20" t="s">
        <v>9082</v>
      </c>
      <c r="N2960" s="20" t="s">
        <v>9083</v>
      </c>
      <c r="O2960" s="18" t="s">
        <v>295</v>
      </c>
      <c r="P2960" s="43" t="s">
        <v>4047</v>
      </c>
      <c r="Q2960" s="17" t="str" cm="1">
        <f t="array" ref="Q2960">_xlfn.XLOOKUP(Table4[[#This Row],[Full Name / Nama Penuh]],Table1[[#All],[Employee Name]],Table1[[#All],[Status]],"",0,1)</f>
        <v>Active</v>
      </c>
      <c r="R2960" s="37"/>
    </row>
    <row r="2961" spans="1:18">
      <c r="A2961" s="17"/>
      <c r="B2961" s="15"/>
      <c r="C2961" s="15"/>
      <c r="D2961" s="15"/>
      <c r="E2961" s="32">
        <v>45911</v>
      </c>
      <c r="F2961" s="17" t="s">
        <v>218</v>
      </c>
      <c r="G2961" s="15"/>
      <c r="H2961" s="17" t="s">
        <v>239</v>
      </c>
      <c r="I2961" s="17" t="s">
        <v>627</v>
      </c>
      <c r="J2961" s="17" t="s">
        <v>88</v>
      </c>
      <c r="K2961" s="17" t="s">
        <v>296</v>
      </c>
      <c r="L2961" s="17" t="s">
        <v>9084</v>
      </c>
      <c r="M2961" s="17" t="s">
        <v>9085</v>
      </c>
      <c r="N2961" s="17" t="s">
        <v>9086</v>
      </c>
      <c r="O2961" s="17" t="s">
        <v>346</v>
      </c>
      <c r="P2961" s="43" t="s">
        <v>4047</v>
      </c>
      <c r="Q2961" s="17" t="str" cm="1">
        <f t="array" ref="Q2961">_xlfn.XLOOKUP(Table4[[#This Row],[Full Name / Nama Penuh]],Table1[[#All],[Employee Name]],Table1[[#All],[Status]],"",0,1)</f>
        <v>Active</v>
      </c>
      <c r="R2961" s="37"/>
    </row>
    <row r="2962" spans="1:18">
      <c r="A2962" s="17"/>
      <c r="B2962" s="15"/>
      <c r="C2962" s="15"/>
      <c r="D2962" s="15"/>
      <c r="E2962" s="32">
        <v>45911</v>
      </c>
      <c r="F2962" s="17" t="s">
        <v>218</v>
      </c>
      <c r="G2962" s="15"/>
      <c r="H2962" s="17" t="s">
        <v>239</v>
      </c>
      <c r="I2962" s="17" t="s">
        <v>627</v>
      </c>
      <c r="J2962" s="17" t="s">
        <v>325</v>
      </c>
      <c r="K2962" s="17" t="s">
        <v>296</v>
      </c>
      <c r="L2962" s="17" t="s">
        <v>9087</v>
      </c>
      <c r="M2962" s="17" t="s">
        <v>9088</v>
      </c>
      <c r="N2962" s="17" t="s">
        <v>9089</v>
      </c>
      <c r="O2962" s="17" t="s">
        <v>346</v>
      </c>
      <c r="P2962" s="43" t="s">
        <v>4047</v>
      </c>
      <c r="Q2962" s="17" t="str" cm="1">
        <f t="array" ref="Q2962">_xlfn.XLOOKUP(Table4[[#This Row],[Full Name / Nama Penuh]],Table1[[#All],[Employee Name]],Table1[[#All],[Status]],"",0,1)</f>
        <v>Active</v>
      </c>
      <c r="R2962" s="37"/>
    </row>
    <row r="2963" spans="1:18">
      <c r="A2963" s="17"/>
      <c r="B2963" s="15"/>
      <c r="C2963" s="15"/>
      <c r="D2963" s="15"/>
      <c r="E2963" s="32">
        <v>45911</v>
      </c>
      <c r="F2963" s="17" t="s">
        <v>143</v>
      </c>
      <c r="G2963" s="15"/>
      <c r="H2963" s="17" t="s">
        <v>239</v>
      </c>
      <c r="I2963" s="17" t="s">
        <v>8068</v>
      </c>
      <c r="J2963" s="17" t="s">
        <v>266</v>
      </c>
      <c r="K2963" s="17" t="s">
        <v>285</v>
      </c>
      <c r="L2963" s="17" t="s">
        <v>9090</v>
      </c>
      <c r="M2963" s="17" t="s">
        <v>9091</v>
      </c>
      <c r="N2963" s="17" t="s">
        <v>9092</v>
      </c>
      <c r="O2963" s="17" t="s">
        <v>428</v>
      </c>
      <c r="P2963" s="43" t="s">
        <v>4047</v>
      </c>
      <c r="Q2963" s="17" t="str" cm="1">
        <f t="array" ref="Q2963">_xlfn.XLOOKUP(Table4[[#This Row],[Full Name / Nama Penuh]],Table1[[#All],[Employee Name]],Table1[[#All],[Status]],"",0,1)</f>
        <v>Inactive</v>
      </c>
      <c r="R2963" s="37"/>
    </row>
    <row r="2964" spans="1:18">
      <c r="A2964" s="17"/>
      <c r="B2964" s="15"/>
      <c r="C2964" s="15"/>
      <c r="D2964" s="15"/>
      <c r="E2964" s="32">
        <v>45911</v>
      </c>
      <c r="F2964" s="17" t="s">
        <v>48</v>
      </c>
      <c r="G2964" s="15"/>
      <c r="H2964" s="17" t="s">
        <v>239</v>
      </c>
      <c r="I2964" s="17" t="s">
        <v>304</v>
      </c>
      <c r="J2964" s="17" t="s">
        <v>386</v>
      </c>
      <c r="K2964" s="17" t="s">
        <v>285</v>
      </c>
      <c r="L2964" s="17" t="s">
        <v>9093</v>
      </c>
      <c r="M2964" s="17" t="s">
        <v>9094</v>
      </c>
      <c r="N2964" s="17" t="s">
        <v>9095</v>
      </c>
      <c r="O2964" s="17" t="s">
        <v>289</v>
      </c>
      <c r="P2964" s="43" t="s">
        <v>4047</v>
      </c>
      <c r="Q2964" s="17" t="str" cm="1">
        <f t="array" ref="Q2964">_xlfn.XLOOKUP(Table4[[#This Row],[Full Name / Nama Penuh]],Table1[[#All],[Employee Name]],Table1[[#All],[Status]],"",0,1)</f>
        <v>Active</v>
      </c>
      <c r="R2964" s="37"/>
    </row>
    <row r="2965" spans="1:18">
      <c r="A2965" s="17"/>
      <c r="B2965" s="15"/>
      <c r="C2965" s="15"/>
      <c r="D2965" s="15"/>
      <c r="E2965" s="32">
        <v>45911</v>
      </c>
      <c r="F2965" s="17" t="s">
        <v>103</v>
      </c>
      <c r="G2965" s="15"/>
      <c r="H2965" s="17" t="s">
        <v>239</v>
      </c>
      <c r="I2965" s="17" t="s">
        <v>8956</v>
      </c>
      <c r="J2965" s="17" t="s">
        <v>291</v>
      </c>
      <c r="K2965" s="17" t="s">
        <v>285</v>
      </c>
      <c r="L2965" s="17" t="s">
        <v>9096</v>
      </c>
      <c r="M2965" s="17" t="s">
        <v>9097</v>
      </c>
      <c r="N2965" s="17" t="s">
        <v>9098</v>
      </c>
      <c r="O2965" s="17" t="s">
        <v>375</v>
      </c>
      <c r="P2965" s="43" t="s">
        <v>4047</v>
      </c>
      <c r="Q2965" s="17" t="str" cm="1">
        <f t="array" ref="Q2965">_xlfn.XLOOKUP(Table4[[#This Row],[Full Name / Nama Penuh]],Table1[[#All],[Employee Name]],Table1[[#All],[Status]],"",0,1)</f>
        <v>Active</v>
      </c>
      <c r="R2965" s="37"/>
    </row>
    <row r="2966" spans="1:18">
      <c r="A2966" s="17"/>
      <c r="B2966" s="15"/>
      <c r="C2966" s="15"/>
      <c r="D2966" s="15"/>
      <c r="E2966" s="32">
        <v>45911</v>
      </c>
      <c r="F2966" s="17" t="s">
        <v>103</v>
      </c>
      <c r="G2966" s="15"/>
      <c r="H2966" s="17" t="s">
        <v>239</v>
      </c>
      <c r="I2966" s="17" t="s">
        <v>8956</v>
      </c>
      <c r="J2966" s="17" t="s">
        <v>291</v>
      </c>
      <c r="K2966" s="17" t="s">
        <v>296</v>
      </c>
      <c r="L2966" s="17" t="s">
        <v>9099</v>
      </c>
      <c r="M2966" s="17" t="s">
        <v>9100</v>
      </c>
      <c r="N2966" s="17" t="s">
        <v>9101</v>
      </c>
      <c r="O2966" s="17" t="s">
        <v>289</v>
      </c>
      <c r="P2966" s="43" t="s">
        <v>4047</v>
      </c>
      <c r="Q2966" s="17" t="str" cm="1">
        <f t="array" ref="Q2966">_xlfn.XLOOKUP(Table4[[#This Row],[Full Name / Nama Penuh]],Table1[[#All],[Employee Name]],Table1[[#All],[Status]],"",0,1)</f>
        <v>Active</v>
      </c>
      <c r="R2966" s="37"/>
    </row>
    <row r="2967" spans="1:18">
      <c r="A2967" s="17"/>
      <c r="B2967" s="15"/>
      <c r="C2967" s="15"/>
      <c r="D2967" s="15"/>
      <c r="E2967" s="32">
        <v>45911</v>
      </c>
      <c r="F2967" s="17" t="s">
        <v>31</v>
      </c>
      <c r="G2967" s="15"/>
      <c r="H2967" s="17" t="s">
        <v>239</v>
      </c>
      <c r="I2967" s="17" t="s">
        <v>7490</v>
      </c>
      <c r="J2967" s="17" t="s">
        <v>504</v>
      </c>
      <c r="K2967" s="17" t="s">
        <v>267</v>
      </c>
      <c r="L2967" s="17" t="s">
        <v>9102</v>
      </c>
      <c r="M2967" s="17" t="s">
        <v>9103</v>
      </c>
      <c r="N2967" s="17" t="s">
        <v>9104</v>
      </c>
      <c r="O2967" s="17" t="s">
        <v>271</v>
      </c>
      <c r="P2967" s="43" t="s">
        <v>4047</v>
      </c>
      <c r="Q2967" s="17" t="str" cm="1">
        <f t="array" ref="Q2967">_xlfn.XLOOKUP(Table4[[#This Row],[Full Name / Nama Penuh]],Table1[[#All],[Employee Name]],Table1[[#All],[Status]],"",0,1)</f>
        <v>Inactive</v>
      </c>
      <c r="R2967" s="37"/>
    </row>
    <row r="2968" spans="1:18">
      <c r="A2968" s="17"/>
      <c r="B2968" s="15"/>
      <c r="C2968" s="15"/>
      <c r="D2968" s="15"/>
      <c r="E2968" s="32">
        <v>45911</v>
      </c>
      <c r="F2968" s="17" t="s">
        <v>31</v>
      </c>
      <c r="G2968" s="15"/>
      <c r="H2968" s="17" t="s">
        <v>239</v>
      </c>
      <c r="I2968" s="17" t="s">
        <v>7490</v>
      </c>
      <c r="J2968" s="17" t="s">
        <v>504</v>
      </c>
      <c r="K2968" s="17" t="s">
        <v>267</v>
      </c>
      <c r="L2968" s="17" t="s">
        <v>9105</v>
      </c>
      <c r="M2968" s="17" t="s">
        <v>9106</v>
      </c>
      <c r="N2968" s="17" t="s">
        <v>9107</v>
      </c>
      <c r="O2968" s="17" t="s">
        <v>271</v>
      </c>
      <c r="P2968" s="43" t="s">
        <v>4047</v>
      </c>
      <c r="Q2968" s="17" t="str" cm="1">
        <f t="array" ref="Q2968">_xlfn.XLOOKUP(Table4[[#This Row],[Full Name / Nama Penuh]],Table1[[#All],[Employee Name]],Table1[[#All],[Status]],"",0,1)</f>
        <v>Inactive</v>
      </c>
      <c r="R2968" s="37"/>
    </row>
    <row r="2969" spans="1:18">
      <c r="A2969" s="17"/>
      <c r="B2969" s="15"/>
      <c r="C2969" s="15"/>
      <c r="D2969" s="15"/>
      <c r="E2969" s="32">
        <v>45911</v>
      </c>
      <c r="F2969" s="17" t="s">
        <v>31</v>
      </c>
      <c r="G2969" s="15"/>
      <c r="H2969" s="17" t="s">
        <v>239</v>
      </c>
      <c r="I2969" s="17" t="s">
        <v>7490</v>
      </c>
      <c r="J2969" s="17" t="s">
        <v>504</v>
      </c>
      <c r="K2969" s="17" t="s">
        <v>267</v>
      </c>
      <c r="L2969" s="17" t="s">
        <v>9108</v>
      </c>
      <c r="M2969" s="17" t="s">
        <v>9109</v>
      </c>
      <c r="N2969" s="17" t="s">
        <v>9110</v>
      </c>
      <c r="O2969" s="17" t="s">
        <v>271</v>
      </c>
      <c r="P2969" s="43" t="s">
        <v>4047</v>
      </c>
      <c r="Q2969" s="17" t="str" cm="1">
        <f t="array" ref="Q2969">_xlfn.XLOOKUP(Table4[[#This Row],[Full Name / Nama Penuh]],Table1[[#All],[Employee Name]],Table1[[#All],[Status]],"",0,1)</f>
        <v>Inactive</v>
      </c>
      <c r="R2969" s="37"/>
    </row>
    <row r="2970" spans="1:18">
      <c r="A2970" s="17"/>
      <c r="B2970" s="15"/>
      <c r="C2970" s="15"/>
      <c r="D2970" s="15"/>
      <c r="E2970" s="32">
        <v>45911</v>
      </c>
      <c r="F2970" s="17" t="s">
        <v>230</v>
      </c>
      <c r="G2970" s="15"/>
      <c r="H2970" s="17" t="s">
        <v>239</v>
      </c>
      <c r="I2970" s="17" t="s">
        <v>4464</v>
      </c>
      <c r="J2970" s="17" t="s">
        <v>88</v>
      </c>
      <c r="K2970" s="17" t="s">
        <v>267</v>
      </c>
      <c r="L2970" s="17" t="s">
        <v>9111</v>
      </c>
      <c r="M2970" s="17" t="s">
        <v>3319</v>
      </c>
      <c r="N2970" s="17" t="s">
        <v>9112</v>
      </c>
      <c r="O2970" s="17" t="s">
        <v>283</v>
      </c>
      <c r="P2970" s="43" t="s">
        <v>4047</v>
      </c>
      <c r="Q2970" s="17" t="str" cm="1">
        <f t="array" ref="Q2970">_xlfn.XLOOKUP(Table4[[#This Row],[Full Name / Nama Penuh]],Table1[[#All],[Employee Name]],Table1[[#All],[Status]],"",0,1)</f>
        <v>Active</v>
      </c>
      <c r="R2970" s="37"/>
    </row>
    <row r="2971" spans="1:18">
      <c r="A2971" s="17"/>
      <c r="B2971" s="15"/>
      <c r="C2971" s="15"/>
      <c r="D2971" s="15"/>
      <c r="E2971" s="32">
        <v>45911</v>
      </c>
      <c r="F2971" s="17" t="s">
        <v>230</v>
      </c>
      <c r="G2971" s="15"/>
      <c r="H2971" s="17" t="s">
        <v>239</v>
      </c>
      <c r="I2971" s="17" t="s">
        <v>2973</v>
      </c>
      <c r="J2971" s="17" t="s">
        <v>88</v>
      </c>
      <c r="K2971" s="17" t="s">
        <v>267</v>
      </c>
      <c r="L2971" s="17" t="s">
        <v>9113</v>
      </c>
      <c r="M2971" s="17" t="s">
        <v>3319</v>
      </c>
      <c r="N2971" s="17" t="s">
        <v>9114</v>
      </c>
      <c r="O2971" s="17" t="s">
        <v>283</v>
      </c>
      <c r="P2971" s="43" t="s">
        <v>4047</v>
      </c>
      <c r="Q2971" s="17" t="str" cm="1">
        <f t="array" ref="Q2971">_xlfn.XLOOKUP(Table4[[#This Row],[Full Name / Nama Penuh]],Table1[[#All],[Employee Name]],Table1[[#All],[Status]],"",0,1)</f>
        <v>Active</v>
      </c>
      <c r="R2971" s="37"/>
    </row>
    <row r="2972" spans="1:18">
      <c r="A2972" s="17"/>
      <c r="B2972" s="15"/>
      <c r="C2972" s="15"/>
      <c r="D2972" s="15"/>
      <c r="E2972" s="32">
        <v>45910</v>
      </c>
      <c r="F2972" s="17" t="s">
        <v>96</v>
      </c>
      <c r="G2972" s="15"/>
      <c r="H2972" s="17" t="s">
        <v>239</v>
      </c>
      <c r="I2972" s="17" t="s">
        <v>5325</v>
      </c>
      <c r="J2972" s="17" t="s">
        <v>4190</v>
      </c>
      <c r="K2972" s="17" t="s">
        <v>285</v>
      </c>
      <c r="L2972" s="17" t="s">
        <v>9115</v>
      </c>
      <c r="M2972" s="17" t="s">
        <v>9116</v>
      </c>
      <c r="N2972" s="17" t="s">
        <v>9117</v>
      </c>
      <c r="O2972" s="17" t="s">
        <v>541</v>
      </c>
      <c r="P2972" s="43" t="s">
        <v>4047</v>
      </c>
      <c r="Q2972" s="17" t="str" cm="1">
        <f t="array" ref="Q2972">_xlfn.XLOOKUP(Table4[[#This Row],[Full Name / Nama Penuh]],Table1[[#All],[Employee Name]],Table1[[#All],[Status]],"",0,1)</f>
        <v>Active</v>
      </c>
      <c r="R2972" s="37"/>
    </row>
    <row r="2973" spans="1:18">
      <c r="A2973" s="17"/>
      <c r="B2973" s="15"/>
      <c r="C2973" s="15"/>
      <c r="D2973" s="15"/>
      <c r="E2973" s="32">
        <v>45910</v>
      </c>
      <c r="F2973" s="17" t="s">
        <v>222</v>
      </c>
      <c r="G2973" s="15"/>
      <c r="H2973" s="17" t="s">
        <v>239</v>
      </c>
      <c r="I2973" s="17" t="s">
        <v>9018</v>
      </c>
      <c r="J2973" s="17" t="s">
        <v>291</v>
      </c>
      <c r="K2973" s="17" t="s">
        <v>285</v>
      </c>
      <c r="L2973" s="17" t="s">
        <v>9118</v>
      </c>
      <c r="M2973" s="17" t="s">
        <v>122</v>
      </c>
      <c r="N2973" s="17" t="s">
        <v>9119</v>
      </c>
      <c r="O2973" s="17" t="s">
        <v>289</v>
      </c>
      <c r="P2973" s="43" t="s">
        <v>4047</v>
      </c>
      <c r="Q2973" s="17" t="str" cm="1">
        <f t="array" ref="Q2973">_xlfn.XLOOKUP(Table4[[#This Row],[Full Name / Nama Penuh]],Table1[[#All],[Employee Name]],Table1[[#All],[Status]],"",0,1)</f>
        <v>Active</v>
      </c>
      <c r="R2973" s="37"/>
    </row>
    <row r="2974" spans="1:18">
      <c r="A2974" s="17"/>
      <c r="B2974" s="15"/>
      <c r="C2974" s="15"/>
      <c r="D2974" s="15"/>
      <c r="E2974" s="32">
        <v>45910</v>
      </c>
      <c r="F2974" s="17" t="s">
        <v>103</v>
      </c>
      <c r="G2974" s="15"/>
      <c r="H2974" s="17" t="s">
        <v>239</v>
      </c>
      <c r="I2974" s="17" t="s">
        <v>8956</v>
      </c>
      <c r="J2974" s="17" t="s">
        <v>291</v>
      </c>
      <c r="K2974" s="17" t="s">
        <v>285</v>
      </c>
      <c r="L2974" s="17" t="s">
        <v>9120</v>
      </c>
      <c r="M2974" s="17" t="s">
        <v>9121</v>
      </c>
      <c r="N2974" s="17" t="s">
        <v>362</v>
      </c>
      <c r="O2974" s="17" t="s">
        <v>289</v>
      </c>
      <c r="P2974" s="43" t="s">
        <v>4047</v>
      </c>
      <c r="Q2974" s="17" t="str" cm="1">
        <f t="array" ref="Q2974">_xlfn.XLOOKUP(Table4[[#This Row],[Full Name / Nama Penuh]],Table1[[#All],[Employee Name]],Table1[[#All],[Status]],"",0,1)</f>
        <v>Active</v>
      </c>
      <c r="R2974" s="37"/>
    </row>
    <row r="2975" spans="1:18">
      <c r="A2975" s="17"/>
      <c r="B2975" s="15"/>
      <c r="C2975" s="15"/>
      <c r="D2975" s="15"/>
      <c r="E2975" s="32">
        <v>45910</v>
      </c>
      <c r="F2975" s="17" t="s">
        <v>231</v>
      </c>
      <c r="G2975" s="15"/>
      <c r="H2975" s="17" t="s">
        <v>239</v>
      </c>
      <c r="I2975" s="17" t="s">
        <v>9122</v>
      </c>
      <c r="J2975" s="17" t="s">
        <v>848</v>
      </c>
      <c r="K2975" s="17" t="s">
        <v>296</v>
      </c>
      <c r="L2975" s="17" t="s">
        <v>9123</v>
      </c>
      <c r="M2975" s="17" t="s">
        <v>9124</v>
      </c>
      <c r="N2975" s="17" t="s">
        <v>9125</v>
      </c>
      <c r="O2975" s="17" t="s">
        <v>450</v>
      </c>
      <c r="P2975" s="43" t="s">
        <v>4047</v>
      </c>
      <c r="Q2975" s="17" t="str" cm="1">
        <f t="array" ref="Q2975">_xlfn.XLOOKUP(Table4[[#This Row],[Full Name / Nama Penuh]],Table1[[#All],[Employee Name]],Table1[[#All],[Status]],"",0,1)</f>
        <v>Inactive</v>
      </c>
      <c r="R2975" s="37"/>
    </row>
    <row r="2976" spans="1:18">
      <c r="A2976" s="17"/>
      <c r="B2976" s="15"/>
      <c r="C2976" s="15"/>
      <c r="D2976" s="15"/>
      <c r="E2976" s="32">
        <v>45910</v>
      </c>
      <c r="F2976" s="17" t="s">
        <v>31</v>
      </c>
      <c r="G2976" s="15"/>
      <c r="H2976" s="17" t="s">
        <v>239</v>
      </c>
      <c r="I2976" s="17" t="s">
        <v>7490</v>
      </c>
      <c r="J2976" s="17" t="s">
        <v>291</v>
      </c>
      <c r="K2976" s="17" t="s">
        <v>305</v>
      </c>
      <c r="L2976" s="17" t="s">
        <v>9126</v>
      </c>
      <c r="M2976" s="17" t="s">
        <v>9127</v>
      </c>
      <c r="N2976" s="17" t="s">
        <v>9128</v>
      </c>
      <c r="O2976" s="17" t="s">
        <v>589</v>
      </c>
      <c r="P2976" s="43" t="s">
        <v>4047</v>
      </c>
      <c r="Q2976" s="17" t="str" cm="1">
        <f t="array" ref="Q2976">_xlfn.XLOOKUP(Table4[[#This Row],[Full Name / Nama Penuh]],Table1[[#All],[Employee Name]],Table1[[#All],[Status]],"",0,1)</f>
        <v>Inactive</v>
      </c>
      <c r="R2976" s="37"/>
    </row>
    <row r="2977" spans="1:18">
      <c r="A2977" s="17"/>
      <c r="B2977" s="15"/>
      <c r="C2977" s="15"/>
      <c r="D2977" s="15"/>
      <c r="E2977" s="32">
        <v>45910</v>
      </c>
      <c r="F2977" s="17" t="s">
        <v>159</v>
      </c>
      <c r="G2977" s="15"/>
      <c r="H2977" s="17" t="s">
        <v>239</v>
      </c>
      <c r="I2977" s="17" t="s">
        <v>359</v>
      </c>
      <c r="J2977" s="17" t="s">
        <v>300</v>
      </c>
      <c r="K2977" s="17" t="s">
        <v>305</v>
      </c>
      <c r="L2977" s="17" t="s">
        <v>9129</v>
      </c>
      <c r="M2977" s="17" t="s">
        <v>9130</v>
      </c>
      <c r="N2977" s="17" t="s">
        <v>9131</v>
      </c>
      <c r="O2977" s="17" t="s">
        <v>527</v>
      </c>
      <c r="P2977" s="43" t="s">
        <v>4047</v>
      </c>
      <c r="Q2977" s="17" t="str" cm="1">
        <f t="array" ref="Q2977">_xlfn.XLOOKUP(Table4[[#This Row],[Full Name / Nama Penuh]],Table1[[#All],[Employee Name]],Table1[[#All],[Status]],"",0,1)</f>
        <v>Active</v>
      </c>
      <c r="R2977" s="37"/>
    </row>
    <row r="2978" spans="1:18">
      <c r="A2978" s="17"/>
      <c r="B2978" s="15"/>
      <c r="C2978" s="15"/>
      <c r="D2978" s="15"/>
      <c r="E2978" s="32">
        <v>45910</v>
      </c>
      <c r="F2978" s="17" t="s">
        <v>214</v>
      </c>
      <c r="G2978" s="15"/>
      <c r="H2978" s="17" t="s">
        <v>239</v>
      </c>
      <c r="I2978" s="17" t="s">
        <v>9023</v>
      </c>
      <c r="J2978" s="17" t="s">
        <v>266</v>
      </c>
      <c r="K2978" s="17" t="s">
        <v>267</v>
      </c>
      <c r="L2978" s="17" t="s">
        <v>9132</v>
      </c>
      <c r="M2978" s="17" t="s">
        <v>9133</v>
      </c>
      <c r="N2978" s="17" t="s">
        <v>9134</v>
      </c>
      <c r="O2978" s="17" t="s">
        <v>375</v>
      </c>
      <c r="P2978" s="43" t="s">
        <v>4047</v>
      </c>
      <c r="Q2978" s="17" t="str" cm="1">
        <f t="array" ref="Q2978">_xlfn.XLOOKUP(Table4[[#This Row],[Full Name / Nama Penuh]],Table1[[#All],[Employee Name]],Table1[[#All],[Status]],"",0,1)</f>
        <v>Active</v>
      </c>
      <c r="R2978" s="37"/>
    </row>
    <row r="2979" spans="1:18">
      <c r="A2979" s="17"/>
      <c r="B2979" s="15"/>
      <c r="C2979" s="15"/>
      <c r="D2979" s="15"/>
      <c r="E2979" s="32">
        <v>45910</v>
      </c>
      <c r="F2979" s="17" t="s">
        <v>214</v>
      </c>
      <c r="G2979" s="15"/>
      <c r="H2979" s="17" t="s">
        <v>239</v>
      </c>
      <c r="I2979" s="17" t="s">
        <v>9023</v>
      </c>
      <c r="J2979" s="17" t="s">
        <v>88</v>
      </c>
      <c r="K2979" s="17" t="s">
        <v>267</v>
      </c>
      <c r="L2979" s="17" t="s">
        <v>9135</v>
      </c>
      <c r="M2979" s="17" t="s">
        <v>9136</v>
      </c>
      <c r="N2979" s="17" t="s">
        <v>9137</v>
      </c>
      <c r="O2979" s="17" t="s">
        <v>346</v>
      </c>
      <c r="P2979" s="43" t="s">
        <v>4047</v>
      </c>
      <c r="Q2979" s="17" t="str" cm="1">
        <f t="array" ref="Q2979">_xlfn.XLOOKUP(Table4[[#This Row],[Full Name / Nama Penuh]],Table1[[#All],[Employee Name]],Table1[[#All],[Status]],"",0,1)</f>
        <v>Active</v>
      </c>
      <c r="R2979" s="37"/>
    </row>
    <row r="2980" spans="1:18">
      <c r="A2980" s="17"/>
      <c r="B2980" s="15"/>
      <c r="C2980" s="15"/>
      <c r="D2980" s="15"/>
      <c r="E2980" s="32">
        <v>45910</v>
      </c>
      <c r="F2980" s="17" t="s">
        <v>103</v>
      </c>
      <c r="G2980" s="15"/>
      <c r="H2980" s="17" t="s">
        <v>239</v>
      </c>
      <c r="I2980" s="17" t="s">
        <v>8956</v>
      </c>
      <c r="J2980" s="17" t="s">
        <v>266</v>
      </c>
      <c r="K2980" s="17" t="s">
        <v>267</v>
      </c>
      <c r="L2980" s="17" t="s">
        <v>9138</v>
      </c>
      <c r="M2980" s="17" t="s">
        <v>9139</v>
      </c>
      <c r="N2980" s="17" t="s">
        <v>9140</v>
      </c>
      <c r="O2980" s="17" t="s">
        <v>340</v>
      </c>
      <c r="P2980" s="43" t="s">
        <v>4047</v>
      </c>
      <c r="Q2980" s="17" t="str" cm="1">
        <f t="array" ref="Q2980">_xlfn.XLOOKUP(Table4[[#This Row],[Full Name / Nama Penuh]],Table1[[#All],[Employee Name]],Table1[[#All],[Status]],"",0,1)</f>
        <v>Active</v>
      </c>
      <c r="R2980" s="37"/>
    </row>
    <row r="2981" spans="1:18">
      <c r="A2981" s="17"/>
      <c r="B2981" s="15"/>
      <c r="C2981" s="15"/>
      <c r="D2981" s="15"/>
      <c r="E2981" s="32">
        <v>45910</v>
      </c>
      <c r="F2981" s="17" t="s">
        <v>230</v>
      </c>
      <c r="G2981" s="15"/>
      <c r="H2981" s="17" t="s">
        <v>239</v>
      </c>
      <c r="I2981" s="17" t="s">
        <v>2973</v>
      </c>
      <c r="J2981" s="17" t="s">
        <v>88</v>
      </c>
      <c r="K2981" s="17" t="s">
        <v>267</v>
      </c>
      <c r="L2981" s="17" t="s">
        <v>9141</v>
      </c>
      <c r="M2981" s="17" t="s">
        <v>9142</v>
      </c>
      <c r="N2981" s="17" t="s">
        <v>9143</v>
      </c>
      <c r="O2981" s="17" t="s">
        <v>375</v>
      </c>
      <c r="P2981" s="43" t="s">
        <v>4047</v>
      </c>
      <c r="Q2981" s="17" t="str" cm="1">
        <f t="array" ref="Q2981">_xlfn.XLOOKUP(Table4[[#This Row],[Full Name / Nama Penuh]],Table1[[#All],[Employee Name]],Table1[[#All],[Status]],"",0,1)</f>
        <v>Active</v>
      </c>
      <c r="R2981" s="37"/>
    </row>
    <row r="2982" spans="1:18">
      <c r="A2982" s="17"/>
      <c r="B2982" s="15"/>
      <c r="C2982" s="15"/>
      <c r="D2982" s="15"/>
      <c r="E2982" s="32">
        <v>45910</v>
      </c>
      <c r="F2982" s="17" t="s">
        <v>104</v>
      </c>
      <c r="G2982" s="15"/>
      <c r="H2982" s="17" t="s">
        <v>239</v>
      </c>
      <c r="I2982" s="17" t="s">
        <v>9144</v>
      </c>
      <c r="J2982" s="17" t="s">
        <v>355</v>
      </c>
      <c r="K2982" s="17" t="s">
        <v>267</v>
      </c>
      <c r="L2982" s="17" t="s">
        <v>9145</v>
      </c>
      <c r="M2982" s="17" t="s">
        <v>9146</v>
      </c>
      <c r="N2982" s="17" t="s">
        <v>9147</v>
      </c>
      <c r="O2982" s="17" t="s">
        <v>295</v>
      </c>
      <c r="P2982" s="43" t="s">
        <v>4047</v>
      </c>
      <c r="Q2982" s="17" t="str" cm="1">
        <f t="array" ref="Q2982">_xlfn.XLOOKUP(Table4[[#This Row],[Full Name / Nama Penuh]],Table1[[#All],[Employee Name]],Table1[[#All],[Status]],"",0,1)</f>
        <v>Inactive</v>
      </c>
      <c r="R2982" s="37"/>
    </row>
    <row r="2983" spans="1:18">
      <c r="A2983" s="17"/>
      <c r="B2983" s="15"/>
      <c r="C2983" s="15"/>
      <c r="D2983" s="15"/>
      <c r="E2983" s="32">
        <v>45909</v>
      </c>
      <c r="F2983" s="17" t="s">
        <v>103</v>
      </c>
      <c r="G2983" s="15"/>
      <c r="H2983" s="17" t="s">
        <v>239</v>
      </c>
      <c r="I2983" s="17" t="s">
        <v>8956</v>
      </c>
      <c r="J2983" s="17" t="s">
        <v>320</v>
      </c>
      <c r="K2983" s="17" t="s">
        <v>285</v>
      </c>
      <c r="L2983" s="17" t="s">
        <v>9148</v>
      </c>
      <c r="M2983" s="17" t="s">
        <v>362</v>
      </c>
      <c r="N2983" s="17" t="s">
        <v>362</v>
      </c>
      <c r="O2983" s="17" t="s">
        <v>346</v>
      </c>
      <c r="P2983" s="43" t="s">
        <v>4047</v>
      </c>
      <c r="Q2983" s="17" t="str" cm="1">
        <f t="array" ref="Q2983">_xlfn.XLOOKUP(Table4[[#This Row],[Full Name / Nama Penuh]],Table1[[#All],[Employee Name]],Table1[[#All],[Status]],"",0,1)</f>
        <v>Active</v>
      </c>
      <c r="R2983" s="37"/>
    </row>
    <row r="2984" spans="1:18">
      <c r="A2984" s="17"/>
      <c r="B2984" s="15"/>
      <c r="C2984" s="15"/>
      <c r="D2984" s="15"/>
      <c r="E2984" s="32">
        <v>45909</v>
      </c>
      <c r="F2984" s="17" t="s">
        <v>87</v>
      </c>
      <c r="G2984" s="15"/>
      <c r="H2984" s="17" t="s">
        <v>239</v>
      </c>
      <c r="I2984" s="17" t="s">
        <v>949</v>
      </c>
      <c r="J2984" s="17" t="s">
        <v>644</v>
      </c>
      <c r="K2984" s="17" t="s">
        <v>267</v>
      </c>
      <c r="L2984" s="17" t="s">
        <v>9149</v>
      </c>
      <c r="M2984" s="17" t="s">
        <v>9150</v>
      </c>
      <c r="N2984" s="17" t="s">
        <v>9151</v>
      </c>
      <c r="O2984" s="17" t="s">
        <v>283</v>
      </c>
      <c r="P2984" s="43" t="s">
        <v>4047</v>
      </c>
      <c r="Q2984" s="17" t="str" cm="1">
        <f t="array" ref="Q2984">_xlfn.XLOOKUP(Table4[[#This Row],[Full Name / Nama Penuh]],Table1[[#All],[Employee Name]],Table1[[#All],[Status]],"",0,1)</f>
        <v>Active</v>
      </c>
      <c r="R2984" s="37"/>
    </row>
    <row r="2985" spans="1:18">
      <c r="A2985" s="17"/>
      <c r="B2985" s="15"/>
      <c r="C2985" s="15"/>
      <c r="D2985" s="15"/>
      <c r="E2985" s="32">
        <v>45909</v>
      </c>
      <c r="F2985" s="17" t="s">
        <v>18</v>
      </c>
      <c r="G2985" s="15"/>
      <c r="H2985" s="17" t="s">
        <v>239</v>
      </c>
      <c r="I2985" s="17" t="s">
        <v>1086</v>
      </c>
      <c r="J2985" s="17" t="s">
        <v>1787</v>
      </c>
      <c r="K2985" s="17" t="s">
        <v>267</v>
      </c>
      <c r="L2985" s="17" t="s">
        <v>9152</v>
      </c>
      <c r="M2985" s="17" t="s">
        <v>9153</v>
      </c>
      <c r="N2985" s="17" t="s">
        <v>8934</v>
      </c>
      <c r="O2985" s="17" t="s">
        <v>346</v>
      </c>
      <c r="P2985" s="43" t="s">
        <v>4047</v>
      </c>
      <c r="Q2985" s="17" t="str" cm="1">
        <f t="array" ref="Q2985">_xlfn.XLOOKUP(Table4[[#This Row],[Full Name / Nama Penuh]],Table1[[#All],[Employee Name]],Table1[[#All],[Status]],"",0,1)</f>
        <v>Active</v>
      </c>
      <c r="R2985" s="37"/>
    </row>
    <row r="2986" spans="1:18">
      <c r="A2986" s="17"/>
      <c r="B2986" s="15"/>
      <c r="C2986" s="15"/>
      <c r="D2986" s="15"/>
      <c r="E2986" s="32">
        <v>45909</v>
      </c>
      <c r="F2986" s="17" t="s">
        <v>111</v>
      </c>
      <c r="G2986" s="15"/>
      <c r="H2986" s="17" t="s">
        <v>239</v>
      </c>
      <c r="I2986" s="17" t="s">
        <v>8990</v>
      </c>
      <c r="J2986" s="17" t="s">
        <v>88</v>
      </c>
      <c r="K2986" s="17" t="s">
        <v>267</v>
      </c>
      <c r="L2986" s="17" t="s">
        <v>9154</v>
      </c>
      <c r="M2986" s="17" t="s">
        <v>9155</v>
      </c>
      <c r="N2986" s="17" t="s">
        <v>9156</v>
      </c>
      <c r="O2986" s="17" t="s">
        <v>450</v>
      </c>
      <c r="P2986" s="43" t="s">
        <v>4047</v>
      </c>
      <c r="Q2986" s="17" t="str" cm="1">
        <f t="array" ref="Q2986">_xlfn.XLOOKUP(Table4[[#This Row],[Full Name / Nama Penuh]],Table1[[#All],[Employee Name]],Table1[[#All],[Status]],"",0,1)</f>
        <v>Inactive</v>
      </c>
      <c r="R2986" s="37"/>
    </row>
    <row r="2987" spans="1:18">
      <c r="A2987" s="17"/>
      <c r="B2987" s="15"/>
      <c r="C2987" s="15"/>
      <c r="D2987" s="15"/>
      <c r="E2987" s="32">
        <v>45909</v>
      </c>
      <c r="F2987" s="17" t="s">
        <v>231</v>
      </c>
      <c r="G2987" s="15"/>
      <c r="H2987" s="17" t="s">
        <v>239</v>
      </c>
      <c r="I2987" s="17" t="s">
        <v>9122</v>
      </c>
      <c r="J2987" s="17" t="s">
        <v>2033</v>
      </c>
      <c r="K2987" s="17" t="s">
        <v>267</v>
      </c>
      <c r="L2987" s="17" t="s">
        <v>9157</v>
      </c>
      <c r="M2987" s="17" t="s">
        <v>9158</v>
      </c>
      <c r="N2987" s="17" t="s">
        <v>9159</v>
      </c>
      <c r="O2987" s="17" t="s">
        <v>450</v>
      </c>
      <c r="P2987" s="43" t="s">
        <v>4047</v>
      </c>
      <c r="Q2987" s="17" t="str" cm="1">
        <f t="array" ref="Q2987">_xlfn.XLOOKUP(Table4[[#This Row],[Full Name / Nama Penuh]],Table1[[#All],[Employee Name]],Table1[[#All],[Status]],"",0,1)</f>
        <v>Inactive</v>
      </c>
      <c r="R2987" s="37"/>
    </row>
    <row r="2988" spans="1:18">
      <c r="A2988" s="17"/>
      <c r="B2988" s="15"/>
      <c r="C2988" s="15"/>
      <c r="D2988" s="15"/>
      <c r="E2988" s="32">
        <v>45908</v>
      </c>
      <c r="F2988" s="17" t="s">
        <v>231</v>
      </c>
      <c r="G2988" s="15"/>
      <c r="H2988" s="17" t="s">
        <v>239</v>
      </c>
      <c r="I2988" s="17" t="s">
        <v>9122</v>
      </c>
      <c r="J2988" s="17" t="s">
        <v>320</v>
      </c>
      <c r="K2988" s="17" t="s">
        <v>296</v>
      </c>
      <c r="L2988" s="17" t="s">
        <v>9160</v>
      </c>
      <c r="M2988" s="17" t="s">
        <v>9161</v>
      </c>
      <c r="N2988" s="17" t="s">
        <v>9162</v>
      </c>
      <c r="O2988" s="17" t="s">
        <v>271</v>
      </c>
      <c r="P2988" s="43" t="s">
        <v>4047</v>
      </c>
      <c r="Q2988" s="17" t="str" cm="1">
        <f t="array" ref="Q2988">_xlfn.XLOOKUP(Table4[[#This Row],[Full Name / Nama Penuh]],Table1[[#All],[Employee Name]],Table1[[#All],[Status]],"",0,1)</f>
        <v>Inactive</v>
      </c>
      <c r="R2988" s="37"/>
    </row>
    <row r="2989" spans="1:18">
      <c r="A2989" s="17"/>
      <c r="B2989" s="15"/>
      <c r="C2989" s="15"/>
      <c r="D2989" s="15"/>
      <c r="E2989" s="32">
        <v>45908</v>
      </c>
      <c r="F2989" s="17" t="s">
        <v>133</v>
      </c>
      <c r="G2989" s="15"/>
      <c r="H2989" s="17" t="s">
        <v>239</v>
      </c>
      <c r="I2989" s="17" t="s">
        <v>7690</v>
      </c>
      <c r="J2989" s="17" t="s">
        <v>291</v>
      </c>
      <c r="K2989" s="17" t="s">
        <v>267</v>
      </c>
      <c r="L2989" s="17" t="s">
        <v>9163</v>
      </c>
      <c r="M2989" s="17" t="s">
        <v>9164</v>
      </c>
      <c r="N2989" s="17" t="s">
        <v>9165</v>
      </c>
      <c r="O2989" s="17" t="s">
        <v>318</v>
      </c>
      <c r="P2989" s="43" t="s">
        <v>4047</v>
      </c>
      <c r="Q2989" s="17" t="str" cm="1">
        <f t="array" ref="Q2989">_xlfn.XLOOKUP(Table4[[#This Row],[Full Name / Nama Penuh]],Table1[[#All],[Employee Name]],Table1[[#All],[Status]],"",0,1)</f>
        <v>Active</v>
      </c>
      <c r="R2989" s="37"/>
    </row>
    <row r="2990" spans="1:18">
      <c r="A2990" s="17"/>
      <c r="B2990" s="15"/>
      <c r="C2990" s="15"/>
      <c r="D2990" s="15"/>
      <c r="E2990" s="32">
        <v>45908</v>
      </c>
      <c r="F2990" s="17" t="s">
        <v>230</v>
      </c>
      <c r="G2990" s="15"/>
      <c r="H2990" s="17" t="s">
        <v>239</v>
      </c>
      <c r="I2990" s="17" t="s">
        <v>4464</v>
      </c>
      <c r="J2990" s="17" t="s">
        <v>291</v>
      </c>
      <c r="K2990" s="17" t="s">
        <v>305</v>
      </c>
      <c r="L2990" s="17" t="s">
        <v>9166</v>
      </c>
      <c r="M2990" s="17" t="s">
        <v>9167</v>
      </c>
      <c r="N2990" s="17" t="s">
        <v>4467</v>
      </c>
      <c r="O2990" s="17" t="s">
        <v>295</v>
      </c>
      <c r="P2990" s="43" t="s">
        <v>4047</v>
      </c>
      <c r="Q2990" s="17" t="str" cm="1">
        <f t="array" ref="Q2990">_xlfn.XLOOKUP(Table4[[#This Row],[Full Name / Nama Penuh]],Table1[[#All],[Employee Name]],Table1[[#All],[Status]],"",0,1)</f>
        <v>Active</v>
      </c>
      <c r="R2990" s="37"/>
    </row>
    <row r="2991" spans="1:18">
      <c r="A2991" s="17"/>
      <c r="B2991" s="15"/>
      <c r="C2991" s="15"/>
      <c r="D2991" s="15"/>
      <c r="E2991" s="32">
        <v>45908</v>
      </c>
      <c r="F2991" s="17" t="s">
        <v>113</v>
      </c>
      <c r="G2991" s="15"/>
      <c r="H2991" s="17" t="s">
        <v>239</v>
      </c>
      <c r="I2991" s="17" t="s">
        <v>9168</v>
      </c>
      <c r="J2991" s="17" t="s">
        <v>88</v>
      </c>
      <c r="K2991" s="17" t="s">
        <v>267</v>
      </c>
      <c r="L2991" s="17" t="s">
        <v>9169</v>
      </c>
      <c r="M2991" s="17" t="s">
        <v>1492</v>
      </c>
      <c r="N2991" s="17" t="s">
        <v>9170</v>
      </c>
      <c r="O2991" s="17" t="s">
        <v>318</v>
      </c>
      <c r="P2991" s="43" t="s">
        <v>4047</v>
      </c>
      <c r="Q2991" s="17" t="str" cm="1">
        <f t="array" ref="Q2991">_xlfn.XLOOKUP(Table4[[#This Row],[Full Name / Nama Penuh]],Table1[[#All],[Employee Name]],Table1[[#All],[Status]],"",0,1)</f>
        <v>Inactive</v>
      </c>
      <c r="R2991" s="37"/>
    </row>
    <row r="2992" spans="1:18">
      <c r="A2992" s="17"/>
      <c r="B2992" s="15"/>
      <c r="C2992" s="15"/>
      <c r="D2992" s="15"/>
      <c r="E2992" s="32">
        <v>45908</v>
      </c>
      <c r="F2992" s="17" t="s">
        <v>169</v>
      </c>
      <c r="G2992" s="15"/>
      <c r="H2992" s="17" t="s">
        <v>239</v>
      </c>
      <c r="I2992" s="17" t="s">
        <v>465</v>
      </c>
      <c r="J2992" s="17" t="s">
        <v>274</v>
      </c>
      <c r="K2992" s="17" t="s">
        <v>267</v>
      </c>
      <c r="L2992" s="17" t="s">
        <v>9171</v>
      </c>
      <c r="M2992" s="17" t="s">
        <v>9172</v>
      </c>
      <c r="N2992" s="17" t="s">
        <v>9173</v>
      </c>
      <c r="O2992" s="17" t="s">
        <v>283</v>
      </c>
      <c r="P2992" s="43" t="s">
        <v>4047</v>
      </c>
      <c r="Q2992" s="17" t="str" cm="1">
        <f t="array" ref="Q2992">_xlfn.XLOOKUP(Table4[[#This Row],[Full Name / Nama Penuh]],Table1[[#All],[Employee Name]],Table1[[#All],[Status]],"",0,1)</f>
        <v>Active</v>
      </c>
      <c r="R2992" s="37"/>
    </row>
    <row r="2993" spans="1:18">
      <c r="A2993" s="17"/>
      <c r="B2993" s="15"/>
      <c r="C2993" s="15"/>
      <c r="D2993" s="15"/>
      <c r="E2993" s="32">
        <v>45908</v>
      </c>
      <c r="F2993" s="17" t="s">
        <v>38</v>
      </c>
      <c r="G2993" s="15"/>
      <c r="H2993" s="17" t="s">
        <v>239</v>
      </c>
      <c r="I2993" s="17" t="s">
        <v>603</v>
      </c>
      <c r="J2993" s="17" t="s">
        <v>715</v>
      </c>
      <c r="K2993" s="17" t="s">
        <v>267</v>
      </c>
      <c r="L2993" s="17" t="s">
        <v>9174</v>
      </c>
      <c r="M2993" s="17" t="s">
        <v>9175</v>
      </c>
      <c r="N2993" s="17" t="s">
        <v>9176</v>
      </c>
      <c r="O2993" s="17" t="s">
        <v>375</v>
      </c>
      <c r="P2993" s="43" t="s">
        <v>4047</v>
      </c>
      <c r="Q2993" s="17" t="str" cm="1">
        <f t="array" ref="Q2993">_xlfn.XLOOKUP(Table4[[#This Row],[Full Name / Nama Penuh]],Table1[[#All],[Employee Name]],Table1[[#All],[Status]],"",0,1)</f>
        <v>Active</v>
      </c>
      <c r="R2993" s="37"/>
    </row>
    <row r="2994" spans="1:18">
      <c r="A2994" s="17"/>
      <c r="B2994" s="15"/>
      <c r="C2994" s="15"/>
      <c r="D2994" s="15"/>
      <c r="E2994" s="32">
        <v>45906</v>
      </c>
      <c r="F2994" s="17" t="s">
        <v>148</v>
      </c>
      <c r="G2994" s="15"/>
      <c r="H2994" s="17" t="s">
        <v>239</v>
      </c>
      <c r="I2994" s="17" t="s">
        <v>432</v>
      </c>
      <c r="J2994" s="17" t="s">
        <v>266</v>
      </c>
      <c r="K2994" s="17" t="s">
        <v>305</v>
      </c>
      <c r="L2994" s="17" t="s">
        <v>9177</v>
      </c>
      <c r="M2994" s="17" t="s">
        <v>5881</v>
      </c>
      <c r="N2994" s="17" t="s">
        <v>9178</v>
      </c>
      <c r="O2994" s="17" t="s">
        <v>295</v>
      </c>
      <c r="P2994" s="43" t="s">
        <v>4047</v>
      </c>
      <c r="Q2994" s="17" t="str" cm="1">
        <f t="array" ref="Q2994">_xlfn.XLOOKUP(Table4[[#This Row],[Full Name / Nama Penuh]],Table1[[#All],[Employee Name]],Table1[[#All],[Status]],"",0,1)</f>
        <v>Active</v>
      </c>
      <c r="R2994" s="37"/>
    </row>
    <row r="2995" spans="1:18" ht="101.25">
      <c r="A2995" s="17"/>
      <c r="B2995" s="15"/>
      <c r="C2995" s="15"/>
      <c r="D2995" s="15"/>
      <c r="E2995" s="32">
        <v>45905</v>
      </c>
      <c r="F2995" s="17" t="s">
        <v>108</v>
      </c>
      <c r="G2995" s="15"/>
      <c r="H2995" s="17" t="s">
        <v>239</v>
      </c>
      <c r="I2995" s="18" t="s">
        <v>546</v>
      </c>
      <c r="J2995" s="18" t="s">
        <v>266</v>
      </c>
      <c r="K2995" s="19" t="s">
        <v>267</v>
      </c>
      <c r="L2995" s="19" t="s">
        <v>9179</v>
      </c>
      <c r="M2995" s="20" t="s">
        <v>9180</v>
      </c>
      <c r="N2995" s="19" t="s">
        <v>9181</v>
      </c>
      <c r="O2995" s="18" t="s">
        <v>318</v>
      </c>
      <c r="P2995" s="43" t="s">
        <v>4047</v>
      </c>
      <c r="Q2995" s="17" t="str" cm="1">
        <f t="array" ref="Q2995">_xlfn.XLOOKUP(Table4[[#This Row],[Full Name / Nama Penuh]],Table1[[#All],[Employee Name]],Table1[[#All],[Status]],"",0,1)</f>
        <v>Active</v>
      </c>
      <c r="R2995" s="37"/>
    </row>
    <row r="2996" spans="1:18">
      <c r="A2996" s="17"/>
      <c r="B2996" s="15"/>
      <c r="C2996" s="15"/>
      <c r="D2996" s="15"/>
      <c r="E2996" s="32">
        <v>45904</v>
      </c>
      <c r="F2996" s="17" t="s">
        <v>110</v>
      </c>
      <c r="G2996" s="15"/>
      <c r="H2996" s="17" t="s">
        <v>239</v>
      </c>
      <c r="I2996" s="17" t="s">
        <v>537</v>
      </c>
      <c r="J2996" s="17" t="s">
        <v>348</v>
      </c>
      <c r="K2996" s="17" t="s">
        <v>285</v>
      </c>
      <c r="L2996" s="17" t="s">
        <v>9182</v>
      </c>
      <c r="M2996" s="17" t="s">
        <v>9183</v>
      </c>
      <c r="N2996" s="17" t="s">
        <v>9184</v>
      </c>
      <c r="O2996" s="17" t="s">
        <v>346</v>
      </c>
      <c r="P2996" s="43" t="s">
        <v>4047</v>
      </c>
      <c r="Q2996" s="17" t="str" cm="1">
        <f t="array" ref="Q2996">_xlfn.XLOOKUP(Table4[[#This Row],[Full Name / Nama Penuh]],Table1[[#All],[Employee Name]],Table1[[#All],[Status]],"",0,1)</f>
        <v>Active</v>
      </c>
      <c r="R2996" s="37"/>
    </row>
    <row r="2997" spans="1:18">
      <c r="A2997" s="17"/>
      <c r="B2997" s="15"/>
      <c r="C2997" s="15"/>
      <c r="D2997" s="15"/>
      <c r="E2997" s="32">
        <v>45904</v>
      </c>
      <c r="F2997" s="17" t="s">
        <v>135</v>
      </c>
      <c r="G2997" s="15"/>
      <c r="H2997" s="17" t="s">
        <v>239</v>
      </c>
      <c r="I2997" s="17" t="s">
        <v>9185</v>
      </c>
      <c r="J2997" s="17" t="s">
        <v>291</v>
      </c>
      <c r="K2997" s="17" t="s">
        <v>267</v>
      </c>
      <c r="L2997" s="17" t="s">
        <v>9186</v>
      </c>
      <c r="M2997" s="17" t="s">
        <v>9187</v>
      </c>
      <c r="N2997" s="17" t="s">
        <v>9188</v>
      </c>
      <c r="O2997" s="17" t="s">
        <v>375</v>
      </c>
      <c r="P2997" s="43" t="s">
        <v>4047</v>
      </c>
      <c r="Q2997" s="17" t="str" cm="1">
        <f t="array" ref="Q2997">_xlfn.XLOOKUP(Table4[[#This Row],[Full Name / Nama Penuh]],Table1[[#All],[Employee Name]],Table1[[#All],[Status]],"",0,1)</f>
        <v>Active</v>
      </c>
      <c r="R2997" s="37"/>
    </row>
    <row r="2998" spans="1:18">
      <c r="A2998" s="17"/>
      <c r="B2998" s="15"/>
      <c r="C2998" s="15"/>
      <c r="D2998" s="15"/>
      <c r="E2998" s="32">
        <v>45903</v>
      </c>
      <c r="F2998" s="17" t="s">
        <v>87</v>
      </c>
      <c r="G2998" s="15"/>
      <c r="H2998" s="17" t="s">
        <v>239</v>
      </c>
      <c r="I2998" s="17" t="s">
        <v>949</v>
      </c>
      <c r="J2998" s="17" t="s">
        <v>325</v>
      </c>
      <c r="K2998" s="17" t="s">
        <v>305</v>
      </c>
      <c r="L2998" s="17" t="s">
        <v>9189</v>
      </c>
      <c r="M2998" s="17" t="s">
        <v>9190</v>
      </c>
      <c r="N2998" s="17" t="s">
        <v>9191</v>
      </c>
      <c r="O2998" s="17" t="s">
        <v>295</v>
      </c>
      <c r="P2998" s="43" t="s">
        <v>4047</v>
      </c>
      <c r="Q2998" s="17" t="str" cm="1">
        <f t="array" ref="Q2998">_xlfn.XLOOKUP(Table4[[#This Row],[Full Name / Nama Penuh]],Table1[[#All],[Employee Name]],Table1[[#All],[Status]],"",0,1)</f>
        <v>Active</v>
      </c>
      <c r="R2998" s="37"/>
    </row>
    <row r="2999" spans="1:18">
      <c r="A2999" s="17"/>
      <c r="B2999" s="15"/>
      <c r="C2999" s="15"/>
      <c r="D2999" s="15"/>
      <c r="E2999" s="32">
        <v>45903</v>
      </c>
      <c r="F2999" s="17" t="s">
        <v>22</v>
      </c>
      <c r="G2999" s="15"/>
      <c r="H2999" s="17" t="s">
        <v>239</v>
      </c>
      <c r="I2999" s="17" t="s">
        <v>3622</v>
      </c>
      <c r="J2999" s="17" t="s">
        <v>266</v>
      </c>
      <c r="K2999" s="17" t="s">
        <v>267</v>
      </c>
      <c r="L2999" s="17" t="s">
        <v>9192</v>
      </c>
      <c r="M2999" s="17" t="s">
        <v>9193</v>
      </c>
      <c r="N2999" s="17" t="s">
        <v>9194</v>
      </c>
      <c r="O2999" s="17" t="s">
        <v>283</v>
      </c>
      <c r="P2999" s="43" t="s">
        <v>4047</v>
      </c>
      <c r="Q2999" s="17" t="str" cm="1">
        <f t="array" ref="Q2999">_xlfn.XLOOKUP(Table4[[#This Row],[Full Name / Nama Penuh]],Table1[[#All],[Employee Name]],Table1[[#All],[Status]],"",0,1)</f>
        <v>Inactive</v>
      </c>
      <c r="R2999" s="37"/>
    </row>
    <row r="3000" spans="1:18">
      <c r="A3000" s="17"/>
      <c r="B3000" s="15"/>
      <c r="C3000" s="15"/>
      <c r="D3000" s="15"/>
      <c r="E3000" s="32">
        <v>45903</v>
      </c>
      <c r="F3000" s="17" t="s">
        <v>18</v>
      </c>
      <c r="G3000" s="15"/>
      <c r="H3000" s="17" t="s">
        <v>239</v>
      </c>
      <c r="I3000" s="17" t="s">
        <v>1086</v>
      </c>
      <c r="J3000" s="17" t="s">
        <v>753</v>
      </c>
      <c r="K3000" s="17" t="s">
        <v>267</v>
      </c>
      <c r="L3000" s="17" t="s">
        <v>9195</v>
      </c>
      <c r="M3000" s="17" t="s">
        <v>9196</v>
      </c>
      <c r="N3000" s="17" t="s">
        <v>9197</v>
      </c>
      <c r="O3000" s="17" t="s">
        <v>271</v>
      </c>
      <c r="P3000" s="43" t="s">
        <v>4047</v>
      </c>
      <c r="Q3000" s="17" t="str" cm="1">
        <f t="array" ref="Q3000">_xlfn.XLOOKUP(Table4[[#This Row],[Full Name / Nama Penuh]],Table1[[#All],[Employee Name]],Table1[[#All],[Status]],"",0,1)</f>
        <v>Active</v>
      </c>
      <c r="R3000" s="37"/>
    </row>
    <row r="3001" spans="1:18">
      <c r="A3001" s="17"/>
      <c r="B3001" s="15"/>
      <c r="C3001" s="15"/>
      <c r="D3001" s="15"/>
      <c r="E3001" s="32">
        <v>45903</v>
      </c>
      <c r="F3001" s="17" t="s">
        <v>18</v>
      </c>
      <c r="G3001" s="15"/>
      <c r="H3001" s="17" t="s">
        <v>239</v>
      </c>
      <c r="I3001" s="17" t="s">
        <v>1086</v>
      </c>
      <c r="J3001" s="17" t="s">
        <v>753</v>
      </c>
      <c r="K3001" s="17" t="s">
        <v>267</v>
      </c>
      <c r="L3001" s="17" t="s">
        <v>9198</v>
      </c>
      <c r="M3001" s="17" t="s">
        <v>9199</v>
      </c>
      <c r="N3001" s="17" t="s">
        <v>9200</v>
      </c>
      <c r="O3001" s="17" t="s">
        <v>271</v>
      </c>
      <c r="P3001" s="43" t="s">
        <v>4047</v>
      </c>
      <c r="Q3001" s="17" t="str" cm="1">
        <f t="array" ref="Q3001">_xlfn.XLOOKUP(Table4[[#This Row],[Full Name / Nama Penuh]],Table1[[#All],[Employee Name]],Table1[[#All],[Status]],"",0,1)</f>
        <v>Active</v>
      </c>
      <c r="R3001" s="37"/>
    </row>
    <row r="3002" spans="1:18">
      <c r="A3002" s="17"/>
      <c r="B3002" s="15"/>
      <c r="C3002" s="15"/>
      <c r="D3002" s="15"/>
      <c r="E3002" s="32">
        <v>45903</v>
      </c>
      <c r="F3002" s="17" t="s">
        <v>18</v>
      </c>
      <c r="G3002" s="15"/>
      <c r="H3002" s="17" t="s">
        <v>239</v>
      </c>
      <c r="I3002" s="17" t="s">
        <v>1086</v>
      </c>
      <c r="J3002" s="17" t="s">
        <v>608</v>
      </c>
      <c r="K3002" s="17" t="s">
        <v>267</v>
      </c>
      <c r="L3002" s="17" t="s">
        <v>9201</v>
      </c>
      <c r="M3002" s="17" t="s">
        <v>9202</v>
      </c>
      <c r="N3002" s="17" t="s">
        <v>4815</v>
      </c>
      <c r="O3002" s="17" t="s">
        <v>346</v>
      </c>
      <c r="P3002" s="43" t="s">
        <v>4047</v>
      </c>
      <c r="Q3002" s="17" t="str" cm="1">
        <f t="array" ref="Q3002">_xlfn.XLOOKUP(Table4[[#This Row],[Full Name / Nama Penuh]],Table1[[#All],[Employee Name]],Table1[[#All],[Status]],"",0,1)</f>
        <v>Active</v>
      </c>
      <c r="R3002" s="37"/>
    </row>
    <row r="3003" spans="1:18">
      <c r="A3003" s="17"/>
      <c r="B3003" s="15"/>
      <c r="C3003" s="15"/>
      <c r="D3003" s="15"/>
      <c r="E3003" s="32">
        <v>45903</v>
      </c>
      <c r="F3003" s="17" t="s">
        <v>18</v>
      </c>
      <c r="G3003" s="15"/>
      <c r="H3003" s="17" t="s">
        <v>239</v>
      </c>
      <c r="I3003" s="17" t="s">
        <v>1086</v>
      </c>
      <c r="J3003" s="17" t="s">
        <v>1038</v>
      </c>
      <c r="K3003" s="17" t="s">
        <v>267</v>
      </c>
      <c r="L3003" s="17" t="s">
        <v>9203</v>
      </c>
      <c r="M3003" s="17" t="s">
        <v>9204</v>
      </c>
      <c r="N3003" s="17" t="s">
        <v>4815</v>
      </c>
      <c r="O3003" s="17" t="s">
        <v>271</v>
      </c>
      <c r="P3003" s="43" t="s">
        <v>4047</v>
      </c>
      <c r="Q3003" s="17" t="str" cm="1">
        <f t="array" ref="Q3003">_xlfn.XLOOKUP(Table4[[#This Row],[Full Name / Nama Penuh]],Table1[[#All],[Employee Name]],Table1[[#All],[Status]],"",0,1)</f>
        <v>Active</v>
      </c>
      <c r="R3003" s="37"/>
    </row>
    <row r="3004" spans="1:18">
      <c r="A3004" s="17"/>
      <c r="B3004" s="15"/>
      <c r="C3004" s="15"/>
      <c r="D3004" s="15"/>
      <c r="E3004" s="32">
        <v>45903</v>
      </c>
      <c r="F3004" s="17" t="s">
        <v>18</v>
      </c>
      <c r="G3004" s="15"/>
      <c r="H3004" s="17" t="s">
        <v>239</v>
      </c>
      <c r="I3004" s="17" t="s">
        <v>1086</v>
      </c>
      <c r="J3004" s="17" t="s">
        <v>320</v>
      </c>
      <c r="K3004" s="17" t="s">
        <v>267</v>
      </c>
      <c r="L3004" s="17" t="s">
        <v>9203</v>
      </c>
      <c r="M3004" s="17" t="s">
        <v>9204</v>
      </c>
      <c r="N3004" s="17" t="s">
        <v>4815</v>
      </c>
      <c r="O3004" s="17" t="s">
        <v>271</v>
      </c>
      <c r="P3004" s="43" t="s">
        <v>4047</v>
      </c>
      <c r="Q3004" s="17" t="str" cm="1">
        <f t="array" ref="Q3004">_xlfn.XLOOKUP(Table4[[#This Row],[Full Name / Nama Penuh]],Table1[[#All],[Employee Name]],Table1[[#All],[Status]],"",0,1)</f>
        <v>Active</v>
      </c>
      <c r="R3004" s="37"/>
    </row>
    <row r="3005" spans="1:18">
      <c r="A3005" s="17"/>
      <c r="B3005" s="15"/>
      <c r="C3005" s="15"/>
      <c r="D3005" s="15"/>
      <c r="E3005" s="32">
        <v>45903</v>
      </c>
      <c r="F3005" s="17" t="s">
        <v>18</v>
      </c>
      <c r="G3005" s="15"/>
      <c r="H3005" s="17" t="s">
        <v>239</v>
      </c>
      <c r="I3005" s="17" t="s">
        <v>1086</v>
      </c>
      <c r="J3005" s="17" t="s">
        <v>279</v>
      </c>
      <c r="K3005" s="17" t="s">
        <v>267</v>
      </c>
      <c r="L3005" s="17" t="s">
        <v>9203</v>
      </c>
      <c r="M3005" s="17" t="s">
        <v>9204</v>
      </c>
      <c r="N3005" s="17" t="s">
        <v>4815</v>
      </c>
      <c r="O3005" s="17" t="s">
        <v>271</v>
      </c>
      <c r="P3005" s="43" t="s">
        <v>4047</v>
      </c>
      <c r="Q3005" s="17" t="str" cm="1">
        <f t="array" ref="Q3005">_xlfn.XLOOKUP(Table4[[#This Row],[Full Name / Nama Penuh]],Table1[[#All],[Employee Name]],Table1[[#All],[Status]],"",0,1)</f>
        <v>Active</v>
      </c>
      <c r="R3005" s="37"/>
    </row>
    <row r="3006" spans="1:18">
      <c r="A3006" s="17"/>
      <c r="B3006" s="15"/>
      <c r="C3006" s="15"/>
      <c r="D3006" s="15"/>
      <c r="E3006" s="32">
        <v>45903</v>
      </c>
      <c r="F3006" s="17" t="s">
        <v>18</v>
      </c>
      <c r="G3006" s="15"/>
      <c r="H3006" s="17" t="s">
        <v>239</v>
      </c>
      <c r="I3006" s="17" t="s">
        <v>1086</v>
      </c>
      <c r="J3006" s="17" t="s">
        <v>342</v>
      </c>
      <c r="K3006" s="17" t="s">
        <v>267</v>
      </c>
      <c r="L3006" s="17" t="s">
        <v>9205</v>
      </c>
      <c r="M3006" s="17" t="s">
        <v>9206</v>
      </c>
      <c r="N3006" s="17" t="s">
        <v>4815</v>
      </c>
      <c r="O3006" s="17" t="s">
        <v>283</v>
      </c>
      <c r="P3006" s="43" t="s">
        <v>4047</v>
      </c>
      <c r="Q3006" s="17" t="str" cm="1">
        <f t="array" ref="Q3006">_xlfn.XLOOKUP(Table4[[#This Row],[Full Name / Nama Penuh]],Table1[[#All],[Employee Name]],Table1[[#All],[Status]],"",0,1)</f>
        <v>Active</v>
      </c>
      <c r="R3006" s="37"/>
    </row>
    <row r="3007" spans="1:18">
      <c r="A3007" s="17"/>
      <c r="B3007" s="15"/>
      <c r="C3007" s="15"/>
      <c r="D3007" s="15"/>
      <c r="E3007" s="32">
        <v>45903</v>
      </c>
      <c r="F3007" s="17" t="s">
        <v>90</v>
      </c>
      <c r="G3007" s="15"/>
      <c r="H3007" s="17" t="s">
        <v>239</v>
      </c>
      <c r="I3007" s="17" t="s">
        <v>445</v>
      </c>
      <c r="J3007" s="17" t="s">
        <v>3817</v>
      </c>
      <c r="K3007" s="17" t="s">
        <v>267</v>
      </c>
      <c r="L3007" s="17" t="s">
        <v>9207</v>
      </c>
      <c r="M3007" s="17" t="s">
        <v>9208</v>
      </c>
      <c r="N3007" s="17" t="s">
        <v>9209</v>
      </c>
      <c r="O3007" s="17" t="s">
        <v>271</v>
      </c>
      <c r="P3007" s="43" t="s">
        <v>4047</v>
      </c>
      <c r="Q3007" s="17" t="str" cm="1">
        <f t="array" ref="Q3007">_xlfn.XLOOKUP(Table4[[#This Row],[Full Name / Nama Penuh]],Table1[[#All],[Employee Name]],Table1[[#All],[Status]],"",0,1)</f>
        <v>Active</v>
      </c>
      <c r="R3007" s="37"/>
    </row>
    <row r="3008" spans="1:18">
      <c r="A3008" s="17"/>
      <c r="B3008" s="15"/>
      <c r="C3008" s="15"/>
      <c r="D3008" s="15"/>
      <c r="E3008" s="32">
        <v>45903</v>
      </c>
      <c r="F3008" s="17" t="s">
        <v>40</v>
      </c>
      <c r="G3008" s="15"/>
      <c r="H3008" s="17" t="s">
        <v>239</v>
      </c>
      <c r="I3008" s="17" t="s">
        <v>9210</v>
      </c>
      <c r="J3008" s="17" t="s">
        <v>266</v>
      </c>
      <c r="K3008" s="17" t="s">
        <v>267</v>
      </c>
      <c r="L3008" s="17" t="s">
        <v>9192</v>
      </c>
      <c r="M3008" s="17" t="s">
        <v>9211</v>
      </c>
      <c r="N3008" s="17" t="s">
        <v>9212</v>
      </c>
      <c r="O3008" s="17" t="s">
        <v>283</v>
      </c>
      <c r="P3008" s="43" t="s">
        <v>4047</v>
      </c>
      <c r="Q3008" s="17" t="str" cm="1">
        <f t="array" ref="Q3008">_xlfn.XLOOKUP(Table4[[#This Row],[Full Name / Nama Penuh]],Table1[[#All],[Employee Name]],Table1[[#All],[Status]],"",0,1)</f>
        <v>Inactive</v>
      </c>
      <c r="R3008" s="37"/>
    </row>
    <row r="3009" spans="1:18">
      <c r="A3009" s="17"/>
      <c r="B3009" s="15"/>
      <c r="C3009" s="15"/>
      <c r="D3009" s="15"/>
      <c r="E3009" s="32">
        <v>45903</v>
      </c>
      <c r="F3009" s="17" t="s">
        <v>231</v>
      </c>
      <c r="G3009" s="15"/>
      <c r="H3009" s="17" t="s">
        <v>239</v>
      </c>
      <c r="I3009" s="17" t="s">
        <v>9122</v>
      </c>
      <c r="J3009" s="17" t="s">
        <v>644</v>
      </c>
      <c r="K3009" s="17" t="s">
        <v>305</v>
      </c>
      <c r="L3009" s="17" t="s">
        <v>9213</v>
      </c>
      <c r="M3009" s="17" t="s">
        <v>9214</v>
      </c>
      <c r="N3009" s="17" t="s">
        <v>9215</v>
      </c>
      <c r="O3009" s="17" t="s">
        <v>367</v>
      </c>
      <c r="P3009" s="43" t="s">
        <v>4047</v>
      </c>
      <c r="Q3009" s="17" t="str" cm="1">
        <f t="array" ref="Q3009">_xlfn.XLOOKUP(Table4[[#This Row],[Full Name / Nama Penuh]],Table1[[#All],[Employee Name]],Table1[[#All],[Status]],"",0,1)</f>
        <v>Inactive</v>
      </c>
      <c r="R3009" s="37"/>
    </row>
    <row r="3010" spans="1:18">
      <c r="A3010" s="17"/>
      <c r="B3010" s="15"/>
      <c r="C3010" s="15"/>
      <c r="D3010" s="15"/>
      <c r="E3010" s="32">
        <v>45902</v>
      </c>
      <c r="F3010" s="17" t="s">
        <v>210</v>
      </c>
      <c r="G3010" s="15"/>
      <c r="H3010" s="17" t="s">
        <v>239</v>
      </c>
      <c r="I3010" s="17" t="s">
        <v>661</v>
      </c>
      <c r="J3010" s="17" t="s">
        <v>644</v>
      </c>
      <c r="K3010" s="17" t="s">
        <v>296</v>
      </c>
      <c r="L3010" s="17" t="s">
        <v>9216</v>
      </c>
      <c r="M3010" s="17" t="s">
        <v>9217</v>
      </c>
      <c r="N3010" s="17" t="s">
        <v>9218</v>
      </c>
      <c r="O3010" s="17" t="s">
        <v>367</v>
      </c>
      <c r="P3010" s="43" t="s">
        <v>4047</v>
      </c>
      <c r="Q3010" s="17" t="str" cm="1">
        <f t="array" ref="Q3010">_xlfn.XLOOKUP(Table4[[#This Row],[Full Name / Nama Penuh]],Table1[[#All],[Employee Name]],Table1[[#All],[Status]],"",0,1)</f>
        <v>Active</v>
      </c>
      <c r="R3010" s="37"/>
    </row>
    <row r="3011" spans="1:18">
      <c r="A3011" s="17"/>
      <c r="B3011" s="15"/>
      <c r="C3011" s="15"/>
      <c r="D3011" s="15"/>
      <c r="E3011" s="32">
        <v>45902</v>
      </c>
      <c r="F3011" s="17" t="s">
        <v>210</v>
      </c>
      <c r="G3011" s="15"/>
      <c r="H3011" s="17" t="s">
        <v>239</v>
      </c>
      <c r="I3011" s="17" t="s">
        <v>661</v>
      </c>
      <c r="J3011" s="17" t="s">
        <v>644</v>
      </c>
      <c r="K3011" s="17" t="s">
        <v>285</v>
      </c>
      <c r="L3011" s="17" t="s">
        <v>9219</v>
      </c>
      <c r="M3011" s="17" t="s">
        <v>9220</v>
      </c>
      <c r="N3011" s="17" t="s">
        <v>9221</v>
      </c>
      <c r="O3011" s="17" t="s">
        <v>283</v>
      </c>
      <c r="P3011" s="43" t="s">
        <v>4047</v>
      </c>
      <c r="Q3011" s="17" t="str" cm="1">
        <f t="array" ref="Q3011">_xlfn.XLOOKUP(Table4[[#This Row],[Full Name / Nama Penuh]],Table1[[#All],[Employee Name]],Table1[[#All],[Status]],"",0,1)</f>
        <v>Active</v>
      </c>
      <c r="R3011" s="37"/>
    </row>
    <row r="3012" spans="1:18">
      <c r="A3012" s="17"/>
      <c r="B3012" s="15"/>
      <c r="C3012" s="15"/>
      <c r="D3012" s="15"/>
      <c r="E3012" s="32">
        <v>45902</v>
      </c>
      <c r="F3012" s="17" t="s">
        <v>210</v>
      </c>
      <c r="G3012" s="15"/>
      <c r="H3012" s="17" t="s">
        <v>239</v>
      </c>
      <c r="I3012" s="17" t="s">
        <v>661</v>
      </c>
      <c r="J3012" s="17" t="s">
        <v>325</v>
      </c>
      <c r="K3012" s="17" t="s">
        <v>296</v>
      </c>
      <c r="L3012" s="17" t="s">
        <v>6415</v>
      </c>
      <c r="M3012" s="17" t="s">
        <v>6416</v>
      </c>
      <c r="N3012" s="17" t="s">
        <v>9222</v>
      </c>
      <c r="O3012" s="17" t="s">
        <v>346</v>
      </c>
      <c r="P3012" s="43" t="s">
        <v>4047</v>
      </c>
      <c r="Q3012" s="17" t="str" cm="1">
        <f t="array" ref="Q3012">_xlfn.XLOOKUP(Table4[[#This Row],[Full Name / Nama Penuh]],Table1[[#All],[Employee Name]],Table1[[#All],[Status]],"",0,1)</f>
        <v>Active</v>
      </c>
      <c r="R3012" s="37"/>
    </row>
    <row r="3013" spans="1:18">
      <c r="A3013" s="17"/>
      <c r="B3013" s="15"/>
      <c r="C3013" s="15"/>
      <c r="D3013" s="15"/>
      <c r="E3013" s="32">
        <v>45902</v>
      </c>
      <c r="F3013" s="17" t="s">
        <v>48</v>
      </c>
      <c r="G3013" s="15"/>
      <c r="H3013" s="17" t="s">
        <v>239</v>
      </c>
      <c r="I3013" s="17" t="s">
        <v>304</v>
      </c>
      <c r="J3013" s="17" t="s">
        <v>325</v>
      </c>
      <c r="K3013" s="17" t="s">
        <v>296</v>
      </c>
      <c r="L3013" s="17" t="s">
        <v>9223</v>
      </c>
      <c r="M3013" s="17" t="s">
        <v>9224</v>
      </c>
      <c r="N3013" s="17" t="s">
        <v>9225</v>
      </c>
      <c r="O3013" s="17" t="s">
        <v>375</v>
      </c>
      <c r="P3013" s="43" t="s">
        <v>4047</v>
      </c>
      <c r="Q3013" s="17" t="str" cm="1">
        <f t="array" ref="Q3013">_xlfn.XLOOKUP(Table4[[#This Row],[Full Name / Nama Penuh]],Table1[[#All],[Employee Name]],Table1[[#All],[Status]],"",0,1)</f>
        <v>Active</v>
      </c>
      <c r="R3013" s="37"/>
    </row>
    <row r="3014" spans="1:18">
      <c r="A3014" s="17"/>
      <c r="B3014" s="15"/>
      <c r="C3014" s="15"/>
      <c r="D3014" s="15"/>
      <c r="E3014" s="32">
        <v>45902</v>
      </c>
      <c r="F3014" s="17" t="s">
        <v>211</v>
      </c>
      <c r="G3014" s="15"/>
      <c r="H3014" s="17" t="s">
        <v>239</v>
      </c>
      <c r="I3014" s="17" t="s">
        <v>892</v>
      </c>
      <c r="J3014" s="17" t="s">
        <v>291</v>
      </c>
      <c r="K3014" s="17" t="s">
        <v>305</v>
      </c>
      <c r="L3014" s="17" t="s">
        <v>9226</v>
      </c>
      <c r="M3014" s="17" t="s">
        <v>9227</v>
      </c>
      <c r="N3014" s="17" t="s">
        <v>9228</v>
      </c>
      <c r="O3014" s="17" t="s">
        <v>367</v>
      </c>
      <c r="P3014" s="43" t="s">
        <v>4047</v>
      </c>
      <c r="Q3014" s="17" t="str" cm="1">
        <f t="array" ref="Q3014">_xlfn.XLOOKUP(Table4[[#This Row],[Full Name / Nama Penuh]],Table1[[#All],[Employee Name]],Table1[[#All],[Status]],"",0,1)</f>
        <v>Active</v>
      </c>
      <c r="R3014" s="37"/>
    </row>
    <row r="3015" spans="1:18">
      <c r="A3015" s="17"/>
      <c r="B3015" s="15"/>
      <c r="C3015" s="15"/>
      <c r="D3015" s="15"/>
      <c r="E3015" s="32">
        <v>45902</v>
      </c>
      <c r="F3015" s="17" t="s">
        <v>35</v>
      </c>
      <c r="G3015" s="15"/>
      <c r="H3015" s="17" t="s">
        <v>239</v>
      </c>
      <c r="I3015" s="17" t="s">
        <v>341</v>
      </c>
      <c r="J3015" s="17" t="s">
        <v>274</v>
      </c>
      <c r="K3015" s="17" t="s">
        <v>267</v>
      </c>
      <c r="L3015" s="17" t="s">
        <v>9229</v>
      </c>
      <c r="M3015" s="17" t="s">
        <v>9230</v>
      </c>
      <c r="N3015" s="17" t="s">
        <v>9231</v>
      </c>
      <c r="O3015" s="17" t="s">
        <v>367</v>
      </c>
      <c r="P3015" s="43" t="s">
        <v>4047</v>
      </c>
      <c r="Q3015" s="17" t="str" cm="1">
        <f t="array" ref="Q3015">_xlfn.XLOOKUP(Table4[[#This Row],[Full Name / Nama Penuh]],Table1[[#All],[Employee Name]],Table1[[#All],[Status]],"",0,1)</f>
        <v>Inactive</v>
      </c>
      <c r="R3015" s="37"/>
    </row>
    <row r="3016" spans="1:18">
      <c r="A3016" s="17"/>
      <c r="B3016" s="15"/>
      <c r="C3016" s="15"/>
      <c r="D3016" s="15"/>
      <c r="E3016" s="32">
        <v>45902</v>
      </c>
      <c r="F3016" s="17" t="s">
        <v>35</v>
      </c>
      <c r="G3016" s="15"/>
      <c r="H3016" s="17" t="s">
        <v>239</v>
      </c>
      <c r="I3016" s="17" t="s">
        <v>341</v>
      </c>
      <c r="J3016" s="17" t="s">
        <v>274</v>
      </c>
      <c r="K3016" s="17" t="s">
        <v>267</v>
      </c>
      <c r="L3016" s="17" t="s">
        <v>9232</v>
      </c>
      <c r="M3016" s="17" t="s">
        <v>9233</v>
      </c>
      <c r="N3016" s="17" t="s">
        <v>9234</v>
      </c>
      <c r="O3016" s="17" t="s">
        <v>271</v>
      </c>
      <c r="P3016" s="43" t="s">
        <v>4047</v>
      </c>
      <c r="Q3016" s="17" t="str" cm="1">
        <f t="array" ref="Q3016">_xlfn.XLOOKUP(Table4[[#This Row],[Full Name / Nama Penuh]],Table1[[#All],[Employee Name]],Table1[[#All],[Status]],"",0,1)</f>
        <v>Inactive</v>
      </c>
      <c r="R3016" s="37"/>
    </row>
    <row r="3017" spans="1:18">
      <c r="A3017" s="17"/>
      <c r="B3017" s="15"/>
      <c r="C3017" s="15"/>
      <c r="D3017" s="15"/>
      <c r="E3017" s="32">
        <v>45901</v>
      </c>
      <c r="F3017" s="17" t="s">
        <v>231</v>
      </c>
      <c r="G3017" s="15"/>
      <c r="H3017" s="17" t="s">
        <v>239</v>
      </c>
      <c r="I3017" s="17" t="s">
        <v>9122</v>
      </c>
      <c r="J3017" s="17" t="s">
        <v>88</v>
      </c>
      <c r="K3017" s="17" t="s">
        <v>296</v>
      </c>
      <c r="L3017" s="17" t="s">
        <v>9235</v>
      </c>
      <c r="M3017" s="17" t="s">
        <v>9236</v>
      </c>
      <c r="N3017" s="17" t="s">
        <v>9237</v>
      </c>
      <c r="O3017" s="17" t="s">
        <v>450</v>
      </c>
      <c r="P3017" s="43" t="s">
        <v>4047</v>
      </c>
      <c r="Q3017" s="17" t="str" cm="1">
        <f t="array" ref="Q3017">_xlfn.XLOOKUP(Table4[[#This Row],[Full Name / Nama Penuh]],Table1[[#All],[Employee Name]],Table1[[#All],[Status]],"",0,1)</f>
        <v>Inactive</v>
      </c>
      <c r="R3017" s="37"/>
    </row>
    <row r="3018" spans="1:18">
      <c r="A3018" s="17"/>
      <c r="B3018" s="15"/>
      <c r="C3018" s="15"/>
      <c r="D3018" s="15"/>
      <c r="E3018" s="32">
        <v>45901</v>
      </c>
      <c r="F3018" s="17" t="s">
        <v>53</v>
      </c>
      <c r="G3018" s="15"/>
      <c r="H3018" s="17" t="s">
        <v>239</v>
      </c>
      <c r="I3018" s="17" t="s">
        <v>304</v>
      </c>
      <c r="J3018" s="17" t="s">
        <v>644</v>
      </c>
      <c r="K3018" s="17" t="s">
        <v>305</v>
      </c>
      <c r="L3018" s="17" t="s">
        <v>9238</v>
      </c>
      <c r="M3018" s="17" t="s">
        <v>9239</v>
      </c>
      <c r="N3018" s="17" t="s">
        <v>9240</v>
      </c>
      <c r="O3018" s="17" t="s">
        <v>295</v>
      </c>
      <c r="P3018" s="43" t="s">
        <v>4047</v>
      </c>
      <c r="Q3018" s="17" t="str" cm="1">
        <f t="array" ref="Q3018">_xlfn.XLOOKUP(Table4[[#This Row],[Full Name / Nama Penuh]],Table1[[#All],[Employee Name]],Table1[[#All],[Status]],"",0,1)</f>
        <v>Active</v>
      </c>
      <c r="R3018" s="37"/>
    </row>
    <row r="3019" spans="1:18">
      <c r="A3019" s="17"/>
      <c r="B3019" s="15"/>
      <c r="C3019" s="15"/>
      <c r="D3019" s="15"/>
      <c r="E3019" s="32">
        <v>45901</v>
      </c>
      <c r="F3019" s="17" t="s">
        <v>22</v>
      </c>
      <c r="G3019" s="15"/>
      <c r="H3019" s="17" t="s">
        <v>239</v>
      </c>
      <c r="I3019" s="17" t="s">
        <v>1989</v>
      </c>
      <c r="J3019" s="17" t="s">
        <v>3760</v>
      </c>
      <c r="K3019" s="17" t="s">
        <v>267</v>
      </c>
      <c r="L3019" s="17" t="s">
        <v>9241</v>
      </c>
      <c r="M3019" s="17" t="s">
        <v>9242</v>
      </c>
      <c r="N3019" s="17" t="s">
        <v>9243</v>
      </c>
      <c r="O3019" s="17" t="s">
        <v>318</v>
      </c>
      <c r="P3019" s="43" t="s">
        <v>4047</v>
      </c>
      <c r="Q3019" s="17" t="str" cm="1">
        <f t="array" ref="Q3019">_xlfn.XLOOKUP(Table4[[#This Row],[Full Name / Nama Penuh]],Table1[[#All],[Employee Name]],Table1[[#All],[Status]],"",0,1)</f>
        <v>Inactive</v>
      </c>
      <c r="R3019" s="37"/>
    </row>
    <row r="3020" spans="1:18">
      <c r="A3020" s="17"/>
      <c r="B3020" s="15"/>
      <c r="C3020" s="15"/>
      <c r="D3020" s="15"/>
      <c r="E3020" s="32">
        <v>45901</v>
      </c>
      <c r="F3020" s="17" t="s">
        <v>72</v>
      </c>
      <c r="G3020" s="15"/>
      <c r="H3020" s="17" t="s">
        <v>239</v>
      </c>
      <c r="I3020" s="17" t="s">
        <v>531</v>
      </c>
      <c r="J3020" s="17" t="s">
        <v>604</v>
      </c>
      <c r="K3020" s="17" t="s">
        <v>267</v>
      </c>
      <c r="L3020" s="17" t="s">
        <v>9244</v>
      </c>
      <c r="M3020" s="17" t="s">
        <v>9245</v>
      </c>
      <c r="N3020" s="17" t="s">
        <v>9246</v>
      </c>
      <c r="O3020" s="17" t="s">
        <v>375</v>
      </c>
      <c r="P3020" s="43" t="s">
        <v>4047</v>
      </c>
      <c r="Q3020" s="17" t="str" cm="1">
        <f t="array" ref="Q3020">_xlfn.XLOOKUP(Table4[[#This Row],[Full Name / Nama Penuh]],Table1[[#All],[Employee Name]],Table1[[#All],[Status]],"",0,1)</f>
        <v>Active</v>
      </c>
      <c r="R3020" s="37"/>
    </row>
    <row r="3021" spans="1:18">
      <c r="A3021" s="17"/>
      <c r="B3021" s="15"/>
      <c r="C3021" s="15"/>
      <c r="D3021" s="15"/>
      <c r="E3021" s="32">
        <v>45901</v>
      </c>
      <c r="F3021" s="17" t="s">
        <v>72</v>
      </c>
      <c r="G3021" s="15"/>
      <c r="H3021" s="17" t="s">
        <v>239</v>
      </c>
      <c r="I3021" s="17" t="s">
        <v>531</v>
      </c>
      <c r="J3021" s="17" t="s">
        <v>475</v>
      </c>
      <c r="K3021" s="17" t="s">
        <v>267</v>
      </c>
      <c r="L3021" s="17" t="s">
        <v>9247</v>
      </c>
      <c r="M3021" s="17" t="s">
        <v>9248</v>
      </c>
      <c r="N3021" s="17" t="s">
        <v>9249</v>
      </c>
      <c r="O3021" s="17" t="s">
        <v>375</v>
      </c>
      <c r="P3021" s="43" t="s">
        <v>4047</v>
      </c>
      <c r="Q3021" s="17" t="str" cm="1">
        <f t="array" ref="Q3021">_xlfn.XLOOKUP(Table4[[#This Row],[Full Name / Nama Penuh]],Table1[[#All],[Employee Name]],Table1[[#All],[Status]],"",0,1)</f>
        <v>Active</v>
      </c>
      <c r="R3021" s="37"/>
    </row>
    <row r="3022" spans="1:18">
      <c r="A3022" s="17"/>
      <c r="B3022" s="15"/>
      <c r="C3022" s="15"/>
      <c r="D3022" s="15"/>
      <c r="E3022" s="32">
        <v>45901</v>
      </c>
      <c r="F3022" s="17" t="s">
        <v>72</v>
      </c>
      <c r="G3022" s="15"/>
      <c r="H3022" s="17" t="s">
        <v>239</v>
      </c>
      <c r="I3022" s="17" t="s">
        <v>531</v>
      </c>
      <c r="J3022" s="17" t="s">
        <v>475</v>
      </c>
      <c r="K3022" s="17" t="s">
        <v>267</v>
      </c>
      <c r="L3022" s="17" t="s">
        <v>9250</v>
      </c>
      <c r="M3022" s="17" t="s">
        <v>9251</v>
      </c>
      <c r="N3022" s="17" t="s">
        <v>9252</v>
      </c>
      <c r="O3022" s="17" t="s">
        <v>283</v>
      </c>
      <c r="P3022" s="43" t="s">
        <v>4047</v>
      </c>
      <c r="Q3022" s="17" t="str" cm="1">
        <f t="array" ref="Q3022">_xlfn.XLOOKUP(Table4[[#This Row],[Full Name / Nama Penuh]],Table1[[#All],[Employee Name]],Table1[[#All],[Status]],"",0,1)</f>
        <v>Active</v>
      </c>
      <c r="R3022" s="37"/>
    </row>
    <row r="3023" spans="1:18">
      <c r="A3023" s="17"/>
      <c r="B3023" s="15"/>
      <c r="C3023" s="15"/>
      <c r="D3023" s="15"/>
      <c r="E3023" s="32">
        <v>45901</v>
      </c>
      <c r="F3023" s="17" t="s">
        <v>72</v>
      </c>
      <c r="G3023" s="15"/>
      <c r="H3023" s="17" t="s">
        <v>239</v>
      </c>
      <c r="I3023" s="17" t="s">
        <v>531</v>
      </c>
      <c r="J3023" s="17" t="s">
        <v>475</v>
      </c>
      <c r="K3023" s="17" t="s">
        <v>305</v>
      </c>
      <c r="L3023" s="17" t="s">
        <v>9253</v>
      </c>
      <c r="M3023" s="17" t="s">
        <v>9254</v>
      </c>
      <c r="N3023" s="17" t="s">
        <v>9255</v>
      </c>
      <c r="O3023" s="17" t="s">
        <v>295</v>
      </c>
      <c r="P3023" s="43" t="s">
        <v>4047</v>
      </c>
      <c r="Q3023" s="17" t="str" cm="1">
        <f t="array" ref="Q3023">_xlfn.XLOOKUP(Table4[[#This Row],[Full Name / Nama Penuh]],Table1[[#All],[Employee Name]],Table1[[#All],[Status]],"",0,1)</f>
        <v>Active</v>
      </c>
      <c r="R3023" s="37"/>
    </row>
    <row r="3024" spans="1:18">
      <c r="A3024" s="17"/>
      <c r="B3024" s="15"/>
      <c r="C3024" s="15"/>
      <c r="D3024" s="15"/>
      <c r="E3024" s="32">
        <v>45901</v>
      </c>
      <c r="F3024" s="17" t="s">
        <v>60</v>
      </c>
      <c r="G3024" s="15"/>
      <c r="H3024" s="17" t="s">
        <v>239</v>
      </c>
      <c r="I3024" s="17" t="s">
        <v>309</v>
      </c>
      <c r="J3024" s="17" t="s">
        <v>475</v>
      </c>
      <c r="K3024" s="17" t="s">
        <v>267</v>
      </c>
      <c r="L3024" s="17" t="s">
        <v>9256</v>
      </c>
      <c r="M3024" s="17" t="s">
        <v>9257</v>
      </c>
      <c r="N3024" s="17" t="s">
        <v>9258</v>
      </c>
      <c r="O3024" s="17" t="s">
        <v>283</v>
      </c>
      <c r="P3024" s="43" t="s">
        <v>4047</v>
      </c>
      <c r="Q3024" s="17" t="str" cm="1">
        <f t="array" ref="Q3024">_xlfn.XLOOKUP(Table4[[#This Row],[Full Name / Nama Penuh]],Table1[[#All],[Employee Name]],Table1[[#All],[Status]],"",0,1)</f>
        <v>Active</v>
      </c>
      <c r="R3024" s="37"/>
    </row>
    <row r="3025" spans="1:18">
      <c r="A3025" s="17"/>
      <c r="B3025" s="15"/>
      <c r="C3025" s="15"/>
      <c r="D3025" s="15"/>
      <c r="E3025" s="32">
        <v>45901</v>
      </c>
      <c r="F3025" s="17" t="s">
        <v>60</v>
      </c>
      <c r="G3025" s="15"/>
      <c r="H3025" s="17" t="s">
        <v>239</v>
      </c>
      <c r="I3025" s="17" t="s">
        <v>1809</v>
      </c>
      <c r="J3025" s="17" t="s">
        <v>604</v>
      </c>
      <c r="K3025" s="17" t="s">
        <v>305</v>
      </c>
      <c r="L3025" s="17" t="s">
        <v>9259</v>
      </c>
      <c r="M3025" s="17" t="s">
        <v>9260</v>
      </c>
      <c r="N3025" s="17" t="s">
        <v>9261</v>
      </c>
      <c r="O3025" s="17" t="s">
        <v>375</v>
      </c>
      <c r="P3025" s="43" t="s">
        <v>4047</v>
      </c>
      <c r="Q3025" s="17" t="str" cm="1">
        <f t="array" ref="Q3025">_xlfn.XLOOKUP(Table4[[#This Row],[Full Name / Nama Penuh]],Table1[[#All],[Employee Name]],Table1[[#All],[Status]],"",0,1)</f>
        <v>Active</v>
      </c>
      <c r="R3025" s="37"/>
    </row>
    <row r="3026" spans="1:18">
      <c r="A3026" s="17"/>
      <c r="B3026" s="15"/>
      <c r="C3026" s="15"/>
      <c r="D3026" s="15"/>
      <c r="E3026" s="32">
        <v>45901</v>
      </c>
      <c r="F3026" s="17" t="s">
        <v>78</v>
      </c>
      <c r="G3026" s="15"/>
      <c r="H3026" s="17" t="s">
        <v>239</v>
      </c>
      <c r="I3026" s="17" t="s">
        <v>56</v>
      </c>
      <c r="J3026" s="17" t="s">
        <v>604</v>
      </c>
      <c r="K3026" s="17" t="s">
        <v>267</v>
      </c>
      <c r="L3026" s="17" t="s">
        <v>9262</v>
      </c>
      <c r="M3026" s="17" t="s">
        <v>9263</v>
      </c>
      <c r="N3026" s="17" t="s">
        <v>9264</v>
      </c>
      <c r="O3026" s="17" t="s">
        <v>375</v>
      </c>
      <c r="P3026" s="43" t="s">
        <v>4047</v>
      </c>
      <c r="Q3026" s="17" t="str" cm="1">
        <f t="array" ref="Q3026">_xlfn.XLOOKUP(Table4[[#This Row],[Full Name / Nama Penuh]],Table1[[#All],[Employee Name]],Table1[[#All],[Status]],"",0,1)</f>
        <v>Active</v>
      </c>
      <c r="R3026" s="37"/>
    </row>
    <row r="3027" spans="1:18">
      <c r="A3027" s="17"/>
      <c r="B3027" s="15"/>
      <c r="C3027" s="15"/>
      <c r="D3027" s="15"/>
      <c r="E3027" s="32">
        <v>45901</v>
      </c>
      <c r="F3027" s="17" t="s">
        <v>78</v>
      </c>
      <c r="G3027" s="15"/>
      <c r="H3027" s="17" t="s">
        <v>239</v>
      </c>
      <c r="I3027" s="17" t="s">
        <v>56</v>
      </c>
      <c r="J3027" s="17" t="s">
        <v>475</v>
      </c>
      <c r="K3027" s="17" t="s">
        <v>267</v>
      </c>
      <c r="L3027" s="17" t="s">
        <v>9265</v>
      </c>
      <c r="M3027" s="17" t="s">
        <v>9266</v>
      </c>
      <c r="N3027" s="17" t="s">
        <v>9267</v>
      </c>
      <c r="O3027" s="17" t="s">
        <v>283</v>
      </c>
      <c r="P3027" s="43" t="s">
        <v>4047</v>
      </c>
      <c r="Q3027" s="17" t="str" cm="1">
        <f t="array" ref="Q3027">_xlfn.XLOOKUP(Table4[[#This Row],[Full Name / Nama Penuh]],Table1[[#All],[Employee Name]],Table1[[#All],[Status]],"",0,1)</f>
        <v>Active</v>
      </c>
      <c r="R3027" s="37"/>
    </row>
    <row r="3028" spans="1:18">
      <c r="A3028" s="17"/>
      <c r="B3028" s="15"/>
      <c r="C3028" s="15"/>
      <c r="D3028" s="15"/>
      <c r="E3028" s="32">
        <v>45901</v>
      </c>
      <c r="F3028" s="17" t="s">
        <v>38</v>
      </c>
      <c r="G3028" s="15"/>
      <c r="H3028" s="17" t="s">
        <v>239</v>
      </c>
      <c r="I3028" s="17" t="s">
        <v>603</v>
      </c>
      <c r="J3028" s="17" t="s">
        <v>475</v>
      </c>
      <c r="K3028" s="17" t="s">
        <v>267</v>
      </c>
      <c r="L3028" s="17" t="s">
        <v>9268</v>
      </c>
      <c r="M3028" s="17" t="s">
        <v>9269</v>
      </c>
      <c r="N3028" s="17" t="s">
        <v>9270</v>
      </c>
      <c r="O3028" s="17" t="s">
        <v>283</v>
      </c>
      <c r="P3028" s="43" t="s">
        <v>4047</v>
      </c>
      <c r="Q3028" s="17" t="str" cm="1">
        <f t="array" ref="Q3028">_xlfn.XLOOKUP(Table4[[#This Row],[Full Name / Nama Penuh]],Table1[[#All],[Employee Name]],Table1[[#All],[Status]],"",0,1)</f>
        <v>Active</v>
      </c>
      <c r="R3028" s="37"/>
    </row>
    <row r="3029" spans="1:18">
      <c r="A3029" s="17"/>
      <c r="B3029" s="15"/>
      <c r="C3029" s="15"/>
      <c r="D3029" s="15"/>
      <c r="E3029" s="32">
        <v>45901</v>
      </c>
      <c r="F3029" s="17" t="s">
        <v>38</v>
      </c>
      <c r="G3029" s="15"/>
      <c r="H3029" s="17" t="s">
        <v>239</v>
      </c>
      <c r="I3029" s="17" t="s">
        <v>603</v>
      </c>
      <c r="J3029" s="17" t="s">
        <v>604</v>
      </c>
      <c r="K3029" s="17" t="s">
        <v>305</v>
      </c>
      <c r="L3029" s="17" t="s">
        <v>9271</v>
      </c>
      <c r="M3029" s="17" t="s">
        <v>9272</v>
      </c>
      <c r="N3029" s="17" t="s">
        <v>9273</v>
      </c>
      <c r="O3029" s="17" t="s">
        <v>589</v>
      </c>
      <c r="P3029" s="43" t="s">
        <v>4047</v>
      </c>
      <c r="Q3029" s="17" t="str" cm="1">
        <f t="array" ref="Q3029">_xlfn.XLOOKUP(Table4[[#This Row],[Full Name / Nama Penuh]],Table1[[#All],[Employee Name]],Table1[[#All],[Status]],"",0,1)</f>
        <v>Active</v>
      </c>
      <c r="R3029" s="37"/>
    </row>
    <row r="3030" spans="1:18">
      <c r="A3030" s="17"/>
      <c r="B3030" s="15"/>
      <c r="C3030" s="15"/>
      <c r="D3030" s="15"/>
      <c r="E3030" s="32">
        <v>45898</v>
      </c>
      <c r="F3030" s="17" t="s">
        <v>18</v>
      </c>
      <c r="G3030" s="15"/>
      <c r="H3030" s="17" t="s">
        <v>239</v>
      </c>
      <c r="I3030" s="17" t="s">
        <v>1086</v>
      </c>
      <c r="J3030" s="17" t="s">
        <v>88</v>
      </c>
      <c r="K3030" s="17" t="s">
        <v>285</v>
      </c>
      <c r="L3030" s="17" t="s">
        <v>9274</v>
      </c>
      <c r="M3030" s="17" t="s">
        <v>4876</v>
      </c>
      <c r="N3030" s="17" t="s">
        <v>4876</v>
      </c>
      <c r="O3030" s="17" t="s">
        <v>289</v>
      </c>
      <c r="P3030" s="43" t="s">
        <v>4047</v>
      </c>
      <c r="Q3030" s="17" t="str" cm="1">
        <f t="array" ref="Q3030">_xlfn.XLOOKUP(Table4[[#This Row],[Full Name / Nama Penuh]],Table1[[#All],[Employee Name]],Table1[[#All],[Status]],"",0,1)</f>
        <v>Active</v>
      </c>
      <c r="R3030" s="37"/>
    </row>
    <row r="3031" spans="1:18">
      <c r="A3031" s="17"/>
      <c r="B3031" s="15"/>
      <c r="C3031" s="15"/>
      <c r="D3031" s="15"/>
      <c r="E3031" s="32">
        <v>45898</v>
      </c>
      <c r="F3031" s="17" t="s">
        <v>224</v>
      </c>
      <c r="G3031" s="15"/>
      <c r="H3031" s="17" t="s">
        <v>239</v>
      </c>
      <c r="I3031" s="17" t="s">
        <v>2954</v>
      </c>
      <c r="J3031" s="17" t="s">
        <v>274</v>
      </c>
      <c r="K3031" s="17" t="s">
        <v>267</v>
      </c>
      <c r="L3031" s="17" t="s">
        <v>9275</v>
      </c>
      <c r="M3031" s="17" t="s">
        <v>9276</v>
      </c>
      <c r="N3031" s="17" t="s">
        <v>9277</v>
      </c>
      <c r="O3031" s="17" t="s">
        <v>283</v>
      </c>
      <c r="P3031" s="43" t="s">
        <v>4047</v>
      </c>
      <c r="Q3031" s="17" t="str" cm="1">
        <f t="array" ref="Q3031">_xlfn.XLOOKUP(Table4[[#This Row],[Full Name / Nama Penuh]],Table1[[#All],[Employee Name]],Table1[[#All],[Status]],"",0,1)</f>
        <v>Inactive</v>
      </c>
      <c r="R3031" s="37"/>
    </row>
    <row r="3032" spans="1:18">
      <c r="A3032" s="17"/>
      <c r="B3032" s="15"/>
      <c r="C3032" s="15"/>
      <c r="D3032" s="15"/>
      <c r="E3032" s="32">
        <v>45898</v>
      </c>
      <c r="F3032" s="17" t="s">
        <v>202</v>
      </c>
      <c r="G3032" s="15"/>
      <c r="H3032" s="17" t="s">
        <v>239</v>
      </c>
      <c r="I3032" s="17" t="s">
        <v>359</v>
      </c>
      <c r="J3032" s="17" t="s">
        <v>266</v>
      </c>
      <c r="K3032" s="17" t="s">
        <v>267</v>
      </c>
      <c r="L3032" s="17" t="s">
        <v>9278</v>
      </c>
      <c r="M3032" s="17" t="s">
        <v>9279</v>
      </c>
      <c r="N3032" s="17" t="s">
        <v>9280</v>
      </c>
      <c r="O3032" s="17" t="s">
        <v>589</v>
      </c>
      <c r="P3032" s="43" t="s">
        <v>4047</v>
      </c>
      <c r="Q3032" s="17" t="str" cm="1">
        <f t="array" ref="Q3032">_xlfn.XLOOKUP(Table4[[#This Row],[Full Name / Nama Penuh]],Table1[[#All],[Employee Name]],Table1[[#All],[Status]],"",0,1)</f>
        <v>Active</v>
      </c>
      <c r="R3032" s="37"/>
    </row>
    <row r="3033" spans="1:18">
      <c r="A3033" s="17"/>
      <c r="B3033" s="15"/>
      <c r="C3033" s="15"/>
      <c r="D3033" s="15"/>
      <c r="E3033" s="32">
        <v>45898</v>
      </c>
      <c r="F3033" s="17" t="s">
        <v>202</v>
      </c>
      <c r="G3033" s="15"/>
      <c r="H3033" s="17" t="s">
        <v>239</v>
      </c>
      <c r="I3033" s="17" t="s">
        <v>359</v>
      </c>
      <c r="J3033" s="17" t="s">
        <v>266</v>
      </c>
      <c r="K3033" s="17" t="s">
        <v>267</v>
      </c>
      <c r="L3033" s="17" t="s">
        <v>9281</v>
      </c>
      <c r="M3033" s="17" t="s">
        <v>9282</v>
      </c>
      <c r="N3033" s="17" t="s">
        <v>9283</v>
      </c>
      <c r="O3033" s="17" t="s">
        <v>318</v>
      </c>
      <c r="P3033" s="43" t="s">
        <v>4047</v>
      </c>
      <c r="Q3033" s="17" t="str" cm="1">
        <f t="array" ref="Q3033">_xlfn.XLOOKUP(Table4[[#This Row],[Full Name / Nama Penuh]],Table1[[#All],[Employee Name]],Table1[[#All],[Status]],"",0,1)</f>
        <v>Active</v>
      </c>
      <c r="R3033" s="37"/>
    </row>
    <row r="3034" spans="1:18">
      <c r="A3034" s="17"/>
      <c r="B3034" s="15"/>
      <c r="C3034" s="15"/>
      <c r="D3034" s="15"/>
      <c r="E3034" s="32">
        <v>45898</v>
      </c>
      <c r="F3034" s="17" t="s">
        <v>157</v>
      </c>
      <c r="G3034" s="15"/>
      <c r="H3034" s="17" t="s">
        <v>239</v>
      </c>
      <c r="I3034" s="17" t="s">
        <v>465</v>
      </c>
      <c r="J3034" s="17" t="s">
        <v>291</v>
      </c>
      <c r="K3034" s="17" t="s">
        <v>267</v>
      </c>
      <c r="L3034" s="17" t="s">
        <v>9284</v>
      </c>
      <c r="M3034" s="17" t="s">
        <v>9285</v>
      </c>
      <c r="N3034" s="17" t="s">
        <v>9286</v>
      </c>
      <c r="O3034" s="17" t="s">
        <v>295</v>
      </c>
      <c r="P3034" s="43" t="s">
        <v>4047</v>
      </c>
      <c r="Q3034" s="17" t="str" cm="1">
        <f t="array" ref="Q3034">_xlfn.XLOOKUP(Table4[[#This Row],[Full Name / Nama Penuh]],Table1[[#All],[Employee Name]],Table1[[#All],[Status]],"",0,1)</f>
        <v>Active</v>
      </c>
      <c r="R3034" s="37"/>
    </row>
    <row r="3035" spans="1:18">
      <c r="A3035" s="17"/>
      <c r="B3035" s="15"/>
      <c r="C3035" s="15"/>
      <c r="D3035" s="15"/>
      <c r="E3035" s="32">
        <v>45897</v>
      </c>
      <c r="F3035" s="17" t="s">
        <v>11</v>
      </c>
      <c r="G3035" s="15"/>
      <c r="H3035" s="17" t="s">
        <v>239</v>
      </c>
      <c r="I3035" s="17" t="s">
        <v>1432</v>
      </c>
      <c r="J3035" s="17" t="s">
        <v>291</v>
      </c>
      <c r="K3035" s="17" t="s">
        <v>285</v>
      </c>
      <c r="L3035" s="17" t="s">
        <v>9287</v>
      </c>
      <c r="M3035" s="17" t="s">
        <v>9288</v>
      </c>
      <c r="N3035" s="17" t="s">
        <v>9289</v>
      </c>
      <c r="O3035" s="17" t="s">
        <v>375</v>
      </c>
      <c r="P3035" s="43" t="s">
        <v>4047</v>
      </c>
      <c r="Q3035" s="17" t="str" cm="1">
        <f t="array" ref="Q3035">_xlfn.XLOOKUP(Table4[[#This Row],[Full Name / Nama Penuh]],Table1[[#All],[Employee Name]],Table1[[#All],[Status]],"",0,1)</f>
        <v>Active</v>
      </c>
      <c r="R3035" s="37"/>
    </row>
    <row r="3036" spans="1:18">
      <c r="A3036" s="17"/>
      <c r="B3036" s="15"/>
      <c r="C3036" s="15"/>
      <c r="D3036" s="15"/>
      <c r="E3036" s="32">
        <v>45897</v>
      </c>
      <c r="F3036" s="17" t="s">
        <v>125</v>
      </c>
      <c r="G3036" s="15"/>
      <c r="H3036" s="17" t="s">
        <v>239</v>
      </c>
      <c r="I3036" s="17" t="s">
        <v>7055</v>
      </c>
      <c r="J3036" s="17" t="s">
        <v>274</v>
      </c>
      <c r="K3036" s="17" t="s">
        <v>267</v>
      </c>
      <c r="L3036" s="17" t="s">
        <v>9290</v>
      </c>
      <c r="M3036" s="17" t="s">
        <v>9291</v>
      </c>
      <c r="N3036" s="17" t="s">
        <v>9292</v>
      </c>
      <c r="O3036" s="17" t="s">
        <v>346</v>
      </c>
      <c r="P3036" s="43" t="s">
        <v>4047</v>
      </c>
      <c r="Q3036" s="17" t="str" cm="1">
        <f t="array" ref="Q3036">_xlfn.XLOOKUP(Table4[[#This Row],[Full Name / Nama Penuh]],Table1[[#All],[Employee Name]],Table1[[#All],[Status]],"",0,1)</f>
        <v>Inactive</v>
      </c>
      <c r="R3036" s="37"/>
    </row>
    <row r="3037" spans="1:18">
      <c r="A3037" s="17"/>
      <c r="B3037" s="15"/>
      <c r="C3037" s="15"/>
      <c r="D3037" s="15"/>
      <c r="E3037" s="32">
        <v>45897</v>
      </c>
      <c r="F3037" s="17" t="s">
        <v>125</v>
      </c>
      <c r="G3037" s="15"/>
      <c r="H3037" s="17" t="s">
        <v>239</v>
      </c>
      <c r="I3037" s="17" t="s">
        <v>9293</v>
      </c>
      <c r="J3037" s="17" t="s">
        <v>274</v>
      </c>
      <c r="K3037" s="17" t="s">
        <v>305</v>
      </c>
      <c r="L3037" s="17" t="s">
        <v>9294</v>
      </c>
      <c r="M3037" s="17" t="s">
        <v>9295</v>
      </c>
      <c r="N3037" s="17" t="s">
        <v>9296</v>
      </c>
      <c r="O3037" s="17" t="s">
        <v>428</v>
      </c>
      <c r="P3037" s="43" t="s">
        <v>4047</v>
      </c>
      <c r="Q3037" s="17" t="str" cm="1">
        <f t="array" ref="Q3037">_xlfn.XLOOKUP(Table4[[#This Row],[Full Name / Nama Penuh]],Table1[[#All],[Employee Name]],Table1[[#All],[Status]],"",0,1)</f>
        <v>Inactive</v>
      </c>
      <c r="R3037" s="37"/>
    </row>
    <row r="3038" spans="1:18">
      <c r="A3038" s="17"/>
      <c r="B3038" s="15"/>
      <c r="C3038" s="15"/>
      <c r="D3038" s="15"/>
      <c r="E3038" s="32">
        <v>45897</v>
      </c>
      <c r="F3038" s="17" t="s">
        <v>160</v>
      </c>
      <c r="G3038" s="15"/>
      <c r="H3038" s="17" t="s">
        <v>239</v>
      </c>
      <c r="I3038" s="17" t="s">
        <v>359</v>
      </c>
      <c r="J3038" s="17" t="s">
        <v>266</v>
      </c>
      <c r="K3038" s="17" t="s">
        <v>305</v>
      </c>
      <c r="L3038" s="17" t="s">
        <v>9297</v>
      </c>
      <c r="M3038" s="17" t="s">
        <v>9298</v>
      </c>
      <c r="N3038" s="17" t="s">
        <v>9299</v>
      </c>
      <c r="O3038" s="17" t="s">
        <v>295</v>
      </c>
      <c r="P3038" s="43" t="s">
        <v>4047</v>
      </c>
      <c r="Q3038" s="17" t="str" cm="1">
        <f t="array" ref="Q3038">_xlfn.XLOOKUP(Table4[[#This Row],[Full Name / Nama Penuh]],Table1[[#All],[Employee Name]],Table1[[#All],[Status]],"",0,1)</f>
        <v>Active</v>
      </c>
      <c r="R3038" s="37"/>
    </row>
    <row r="3039" spans="1:18">
      <c r="A3039" s="17"/>
      <c r="B3039" s="15"/>
      <c r="C3039" s="15"/>
      <c r="D3039" s="15"/>
      <c r="E3039" s="32">
        <v>45897</v>
      </c>
      <c r="F3039" s="17" t="s">
        <v>157</v>
      </c>
      <c r="G3039" s="15"/>
      <c r="H3039" s="17" t="s">
        <v>239</v>
      </c>
      <c r="I3039" s="17" t="s">
        <v>465</v>
      </c>
      <c r="J3039" s="17" t="s">
        <v>291</v>
      </c>
      <c r="K3039" s="17" t="s">
        <v>305</v>
      </c>
      <c r="L3039" s="17" t="s">
        <v>9300</v>
      </c>
      <c r="M3039" s="17" t="s">
        <v>9301</v>
      </c>
      <c r="N3039" s="17" t="s">
        <v>9302</v>
      </c>
      <c r="O3039" s="17" t="s">
        <v>295</v>
      </c>
      <c r="P3039" s="43" t="s">
        <v>4047</v>
      </c>
      <c r="Q3039" s="17" t="str" cm="1">
        <f t="array" ref="Q3039">_xlfn.XLOOKUP(Table4[[#This Row],[Full Name / Nama Penuh]],Table1[[#All],[Employee Name]],Table1[[#All],[Status]],"",0,1)</f>
        <v>Active</v>
      </c>
      <c r="R3039" s="37"/>
    </row>
    <row r="3040" spans="1:18">
      <c r="A3040" s="17"/>
      <c r="B3040" s="15"/>
      <c r="C3040" s="15"/>
      <c r="D3040" s="15"/>
      <c r="E3040" s="32">
        <v>45897</v>
      </c>
      <c r="F3040" s="17" t="s">
        <v>166</v>
      </c>
      <c r="G3040" s="15"/>
      <c r="H3040" s="17" t="s">
        <v>239</v>
      </c>
      <c r="I3040" s="17" t="s">
        <v>359</v>
      </c>
      <c r="J3040" s="17" t="s">
        <v>291</v>
      </c>
      <c r="K3040" s="17" t="s">
        <v>305</v>
      </c>
      <c r="L3040" s="17" t="s">
        <v>9303</v>
      </c>
      <c r="M3040" s="17" t="s">
        <v>9304</v>
      </c>
      <c r="N3040" s="17" t="s">
        <v>9305</v>
      </c>
      <c r="O3040" s="17" t="s">
        <v>295</v>
      </c>
      <c r="P3040" s="43" t="s">
        <v>4047</v>
      </c>
      <c r="Q3040" s="17" t="str" cm="1">
        <f t="array" ref="Q3040">_xlfn.XLOOKUP(Table4[[#This Row],[Full Name / Nama Penuh]],Table1[[#All],[Employee Name]],Table1[[#All],[Status]],"",0,1)</f>
        <v>Active</v>
      </c>
      <c r="R3040" s="37"/>
    </row>
    <row r="3041" spans="1:18">
      <c r="A3041" s="17"/>
      <c r="B3041" s="15"/>
      <c r="C3041" s="15"/>
      <c r="D3041" s="15"/>
      <c r="E3041" s="32">
        <v>45897</v>
      </c>
      <c r="F3041" s="17" t="s">
        <v>166</v>
      </c>
      <c r="G3041" s="15"/>
      <c r="H3041" s="17" t="s">
        <v>239</v>
      </c>
      <c r="I3041" s="17" t="s">
        <v>359</v>
      </c>
      <c r="J3041" s="17" t="s">
        <v>291</v>
      </c>
      <c r="K3041" s="17" t="s">
        <v>305</v>
      </c>
      <c r="L3041" s="17" t="s">
        <v>9306</v>
      </c>
      <c r="M3041" s="17" t="s">
        <v>9307</v>
      </c>
      <c r="N3041" s="17" t="s">
        <v>9308</v>
      </c>
      <c r="O3041" s="17" t="s">
        <v>295</v>
      </c>
      <c r="P3041" s="43" t="s">
        <v>4047</v>
      </c>
      <c r="Q3041" s="17" t="str" cm="1">
        <f t="array" ref="Q3041">_xlfn.XLOOKUP(Table4[[#This Row],[Full Name / Nama Penuh]],Table1[[#All],[Employee Name]],Table1[[#All],[Status]],"",0,1)</f>
        <v>Active</v>
      </c>
      <c r="R3041" s="37"/>
    </row>
    <row r="3042" spans="1:18">
      <c r="A3042" s="17"/>
      <c r="B3042" s="15"/>
      <c r="C3042" s="15"/>
      <c r="D3042" s="15"/>
      <c r="E3042" s="32">
        <v>45896</v>
      </c>
      <c r="F3042" s="17" t="s">
        <v>111</v>
      </c>
      <c r="G3042" s="15"/>
      <c r="H3042" s="17" t="s">
        <v>239</v>
      </c>
      <c r="I3042" s="17" t="s">
        <v>9309</v>
      </c>
      <c r="J3042" s="17" t="s">
        <v>291</v>
      </c>
      <c r="K3042" s="17" t="s">
        <v>296</v>
      </c>
      <c r="L3042" s="17" t="s">
        <v>9310</v>
      </c>
      <c r="M3042" s="17" t="s">
        <v>9311</v>
      </c>
      <c r="N3042" s="17" t="s">
        <v>9312</v>
      </c>
      <c r="O3042" s="17" t="s">
        <v>428</v>
      </c>
      <c r="P3042" s="43" t="s">
        <v>4047</v>
      </c>
      <c r="Q3042" s="17" t="str" cm="1">
        <f t="array" ref="Q3042">_xlfn.XLOOKUP(Table4[[#This Row],[Full Name / Nama Penuh]],Table1[[#All],[Employee Name]],Table1[[#All],[Status]],"",0,1)</f>
        <v>Inactive</v>
      </c>
      <c r="R3042" s="37"/>
    </row>
    <row r="3043" spans="1:18">
      <c r="A3043" s="17"/>
      <c r="B3043" s="15"/>
      <c r="C3043" s="15"/>
      <c r="D3043" s="15"/>
      <c r="E3043" s="32">
        <v>45896</v>
      </c>
      <c r="F3043" s="17" t="s">
        <v>112</v>
      </c>
      <c r="G3043" s="15"/>
      <c r="H3043" s="17" t="s">
        <v>239</v>
      </c>
      <c r="I3043" s="17" t="s">
        <v>7015</v>
      </c>
      <c r="J3043" s="17" t="s">
        <v>266</v>
      </c>
      <c r="K3043" s="17" t="s">
        <v>285</v>
      </c>
      <c r="L3043" s="17" t="s">
        <v>9313</v>
      </c>
      <c r="M3043" s="17" t="s">
        <v>9314</v>
      </c>
      <c r="N3043" s="17" t="s">
        <v>9315</v>
      </c>
      <c r="O3043" s="17" t="s">
        <v>589</v>
      </c>
      <c r="P3043" s="43" t="s">
        <v>4047</v>
      </c>
      <c r="Q3043" s="17" t="str" cm="1">
        <f t="array" ref="Q3043">_xlfn.XLOOKUP(Table4[[#This Row],[Full Name / Nama Penuh]],Table1[[#All],[Employee Name]],Table1[[#All],[Status]],"",0,1)</f>
        <v>Inactive</v>
      </c>
      <c r="R3043" s="37"/>
    </row>
    <row r="3044" spans="1:18" ht="87">
      <c r="A3044" s="47"/>
      <c r="B3044" s="21"/>
      <c r="C3044" s="21"/>
      <c r="D3044" s="21"/>
      <c r="E3044" s="33">
        <v>45896</v>
      </c>
      <c r="F3044" s="17" t="s">
        <v>140</v>
      </c>
      <c r="G3044" s="15"/>
      <c r="H3044" s="17" t="s">
        <v>239</v>
      </c>
      <c r="I3044" s="22" t="s">
        <v>403</v>
      </c>
      <c r="J3044" s="22" t="s">
        <v>291</v>
      </c>
      <c r="K3044" s="23" t="s">
        <v>285</v>
      </c>
      <c r="L3044" s="23" t="s">
        <v>9316</v>
      </c>
      <c r="M3044" s="24" t="s">
        <v>9317</v>
      </c>
      <c r="N3044" s="23" t="s">
        <v>9318</v>
      </c>
      <c r="O3044" s="22" t="s">
        <v>383</v>
      </c>
      <c r="P3044" s="43" t="s">
        <v>4047</v>
      </c>
      <c r="Q3044" s="17" t="str" cm="1">
        <f t="array" ref="Q3044">_xlfn.XLOOKUP(Table4[[#This Row],[Full Name / Nama Penuh]],Table1[[#All],[Employee Name]],Table1[[#All],[Status]],"",0,1)</f>
        <v>Active</v>
      </c>
      <c r="R3044" s="37"/>
    </row>
    <row r="3045" spans="1:18">
      <c r="A3045" s="17"/>
      <c r="B3045" s="15"/>
      <c r="C3045" s="15"/>
      <c r="D3045" s="15"/>
      <c r="E3045" s="32">
        <v>45896</v>
      </c>
      <c r="F3045" s="17" t="s">
        <v>53</v>
      </c>
      <c r="G3045" s="15"/>
      <c r="H3045" s="17" t="s">
        <v>239</v>
      </c>
      <c r="I3045" s="17" t="s">
        <v>304</v>
      </c>
      <c r="J3045" s="17" t="s">
        <v>325</v>
      </c>
      <c r="K3045" s="17" t="s">
        <v>305</v>
      </c>
      <c r="L3045" s="17" t="s">
        <v>9319</v>
      </c>
      <c r="M3045" s="17" t="s">
        <v>9320</v>
      </c>
      <c r="N3045" s="17" t="s">
        <v>9321</v>
      </c>
      <c r="O3045" s="17" t="s">
        <v>383</v>
      </c>
      <c r="P3045" s="43" t="s">
        <v>4047</v>
      </c>
      <c r="Q3045" s="17" t="str" cm="1">
        <f t="array" ref="Q3045">_xlfn.XLOOKUP(Table4[[#This Row],[Full Name / Nama Penuh]],Table1[[#All],[Employee Name]],Table1[[#All],[Status]],"",0,1)</f>
        <v>Active</v>
      </c>
      <c r="R3045" s="37"/>
    </row>
    <row r="3046" spans="1:18">
      <c r="A3046" s="17"/>
      <c r="B3046" s="15"/>
      <c r="C3046" s="15"/>
      <c r="D3046" s="15"/>
      <c r="E3046" s="32">
        <v>45896</v>
      </c>
      <c r="F3046" s="17" t="s">
        <v>105</v>
      </c>
      <c r="G3046" s="15"/>
      <c r="H3046" s="17" t="s">
        <v>239</v>
      </c>
      <c r="I3046" s="17" t="s">
        <v>9322</v>
      </c>
      <c r="J3046" s="17" t="s">
        <v>88</v>
      </c>
      <c r="K3046" s="17" t="s">
        <v>267</v>
      </c>
      <c r="L3046" s="17" t="s">
        <v>9323</v>
      </c>
      <c r="M3046" s="17" t="s">
        <v>9324</v>
      </c>
      <c r="N3046" s="17" t="s">
        <v>9325</v>
      </c>
      <c r="O3046" s="17" t="s">
        <v>295</v>
      </c>
      <c r="P3046" s="43" t="s">
        <v>4047</v>
      </c>
      <c r="Q3046" s="17" t="str" cm="1">
        <f t="array" ref="Q3046">_xlfn.XLOOKUP(Table4[[#This Row],[Full Name / Nama Penuh]],Table1[[#All],[Employee Name]],Table1[[#All],[Status]],"",0,1)</f>
        <v>Inactive</v>
      </c>
      <c r="R3046" s="37"/>
    </row>
    <row r="3047" spans="1:18">
      <c r="A3047" s="17"/>
      <c r="B3047" s="15"/>
      <c r="C3047" s="15"/>
      <c r="D3047" s="15"/>
      <c r="E3047" s="32">
        <v>45896</v>
      </c>
      <c r="F3047" s="17" t="s">
        <v>182</v>
      </c>
      <c r="G3047" s="15"/>
      <c r="H3047" s="17" t="s">
        <v>239</v>
      </c>
      <c r="I3047" s="17" t="s">
        <v>9326</v>
      </c>
      <c r="J3047" s="17" t="s">
        <v>848</v>
      </c>
      <c r="K3047" s="17" t="s">
        <v>267</v>
      </c>
      <c r="L3047" s="17" t="s">
        <v>9327</v>
      </c>
      <c r="M3047" s="17" t="s">
        <v>9328</v>
      </c>
      <c r="N3047" s="17" t="s">
        <v>9329</v>
      </c>
      <c r="O3047" s="17" t="s">
        <v>295</v>
      </c>
      <c r="P3047" s="43" t="s">
        <v>4047</v>
      </c>
      <c r="Q3047" s="17" t="str" cm="1">
        <f t="array" ref="Q3047">_xlfn.XLOOKUP(Table4[[#This Row],[Full Name / Nama Penuh]],Table1[[#All],[Employee Name]],Table1[[#All],[Status]],"",0,1)</f>
        <v>Active</v>
      </c>
      <c r="R3047" s="37"/>
    </row>
    <row r="3048" spans="1:18">
      <c r="A3048" s="17"/>
      <c r="B3048" s="15"/>
      <c r="C3048" s="15"/>
      <c r="D3048" s="15"/>
      <c r="E3048" s="32">
        <v>45895.375</v>
      </c>
      <c r="F3048" s="17" t="s">
        <v>213</v>
      </c>
      <c r="G3048" s="15" t="s">
        <v>8778</v>
      </c>
      <c r="H3048" s="17" t="s">
        <v>239</v>
      </c>
      <c r="I3048" s="17" t="s">
        <v>599</v>
      </c>
      <c r="J3048" s="17" t="s">
        <v>266</v>
      </c>
      <c r="K3048" s="17" t="s">
        <v>8779</v>
      </c>
      <c r="L3048" s="17" t="s">
        <v>9330</v>
      </c>
      <c r="M3048" s="17" t="s">
        <v>9331</v>
      </c>
      <c r="N3048" s="17" t="s">
        <v>9332</v>
      </c>
      <c r="O3048" s="17" t="s">
        <v>9333</v>
      </c>
      <c r="P3048" s="43" t="s">
        <v>4047</v>
      </c>
      <c r="Q3048" s="17" t="str" cm="1">
        <f t="array" ref="Q3048">_xlfn.XLOOKUP(Table4[[#This Row],[Full Name / Nama Penuh]],Table1[[#All],[Employee Name]],Table1[[#All],[Status]],"",0,1)</f>
        <v>Active</v>
      </c>
      <c r="R3048" s="37"/>
    </row>
    <row r="3049" spans="1:18">
      <c r="A3049" s="17"/>
      <c r="B3049" s="15"/>
      <c r="C3049" s="15"/>
      <c r="D3049" s="15"/>
      <c r="E3049" s="32">
        <v>45895</v>
      </c>
      <c r="F3049" s="17" t="s">
        <v>213</v>
      </c>
      <c r="G3049" s="15" t="s">
        <v>8778</v>
      </c>
      <c r="H3049" s="17" t="s">
        <v>239</v>
      </c>
      <c r="I3049" s="17" t="s">
        <v>599</v>
      </c>
      <c r="J3049" s="17" t="s">
        <v>266</v>
      </c>
      <c r="K3049" s="17" t="s">
        <v>9334</v>
      </c>
      <c r="L3049" s="17" t="s">
        <v>9335</v>
      </c>
      <c r="M3049" s="17" t="s">
        <v>9336</v>
      </c>
      <c r="N3049" s="17" t="s">
        <v>9337</v>
      </c>
      <c r="O3049" s="17" t="s">
        <v>9333</v>
      </c>
      <c r="P3049" s="43" t="s">
        <v>4047</v>
      </c>
      <c r="Q3049" s="17" t="str" cm="1">
        <f t="array" ref="Q3049">_xlfn.XLOOKUP(Table4[[#This Row],[Full Name / Nama Penuh]],Table1[[#All],[Employee Name]],Table1[[#All],[Status]],"",0,1)</f>
        <v>Active</v>
      </c>
      <c r="R3049" s="37"/>
    </row>
    <row r="3050" spans="1:18">
      <c r="A3050" s="17"/>
      <c r="B3050" s="15"/>
      <c r="C3050" s="15"/>
      <c r="D3050" s="15"/>
      <c r="E3050" s="32">
        <v>45895</v>
      </c>
      <c r="F3050" s="17" t="s">
        <v>159</v>
      </c>
      <c r="G3050" s="15"/>
      <c r="H3050" s="17" t="s">
        <v>239</v>
      </c>
      <c r="I3050" s="17" t="s">
        <v>20</v>
      </c>
      <c r="J3050" s="17" t="s">
        <v>1701</v>
      </c>
      <c r="K3050" s="17" t="s">
        <v>285</v>
      </c>
      <c r="L3050" s="17" t="s">
        <v>9338</v>
      </c>
      <c r="M3050" s="17" t="s">
        <v>9339</v>
      </c>
      <c r="N3050" s="17" t="s">
        <v>9340</v>
      </c>
      <c r="O3050" s="17" t="s">
        <v>289</v>
      </c>
      <c r="P3050" s="43" t="s">
        <v>4047</v>
      </c>
      <c r="Q3050" s="17" t="str" cm="1">
        <f t="array" ref="Q3050">_xlfn.XLOOKUP(Table4[[#This Row],[Full Name / Nama Penuh]],Table1[[#All],[Employee Name]],Table1[[#All],[Status]],"",0,1)</f>
        <v>Active</v>
      </c>
      <c r="R3050" s="37"/>
    </row>
    <row r="3051" spans="1:18">
      <c r="A3051" s="17"/>
      <c r="B3051" s="15"/>
      <c r="C3051" s="15"/>
      <c r="D3051" s="15"/>
      <c r="E3051" s="32">
        <v>45895</v>
      </c>
      <c r="F3051" s="17" t="s">
        <v>97</v>
      </c>
      <c r="G3051" s="15"/>
      <c r="H3051" s="17" t="s">
        <v>239</v>
      </c>
      <c r="I3051" s="17" t="s">
        <v>574</v>
      </c>
      <c r="J3051" s="17" t="s">
        <v>291</v>
      </c>
      <c r="K3051" s="17" t="s">
        <v>285</v>
      </c>
      <c r="L3051" s="17" t="s">
        <v>9341</v>
      </c>
      <c r="M3051" s="17" t="s">
        <v>9342</v>
      </c>
      <c r="N3051" s="17" t="s">
        <v>9343</v>
      </c>
      <c r="O3051" s="17" t="s">
        <v>553</v>
      </c>
      <c r="P3051" s="43" t="s">
        <v>4047</v>
      </c>
      <c r="Q3051" s="17" t="str" cm="1">
        <f t="array" ref="Q3051">_xlfn.XLOOKUP(Table4[[#This Row],[Full Name / Nama Penuh]],Table1[[#All],[Employee Name]],Table1[[#All],[Status]],"",0,1)</f>
        <v>Active</v>
      </c>
      <c r="R3051" s="37"/>
    </row>
    <row r="3052" spans="1:18">
      <c r="A3052" s="17"/>
      <c r="B3052" s="15"/>
      <c r="C3052" s="15"/>
      <c r="D3052" s="15"/>
      <c r="E3052" s="32">
        <v>45895</v>
      </c>
      <c r="F3052" s="17" t="s">
        <v>89</v>
      </c>
      <c r="G3052" s="15"/>
      <c r="H3052" s="17" t="s">
        <v>239</v>
      </c>
      <c r="I3052" s="17" t="s">
        <v>5950</v>
      </c>
      <c r="J3052" s="17" t="s">
        <v>848</v>
      </c>
      <c r="K3052" s="17" t="s">
        <v>267</v>
      </c>
      <c r="L3052" s="17" t="s">
        <v>9344</v>
      </c>
      <c r="M3052" s="17" t="s">
        <v>9345</v>
      </c>
      <c r="N3052" s="17" t="s">
        <v>9346</v>
      </c>
      <c r="O3052" s="17" t="s">
        <v>283</v>
      </c>
      <c r="P3052" s="43" t="s">
        <v>4047</v>
      </c>
      <c r="Q3052" s="17" t="str" cm="1">
        <f t="array" ref="Q3052">_xlfn.XLOOKUP(Table4[[#This Row],[Full Name / Nama Penuh]],Table1[[#All],[Employee Name]],Table1[[#All],[Status]],"",0,1)</f>
        <v>Inactive</v>
      </c>
      <c r="R3052" s="37"/>
    </row>
    <row r="3053" spans="1:18">
      <c r="A3053" s="17"/>
      <c r="B3053" s="15"/>
      <c r="C3053" s="15"/>
      <c r="D3053" s="15"/>
      <c r="E3053" s="32">
        <v>45895</v>
      </c>
      <c r="F3053" s="17" t="s">
        <v>53</v>
      </c>
      <c r="G3053" s="15"/>
      <c r="H3053" s="17" t="s">
        <v>239</v>
      </c>
      <c r="I3053" s="17" t="s">
        <v>304</v>
      </c>
      <c r="J3053" s="17" t="s">
        <v>325</v>
      </c>
      <c r="K3053" s="17" t="s">
        <v>267</v>
      </c>
      <c r="L3053" s="17" t="s">
        <v>9347</v>
      </c>
      <c r="M3053" s="17" t="s">
        <v>9348</v>
      </c>
      <c r="N3053" s="17" t="s">
        <v>9349</v>
      </c>
      <c r="O3053" s="17" t="s">
        <v>346</v>
      </c>
      <c r="P3053" s="43" t="s">
        <v>4047</v>
      </c>
      <c r="Q3053" s="17" t="str" cm="1">
        <f t="array" ref="Q3053">_xlfn.XLOOKUP(Table4[[#This Row],[Full Name / Nama Penuh]],Table1[[#All],[Employee Name]],Table1[[#All],[Status]],"",0,1)</f>
        <v>Active</v>
      </c>
      <c r="R3053" s="37"/>
    </row>
    <row r="3054" spans="1:18">
      <c r="A3054" s="17"/>
      <c r="B3054" s="15"/>
      <c r="C3054" s="15"/>
      <c r="D3054" s="15"/>
      <c r="E3054" s="32">
        <v>45895</v>
      </c>
      <c r="F3054" s="17" t="s">
        <v>235</v>
      </c>
      <c r="G3054" s="15"/>
      <c r="H3054" s="17" t="s">
        <v>239</v>
      </c>
      <c r="I3054" s="17" t="s">
        <v>1016</v>
      </c>
      <c r="J3054" s="17" t="s">
        <v>291</v>
      </c>
      <c r="K3054" s="17" t="s">
        <v>267</v>
      </c>
      <c r="L3054" s="17" t="s">
        <v>9350</v>
      </c>
      <c r="M3054" s="17" t="s">
        <v>9351</v>
      </c>
      <c r="N3054" s="17" t="s">
        <v>9352</v>
      </c>
      <c r="O3054" s="17" t="s">
        <v>295</v>
      </c>
      <c r="P3054" s="43" t="s">
        <v>4047</v>
      </c>
      <c r="Q3054" s="17" t="str" cm="1">
        <f t="array" ref="Q3054">_xlfn.XLOOKUP(Table4[[#This Row],[Full Name / Nama Penuh]],Table1[[#All],[Employee Name]],Table1[[#All],[Status]],"",0,1)</f>
        <v>Active</v>
      </c>
      <c r="R3054" s="37"/>
    </row>
    <row r="3055" spans="1:18">
      <c r="A3055" s="17"/>
      <c r="B3055" s="15"/>
      <c r="C3055" s="15"/>
      <c r="D3055" s="15"/>
      <c r="E3055" s="32">
        <v>45895</v>
      </c>
      <c r="F3055" s="17" t="s">
        <v>93</v>
      </c>
      <c r="G3055" s="15"/>
      <c r="H3055" s="17" t="s">
        <v>239</v>
      </c>
      <c r="I3055" s="17" t="s">
        <v>6054</v>
      </c>
      <c r="J3055" s="17" t="s">
        <v>644</v>
      </c>
      <c r="K3055" s="17" t="s">
        <v>267</v>
      </c>
      <c r="L3055" s="17" t="s">
        <v>9353</v>
      </c>
      <c r="M3055" s="17" t="s">
        <v>9354</v>
      </c>
      <c r="N3055" s="17" t="s">
        <v>287</v>
      </c>
      <c r="O3055" s="17" t="s">
        <v>450</v>
      </c>
      <c r="P3055" s="43" t="s">
        <v>4047</v>
      </c>
      <c r="Q3055" s="17" t="str" cm="1">
        <f t="array" ref="Q3055">_xlfn.XLOOKUP(Table4[[#This Row],[Full Name / Nama Penuh]],Table1[[#All],[Employee Name]],Table1[[#All],[Status]],"",0,1)</f>
        <v>Active</v>
      </c>
      <c r="R3055" s="37"/>
    </row>
    <row r="3056" spans="1:18">
      <c r="A3056" s="17"/>
      <c r="B3056" s="15"/>
      <c r="C3056" s="15"/>
      <c r="D3056" s="15"/>
      <c r="E3056" s="32">
        <v>45894</v>
      </c>
      <c r="F3056" s="17" t="s">
        <v>150</v>
      </c>
      <c r="G3056" s="15"/>
      <c r="H3056" s="17" t="s">
        <v>239</v>
      </c>
      <c r="I3056" s="17" t="s">
        <v>2081</v>
      </c>
      <c r="J3056" s="17" t="s">
        <v>407</v>
      </c>
      <c r="K3056" s="17" t="s">
        <v>285</v>
      </c>
      <c r="L3056" s="17" t="s">
        <v>9355</v>
      </c>
      <c r="M3056" s="17" t="s">
        <v>9356</v>
      </c>
      <c r="N3056" s="17" t="s">
        <v>9357</v>
      </c>
      <c r="O3056" s="17" t="s">
        <v>295</v>
      </c>
      <c r="P3056" s="43" t="s">
        <v>4047</v>
      </c>
      <c r="Q3056" s="17" t="str" cm="1">
        <f t="array" ref="Q3056">_xlfn.XLOOKUP(Table4[[#This Row],[Full Name / Nama Penuh]],Table1[[#All],[Employee Name]],Table1[[#All],[Status]],"",0,1)</f>
        <v>Active</v>
      </c>
      <c r="R3056" s="37"/>
    </row>
    <row r="3057" spans="1:18">
      <c r="A3057" s="17"/>
      <c r="B3057" s="15"/>
      <c r="C3057" s="15"/>
      <c r="D3057" s="15"/>
      <c r="E3057" s="32">
        <v>45894</v>
      </c>
      <c r="F3057" s="17" t="s">
        <v>111</v>
      </c>
      <c r="G3057" s="15"/>
      <c r="H3057" s="17" t="s">
        <v>239</v>
      </c>
      <c r="I3057" s="17" t="s">
        <v>8990</v>
      </c>
      <c r="J3057" s="17" t="s">
        <v>504</v>
      </c>
      <c r="K3057" s="17" t="s">
        <v>296</v>
      </c>
      <c r="L3057" s="17" t="s">
        <v>9358</v>
      </c>
      <c r="M3057" s="17" t="s">
        <v>9359</v>
      </c>
      <c r="N3057" s="17" t="s">
        <v>9360</v>
      </c>
      <c r="O3057" s="17" t="s">
        <v>428</v>
      </c>
      <c r="P3057" s="43" t="s">
        <v>4047</v>
      </c>
      <c r="Q3057" s="17" t="str" cm="1">
        <f t="array" ref="Q3057">_xlfn.XLOOKUP(Table4[[#This Row],[Full Name / Nama Penuh]],Table1[[#All],[Employee Name]],Table1[[#All],[Status]],"",0,1)</f>
        <v>Inactive</v>
      </c>
      <c r="R3057" s="37"/>
    </row>
    <row r="3058" spans="1:18">
      <c r="A3058" s="17"/>
      <c r="B3058" s="15"/>
      <c r="C3058" s="15"/>
      <c r="D3058" s="15"/>
      <c r="E3058" s="32">
        <v>45894</v>
      </c>
      <c r="F3058" s="17" t="s">
        <v>222</v>
      </c>
      <c r="G3058" s="15"/>
      <c r="H3058" s="17" t="s">
        <v>239</v>
      </c>
      <c r="I3058" s="17" t="s">
        <v>9018</v>
      </c>
      <c r="J3058" s="17" t="s">
        <v>291</v>
      </c>
      <c r="K3058" s="17" t="s">
        <v>285</v>
      </c>
      <c r="L3058" s="17" t="s">
        <v>9361</v>
      </c>
      <c r="M3058" s="17" t="s">
        <v>1851</v>
      </c>
      <c r="N3058" s="17" t="s">
        <v>122</v>
      </c>
      <c r="O3058" s="17" t="s">
        <v>428</v>
      </c>
      <c r="P3058" s="43" t="s">
        <v>4047</v>
      </c>
      <c r="Q3058" s="17" t="str" cm="1">
        <f t="array" ref="Q3058">_xlfn.XLOOKUP(Table4[[#This Row],[Full Name / Nama Penuh]],Table1[[#All],[Employee Name]],Table1[[#All],[Status]],"",0,1)</f>
        <v>Active</v>
      </c>
      <c r="R3058" s="37"/>
    </row>
    <row r="3059" spans="1:18">
      <c r="A3059" s="17"/>
      <c r="B3059" s="15"/>
      <c r="C3059" s="15"/>
      <c r="D3059" s="15"/>
      <c r="E3059" s="32">
        <v>45894</v>
      </c>
      <c r="F3059" s="17" t="s">
        <v>223</v>
      </c>
      <c r="G3059" s="15"/>
      <c r="H3059" s="17" t="s">
        <v>239</v>
      </c>
      <c r="I3059" s="17" t="s">
        <v>8815</v>
      </c>
      <c r="J3059" s="17" t="s">
        <v>291</v>
      </c>
      <c r="K3059" s="17" t="s">
        <v>305</v>
      </c>
      <c r="L3059" s="17" t="s">
        <v>9362</v>
      </c>
      <c r="M3059" s="17" t="s">
        <v>9363</v>
      </c>
      <c r="N3059" s="17" t="s">
        <v>9364</v>
      </c>
      <c r="O3059" s="17" t="s">
        <v>295</v>
      </c>
      <c r="P3059" s="43" t="s">
        <v>4047</v>
      </c>
      <c r="Q3059" s="17" t="str" cm="1">
        <f t="array" ref="Q3059">_xlfn.XLOOKUP(Table4[[#This Row],[Full Name / Nama Penuh]],Table1[[#All],[Employee Name]],Table1[[#All],[Status]],"",0,1)</f>
        <v>Inactive</v>
      </c>
      <c r="R3059" s="37"/>
    </row>
    <row r="3060" spans="1:18">
      <c r="A3060" s="17"/>
      <c r="B3060" s="15"/>
      <c r="C3060" s="15"/>
      <c r="D3060" s="15"/>
      <c r="E3060" s="32">
        <v>45892</v>
      </c>
      <c r="F3060" s="17" t="s">
        <v>144</v>
      </c>
      <c r="G3060" s="15"/>
      <c r="H3060" s="17" t="s">
        <v>239</v>
      </c>
      <c r="I3060" s="17" t="s">
        <v>411</v>
      </c>
      <c r="J3060" s="17" t="s">
        <v>266</v>
      </c>
      <c r="K3060" s="17" t="s">
        <v>285</v>
      </c>
      <c r="L3060" s="17" t="s">
        <v>9365</v>
      </c>
      <c r="M3060" s="17" t="s">
        <v>9366</v>
      </c>
      <c r="N3060" s="17" t="s">
        <v>9367</v>
      </c>
      <c r="O3060" s="17" t="s">
        <v>295</v>
      </c>
      <c r="P3060" s="43" t="s">
        <v>4047</v>
      </c>
      <c r="Q3060" s="17" t="str" cm="1">
        <f t="array" ref="Q3060">_xlfn.XLOOKUP(Table4[[#This Row],[Full Name / Nama Penuh]],Table1[[#All],[Employee Name]],Table1[[#All],[Status]],"",0,1)</f>
        <v>Active</v>
      </c>
      <c r="R3060" s="37"/>
    </row>
    <row r="3061" spans="1:18">
      <c r="A3061" s="17"/>
      <c r="B3061" s="15"/>
      <c r="C3061" s="15"/>
      <c r="D3061" s="15"/>
      <c r="E3061" s="32">
        <v>45892</v>
      </c>
      <c r="F3061" s="17" t="s">
        <v>35</v>
      </c>
      <c r="G3061" s="15"/>
      <c r="H3061" s="17" t="s">
        <v>239</v>
      </c>
      <c r="I3061" s="17" t="s">
        <v>341</v>
      </c>
      <c r="J3061" s="17" t="s">
        <v>266</v>
      </c>
      <c r="K3061" s="17" t="s">
        <v>267</v>
      </c>
      <c r="L3061" s="17" t="s">
        <v>9368</v>
      </c>
      <c r="M3061" s="17" t="s">
        <v>9369</v>
      </c>
      <c r="N3061" s="17" t="s">
        <v>9370</v>
      </c>
      <c r="O3061" s="17" t="s">
        <v>367</v>
      </c>
      <c r="P3061" s="43" t="s">
        <v>4047</v>
      </c>
      <c r="Q3061" s="17" t="str" cm="1">
        <f t="array" ref="Q3061">_xlfn.XLOOKUP(Table4[[#This Row],[Full Name / Nama Penuh]],Table1[[#All],[Employee Name]],Table1[[#All],[Status]],"",0,1)</f>
        <v>Inactive</v>
      </c>
      <c r="R3061" s="37"/>
    </row>
    <row r="3062" spans="1:18">
      <c r="A3062" s="17"/>
      <c r="B3062" s="15"/>
      <c r="C3062" s="15"/>
      <c r="D3062" s="15"/>
      <c r="E3062" s="32">
        <v>45892</v>
      </c>
      <c r="F3062" s="17" t="s">
        <v>53</v>
      </c>
      <c r="G3062" s="15"/>
      <c r="H3062" s="17" t="s">
        <v>239</v>
      </c>
      <c r="I3062" s="17" t="s">
        <v>304</v>
      </c>
      <c r="J3062" s="17" t="s">
        <v>266</v>
      </c>
      <c r="K3062" s="17" t="s">
        <v>305</v>
      </c>
      <c r="L3062" s="17" t="s">
        <v>9371</v>
      </c>
      <c r="M3062" s="17" t="s">
        <v>9372</v>
      </c>
      <c r="N3062" s="17" t="s">
        <v>9373</v>
      </c>
      <c r="O3062" s="17" t="s">
        <v>295</v>
      </c>
      <c r="P3062" s="43" t="s">
        <v>4047</v>
      </c>
      <c r="Q3062" s="17" t="str" cm="1">
        <f t="array" ref="Q3062">_xlfn.XLOOKUP(Table4[[#This Row],[Full Name / Nama Penuh]],Table1[[#All],[Employee Name]],Table1[[#All],[Status]],"",0,1)</f>
        <v>Active</v>
      </c>
      <c r="R3062" s="37"/>
    </row>
    <row r="3063" spans="1:18">
      <c r="A3063" s="17"/>
      <c r="B3063" s="15"/>
      <c r="C3063" s="15"/>
      <c r="D3063" s="15"/>
      <c r="E3063" s="32">
        <v>45892</v>
      </c>
      <c r="F3063" s="17" t="s">
        <v>78</v>
      </c>
      <c r="G3063" s="15"/>
      <c r="H3063" s="17" t="s">
        <v>239</v>
      </c>
      <c r="I3063" s="17" t="s">
        <v>56</v>
      </c>
      <c r="J3063" s="17" t="s">
        <v>266</v>
      </c>
      <c r="K3063" s="17" t="s">
        <v>267</v>
      </c>
      <c r="L3063" s="17" t="s">
        <v>9374</v>
      </c>
      <c r="M3063" s="17" t="s">
        <v>9375</v>
      </c>
      <c r="N3063" s="17" t="s">
        <v>9376</v>
      </c>
      <c r="O3063" s="17" t="s">
        <v>283</v>
      </c>
      <c r="P3063" s="43" t="s">
        <v>4047</v>
      </c>
      <c r="Q3063" s="17" t="str" cm="1">
        <f t="array" ref="Q3063">_xlfn.XLOOKUP(Table4[[#This Row],[Full Name / Nama Penuh]],Table1[[#All],[Employee Name]],Table1[[#All],[Status]],"",0,1)</f>
        <v>Active</v>
      </c>
      <c r="R3063" s="37"/>
    </row>
    <row r="3064" spans="1:18">
      <c r="A3064" s="17"/>
      <c r="B3064" s="15"/>
      <c r="C3064" s="15"/>
      <c r="D3064" s="15"/>
      <c r="E3064" s="32">
        <v>45892</v>
      </c>
      <c r="F3064" s="17" t="s">
        <v>42</v>
      </c>
      <c r="G3064" s="15"/>
      <c r="H3064" s="17" t="s">
        <v>239</v>
      </c>
      <c r="I3064" s="17" t="s">
        <v>9377</v>
      </c>
      <c r="J3064" s="17" t="s">
        <v>683</v>
      </c>
      <c r="K3064" s="17" t="s">
        <v>267</v>
      </c>
      <c r="L3064" s="17" t="s">
        <v>9378</v>
      </c>
      <c r="M3064" s="17" t="s">
        <v>9379</v>
      </c>
      <c r="N3064" s="17" t="s">
        <v>9380</v>
      </c>
      <c r="O3064" s="17" t="s">
        <v>346</v>
      </c>
      <c r="P3064" s="43" t="s">
        <v>4047</v>
      </c>
      <c r="Q3064" s="17" t="str" cm="1">
        <f t="array" ref="Q3064">_xlfn.XLOOKUP(Table4[[#This Row],[Full Name / Nama Penuh]],Table1[[#All],[Employee Name]],Table1[[#All],[Status]],"",0,1)</f>
        <v>Inactive</v>
      </c>
      <c r="R3064" s="37"/>
    </row>
    <row r="3065" spans="1:18">
      <c r="A3065" s="17"/>
      <c r="B3065" s="15"/>
      <c r="C3065" s="15"/>
      <c r="D3065" s="15"/>
      <c r="E3065" s="32">
        <v>45891.3125</v>
      </c>
      <c r="F3065" s="17" t="s">
        <v>213</v>
      </c>
      <c r="G3065" s="15" t="s">
        <v>8778</v>
      </c>
      <c r="H3065" s="17" t="s">
        <v>239</v>
      </c>
      <c r="I3065" s="17" t="s">
        <v>599</v>
      </c>
      <c r="J3065" s="17" t="s">
        <v>342</v>
      </c>
      <c r="K3065" s="17" t="s">
        <v>9334</v>
      </c>
      <c r="L3065" s="17" t="s">
        <v>9381</v>
      </c>
      <c r="M3065" s="17" t="s">
        <v>9382</v>
      </c>
      <c r="N3065" s="17" t="s">
        <v>9383</v>
      </c>
      <c r="O3065" s="17" t="s">
        <v>9384</v>
      </c>
      <c r="P3065" s="43" t="s">
        <v>4047</v>
      </c>
      <c r="Q3065" s="17" t="str" cm="1">
        <f t="array" ref="Q3065">_xlfn.XLOOKUP(Table4[[#This Row],[Full Name / Nama Penuh]],Table1[[#All],[Employee Name]],Table1[[#All],[Status]],"",0,1)</f>
        <v>Active</v>
      </c>
      <c r="R3065" s="37"/>
    </row>
    <row r="3066" spans="1:18">
      <c r="A3066" s="17"/>
      <c r="B3066" s="15"/>
      <c r="C3066" s="15"/>
      <c r="D3066" s="15"/>
      <c r="E3066" s="32">
        <v>45891</v>
      </c>
      <c r="F3066" s="17" t="s">
        <v>11</v>
      </c>
      <c r="G3066" s="15"/>
      <c r="H3066" s="17" t="s">
        <v>239</v>
      </c>
      <c r="I3066" s="17" t="s">
        <v>1432</v>
      </c>
      <c r="J3066" s="17" t="s">
        <v>266</v>
      </c>
      <c r="K3066" s="17" t="s">
        <v>296</v>
      </c>
      <c r="L3066" s="17" t="s">
        <v>9385</v>
      </c>
      <c r="M3066" s="17" t="s">
        <v>9386</v>
      </c>
      <c r="N3066" s="17" t="s">
        <v>9387</v>
      </c>
      <c r="O3066" s="17" t="s">
        <v>375</v>
      </c>
      <c r="P3066" s="43" t="s">
        <v>4047</v>
      </c>
      <c r="Q3066" s="17" t="str" cm="1">
        <f t="array" ref="Q3066">_xlfn.XLOOKUP(Table4[[#This Row],[Full Name / Nama Penuh]],Table1[[#All],[Employee Name]],Table1[[#All],[Status]],"",0,1)</f>
        <v>Active</v>
      </c>
      <c r="R3066" s="37"/>
    </row>
    <row r="3067" spans="1:18">
      <c r="A3067" s="17"/>
      <c r="B3067" s="15"/>
      <c r="C3067" s="15"/>
      <c r="D3067" s="15"/>
      <c r="E3067" s="32">
        <v>45891</v>
      </c>
      <c r="F3067" s="17" t="s">
        <v>110</v>
      </c>
      <c r="G3067" s="15"/>
      <c r="H3067" s="17" t="s">
        <v>239</v>
      </c>
      <c r="I3067" s="17" t="s">
        <v>537</v>
      </c>
      <c r="J3067" s="17" t="s">
        <v>266</v>
      </c>
      <c r="K3067" s="17" t="s">
        <v>296</v>
      </c>
      <c r="L3067" s="17" t="s">
        <v>9388</v>
      </c>
      <c r="M3067" s="17" t="s">
        <v>9389</v>
      </c>
      <c r="N3067" s="17" t="s">
        <v>9390</v>
      </c>
      <c r="O3067" s="17" t="s">
        <v>367</v>
      </c>
      <c r="P3067" s="43" t="s">
        <v>4047</v>
      </c>
      <c r="Q3067" s="17" t="str" cm="1">
        <f t="array" ref="Q3067">_xlfn.XLOOKUP(Table4[[#This Row],[Full Name / Nama Penuh]],Table1[[#All],[Employee Name]],Table1[[#All],[Status]],"",0,1)</f>
        <v>Active</v>
      </c>
      <c r="R3067" s="37"/>
    </row>
    <row r="3068" spans="1:18">
      <c r="A3068" s="17"/>
      <c r="B3068" s="15"/>
      <c r="C3068" s="15"/>
      <c r="D3068" s="15"/>
      <c r="E3068" s="32">
        <v>45891</v>
      </c>
      <c r="F3068" s="17" t="s">
        <v>144</v>
      </c>
      <c r="G3068" s="15"/>
      <c r="H3068" s="17" t="s">
        <v>239</v>
      </c>
      <c r="I3068" s="17" t="s">
        <v>411</v>
      </c>
      <c r="J3068" s="17" t="s">
        <v>266</v>
      </c>
      <c r="K3068" s="17" t="s">
        <v>285</v>
      </c>
      <c r="L3068" s="17" t="s">
        <v>9391</v>
      </c>
      <c r="M3068" s="17" t="s">
        <v>9392</v>
      </c>
      <c r="N3068" s="17" t="s">
        <v>9393</v>
      </c>
      <c r="O3068" s="17" t="s">
        <v>295</v>
      </c>
      <c r="P3068" s="43" t="s">
        <v>4047</v>
      </c>
      <c r="Q3068" s="17" t="str" cm="1">
        <f t="array" ref="Q3068">_xlfn.XLOOKUP(Table4[[#This Row],[Full Name / Nama Penuh]],Table1[[#All],[Employee Name]],Table1[[#All],[Status]],"",0,1)</f>
        <v>Active</v>
      </c>
      <c r="R3068" s="37"/>
    </row>
    <row r="3069" spans="1:18">
      <c r="A3069" s="17"/>
      <c r="B3069" s="15"/>
      <c r="C3069" s="15"/>
      <c r="D3069" s="15"/>
      <c r="E3069" s="32">
        <v>45891</v>
      </c>
      <c r="F3069" s="17" t="s">
        <v>100</v>
      </c>
      <c r="G3069" s="15"/>
      <c r="H3069" s="17" t="s">
        <v>239</v>
      </c>
      <c r="I3069" s="17" t="s">
        <v>8787</v>
      </c>
      <c r="J3069" s="17" t="s">
        <v>266</v>
      </c>
      <c r="K3069" s="17" t="s">
        <v>285</v>
      </c>
      <c r="L3069" s="17" t="s">
        <v>9394</v>
      </c>
      <c r="M3069" s="17" t="s">
        <v>9395</v>
      </c>
      <c r="N3069" s="17" t="s">
        <v>9396</v>
      </c>
      <c r="O3069" s="17" t="s">
        <v>295</v>
      </c>
      <c r="P3069" s="43" t="s">
        <v>4047</v>
      </c>
      <c r="Q3069" s="17" t="str" cm="1">
        <f t="array" ref="Q3069">_xlfn.XLOOKUP(Table4[[#This Row],[Full Name / Nama Penuh]],Table1[[#All],[Employee Name]],Table1[[#All],[Status]],"",0,1)</f>
        <v>Active</v>
      </c>
      <c r="R3069" s="37"/>
    </row>
    <row r="3070" spans="1:18">
      <c r="A3070" s="17"/>
      <c r="B3070" s="15"/>
      <c r="C3070" s="15"/>
      <c r="D3070" s="15"/>
      <c r="E3070" s="32">
        <v>45891</v>
      </c>
      <c r="F3070" s="17" t="s">
        <v>211</v>
      </c>
      <c r="G3070" s="15"/>
      <c r="H3070" s="17" t="s">
        <v>239</v>
      </c>
      <c r="I3070" s="17" t="s">
        <v>892</v>
      </c>
      <c r="J3070" s="17" t="s">
        <v>291</v>
      </c>
      <c r="K3070" s="17" t="s">
        <v>267</v>
      </c>
      <c r="L3070" s="17" t="s">
        <v>9397</v>
      </c>
      <c r="M3070" s="17" t="s">
        <v>9398</v>
      </c>
      <c r="N3070" s="17" t="s">
        <v>9399</v>
      </c>
      <c r="O3070" s="17" t="s">
        <v>428</v>
      </c>
      <c r="P3070" s="43" t="s">
        <v>4047</v>
      </c>
      <c r="Q3070" s="17" t="str" cm="1">
        <f t="array" ref="Q3070">_xlfn.XLOOKUP(Table4[[#This Row],[Full Name / Nama Penuh]],Table1[[#All],[Employee Name]],Table1[[#All],[Status]],"",0,1)</f>
        <v>Active</v>
      </c>
      <c r="R3070" s="37"/>
    </row>
    <row r="3071" spans="1:18">
      <c r="A3071" s="17"/>
      <c r="B3071" s="15"/>
      <c r="C3071" s="15"/>
      <c r="D3071" s="15"/>
      <c r="E3071" s="32">
        <v>45891</v>
      </c>
      <c r="F3071" s="17" t="s">
        <v>177</v>
      </c>
      <c r="G3071" s="15"/>
      <c r="H3071" s="17" t="s">
        <v>239</v>
      </c>
      <c r="I3071" s="17" t="s">
        <v>512</v>
      </c>
      <c r="J3071" s="17" t="s">
        <v>266</v>
      </c>
      <c r="K3071" s="17" t="s">
        <v>267</v>
      </c>
      <c r="L3071" s="17" t="s">
        <v>9400</v>
      </c>
      <c r="M3071" s="17" t="s">
        <v>9401</v>
      </c>
      <c r="N3071" s="17" t="s">
        <v>9402</v>
      </c>
      <c r="O3071" s="17" t="s">
        <v>283</v>
      </c>
      <c r="P3071" s="43" t="s">
        <v>4047</v>
      </c>
      <c r="Q3071" s="17" t="str" cm="1">
        <f t="array" ref="Q3071">_xlfn.XLOOKUP(Table4[[#This Row],[Full Name / Nama Penuh]],Table1[[#All],[Employee Name]],Table1[[#All],[Status]],"",0,1)</f>
        <v>Active</v>
      </c>
      <c r="R3071" s="37"/>
    </row>
    <row r="3072" spans="1:18">
      <c r="A3072" s="17"/>
      <c r="B3072" s="15"/>
      <c r="C3072" s="15"/>
      <c r="D3072" s="15"/>
      <c r="E3072" s="32">
        <v>45891</v>
      </c>
      <c r="F3072" s="17" t="s">
        <v>53</v>
      </c>
      <c r="G3072" s="15"/>
      <c r="H3072" s="17" t="s">
        <v>239</v>
      </c>
      <c r="I3072" s="17" t="s">
        <v>304</v>
      </c>
      <c r="J3072" s="17" t="s">
        <v>279</v>
      </c>
      <c r="K3072" s="17" t="s">
        <v>267</v>
      </c>
      <c r="L3072" s="17" t="s">
        <v>9403</v>
      </c>
      <c r="M3072" s="17" t="s">
        <v>9404</v>
      </c>
      <c r="N3072" s="17" t="s">
        <v>9405</v>
      </c>
      <c r="O3072" s="17" t="s">
        <v>346</v>
      </c>
      <c r="P3072" s="43" t="s">
        <v>4047</v>
      </c>
      <c r="Q3072" s="17" t="str" cm="1">
        <f t="array" ref="Q3072">_xlfn.XLOOKUP(Table4[[#This Row],[Full Name / Nama Penuh]],Table1[[#All],[Employee Name]],Table1[[#All],[Status]],"",0,1)</f>
        <v>Active</v>
      </c>
      <c r="R3072" s="37"/>
    </row>
    <row r="3073" spans="1:18">
      <c r="A3073" s="17"/>
      <c r="B3073" s="15"/>
      <c r="C3073" s="15"/>
      <c r="D3073" s="15"/>
      <c r="E3073" s="32">
        <v>45891</v>
      </c>
      <c r="F3073" s="17" t="s">
        <v>78</v>
      </c>
      <c r="G3073" s="15"/>
      <c r="H3073" s="17" t="s">
        <v>239</v>
      </c>
      <c r="I3073" s="17" t="s">
        <v>411</v>
      </c>
      <c r="J3073" s="17" t="s">
        <v>266</v>
      </c>
      <c r="K3073" s="17" t="s">
        <v>267</v>
      </c>
      <c r="L3073" s="17" t="s">
        <v>9406</v>
      </c>
      <c r="M3073" s="17" t="s">
        <v>9407</v>
      </c>
      <c r="N3073" s="17" t="s">
        <v>9408</v>
      </c>
      <c r="O3073" s="17" t="s">
        <v>283</v>
      </c>
      <c r="P3073" s="43" t="s">
        <v>4047</v>
      </c>
      <c r="Q3073" s="17" t="str" cm="1">
        <f t="array" ref="Q3073">_xlfn.XLOOKUP(Table4[[#This Row],[Full Name / Nama Penuh]],Table1[[#All],[Employee Name]],Table1[[#All],[Status]],"",0,1)</f>
        <v>Active</v>
      </c>
      <c r="R3073" s="37"/>
    </row>
    <row r="3074" spans="1:18">
      <c r="A3074" s="17"/>
      <c r="B3074" s="15"/>
      <c r="C3074" s="15"/>
      <c r="D3074" s="15"/>
      <c r="E3074" s="32">
        <v>45891</v>
      </c>
      <c r="F3074" s="17" t="s">
        <v>93</v>
      </c>
      <c r="G3074" s="15"/>
      <c r="H3074" s="17" t="s">
        <v>239</v>
      </c>
      <c r="I3074" s="17" t="s">
        <v>6054</v>
      </c>
      <c r="J3074" s="17" t="s">
        <v>279</v>
      </c>
      <c r="K3074" s="17" t="s">
        <v>267</v>
      </c>
      <c r="L3074" s="17" t="s">
        <v>9409</v>
      </c>
      <c r="M3074" s="17" t="s">
        <v>9410</v>
      </c>
      <c r="N3074" s="17" t="s">
        <v>9411</v>
      </c>
      <c r="O3074" s="17" t="s">
        <v>346</v>
      </c>
      <c r="P3074" s="43" t="s">
        <v>4047</v>
      </c>
      <c r="Q3074" s="17" t="str" cm="1">
        <f t="array" ref="Q3074">_xlfn.XLOOKUP(Table4[[#This Row],[Full Name / Nama Penuh]],Table1[[#All],[Employee Name]],Table1[[#All],[Status]],"",0,1)</f>
        <v>Active</v>
      </c>
      <c r="R3074" s="37"/>
    </row>
    <row r="3075" spans="1:18">
      <c r="A3075" s="17"/>
      <c r="B3075" s="15"/>
      <c r="C3075" s="15"/>
      <c r="D3075" s="15"/>
      <c r="E3075" s="32">
        <v>45891</v>
      </c>
      <c r="F3075" s="17" t="s">
        <v>93</v>
      </c>
      <c r="G3075" s="15"/>
      <c r="H3075" s="17" t="s">
        <v>239</v>
      </c>
      <c r="I3075" s="17" t="s">
        <v>6054</v>
      </c>
      <c r="J3075" s="17" t="s">
        <v>644</v>
      </c>
      <c r="K3075" s="17" t="s">
        <v>267</v>
      </c>
      <c r="L3075" s="17" t="s">
        <v>9412</v>
      </c>
      <c r="M3075" s="17" t="s">
        <v>9413</v>
      </c>
      <c r="N3075" s="17" t="s">
        <v>9414</v>
      </c>
      <c r="O3075" s="17" t="s">
        <v>450</v>
      </c>
      <c r="P3075" s="43" t="s">
        <v>4047</v>
      </c>
      <c r="Q3075" s="17" t="str" cm="1">
        <f t="array" ref="Q3075">_xlfn.XLOOKUP(Table4[[#This Row],[Full Name / Nama Penuh]],Table1[[#All],[Employee Name]],Table1[[#All],[Status]],"",0,1)</f>
        <v>Active</v>
      </c>
      <c r="R3075" s="37"/>
    </row>
    <row r="3076" spans="1:18">
      <c r="A3076" s="17"/>
      <c r="B3076" s="15"/>
      <c r="C3076" s="15"/>
      <c r="D3076" s="15"/>
      <c r="E3076" s="32">
        <v>45891</v>
      </c>
      <c r="F3076" s="17" t="s">
        <v>166</v>
      </c>
      <c r="G3076" s="15"/>
      <c r="H3076" s="17" t="s">
        <v>239</v>
      </c>
      <c r="I3076" s="17" t="s">
        <v>359</v>
      </c>
      <c r="J3076" s="17" t="s">
        <v>291</v>
      </c>
      <c r="K3076" s="17" t="s">
        <v>305</v>
      </c>
      <c r="L3076" s="17" t="s">
        <v>9415</v>
      </c>
      <c r="M3076" s="17" t="s">
        <v>9416</v>
      </c>
      <c r="N3076" s="17" t="s">
        <v>362</v>
      </c>
      <c r="O3076" s="17" t="s">
        <v>295</v>
      </c>
      <c r="P3076" s="43" t="s">
        <v>4047</v>
      </c>
      <c r="Q3076" s="17" t="str" cm="1">
        <f t="array" ref="Q3076">_xlfn.XLOOKUP(Table4[[#This Row],[Full Name / Nama Penuh]],Table1[[#All],[Employee Name]],Table1[[#All],[Status]],"",0,1)</f>
        <v>Active</v>
      </c>
      <c r="R3076" s="37"/>
    </row>
    <row r="3077" spans="1:18" ht="115.5">
      <c r="A3077" s="47"/>
      <c r="B3077" s="21"/>
      <c r="C3077" s="21"/>
      <c r="D3077" s="21"/>
      <c r="E3077" s="33">
        <v>45891</v>
      </c>
      <c r="F3077" s="17" t="s">
        <v>147</v>
      </c>
      <c r="G3077" s="15"/>
      <c r="H3077" s="17" t="s">
        <v>239</v>
      </c>
      <c r="I3077" s="22" t="s">
        <v>508</v>
      </c>
      <c r="J3077" s="22" t="s">
        <v>266</v>
      </c>
      <c r="K3077" s="23" t="s">
        <v>305</v>
      </c>
      <c r="L3077" s="23" t="s">
        <v>9417</v>
      </c>
      <c r="M3077" s="24" t="s">
        <v>9418</v>
      </c>
      <c r="N3077" s="24" t="s">
        <v>9419</v>
      </c>
      <c r="O3077" s="22" t="s">
        <v>295</v>
      </c>
      <c r="P3077" s="43" t="s">
        <v>4047</v>
      </c>
      <c r="Q3077" s="17" t="str" cm="1">
        <f t="array" ref="Q3077">_xlfn.XLOOKUP(Table4[[#This Row],[Full Name / Nama Penuh]],Table1[[#All],[Employee Name]],Table1[[#All],[Status]],"",0,1)</f>
        <v>Active</v>
      </c>
      <c r="R3077" s="37"/>
    </row>
    <row r="3078" spans="1:18">
      <c r="A3078" s="17"/>
      <c r="B3078" s="15"/>
      <c r="C3078" s="15"/>
      <c r="D3078" s="15"/>
      <c r="E3078" s="32">
        <v>45890</v>
      </c>
      <c r="F3078" s="17" t="s">
        <v>116</v>
      </c>
      <c r="G3078" s="15"/>
      <c r="H3078" s="17" t="s">
        <v>239</v>
      </c>
      <c r="I3078" s="17" t="s">
        <v>9420</v>
      </c>
      <c r="J3078" s="17" t="s">
        <v>88</v>
      </c>
      <c r="K3078" s="17" t="s">
        <v>285</v>
      </c>
      <c r="L3078" s="17" t="s">
        <v>9421</v>
      </c>
      <c r="M3078" s="17" t="s">
        <v>9422</v>
      </c>
      <c r="N3078" s="17" t="s">
        <v>9423</v>
      </c>
      <c r="O3078" s="17" t="s">
        <v>289</v>
      </c>
      <c r="P3078" s="43" t="s">
        <v>4047</v>
      </c>
      <c r="Q3078" s="17" t="str" cm="1">
        <f t="array" ref="Q3078">_xlfn.XLOOKUP(Table4[[#This Row],[Full Name / Nama Penuh]],Table1[[#All],[Employee Name]],Table1[[#All],[Status]],"",0,1)</f>
        <v>Active</v>
      </c>
      <c r="R3078" s="37"/>
    </row>
    <row r="3079" spans="1:18">
      <c r="A3079" s="17"/>
      <c r="B3079" s="15"/>
      <c r="C3079" s="15"/>
      <c r="D3079" s="15"/>
      <c r="E3079" s="32">
        <v>45890</v>
      </c>
      <c r="F3079" s="17" t="s">
        <v>111</v>
      </c>
      <c r="G3079" s="15"/>
      <c r="H3079" s="17" t="s">
        <v>239</v>
      </c>
      <c r="I3079" s="17" t="s">
        <v>9424</v>
      </c>
      <c r="J3079" s="17" t="s">
        <v>266</v>
      </c>
      <c r="K3079" s="17" t="s">
        <v>296</v>
      </c>
      <c r="L3079" s="17" t="s">
        <v>9425</v>
      </c>
      <c r="M3079" s="17" t="s">
        <v>9426</v>
      </c>
      <c r="N3079" s="17" t="s">
        <v>9427</v>
      </c>
      <c r="O3079" s="17" t="s">
        <v>295</v>
      </c>
      <c r="P3079" s="43" t="s">
        <v>4047</v>
      </c>
      <c r="Q3079" s="17" t="str" cm="1">
        <f t="array" ref="Q3079">_xlfn.XLOOKUP(Table4[[#This Row],[Full Name / Nama Penuh]],Table1[[#All],[Employee Name]],Table1[[#All],[Status]],"",0,1)</f>
        <v>Inactive</v>
      </c>
      <c r="R3079" s="37"/>
    </row>
    <row r="3080" spans="1:18">
      <c r="A3080" s="17"/>
      <c r="B3080" s="15"/>
      <c r="C3080" s="15"/>
      <c r="D3080" s="15"/>
      <c r="E3080" s="32">
        <v>45890</v>
      </c>
      <c r="F3080" s="17" t="s">
        <v>93</v>
      </c>
      <c r="G3080" s="15"/>
      <c r="H3080" s="17" t="s">
        <v>239</v>
      </c>
      <c r="I3080" s="17" t="s">
        <v>9428</v>
      </c>
      <c r="J3080" s="17" t="s">
        <v>848</v>
      </c>
      <c r="K3080" s="17" t="s">
        <v>296</v>
      </c>
      <c r="L3080" s="17" t="s">
        <v>9429</v>
      </c>
      <c r="M3080" s="17" t="s">
        <v>9430</v>
      </c>
      <c r="N3080" s="17" t="s">
        <v>9431</v>
      </c>
      <c r="O3080" s="17" t="s">
        <v>450</v>
      </c>
      <c r="P3080" s="43" t="s">
        <v>4047</v>
      </c>
      <c r="Q3080" s="17" t="str" cm="1">
        <f t="array" ref="Q3080">_xlfn.XLOOKUP(Table4[[#This Row],[Full Name / Nama Penuh]],Table1[[#All],[Employee Name]],Table1[[#All],[Status]],"",0,1)</f>
        <v>Active</v>
      </c>
      <c r="R3080" s="37"/>
    </row>
    <row r="3081" spans="1:18">
      <c r="A3081" s="17"/>
      <c r="B3081" s="15"/>
      <c r="C3081" s="15"/>
      <c r="D3081" s="15"/>
      <c r="E3081" s="32">
        <v>45890</v>
      </c>
      <c r="F3081" s="17" t="s">
        <v>53</v>
      </c>
      <c r="G3081" s="15"/>
      <c r="H3081" s="17" t="s">
        <v>239</v>
      </c>
      <c r="I3081" s="17" t="s">
        <v>304</v>
      </c>
      <c r="J3081" s="17" t="s">
        <v>266</v>
      </c>
      <c r="K3081" s="17" t="s">
        <v>305</v>
      </c>
      <c r="L3081" s="17" t="s">
        <v>9432</v>
      </c>
      <c r="M3081" s="17" t="s">
        <v>9433</v>
      </c>
      <c r="N3081" s="17" t="s">
        <v>9434</v>
      </c>
      <c r="O3081" s="17" t="s">
        <v>295</v>
      </c>
      <c r="P3081" s="43" t="s">
        <v>4047</v>
      </c>
      <c r="Q3081" s="17" t="str" cm="1">
        <f t="array" ref="Q3081">_xlfn.XLOOKUP(Table4[[#This Row],[Full Name / Nama Penuh]],Table1[[#All],[Employee Name]],Table1[[#All],[Status]],"",0,1)</f>
        <v>Active</v>
      </c>
      <c r="R3081" s="37"/>
    </row>
    <row r="3082" spans="1:18">
      <c r="A3082" s="17"/>
      <c r="B3082" s="15"/>
      <c r="C3082" s="15"/>
      <c r="D3082" s="15"/>
      <c r="E3082" s="32">
        <v>45890</v>
      </c>
      <c r="F3082" s="17" t="s">
        <v>223</v>
      </c>
      <c r="G3082" s="15"/>
      <c r="H3082" s="17" t="s">
        <v>239</v>
      </c>
      <c r="I3082" s="17" t="s">
        <v>8815</v>
      </c>
      <c r="J3082" s="17" t="s">
        <v>291</v>
      </c>
      <c r="K3082" s="17" t="s">
        <v>305</v>
      </c>
      <c r="L3082" s="17" t="s">
        <v>9435</v>
      </c>
      <c r="M3082" s="17" t="s">
        <v>9436</v>
      </c>
      <c r="N3082" s="17" t="s">
        <v>9437</v>
      </c>
      <c r="O3082" s="17" t="s">
        <v>295</v>
      </c>
      <c r="P3082" s="43" t="s">
        <v>4047</v>
      </c>
      <c r="Q3082" s="17" t="str" cm="1">
        <f t="array" ref="Q3082">_xlfn.XLOOKUP(Table4[[#This Row],[Full Name / Nama Penuh]],Table1[[#All],[Employee Name]],Table1[[#All],[Status]],"",0,1)</f>
        <v>Inactive</v>
      </c>
      <c r="R3082" s="37"/>
    </row>
    <row r="3083" spans="1:18">
      <c r="A3083" s="17"/>
      <c r="B3083" s="15"/>
      <c r="C3083" s="15"/>
      <c r="D3083" s="15"/>
      <c r="E3083" s="32">
        <v>45890</v>
      </c>
      <c r="F3083" s="17" t="s">
        <v>58</v>
      </c>
      <c r="G3083" s="15"/>
      <c r="H3083" s="17" t="s">
        <v>239</v>
      </c>
      <c r="I3083" s="17" t="s">
        <v>56</v>
      </c>
      <c r="J3083" s="17" t="s">
        <v>644</v>
      </c>
      <c r="K3083" s="17" t="s">
        <v>305</v>
      </c>
      <c r="L3083" s="17" t="s">
        <v>9438</v>
      </c>
      <c r="M3083" s="17" t="s">
        <v>9439</v>
      </c>
      <c r="N3083" s="17" t="s">
        <v>9440</v>
      </c>
      <c r="O3083" s="17" t="s">
        <v>295</v>
      </c>
      <c r="P3083" s="43" t="s">
        <v>4047</v>
      </c>
      <c r="Q3083" s="17" t="str" cm="1">
        <f t="array" ref="Q3083">_xlfn.XLOOKUP(Table4[[#This Row],[Full Name / Nama Penuh]],Table1[[#All],[Employee Name]],Table1[[#All],[Status]],"",0,1)</f>
        <v>Active</v>
      </c>
      <c r="R3083" s="37"/>
    </row>
    <row r="3084" spans="1:18">
      <c r="A3084" s="17"/>
      <c r="B3084" s="15"/>
      <c r="C3084" s="15"/>
      <c r="D3084" s="15"/>
      <c r="E3084" s="32">
        <v>45890</v>
      </c>
      <c r="F3084" s="17" t="s">
        <v>216</v>
      </c>
      <c r="G3084" s="15"/>
      <c r="H3084" s="17" t="s">
        <v>239</v>
      </c>
      <c r="I3084" s="17" t="s">
        <v>371</v>
      </c>
      <c r="J3084" s="17" t="s">
        <v>291</v>
      </c>
      <c r="K3084" s="17" t="s">
        <v>305</v>
      </c>
      <c r="L3084" s="17" t="s">
        <v>9441</v>
      </c>
      <c r="M3084" s="17" t="s">
        <v>9442</v>
      </c>
      <c r="N3084" s="17" t="s">
        <v>9443</v>
      </c>
      <c r="O3084" s="17" t="s">
        <v>428</v>
      </c>
      <c r="P3084" s="43" t="s">
        <v>4047</v>
      </c>
      <c r="Q3084" s="17" t="str" cm="1">
        <f t="array" ref="Q3084">_xlfn.XLOOKUP(Table4[[#This Row],[Full Name / Nama Penuh]],Table1[[#All],[Employee Name]],Table1[[#All],[Status]],"",0,1)</f>
        <v>Active</v>
      </c>
      <c r="R3084" s="37"/>
    </row>
    <row r="3085" spans="1:18">
      <c r="A3085" s="17"/>
      <c r="B3085" s="15"/>
      <c r="C3085" s="15"/>
      <c r="D3085" s="15"/>
      <c r="E3085" s="32">
        <v>45890</v>
      </c>
      <c r="F3085" s="17" t="s">
        <v>216</v>
      </c>
      <c r="G3085" s="15"/>
      <c r="H3085" s="17" t="s">
        <v>239</v>
      </c>
      <c r="I3085" s="17" t="s">
        <v>371</v>
      </c>
      <c r="J3085" s="17" t="s">
        <v>291</v>
      </c>
      <c r="K3085" s="17" t="s">
        <v>267</v>
      </c>
      <c r="L3085" s="17" t="s">
        <v>9444</v>
      </c>
      <c r="M3085" s="17" t="s">
        <v>9445</v>
      </c>
      <c r="N3085" s="17" t="s">
        <v>9446</v>
      </c>
      <c r="O3085" s="17" t="s">
        <v>283</v>
      </c>
      <c r="P3085" s="43" t="s">
        <v>4047</v>
      </c>
      <c r="Q3085" s="17" t="str" cm="1">
        <f t="array" ref="Q3085">_xlfn.XLOOKUP(Table4[[#This Row],[Full Name / Nama Penuh]],Table1[[#All],[Employee Name]],Table1[[#All],[Status]],"",0,1)</f>
        <v>Active</v>
      </c>
      <c r="R3085" s="37"/>
    </row>
    <row r="3086" spans="1:18">
      <c r="A3086" s="17"/>
      <c r="B3086" s="15"/>
      <c r="C3086" s="15"/>
      <c r="D3086" s="15"/>
      <c r="E3086" s="32">
        <v>45890</v>
      </c>
      <c r="F3086" s="17" t="s">
        <v>129</v>
      </c>
      <c r="G3086" s="15"/>
      <c r="H3086" s="17" t="s">
        <v>239</v>
      </c>
      <c r="I3086" s="17" t="s">
        <v>9447</v>
      </c>
      <c r="J3086" s="17" t="s">
        <v>291</v>
      </c>
      <c r="K3086" s="17" t="s">
        <v>305</v>
      </c>
      <c r="L3086" s="17" t="s">
        <v>9448</v>
      </c>
      <c r="M3086" s="17" t="s">
        <v>9449</v>
      </c>
      <c r="N3086" s="17" t="s">
        <v>9450</v>
      </c>
      <c r="O3086" s="17" t="s">
        <v>948</v>
      </c>
      <c r="P3086" s="43" t="s">
        <v>4047</v>
      </c>
      <c r="Q3086" s="17" t="str" cm="1">
        <f t="array" ref="Q3086">_xlfn.XLOOKUP(Table4[[#This Row],[Full Name / Nama Penuh]],Table1[[#All],[Employee Name]],Table1[[#All],[Status]],"",0,1)</f>
        <v>Inactive</v>
      </c>
      <c r="R3086" s="37"/>
    </row>
    <row r="3087" spans="1:18">
      <c r="A3087" s="17"/>
      <c r="B3087" s="15"/>
      <c r="C3087" s="15"/>
      <c r="D3087" s="15"/>
      <c r="E3087" s="32">
        <v>45890</v>
      </c>
      <c r="F3087" s="17" t="s">
        <v>129</v>
      </c>
      <c r="G3087" s="15"/>
      <c r="H3087" s="17" t="s">
        <v>239</v>
      </c>
      <c r="I3087" s="17" t="s">
        <v>9451</v>
      </c>
      <c r="J3087" s="17" t="s">
        <v>266</v>
      </c>
      <c r="K3087" s="17" t="s">
        <v>305</v>
      </c>
      <c r="L3087" s="17" t="s">
        <v>9452</v>
      </c>
      <c r="M3087" s="17" t="s">
        <v>9453</v>
      </c>
      <c r="N3087" s="17" t="s">
        <v>9454</v>
      </c>
      <c r="O3087" s="17" t="s">
        <v>295</v>
      </c>
      <c r="P3087" s="43" t="s">
        <v>4047</v>
      </c>
      <c r="Q3087" s="17" t="str" cm="1">
        <f t="array" ref="Q3087">_xlfn.XLOOKUP(Table4[[#This Row],[Full Name / Nama Penuh]],Table1[[#All],[Employee Name]],Table1[[#All],[Status]],"",0,1)</f>
        <v>Inactive</v>
      </c>
      <c r="R3087" s="37"/>
    </row>
    <row r="3088" spans="1:18">
      <c r="A3088" s="17"/>
      <c r="B3088" s="15"/>
      <c r="C3088" s="15"/>
      <c r="D3088" s="15"/>
      <c r="E3088" s="32">
        <v>45890</v>
      </c>
      <c r="F3088" s="17" t="s">
        <v>78</v>
      </c>
      <c r="G3088" s="15"/>
      <c r="H3088" s="17" t="s">
        <v>239</v>
      </c>
      <c r="I3088" s="17" t="s">
        <v>56</v>
      </c>
      <c r="J3088" s="17" t="s">
        <v>483</v>
      </c>
      <c r="K3088" s="17" t="s">
        <v>305</v>
      </c>
      <c r="L3088" s="17" t="s">
        <v>9455</v>
      </c>
      <c r="M3088" s="17" t="s">
        <v>9456</v>
      </c>
      <c r="N3088" s="17" t="s">
        <v>9457</v>
      </c>
      <c r="O3088" s="17" t="s">
        <v>295</v>
      </c>
      <c r="P3088" s="43" t="s">
        <v>4047</v>
      </c>
      <c r="Q3088" s="17" t="str" cm="1">
        <f t="array" ref="Q3088">_xlfn.XLOOKUP(Table4[[#This Row],[Full Name / Nama Penuh]],Table1[[#All],[Employee Name]],Table1[[#All],[Status]],"",0,1)</f>
        <v>Active</v>
      </c>
      <c r="R3088" s="37"/>
    </row>
    <row r="3089" spans="1:18">
      <c r="A3089" s="17"/>
      <c r="B3089" s="15"/>
      <c r="C3089" s="15"/>
      <c r="D3089" s="15"/>
      <c r="E3089" s="32">
        <v>45890</v>
      </c>
      <c r="F3089" s="17" t="s">
        <v>217</v>
      </c>
      <c r="G3089" s="15"/>
      <c r="H3089" s="17" t="s">
        <v>239</v>
      </c>
      <c r="I3089" s="17" t="s">
        <v>9458</v>
      </c>
      <c r="J3089" s="17" t="s">
        <v>332</v>
      </c>
      <c r="K3089" s="17" t="s">
        <v>305</v>
      </c>
      <c r="L3089" s="17" t="s">
        <v>9459</v>
      </c>
      <c r="M3089" s="17" t="s">
        <v>9460</v>
      </c>
      <c r="N3089" s="17" t="s">
        <v>9461</v>
      </c>
      <c r="O3089" s="17" t="s">
        <v>589</v>
      </c>
      <c r="P3089" s="43" t="s">
        <v>4047</v>
      </c>
      <c r="Q3089" s="17" t="str" cm="1">
        <f t="array" ref="Q3089">_xlfn.XLOOKUP(Table4[[#This Row],[Full Name / Nama Penuh]],Table1[[#All],[Employee Name]],Table1[[#All],[Status]],"",0,1)</f>
        <v>Inactive</v>
      </c>
      <c r="R3089" s="37"/>
    </row>
    <row r="3090" spans="1:18">
      <c r="A3090" s="17"/>
      <c r="B3090" s="15"/>
      <c r="C3090" s="15"/>
      <c r="D3090" s="15"/>
      <c r="E3090" s="32">
        <v>45890</v>
      </c>
      <c r="F3090" s="17" t="s">
        <v>141</v>
      </c>
      <c r="G3090" s="15"/>
      <c r="H3090" s="17" t="s">
        <v>239</v>
      </c>
      <c r="I3090" s="17" t="s">
        <v>2221</v>
      </c>
      <c r="J3090" s="17" t="s">
        <v>266</v>
      </c>
      <c r="K3090" s="17" t="s">
        <v>267</v>
      </c>
      <c r="L3090" s="17" t="s">
        <v>9462</v>
      </c>
      <c r="M3090" s="17" t="s">
        <v>9463</v>
      </c>
      <c r="N3090" s="17" t="s">
        <v>9464</v>
      </c>
      <c r="O3090" s="17" t="s">
        <v>283</v>
      </c>
      <c r="P3090" s="43" t="s">
        <v>4047</v>
      </c>
      <c r="Q3090" s="17" t="str" cm="1">
        <f t="array" ref="Q3090">_xlfn.XLOOKUP(Table4[[#This Row],[Full Name / Nama Penuh]],Table1[[#All],[Employee Name]],Table1[[#All],[Status]],"",0,1)</f>
        <v>Inactive</v>
      </c>
      <c r="R3090" s="37"/>
    </row>
    <row r="3091" spans="1:18">
      <c r="A3091" s="17"/>
      <c r="B3091" s="15"/>
      <c r="C3091" s="15"/>
      <c r="D3091" s="15"/>
      <c r="E3091" s="32">
        <v>45889</v>
      </c>
      <c r="F3091" s="17" t="s">
        <v>144</v>
      </c>
      <c r="G3091" s="15"/>
      <c r="H3091" s="17" t="s">
        <v>239</v>
      </c>
      <c r="I3091" s="17" t="s">
        <v>411</v>
      </c>
      <c r="J3091" s="17" t="s">
        <v>266</v>
      </c>
      <c r="K3091" s="17" t="s">
        <v>285</v>
      </c>
      <c r="L3091" s="17" t="s">
        <v>9465</v>
      </c>
      <c r="M3091" s="17" t="s">
        <v>9466</v>
      </c>
      <c r="N3091" s="17" t="s">
        <v>9467</v>
      </c>
      <c r="O3091" s="17" t="s">
        <v>295</v>
      </c>
      <c r="P3091" s="43" t="s">
        <v>4047</v>
      </c>
      <c r="Q3091" s="17" t="str" cm="1">
        <f t="array" ref="Q3091">_xlfn.XLOOKUP(Table4[[#This Row],[Full Name / Nama Penuh]],Table1[[#All],[Employee Name]],Table1[[#All],[Status]],"",0,1)</f>
        <v>Active</v>
      </c>
      <c r="R3091" s="37"/>
    </row>
    <row r="3092" spans="1:18">
      <c r="A3092" s="17"/>
      <c r="B3092" s="15"/>
      <c r="C3092" s="15"/>
      <c r="D3092" s="15"/>
      <c r="E3092" s="32">
        <v>45889</v>
      </c>
      <c r="F3092" s="17" t="s">
        <v>100</v>
      </c>
      <c r="G3092" s="15"/>
      <c r="H3092" s="17" t="s">
        <v>239</v>
      </c>
      <c r="I3092" s="17" t="s">
        <v>8787</v>
      </c>
      <c r="J3092" s="17" t="s">
        <v>266</v>
      </c>
      <c r="K3092" s="17" t="s">
        <v>285</v>
      </c>
      <c r="L3092" s="17" t="s">
        <v>9468</v>
      </c>
      <c r="M3092" s="17" t="s">
        <v>9469</v>
      </c>
      <c r="N3092" s="17" t="s">
        <v>9470</v>
      </c>
      <c r="O3092" s="17" t="s">
        <v>295</v>
      </c>
      <c r="P3092" s="43" t="s">
        <v>4047</v>
      </c>
      <c r="Q3092" s="17" t="str" cm="1">
        <f t="array" ref="Q3092">_xlfn.XLOOKUP(Table4[[#This Row],[Full Name / Nama Penuh]],Table1[[#All],[Employee Name]],Table1[[#All],[Status]],"",0,1)</f>
        <v>Active</v>
      </c>
      <c r="R3092" s="37"/>
    </row>
    <row r="3093" spans="1:18">
      <c r="A3093" s="17"/>
      <c r="B3093" s="15"/>
      <c r="C3093" s="15"/>
      <c r="D3093" s="15"/>
      <c r="E3093" s="32">
        <v>45889</v>
      </c>
      <c r="F3093" s="17" t="s">
        <v>141</v>
      </c>
      <c r="G3093" s="15"/>
      <c r="H3093" s="17" t="s">
        <v>239</v>
      </c>
      <c r="I3093" s="17" t="s">
        <v>2221</v>
      </c>
      <c r="J3093" s="17" t="s">
        <v>266</v>
      </c>
      <c r="K3093" s="17" t="s">
        <v>296</v>
      </c>
      <c r="L3093" s="17" t="s">
        <v>9471</v>
      </c>
      <c r="M3093" s="17" t="s">
        <v>9472</v>
      </c>
      <c r="N3093" s="17" t="s">
        <v>9473</v>
      </c>
      <c r="O3093" s="17" t="s">
        <v>346</v>
      </c>
      <c r="P3093" s="43" t="s">
        <v>4047</v>
      </c>
      <c r="Q3093" s="17" t="str" cm="1">
        <f t="array" ref="Q3093">_xlfn.XLOOKUP(Table4[[#This Row],[Full Name / Nama Penuh]],Table1[[#All],[Employee Name]],Table1[[#All],[Status]],"",0,1)</f>
        <v>Inactive</v>
      </c>
      <c r="R3093" s="37"/>
    </row>
    <row r="3094" spans="1:18">
      <c r="A3094" s="17"/>
      <c r="B3094" s="15"/>
      <c r="C3094" s="15"/>
      <c r="D3094" s="15"/>
      <c r="E3094" s="32">
        <v>45889</v>
      </c>
      <c r="F3094" s="17" t="s">
        <v>142</v>
      </c>
      <c r="G3094" s="15"/>
      <c r="H3094" s="17" t="s">
        <v>239</v>
      </c>
      <c r="I3094" s="17" t="s">
        <v>324</v>
      </c>
      <c r="J3094" s="17" t="s">
        <v>266</v>
      </c>
      <c r="K3094" s="17" t="s">
        <v>285</v>
      </c>
      <c r="L3094" s="17" t="s">
        <v>9474</v>
      </c>
      <c r="M3094" s="17" t="s">
        <v>9475</v>
      </c>
      <c r="N3094" s="17" t="s">
        <v>9476</v>
      </c>
      <c r="O3094" s="17" t="s">
        <v>340</v>
      </c>
      <c r="P3094" s="43" t="s">
        <v>4047</v>
      </c>
      <c r="Q3094" s="17" t="str" cm="1">
        <f t="array" ref="Q3094">_xlfn.XLOOKUP(Table4[[#This Row],[Full Name / Nama Penuh]],Table1[[#All],[Employee Name]],Table1[[#All],[Status]],"",0,1)</f>
        <v>Active</v>
      </c>
      <c r="R3094" s="37"/>
    </row>
    <row r="3095" spans="1:18">
      <c r="A3095" s="17"/>
      <c r="B3095" s="15"/>
      <c r="C3095" s="15"/>
      <c r="D3095" s="15"/>
      <c r="E3095" s="32">
        <v>45889</v>
      </c>
      <c r="F3095" s="17" t="s">
        <v>27</v>
      </c>
      <c r="G3095" s="15"/>
      <c r="H3095" s="17" t="s">
        <v>239</v>
      </c>
      <c r="I3095" s="17" t="s">
        <v>9477</v>
      </c>
      <c r="J3095" s="17" t="s">
        <v>608</v>
      </c>
      <c r="K3095" s="17" t="s">
        <v>267</v>
      </c>
      <c r="L3095" s="17" t="s">
        <v>9478</v>
      </c>
      <c r="M3095" s="17" t="s">
        <v>9479</v>
      </c>
      <c r="N3095" s="17" t="s">
        <v>9480</v>
      </c>
      <c r="O3095" s="17" t="s">
        <v>346</v>
      </c>
      <c r="P3095" s="43" t="s">
        <v>4047</v>
      </c>
      <c r="Q3095" s="17" t="str" cm="1">
        <f t="array" ref="Q3095">_xlfn.XLOOKUP(Table4[[#This Row],[Full Name / Nama Penuh]],Table1[[#All],[Employee Name]],Table1[[#All],[Status]],"",0,1)</f>
        <v>Inactive</v>
      </c>
      <c r="R3095" s="37"/>
    </row>
    <row r="3096" spans="1:18">
      <c r="A3096" s="17"/>
      <c r="B3096" s="15"/>
      <c r="C3096" s="15"/>
      <c r="D3096" s="15"/>
      <c r="E3096" s="32">
        <v>45889</v>
      </c>
      <c r="F3096" s="17" t="s">
        <v>11</v>
      </c>
      <c r="G3096" s="15"/>
      <c r="H3096" s="17" t="s">
        <v>239</v>
      </c>
      <c r="I3096" s="17" t="s">
        <v>704</v>
      </c>
      <c r="J3096" s="17" t="s">
        <v>291</v>
      </c>
      <c r="K3096" s="17" t="s">
        <v>267</v>
      </c>
      <c r="L3096" s="17" t="s">
        <v>9481</v>
      </c>
      <c r="M3096" s="17" t="s">
        <v>9482</v>
      </c>
      <c r="N3096" s="17" t="s">
        <v>9483</v>
      </c>
      <c r="O3096" s="17" t="s">
        <v>318</v>
      </c>
      <c r="P3096" s="43" t="s">
        <v>4047</v>
      </c>
      <c r="Q3096" s="17" t="str" cm="1">
        <f t="array" ref="Q3096">_xlfn.XLOOKUP(Table4[[#This Row],[Full Name / Nama Penuh]],Table1[[#All],[Employee Name]],Table1[[#All],[Status]],"",0,1)</f>
        <v>Active</v>
      </c>
      <c r="R3096" s="37"/>
    </row>
    <row r="3097" spans="1:18">
      <c r="A3097" s="17"/>
      <c r="B3097" s="15"/>
      <c r="C3097" s="15"/>
      <c r="D3097" s="15"/>
      <c r="E3097" s="32">
        <v>45889</v>
      </c>
      <c r="F3097" s="17" t="s">
        <v>223</v>
      </c>
      <c r="G3097" s="15"/>
      <c r="H3097" s="17" t="s">
        <v>239</v>
      </c>
      <c r="I3097" s="17" t="s">
        <v>8815</v>
      </c>
      <c r="J3097" s="17" t="s">
        <v>291</v>
      </c>
      <c r="K3097" s="17" t="s">
        <v>267</v>
      </c>
      <c r="L3097" s="17" t="s">
        <v>9484</v>
      </c>
      <c r="M3097" s="17" t="s">
        <v>6338</v>
      </c>
      <c r="N3097" s="17" t="s">
        <v>9485</v>
      </c>
      <c r="O3097" s="17" t="s">
        <v>318</v>
      </c>
      <c r="P3097" s="43" t="s">
        <v>4047</v>
      </c>
      <c r="Q3097" s="17" t="str" cm="1">
        <f t="array" ref="Q3097">_xlfn.XLOOKUP(Table4[[#This Row],[Full Name / Nama Penuh]],Table1[[#All],[Employee Name]],Table1[[#All],[Status]],"",0,1)</f>
        <v>Inactive</v>
      </c>
      <c r="R3097" s="37"/>
    </row>
    <row r="3098" spans="1:18">
      <c r="A3098" s="17"/>
      <c r="B3098" s="15"/>
      <c r="C3098" s="15"/>
      <c r="D3098" s="15"/>
      <c r="E3098" s="32">
        <v>45889</v>
      </c>
      <c r="F3098" s="17" t="s">
        <v>116</v>
      </c>
      <c r="G3098" s="15"/>
      <c r="H3098" s="17" t="s">
        <v>239</v>
      </c>
      <c r="I3098" s="17" t="s">
        <v>9486</v>
      </c>
      <c r="J3098" s="17" t="s">
        <v>88</v>
      </c>
      <c r="K3098" s="17" t="s">
        <v>305</v>
      </c>
      <c r="L3098" s="17" t="s">
        <v>9487</v>
      </c>
      <c r="M3098" s="17" t="s">
        <v>9488</v>
      </c>
      <c r="N3098" s="17" t="s">
        <v>9489</v>
      </c>
      <c r="O3098" s="17" t="s">
        <v>295</v>
      </c>
      <c r="P3098" s="43" t="s">
        <v>4047</v>
      </c>
      <c r="Q3098" s="17" t="str" cm="1">
        <f t="array" ref="Q3098">_xlfn.XLOOKUP(Table4[[#This Row],[Full Name / Nama Penuh]],Table1[[#All],[Employee Name]],Table1[[#All],[Status]],"",0,1)</f>
        <v>Active</v>
      </c>
      <c r="R3098" s="37"/>
    </row>
    <row r="3099" spans="1:18">
      <c r="A3099" s="17"/>
      <c r="B3099" s="15"/>
      <c r="C3099" s="15"/>
      <c r="D3099" s="15"/>
      <c r="E3099" s="32">
        <v>45889</v>
      </c>
      <c r="F3099" s="17" t="s">
        <v>115</v>
      </c>
      <c r="G3099" s="15"/>
      <c r="H3099" s="17" t="s">
        <v>239</v>
      </c>
      <c r="I3099" s="17" t="s">
        <v>9490</v>
      </c>
      <c r="J3099" s="17" t="s">
        <v>88</v>
      </c>
      <c r="K3099" s="17" t="s">
        <v>267</v>
      </c>
      <c r="L3099" s="17" t="s">
        <v>9491</v>
      </c>
      <c r="M3099" s="17" t="s">
        <v>9492</v>
      </c>
      <c r="N3099" s="17" t="s">
        <v>9493</v>
      </c>
      <c r="O3099" s="17" t="s">
        <v>283</v>
      </c>
      <c r="P3099" s="43" t="s">
        <v>4047</v>
      </c>
      <c r="Q3099" s="17" t="str" cm="1">
        <f t="array" ref="Q3099">_xlfn.XLOOKUP(Table4[[#This Row],[Full Name / Nama Penuh]],Table1[[#All],[Employee Name]],Table1[[#All],[Status]],"",0,1)</f>
        <v>Active</v>
      </c>
      <c r="R3099" s="37"/>
    </row>
    <row r="3100" spans="1:18">
      <c r="A3100" s="17"/>
      <c r="B3100" s="15"/>
      <c r="C3100" s="15"/>
      <c r="D3100" s="15"/>
      <c r="E3100" s="32">
        <v>45889</v>
      </c>
      <c r="F3100" s="17" t="s">
        <v>103</v>
      </c>
      <c r="G3100" s="15"/>
      <c r="H3100" s="17" t="s">
        <v>239</v>
      </c>
      <c r="I3100" s="17" t="s">
        <v>8956</v>
      </c>
      <c r="J3100" s="17" t="s">
        <v>291</v>
      </c>
      <c r="K3100" s="17" t="s">
        <v>305</v>
      </c>
      <c r="L3100" s="17" t="s">
        <v>9494</v>
      </c>
      <c r="M3100" s="17" t="s">
        <v>9495</v>
      </c>
      <c r="N3100" s="17" t="s">
        <v>9496</v>
      </c>
      <c r="O3100" s="17" t="s">
        <v>428</v>
      </c>
      <c r="P3100" s="43" t="s">
        <v>4047</v>
      </c>
      <c r="Q3100" s="17" t="str" cm="1">
        <f t="array" ref="Q3100">_xlfn.XLOOKUP(Table4[[#This Row],[Full Name / Nama Penuh]],Table1[[#All],[Employee Name]],Table1[[#All],[Status]],"",0,1)</f>
        <v>Active</v>
      </c>
      <c r="R3100" s="37"/>
    </row>
    <row r="3101" spans="1:18">
      <c r="A3101" s="17"/>
      <c r="B3101" s="15"/>
      <c r="C3101" s="15"/>
      <c r="D3101" s="15"/>
      <c r="E3101" s="32">
        <v>45889</v>
      </c>
      <c r="F3101" s="17" t="s">
        <v>38</v>
      </c>
      <c r="G3101" s="15"/>
      <c r="H3101" s="17" t="s">
        <v>239</v>
      </c>
      <c r="I3101" s="17" t="s">
        <v>603</v>
      </c>
      <c r="J3101" s="17" t="s">
        <v>291</v>
      </c>
      <c r="K3101" s="17" t="s">
        <v>305</v>
      </c>
      <c r="L3101" s="17" t="s">
        <v>9497</v>
      </c>
      <c r="M3101" s="17" t="s">
        <v>9498</v>
      </c>
      <c r="N3101" s="17" t="s">
        <v>9499</v>
      </c>
      <c r="O3101" s="17" t="s">
        <v>295</v>
      </c>
      <c r="P3101" s="43" t="s">
        <v>4047</v>
      </c>
      <c r="Q3101" s="17" t="str" cm="1">
        <f t="array" ref="Q3101">_xlfn.XLOOKUP(Table4[[#This Row],[Full Name / Nama Penuh]],Table1[[#All],[Employee Name]],Table1[[#All],[Status]],"",0,1)</f>
        <v>Active</v>
      </c>
      <c r="R3101" s="37"/>
    </row>
    <row r="3102" spans="1:18">
      <c r="A3102" s="17"/>
      <c r="B3102" s="15"/>
      <c r="C3102" s="15"/>
      <c r="D3102" s="15"/>
      <c r="E3102" s="32">
        <v>45889</v>
      </c>
      <c r="F3102" s="17" t="s">
        <v>100</v>
      </c>
      <c r="G3102" s="15"/>
      <c r="H3102" s="17" t="s">
        <v>239</v>
      </c>
      <c r="I3102" s="17" t="s">
        <v>8787</v>
      </c>
      <c r="J3102" s="17" t="s">
        <v>266</v>
      </c>
      <c r="K3102" s="17" t="s">
        <v>305</v>
      </c>
      <c r="L3102" s="17" t="s">
        <v>9500</v>
      </c>
      <c r="M3102" s="17" t="s">
        <v>9501</v>
      </c>
      <c r="N3102" s="17" t="s">
        <v>9502</v>
      </c>
      <c r="O3102" s="17" t="s">
        <v>295</v>
      </c>
      <c r="P3102" s="43" t="s">
        <v>4047</v>
      </c>
      <c r="Q3102" s="17" t="str" cm="1">
        <f t="array" ref="Q3102">_xlfn.XLOOKUP(Table4[[#This Row],[Full Name / Nama Penuh]],Table1[[#All],[Employee Name]],Table1[[#All],[Status]],"",0,1)</f>
        <v>Active</v>
      </c>
      <c r="R3102" s="37"/>
    </row>
    <row r="3103" spans="1:18">
      <c r="A3103" s="17"/>
      <c r="B3103" s="15"/>
      <c r="C3103" s="15"/>
      <c r="D3103" s="15"/>
      <c r="E3103" s="32">
        <v>45888</v>
      </c>
      <c r="F3103" s="17" t="s">
        <v>58</v>
      </c>
      <c r="G3103" s="15"/>
      <c r="H3103" s="17" t="s">
        <v>239</v>
      </c>
      <c r="I3103" s="17" t="s">
        <v>56</v>
      </c>
      <c r="J3103" s="17" t="s">
        <v>88</v>
      </c>
      <c r="K3103" s="17" t="s">
        <v>285</v>
      </c>
      <c r="L3103" s="17" t="s">
        <v>9503</v>
      </c>
      <c r="M3103" s="17" t="s">
        <v>9504</v>
      </c>
      <c r="N3103" s="17" t="s">
        <v>9505</v>
      </c>
      <c r="O3103" s="17" t="s">
        <v>295</v>
      </c>
      <c r="P3103" s="43" t="s">
        <v>4047</v>
      </c>
      <c r="Q3103" s="17" t="str" cm="1">
        <f t="array" ref="Q3103">_xlfn.XLOOKUP(Table4[[#This Row],[Full Name / Nama Penuh]],Table1[[#All],[Employee Name]],Table1[[#All],[Status]],"",0,1)</f>
        <v>Active</v>
      </c>
      <c r="R3103" s="37"/>
    </row>
    <row r="3104" spans="1:18">
      <c r="A3104" s="17"/>
      <c r="B3104" s="15"/>
      <c r="C3104" s="15"/>
      <c r="D3104" s="15"/>
      <c r="E3104" s="32">
        <v>45888</v>
      </c>
      <c r="F3104" s="17" t="s">
        <v>58</v>
      </c>
      <c r="G3104" s="15"/>
      <c r="H3104" s="17" t="s">
        <v>239</v>
      </c>
      <c r="I3104" s="17" t="s">
        <v>56</v>
      </c>
      <c r="J3104" s="17" t="s">
        <v>483</v>
      </c>
      <c r="K3104" s="17" t="s">
        <v>285</v>
      </c>
      <c r="L3104" s="17" t="s">
        <v>9506</v>
      </c>
      <c r="M3104" s="17" t="s">
        <v>9507</v>
      </c>
      <c r="N3104" s="17" t="s">
        <v>9508</v>
      </c>
      <c r="O3104" s="17" t="s">
        <v>454</v>
      </c>
      <c r="P3104" s="43" t="s">
        <v>4047</v>
      </c>
      <c r="Q3104" s="17" t="str" cm="1">
        <f t="array" ref="Q3104">_xlfn.XLOOKUP(Table4[[#This Row],[Full Name / Nama Penuh]],Table1[[#All],[Employee Name]],Table1[[#All],[Status]],"",0,1)</f>
        <v>Active</v>
      </c>
      <c r="R3104" s="37"/>
    </row>
    <row r="3105" spans="1:18">
      <c r="A3105" s="17"/>
      <c r="B3105" s="15"/>
      <c r="C3105" s="15"/>
      <c r="D3105" s="15"/>
      <c r="E3105" s="32">
        <v>45888</v>
      </c>
      <c r="F3105" s="17" t="s">
        <v>215</v>
      </c>
      <c r="G3105" s="15"/>
      <c r="H3105" s="17" t="s">
        <v>239</v>
      </c>
      <c r="I3105" s="17" t="s">
        <v>7452</v>
      </c>
      <c r="J3105" s="17" t="s">
        <v>291</v>
      </c>
      <c r="K3105" s="17" t="s">
        <v>285</v>
      </c>
      <c r="L3105" s="17" t="s">
        <v>9509</v>
      </c>
      <c r="M3105" s="17" t="s">
        <v>9510</v>
      </c>
      <c r="N3105" s="17" t="s">
        <v>9511</v>
      </c>
      <c r="O3105" s="17" t="s">
        <v>553</v>
      </c>
      <c r="P3105" s="43" t="s">
        <v>4047</v>
      </c>
      <c r="Q3105" s="17" t="str" cm="1">
        <f t="array" ref="Q3105">_xlfn.XLOOKUP(Table4[[#This Row],[Full Name / Nama Penuh]],Table1[[#All],[Employee Name]],Table1[[#All],[Status]],"",0,1)</f>
        <v>Inactive</v>
      </c>
      <c r="R3105" s="37"/>
    </row>
    <row r="3106" spans="1:18">
      <c r="A3106" s="17"/>
      <c r="B3106" s="15"/>
      <c r="C3106" s="15"/>
      <c r="D3106" s="15"/>
      <c r="E3106" s="32">
        <v>45888</v>
      </c>
      <c r="F3106" s="17" t="s">
        <v>174</v>
      </c>
      <c r="G3106" s="15"/>
      <c r="H3106" s="17" t="s">
        <v>239</v>
      </c>
      <c r="I3106" s="17" t="s">
        <v>5798</v>
      </c>
      <c r="J3106" s="17" t="s">
        <v>88</v>
      </c>
      <c r="K3106" s="17" t="s">
        <v>296</v>
      </c>
      <c r="L3106" s="17" t="s">
        <v>8876</v>
      </c>
      <c r="M3106" s="17" t="s">
        <v>8874</v>
      </c>
      <c r="N3106" s="17" t="s">
        <v>8875</v>
      </c>
      <c r="O3106" s="17" t="s">
        <v>346</v>
      </c>
      <c r="P3106" s="43" t="s">
        <v>4047</v>
      </c>
      <c r="Q3106" s="17" t="str" cm="1">
        <f t="array" ref="Q3106">_xlfn.XLOOKUP(Table4[[#This Row],[Full Name / Nama Penuh]],Table1[[#All],[Employee Name]],Table1[[#All],[Status]],"",0,1)</f>
        <v>Active</v>
      </c>
      <c r="R3106" s="37"/>
    </row>
    <row r="3107" spans="1:18">
      <c r="A3107" s="17"/>
      <c r="B3107" s="15"/>
      <c r="C3107" s="15"/>
      <c r="D3107" s="15"/>
      <c r="E3107" s="32">
        <v>45888</v>
      </c>
      <c r="F3107" s="17" t="s">
        <v>217</v>
      </c>
      <c r="G3107" s="15"/>
      <c r="H3107" s="17" t="s">
        <v>239</v>
      </c>
      <c r="I3107" s="17" t="s">
        <v>9458</v>
      </c>
      <c r="J3107" s="17" t="s">
        <v>620</v>
      </c>
      <c r="K3107" s="17" t="s">
        <v>285</v>
      </c>
      <c r="L3107" s="17" t="s">
        <v>9512</v>
      </c>
      <c r="M3107" s="17" t="s">
        <v>1049</v>
      </c>
      <c r="N3107" s="17" t="s">
        <v>1049</v>
      </c>
      <c r="O3107" s="17" t="s">
        <v>289</v>
      </c>
      <c r="P3107" s="43" t="s">
        <v>4047</v>
      </c>
      <c r="Q3107" s="17" t="str" cm="1">
        <f t="array" ref="Q3107">_xlfn.XLOOKUP(Table4[[#This Row],[Full Name / Nama Penuh]],Table1[[#All],[Employee Name]],Table1[[#All],[Status]],"",0,1)</f>
        <v>Inactive</v>
      </c>
      <c r="R3107" s="37"/>
    </row>
    <row r="3108" spans="1:18">
      <c r="A3108" s="17"/>
      <c r="B3108" s="15"/>
      <c r="C3108" s="15"/>
      <c r="D3108" s="15"/>
      <c r="E3108" s="32">
        <v>45888</v>
      </c>
      <c r="F3108" s="17" t="s">
        <v>177</v>
      </c>
      <c r="G3108" s="15"/>
      <c r="H3108" s="17" t="s">
        <v>239</v>
      </c>
      <c r="I3108" s="17" t="s">
        <v>512</v>
      </c>
      <c r="J3108" s="17" t="s">
        <v>266</v>
      </c>
      <c r="K3108" s="17" t="s">
        <v>305</v>
      </c>
      <c r="L3108" s="17" t="s">
        <v>9513</v>
      </c>
      <c r="M3108" s="17" t="s">
        <v>9514</v>
      </c>
      <c r="N3108" s="17" t="s">
        <v>9515</v>
      </c>
      <c r="O3108" s="17" t="s">
        <v>295</v>
      </c>
      <c r="P3108" s="43" t="s">
        <v>4047</v>
      </c>
      <c r="Q3108" s="17" t="str" cm="1">
        <f t="array" ref="Q3108">_xlfn.XLOOKUP(Table4[[#This Row],[Full Name / Nama Penuh]],Table1[[#All],[Employee Name]],Table1[[#All],[Status]],"",0,1)</f>
        <v>Active</v>
      </c>
      <c r="R3108" s="37"/>
    </row>
    <row r="3109" spans="1:18">
      <c r="A3109" s="17"/>
      <c r="B3109" s="15"/>
      <c r="C3109" s="15"/>
      <c r="D3109" s="15"/>
      <c r="E3109" s="32">
        <v>45888</v>
      </c>
      <c r="F3109" s="17" t="s">
        <v>53</v>
      </c>
      <c r="G3109" s="15"/>
      <c r="H3109" s="17" t="s">
        <v>239</v>
      </c>
      <c r="I3109" s="17" t="s">
        <v>304</v>
      </c>
      <c r="J3109" s="17" t="s">
        <v>848</v>
      </c>
      <c r="K3109" s="17" t="s">
        <v>267</v>
      </c>
      <c r="L3109" s="17" t="s">
        <v>9516</v>
      </c>
      <c r="M3109" s="17" t="s">
        <v>9517</v>
      </c>
      <c r="N3109" s="17" t="s">
        <v>9518</v>
      </c>
      <c r="O3109" s="17" t="s">
        <v>450</v>
      </c>
      <c r="P3109" s="43" t="s">
        <v>4047</v>
      </c>
      <c r="Q3109" s="17" t="str" cm="1">
        <f t="array" ref="Q3109">_xlfn.XLOOKUP(Table4[[#This Row],[Full Name / Nama Penuh]],Table1[[#All],[Employee Name]],Table1[[#All],[Status]],"",0,1)</f>
        <v>Active</v>
      </c>
      <c r="R3109" s="37"/>
    </row>
    <row r="3110" spans="1:18">
      <c r="A3110" s="17"/>
      <c r="B3110" s="15"/>
      <c r="C3110" s="15"/>
      <c r="D3110" s="15"/>
      <c r="E3110" s="32">
        <v>45888</v>
      </c>
      <c r="F3110" s="17" t="s">
        <v>165</v>
      </c>
      <c r="G3110" s="15"/>
      <c r="H3110" s="17" t="s">
        <v>239</v>
      </c>
      <c r="I3110" s="17" t="s">
        <v>701</v>
      </c>
      <c r="J3110" s="17" t="s">
        <v>266</v>
      </c>
      <c r="K3110" s="17" t="s">
        <v>267</v>
      </c>
      <c r="L3110" s="17" t="s">
        <v>9519</v>
      </c>
      <c r="M3110" s="17" t="s">
        <v>9520</v>
      </c>
      <c r="N3110" s="17" t="s">
        <v>9521</v>
      </c>
      <c r="O3110" s="17" t="s">
        <v>318</v>
      </c>
      <c r="P3110" s="43" t="s">
        <v>4047</v>
      </c>
      <c r="Q3110" s="17" t="str" cm="1">
        <f t="array" ref="Q3110">_xlfn.XLOOKUP(Table4[[#This Row],[Full Name / Nama Penuh]],Table1[[#All],[Employee Name]],Table1[[#All],[Status]],"",0,1)</f>
        <v>Active</v>
      </c>
      <c r="R3110" s="37"/>
    </row>
    <row r="3111" spans="1:18">
      <c r="A3111" s="17"/>
      <c r="B3111" s="15"/>
      <c r="C3111" s="15"/>
      <c r="D3111" s="15"/>
      <c r="E3111" s="32">
        <v>45888</v>
      </c>
      <c r="F3111" s="17" t="s">
        <v>165</v>
      </c>
      <c r="G3111" s="15"/>
      <c r="H3111" s="17" t="s">
        <v>239</v>
      </c>
      <c r="I3111" s="17" t="s">
        <v>651</v>
      </c>
      <c r="J3111" s="17" t="s">
        <v>266</v>
      </c>
      <c r="K3111" s="17" t="s">
        <v>267</v>
      </c>
      <c r="L3111" s="17" t="s">
        <v>9522</v>
      </c>
      <c r="M3111" s="17" t="s">
        <v>7602</v>
      </c>
      <c r="N3111" s="17" t="s">
        <v>9523</v>
      </c>
      <c r="O3111" s="17" t="s">
        <v>283</v>
      </c>
      <c r="P3111" s="43" t="s">
        <v>4047</v>
      </c>
      <c r="Q3111" s="17" t="str" cm="1">
        <f t="array" ref="Q3111">_xlfn.XLOOKUP(Table4[[#This Row],[Full Name / Nama Penuh]],Table1[[#All],[Employee Name]],Table1[[#All],[Status]],"",0,1)</f>
        <v>Active</v>
      </c>
      <c r="R3111" s="37"/>
    </row>
    <row r="3112" spans="1:18">
      <c r="A3112" s="17"/>
      <c r="B3112" s="15"/>
      <c r="C3112" s="15"/>
      <c r="D3112" s="15"/>
      <c r="E3112" s="32">
        <v>45888</v>
      </c>
      <c r="F3112" s="17" t="s">
        <v>78</v>
      </c>
      <c r="G3112" s="15"/>
      <c r="H3112" s="17" t="s">
        <v>239</v>
      </c>
      <c r="I3112" s="17" t="s">
        <v>309</v>
      </c>
      <c r="J3112" s="17" t="s">
        <v>291</v>
      </c>
      <c r="K3112" s="17" t="s">
        <v>267</v>
      </c>
      <c r="L3112" s="17" t="s">
        <v>9524</v>
      </c>
      <c r="M3112" s="17" t="s">
        <v>9525</v>
      </c>
      <c r="N3112" s="17" t="s">
        <v>9526</v>
      </c>
      <c r="O3112" s="17" t="s">
        <v>553</v>
      </c>
      <c r="P3112" s="43" t="s">
        <v>4047</v>
      </c>
      <c r="Q3112" s="17" t="str" cm="1">
        <f t="array" ref="Q3112">_xlfn.XLOOKUP(Table4[[#This Row],[Full Name / Nama Penuh]],Table1[[#All],[Employee Name]],Table1[[#All],[Status]],"",0,1)</f>
        <v>Active</v>
      </c>
      <c r="R3112" s="37"/>
    </row>
    <row r="3113" spans="1:18">
      <c r="A3113" s="17"/>
      <c r="B3113" s="15"/>
      <c r="C3113" s="15"/>
      <c r="D3113" s="15"/>
      <c r="E3113" s="32">
        <v>45888</v>
      </c>
      <c r="F3113" s="17" t="s">
        <v>133</v>
      </c>
      <c r="G3113" s="15"/>
      <c r="H3113" s="17" t="s">
        <v>239</v>
      </c>
      <c r="I3113" s="17" t="s">
        <v>470</v>
      </c>
      <c r="J3113" s="17" t="s">
        <v>291</v>
      </c>
      <c r="K3113" s="17" t="s">
        <v>267</v>
      </c>
      <c r="L3113" s="17" t="s">
        <v>9527</v>
      </c>
      <c r="M3113" s="17" t="s">
        <v>1943</v>
      </c>
      <c r="N3113" s="17" t="s">
        <v>9528</v>
      </c>
      <c r="O3113" s="17" t="s">
        <v>295</v>
      </c>
      <c r="P3113" s="43" t="s">
        <v>4047</v>
      </c>
      <c r="Q3113" s="17" t="str" cm="1">
        <f t="array" ref="Q3113">_xlfn.XLOOKUP(Table4[[#This Row],[Full Name / Nama Penuh]],Table1[[#All],[Employee Name]],Table1[[#All],[Status]],"",0,1)</f>
        <v>Active</v>
      </c>
      <c r="R3113" s="37"/>
    </row>
    <row r="3114" spans="1:18">
      <c r="A3114" s="17"/>
      <c r="B3114" s="15"/>
      <c r="C3114" s="15"/>
      <c r="D3114" s="15"/>
      <c r="E3114" s="32">
        <v>45888</v>
      </c>
      <c r="F3114" s="17" t="s">
        <v>133</v>
      </c>
      <c r="G3114" s="15"/>
      <c r="H3114" s="17" t="s">
        <v>239</v>
      </c>
      <c r="I3114" s="17" t="s">
        <v>7690</v>
      </c>
      <c r="J3114" s="17" t="s">
        <v>266</v>
      </c>
      <c r="K3114" s="17" t="s">
        <v>305</v>
      </c>
      <c r="L3114" s="17" t="s">
        <v>9529</v>
      </c>
      <c r="M3114" s="17" t="s">
        <v>5881</v>
      </c>
      <c r="N3114" s="17" t="s">
        <v>9530</v>
      </c>
      <c r="O3114" s="17" t="s">
        <v>295</v>
      </c>
      <c r="P3114" s="43" t="s">
        <v>4047</v>
      </c>
      <c r="Q3114" s="17" t="str" cm="1">
        <f t="array" ref="Q3114">_xlfn.XLOOKUP(Table4[[#This Row],[Full Name / Nama Penuh]],Table1[[#All],[Employee Name]],Table1[[#All],[Status]],"",0,1)</f>
        <v>Active</v>
      </c>
      <c r="R3114" s="37"/>
    </row>
    <row r="3115" spans="1:18">
      <c r="A3115" s="17"/>
      <c r="B3115" s="15"/>
      <c r="C3115" s="15"/>
      <c r="D3115" s="15"/>
      <c r="E3115" s="32">
        <v>45888</v>
      </c>
      <c r="F3115" s="17" t="s">
        <v>74</v>
      </c>
      <c r="G3115" s="15"/>
      <c r="H3115" s="17" t="s">
        <v>239</v>
      </c>
      <c r="I3115" s="17" t="s">
        <v>363</v>
      </c>
      <c r="J3115" s="17" t="s">
        <v>266</v>
      </c>
      <c r="K3115" s="17" t="s">
        <v>267</v>
      </c>
      <c r="L3115" s="17" t="s">
        <v>9531</v>
      </c>
      <c r="M3115" s="17" t="s">
        <v>9532</v>
      </c>
      <c r="N3115" s="17" t="s">
        <v>9533</v>
      </c>
      <c r="O3115" s="17" t="s">
        <v>295</v>
      </c>
      <c r="P3115" s="43" t="s">
        <v>4047</v>
      </c>
      <c r="Q3115" s="17" t="str" cm="1">
        <f t="array" ref="Q3115">_xlfn.XLOOKUP(Table4[[#This Row],[Full Name / Nama Penuh]],Table1[[#All],[Employee Name]],Table1[[#All],[Status]],"",0,1)</f>
        <v>Active</v>
      </c>
      <c r="R3115" s="37"/>
    </row>
    <row r="3116" spans="1:18">
      <c r="A3116" s="17"/>
      <c r="B3116" s="15"/>
      <c r="C3116" s="15"/>
      <c r="D3116" s="15"/>
      <c r="E3116" s="32">
        <v>45888</v>
      </c>
      <c r="F3116" s="17" t="s">
        <v>187</v>
      </c>
      <c r="G3116" s="15"/>
      <c r="H3116" s="17" t="s">
        <v>239</v>
      </c>
      <c r="I3116" s="17" t="s">
        <v>651</v>
      </c>
      <c r="J3116" s="17" t="s">
        <v>274</v>
      </c>
      <c r="K3116" s="17" t="s">
        <v>267</v>
      </c>
      <c r="L3116" s="17" t="s">
        <v>9534</v>
      </c>
      <c r="M3116" s="17" t="s">
        <v>9535</v>
      </c>
      <c r="N3116" s="17" t="s">
        <v>287</v>
      </c>
      <c r="O3116" s="17" t="s">
        <v>318</v>
      </c>
      <c r="P3116" s="43" t="s">
        <v>4047</v>
      </c>
      <c r="Q3116" s="17" t="str" cm="1">
        <f t="array" ref="Q3116">_xlfn.XLOOKUP(Table4[[#This Row],[Full Name / Nama Penuh]],Table1[[#All],[Employee Name]],Table1[[#All],[Status]],"",0,1)</f>
        <v>Active</v>
      </c>
      <c r="R3116" s="37"/>
    </row>
    <row r="3117" spans="1:18">
      <c r="A3117" s="17"/>
      <c r="B3117" s="15"/>
      <c r="C3117" s="15"/>
      <c r="D3117" s="15"/>
      <c r="E3117" s="32">
        <v>45888</v>
      </c>
      <c r="F3117" s="17" t="s">
        <v>187</v>
      </c>
      <c r="G3117" s="15"/>
      <c r="H3117" s="17" t="s">
        <v>239</v>
      </c>
      <c r="I3117" s="17" t="s">
        <v>701</v>
      </c>
      <c r="J3117" s="17" t="s">
        <v>266</v>
      </c>
      <c r="K3117" s="17" t="s">
        <v>267</v>
      </c>
      <c r="L3117" s="17" t="s">
        <v>9536</v>
      </c>
      <c r="M3117" s="17" t="s">
        <v>7602</v>
      </c>
      <c r="N3117" s="17" t="s">
        <v>9537</v>
      </c>
      <c r="O3117" s="17" t="s">
        <v>283</v>
      </c>
      <c r="P3117" s="43" t="s">
        <v>4047</v>
      </c>
      <c r="Q3117" s="17" t="str" cm="1">
        <f t="array" ref="Q3117">_xlfn.XLOOKUP(Table4[[#This Row],[Full Name / Nama Penuh]],Table1[[#All],[Employee Name]],Table1[[#All],[Status]],"",0,1)</f>
        <v>Active</v>
      </c>
      <c r="R3117" s="37"/>
    </row>
    <row r="3118" spans="1:18">
      <c r="A3118" s="17"/>
      <c r="B3118" s="15"/>
      <c r="C3118" s="15"/>
      <c r="D3118" s="15"/>
      <c r="E3118" s="32">
        <v>45888</v>
      </c>
      <c r="F3118" s="17" t="s">
        <v>222</v>
      </c>
      <c r="G3118" s="15"/>
      <c r="H3118" s="17" t="s">
        <v>239</v>
      </c>
      <c r="I3118" s="17" t="s">
        <v>9018</v>
      </c>
      <c r="J3118" s="17" t="s">
        <v>291</v>
      </c>
      <c r="K3118" s="17" t="s">
        <v>267</v>
      </c>
      <c r="L3118" s="17" t="s">
        <v>9538</v>
      </c>
      <c r="M3118" s="17" t="s">
        <v>9539</v>
      </c>
      <c r="N3118" s="17" t="s">
        <v>9540</v>
      </c>
      <c r="O3118" s="17" t="s">
        <v>295</v>
      </c>
      <c r="P3118" s="43" t="s">
        <v>4047</v>
      </c>
      <c r="Q3118" s="17" t="str" cm="1">
        <f t="array" ref="Q3118">_xlfn.XLOOKUP(Table4[[#This Row],[Full Name / Nama Penuh]],Table1[[#All],[Employee Name]],Table1[[#All],[Status]],"",0,1)</f>
        <v>Active</v>
      </c>
      <c r="R3118" s="37"/>
    </row>
    <row r="3119" spans="1:18">
      <c r="A3119" s="17"/>
      <c r="B3119" s="15"/>
      <c r="C3119" s="15"/>
      <c r="D3119" s="15"/>
      <c r="E3119" s="32">
        <v>45888</v>
      </c>
      <c r="F3119" s="17" t="s">
        <v>78</v>
      </c>
      <c r="G3119" s="15"/>
      <c r="H3119" s="17" t="s">
        <v>239</v>
      </c>
      <c r="I3119" s="17" t="s">
        <v>56</v>
      </c>
      <c r="J3119" s="17" t="s">
        <v>1026</v>
      </c>
      <c r="K3119" s="17" t="s">
        <v>267</v>
      </c>
      <c r="L3119" s="17" t="s">
        <v>9541</v>
      </c>
      <c r="M3119" s="17" t="s">
        <v>9542</v>
      </c>
      <c r="N3119" s="17" t="s">
        <v>9543</v>
      </c>
      <c r="O3119" s="17" t="s">
        <v>346</v>
      </c>
      <c r="P3119" s="43" t="s">
        <v>4047</v>
      </c>
      <c r="Q3119" s="17" t="str" cm="1">
        <f t="array" ref="Q3119">_xlfn.XLOOKUP(Table4[[#This Row],[Full Name / Nama Penuh]],Table1[[#All],[Employee Name]],Table1[[#All],[Status]],"",0,1)</f>
        <v>Active</v>
      </c>
      <c r="R3119" s="37"/>
    </row>
    <row r="3120" spans="1:18">
      <c r="A3120" s="17"/>
      <c r="B3120" s="15"/>
      <c r="C3120" s="15"/>
      <c r="D3120" s="15"/>
      <c r="E3120" s="32">
        <v>45888</v>
      </c>
      <c r="F3120" s="17" t="s">
        <v>97</v>
      </c>
      <c r="G3120" s="15"/>
      <c r="H3120" s="17" t="s">
        <v>239</v>
      </c>
      <c r="I3120" s="17" t="s">
        <v>687</v>
      </c>
      <c r="J3120" s="17" t="s">
        <v>266</v>
      </c>
      <c r="K3120" s="17" t="s">
        <v>305</v>
      </c>
      <c r="L3120" s="17" t="s">
        <v>9544</v>
      </c>
      <c r="M3120" s="17" t="s">
        <v>9545</v>
      </c>
      <c r="N3120" s="17" t="s">
        <v>9546</v>
      </c>
      <c r="O3120" s="17" t="s">
        <v>295</v>
      </c>
      <c r="P3120" s="43" t="s">
        <v>4047</v>
      </c>
      <c r="Q3120" s="17" t="str" cm="1">
        <f t="array" ref="Q3120">_xlfn.XLOOKUP(Table4[[#This Row],[Full Name / Nama Penuh]],Table1[[#All],[Employee Name]],Table1[[#All],[Status]],"",0,1)</f>
        <v>Active</v>
      </c>
      <c r="R3120" s="37"/>
    </row>
    <row r="3121" spans="1:18">
      <c r="A3121" s="17"/>
      <c r="B3121" s="15"/>
      <c r="C3121" s="15"/>
      <c r="D3121" s="15"/>
      <c r="E3121" s="32">
        <v>45888</v>
      </c>
      <c r="F3121" s="17" t="s">
        <v>113</v>
      </c>
      <c r="G3121" s="15"/>
      <c r="H3121" s="17" t="s">
        <v>239</v>
      </c>
      <c r="I3121" s="17" t="s">
        <v>8492</v>
      </c>
      <c r="J3121" s="17" t="s">
        <v>266</v>
      </c>
      <c r="K3121" s="17" t="s">
        <v>267</v>
      </c>
      <c r="L3121" s="17" t="s">
        <v>9547</v>
      </c>
      <c r="M3121" s="17" t="s">
        <v>9076</v>
      </c>
      <c r="N3121" s="17" t="s">
        <v>9548</v>
      </c>
      <c r="O3121" s="17" t="s">
        <v>318</v>
      </c>
      <c r="P3121" s="43" t="s">
        <v>4047</v>
      </c>
      <c r="Q3121" s="17" t="str" cm="1">
        <f t="array" ref="Q3121">_xlfn.XLOOKUP(Table4[[#This Row],[Full Name / Nama Penuh]],Table1[[#All],[Employee Name]],Table1[[#All],[Status]],"",0,1)</f>
        <v>Inactive</v>
      </c>
      <c r="R3121" s="37"/>
    </row>
    <row r="3122" spans="1:18">
      <c r="A3122" s="17"/>
      <c r="B3122" s="15"/>
      <c r="C3122" s="15"/>
      <c r="D3122" s="15"/>
      <c r="E3122" s="32">
        <v>45888</v>
      </c>
      <c r="F3122" s="17" t="s">
        <v>160</v>
      </c>
      <c r="G3122" s="15"/>
      <c r="H3122" s="17" t="s">
        <v>239</v>
      </c>
      <c r="I3122" s="17" t="s">
        <v>359</v>
      </c>
      <c r="J3122" s="17" t="s">
        <v>266</v>
      </c>
      <c r="K3122" s="17" t="s">
        <v>267</v>
      </c>
      <c r="L3122" s="17" t="s">
        <v>9549</v>
      </c>
      <c r="M3122" s="17" t="s">
        <v>9550</v>
      </c>
      <c r="N3122" s="17" t="s">
        <v>9551</v>
      </c>
      <c r="O3122" s="17" t="s">
        <v>589</v>
      </c>
      <c r="P3122" s="43" t="s">
        <v>4047</v>
      </c>
      <c r="Q3122" s="17" t="str" cm="1">
        <f t="array" ref="Q3122">_xlfn.XLOOKUP(Table4[[#This Row],[Full Name / Nama Penuh]],Table1[[#All],[Employee Name]],Table1[[#All],[Status]],"",0,1)</f>
        <v>Active</v>
      </c>
      <c r="R3122" s="37"/>
    </row>
    <row r="3123" spans="1:18">
      <c r="A3123" s="17"/>
      <c r="B3123" s="15"/>
      <c r="C3123" s="15"/>
      <c r="D3123" s="15"/>
      <c r="E3123" s="32">
        <v>45888</v>
      </c>
      <c r="F3123" s="17" t="s">
        <v>160</v>
      </c>
      <c r="G3123" s="15"/>
      <c r="H3123" s="17" t="s">
        <v>239</v>
      </c>
      <c r="I3123" s="17" t="s">
        <v>359</v>
      </c>
      <c r="J3123" s="17" t="s">
        <v>266</v>
      </c>
      <c r="K3123" s="17" t="s">
        <v>267</v>
      </c>
      <c r="L3123" s="17" t="s">
        <v>9552</v>
      </c>
      <c r="M3123" s="17" t="s">
        <v>9553</v>
      </c>
      <c r="N3123" s="17" t="s">
        <v>9554</v>
      </c>
      <c r="O3123" s="17" t="s">
        <v>367</v>
      </c>
      <c r="P3123" s="43" t="s">
        <v>4047</v>
      </c>
      <c r="Q3123" s="17" t="str" cm="1">
        <f t="array" ref="Q3123">_xlfn.XLOOKUP(Table4[[#This Row],[Full Name / Nama Penuh]],Table1[[#All],[Employee Name]],Table1[[#All],[Status]],"",0,1)</f>
        <v>Active</v>
      </c>
      <c r="R3123" s="37"/>
    </row>
    <row r="3124" spans="1:18">
      <c r="A3124" s="17"/>
      <c r="B3124" s="15"/>
      <c r="C3124" s="15"/>
      <c r="D3124" s="15"/>
      <c r="E3124" s="32">
        <v>45887</v>
      </c>
      <c r="F3124" s="17" t="s">
        <v>11</v>
      </c>
      <c r="G3124" s="15"/>
      <c r="H3124" s="17" t="s">
        <v>239</v>
      </c>
      <c r="I3124" s="17" t="s">
        <v>9555</v>
      </c>
      <c r="J3124" s="17" t="s">
        <v>266</v>
      </c>
      <c r="K3124" s="17" t="s">
        <v>296</v>
      </c>
      <c r="L3124" s="17" t="s">
        <v>9556</v>
      </c>
      <c r="M3124" s="17" t="s">
        <v>9557</v>
      </c>
      <c r="N3124" s="17" t="s">
        <v>9558</v>
      </c>
      <c r="O3124" s="17" t="s">
        <v>283</v>
      </c>
      <c r="P3124" s="43" t="s">
        <v>4047</v>
      </c>
      <c r="Q3124" s="17" t="str" cm="1">
        <f t="array" ref="Q3124">_xlfn.XLOOKUP(Table4[[#This Row],[Full Name / Nama Penuh]],Table1[[#All],[Employee Name]],Table1[[#All],[Status]],"",0,1)</f>
        <v>Active</v>
      </c>
      <c r="R3124" s="37"/>
    </row>
    <row r="3125" spans="1:18">
      <c r="A3125" s="17"/>
      <c r="B3125" s="15"/>
      <c r="C3125" s="15"/>
      <c r="D3125" s="15"/>
      <c r="E3125" s="32">
        <v>45887</v>
      </c>
      <c r="F3125" s="17" t="s">
        <v>53</v>
      </c>
      <c r="G3125" s="15"/>
      <c r="H3125" s="17" t="s">
        <v>239</v>
      </c>
      <c r="I3125" s="17" t="s">
        <v>304</v>
      </c>
      <c r="J3125" s="17" t="s">
        <v>291</v>
      </c>
      <c r="K3125" s="17" t="s">
        <v>285</v>
      </c>
      <c r="L3125" s="17" t="s">
        <v>9559</v>
      </c>
      <c r="M3125" s="17" t="s">
        <v>9560</v>
      </c>
      <c r="N3125" s="17" t="s">
        <v>9561</v>
      </c>
      <c r="O3125" s="17" t="s">
        <v>289</v>
      </c>
      <c r="P3125" s="43" t="s">
        <v>4047</v>
      </c>
      <c r="Q3125" s="17" t="str" cm="1">
        <f t="array" ref="Q3125">_xlfn.XLOOKUP(Table4[[#This Row],[Full Name / Nama Penuh]],Table1[[#All],[Employee Name]],Table1[[#All],[Status]],"",0,1)</f>
        <v>Active</v>
      </c>
      <c r="R3125" s="37"/>
    </row>
    <row r="3126" spans="1:18">
      <c r="A3126" s="17"/>
      <c r="B3126" s="15"/>
      <c r="C3126" s="15"/>
      <c r="D3126" s="15"/>
      <c r="E3126" s="32">
        <v>45887</v>
      </c>
      <c r="F3126" s="17" t="s">
        <v>103</v>
      </c>
      <c r="G3126" s="15"/>
      <c r="H3126" s="17" t="s">
        <v>239</v>
      </c>
      <c r="I3126" s="17" t="s">
        <v>8956</v>
      </c>
      <c r="J3126" s="17" t="s">
        <v>332</v>
      </c>
      <c r="K3126" s="17" t="s">
        <v>285</v>
      </c>
      <c r="L3126" s="17" t="s">
        <v>9562</v>
      </c>
      <c r="M3126" s="17" t="s">
        <v>362</v>
      </c>
      <c r="N3126" s="17" t="s">
        <v>9563</v>
      </c>
      <c r="O3126" s="17" t="s">
        <v>375</v>
      </c>
      <c r="P3126" s="43" t="s">
        <v>4047</v>
      </c>
      <c r="Q3126" s="17" t="str" cm="1">
        <f t="array" ref="Q3126">_xlfn.XLOOKUP(Table4[[#This Row],[Full Name / Nama Penuh]],Table1[[#All],[Employee Name]],Table1[[#All],[Status]],"",0,1)</f>
        <v>Active</v>
      </c>
      <c r="R3126" s="37"/>
    </row>
    <row r="3127" spans="1:18">
      <c r="A3127" s="17"/>
      <c r="B3127" s="15"/>
      <c r="C3127" s="15"/>
      <c r="D3127" s="15"/>
      <c r="E3127" s="32">
        <v>45887</v>
      </c>
      <c r="F3127" s="17" t="s">
        <v>97</v>
      </c>
      <c r="G3127" s="15"/>
      <c r="H3127" s="17" t="s">
        <v>239</v>
      </c>
      <c r="I3127" s="17" t="s">
        <v>574</v>
      </c>
      <c r="J3127" s="17" t="s">
        <v>291</v>
      </c>
      <c r="K3127" s="17" t="s">
        <v>285</v>
      </c>
      <c r="L3127" s="17" t="s">
        <v>9564</v>
      </c>
      <c r="M3127" s="17" t="s">
        <v>9565</v>
      </c>
      <c r="N3127" s="17" t="s">
        <v>9566</v>
      </c>
      <c r="O3127" s="17" t="s">
        <v>553</v>
      </c>
      <c r="P3127" s="43" t="s">
        <v>4047</v>
      </c>
      <c r="Q3127" s="17" t="str" cm="1">
        <f t="array" ref="Q3127">_xlfn.XLOOKUP(Table4[[#This Row],[Full Name / Nama Penuh]],Table1[[#All],[Employee Name]],Table1[[#All],[Status]],"",0,1)</f>
        <v>Active</v>
      </c>
      <c r="R3127" s="37"/>
    </row>
    <row r="3128" spans="1:18">
      <c r="A3128" s="17"/>
      <c r="B3128" s="15"/>
      <c r="C3128" s="15"/>
      <c r="D3128" s="15"/>
      <c r="E3128" s="32">
        <v>45887</v>
      </c>
      <c r="F3128" s="17" t="s">
        <v>144</v>
      </c>
      <c r="G3128" s="15"/>
      <c r="H3128" s="17" t="s">
        <v>239</v>
      </c>
      <c r="I3128" s="17" t="s">
        <v>411</v>
      </c>
      <c r="J3128" s="17" t="s">
        <v>266</v>
      </c>
      <c r="K3128" s="17" t="s">
        <v>285</v>
      </c>
      <c r="L3128" s="17" t="s">
        <v>9567</v>
      </c>
      <c r="M3128" s="17" t="s">
        <v>1148</v>
      </c>
      <c r="N3128" s="17" t="s">
        <v>9568</v>
      </c>
      <c r="O3128" s="17" t="s">
        <v>295</v>
      </c>
      <c r="P3128" s="43" t="s">
        <v>4047</v>
      </c>
      <c r="Q3128" s="17" t="str" cm="1">
        <f t="array" ref="Q3128">_xlfn.XLOOKUP(Table4[[#This Row],[Full Name / Nama Penuh]],Table1[[#All],[Employee Name]],Table1[[#All],[Status]],"",0,1)</f>
        <v>Active</v>
      </c>
      <c r="R3128" s="37"/>
    </row>
    <row r="3129" spans="1:18">
      <c r="A3129" s="17"/>
      <c r="B3129" s="15"/>
      <c r="C3129" s="15"/>
      <c r="D3129" s="15"/>
      <c r="E3129" s="32">
        <v>45887</v>
      </c>
      <c r="F3129" s="17" t="s">
        <v>217</v>
      </c>
      <c r="G3129" s="15"/>
      <c r="H3129" s="17" t="s">
        <v>239</v>
      </c>
      <c r="I3129" s="17" t="s">
        <v>8784</v>
      </c>
      <c r="J3129" s="17" t="s">
        <v>325</v>
      </c>
      <c r="K3129" s="17" t="s">
        <v>296</v>
      </c>
      <c r="L3129" s="17" t="s">
        <v>9569</v>
      </c>
      <c r="M3129" s="17" t="s">
        <v>9570</v>
      </c>
      <c r="N3129" s="17" t="s">
        <v>9571</v>
      </c>
      <c r="O3129" s="17" t="s">
        <v>346</v>
      </c>
      <c r="P3129" s="43" t="s">
        <v>4047</v>
      </c>
      <c r="Q3129" s="17" t="str" cm="1">
        <f t="array" ref="Q3129">_xlfn.XLOOKUP(Table4[[#This Row],[Full Name / Nama Penuh]],Table1[[#All],[Employee Name]],Table1[[#All],[Status]],"",0,1)</f>
        <v>Inactive</v>
      </c>
      <c r="R3129" s="37"/>
    </row>
    <row r="3130" spans="1:18">
      <c r="A3130" s="17"/>
      <c r="B3130" s="15"/>
      <c r="C3130" s="15"/>
      <c r="D3130" s="15"/>
      <c r="E3130" s="32">
        <v>45887</v>
      </c>
      <c r="F3130" s="17" t="s">
        <v>223</v>
      </c>
      <c r="G3130" s="15"/>
      <c r="H3130" s="17" t="s">
        <v>239</v>
      </c>
      <c r="I3130" s="17" t="s">
        <v>8815</v>
      </c>
      <c r="J3130" s="17" t="s">
        <v>291</v>
      </c>
      <c r="K3130" s="17" t="s">
        <v>267</v>
      </c>
      <c r="L3130" s="17" t="s">
        <v>9572</v>
      </c>
      <c r="M3130" s="17" t="s">
        <v>6338</v>
      </c>
      <c r="N3130" s="17" t="s">
        <v>9573</v>
      </c>
      <c r="O3130" s="17" t="s">
        <v>318</v>
      </c>
      <c r="P3130" s="43" t="s">
        <v>4047</v>
      </c>
      <c r="Q3130" s="17" t="str" cm="1">
        <f t="array" ref="Q3130">_xlfn.XLOOKUP(Table4[[#This Row],[Full Name / Nama Penuh]],Table1[[#All],[Employee Name]],Table1[[#All],[Status]],"",0,1)</f>
        <v>Inactive</v>
      </c>
      <c r="R3130" s="37"/>
    </row>
    <row r="3131" spans="1:18">
      <c r="A3131" s="17"/>
      <c r="B3131" s="15"/>
      <c r="C3131" s="15"/>
      <c r="D3131" s="15"/>
      <c r="E3131" s="32">
        <v>45887</v>
      </c>
      <c r="F3131" s="17" t="s">
        <v>158</v>
      </c>
      <c r="G3131" s="15"/>
      <c r="H3131" s="17" t="s">
        <v>239</v>
      </c>
      <c r="I3131" s="17" t="s">
        <v>6493</v>
      </c>
      <c r="J3131" s="17" t="s">
        <v>266</v>
      </c>
      <c r="K3131" s="17" t="s">
        <v>305</v>
      </c>
      <c r="L3131" s="17" t="s">
        <v>9574</v>
      </c>
      <c r="M3131" s="17" t="s">
        <v>9575</v>
      </c>
      <c r="N3131" s="17" t="s">
        <v>9576</v>
      </c>
      <c r="O3131" s="17" t="s">
        <v>428</v>
      </c>
      <c r="P3131" s="43" t="s">
        <v>4047</v>
      </c>
      <c r="Q3131" s="17" t="str" cm="1">
        <f t="array" ref="Q3131">_xlfn.XLOOKUP(Table4[[#This Row],[Full Name / Nama Penuh]],Table1[[#All],[Employee Name]],Table1[[#All],[Status]],"",0,1)</f>
        <v>Inactive</v>
      </c>
      <c r="R3131" s="37"/>
    </row>
    <row r="3132" spans="1:18">
      <c r="A3132" s="17"/>
      <c r="B3132" s="15"/>
      <c r="C3132" s="15"/>
      <c r="D3132" s="15"/>
      <c r="E3132" s="32">
        <v>45887</v>
      </c>
      <c r="F3132" s="17" t="s">
        <v>133</v>
      </c>
      <c r="G3132" s="15"/>
      <c r="H3132" s="17" t="s">
        <v>239</v>
      </c>
      <c r="I3132" s="17" t="s">
        <v>9577</v>
      </c>
      <c r="J3132" s="17" t="s">
        <v>291</v>
      </c>
      <c r="K3132" s="17" t="s">
        <v>305</v>
      </c>
      <c r="L3132" s="17" t="s">
        <v>9578</v>
      </c>
      <c r="M3132" s="17" t="s">
        <v>9579</v>
      </c>
      <c r="N3132" s="17" t="s">
        <v>9580</v>
      </c>
      <c r="O3132" s="17" t="s">
        <v>295</v>
      </c>
      <c r="P3132" s="43" t="s">
        <v>4047</v>
      </c>
      <c r="Q3132" s="17" t="str" cm="1">
        <f t="array" ref="Q3132">_xlfn.XLOOKUP(Table4[[#This Row],[Full Name / Nama Penuh]],Table1[[#All],[Employee Name]],Table1[[#All],[Status]],"",0,1)</f>
        <v>Active</v>
      </c>
      <c r="R3132" s="37"/>
    </row>
    <row r="3133" spans="1:18">
      <c r="A3133" s="17"/>
      <c r="B3133" s="15"/>
      <c r="C3133" s="15"/>
      <c r="D3133" s="15"/>
      <c r="E3133" s="32">
        <v>45887</v>
      </c>
      <c r="F3133" s="17" t="s">
        <v>62</v>
      </c>
      <c r="G3133" s="15"/>
      <c r="H3133" s="17" t="s">
        <v>239</v>
      </c>
      <c r="I3133" s="17" t="s">
        <v>9581</v>
      </c>
      <c r="J3133" s="17" t="s">
        <v>483</v>
      </c>
      <c r="K3133" s="17" t="s">
        <v>267</v>
      </c>
      <c r="L3133" s="17" t="s">
        <v>9582</v>
      </c>
      <c r="M3133" s="17" t="s">
        <v>9583</v>
      </c>
      <c r="N3133" s="17" t="s">
        <v>9584</v>
      </c>
      <c r="O3133" s="17" t="s">
        <v>283</v>
      </c>
      <c r="P3133" s="43" t="s">
        <v>4047</v>
      </c>
      <c r="Q3133" s="17" t="str" cm="1">
        <f t="array" ref="Q3133">_xlfn.XLOOKUP(Table4[[#This Row],[Full Name / Nama Penuh]],Table1[[#All],[Employee Name]],Table1[[#All],[Status]],"",0,1)</f>
        <v>Active</v>
      </c>
      <c r="R3133" s="37"/>
    </row>
    <row r="3134" spans="1:18">
      <c r="A3134" s="17"/>
      <c r="B3134" s="15"/>
      <c r="C3134" s="15"/>
      <c r="D3134" s="15"/>
      <c r="E3134" s="32">
        <v>45887</v>
      </c>
      <c r="F3134" s="17" t="s">
        <v>216</v>
      </c>
      <c r="G3134" s="15"/>
      <c r="H3134" s="17" t="s">
        <v>239</v>
      </c>
      <c r="I3134" s="17" t="s">
        <v>371</v>
      </c>
      <c r="J3134" s="17" t="s">
        <v>291</v>
      </c>
      <c r="K3134" s="17" t="s">
        <v>267</v>
      </c>
      <c r="L3134" s="17" t="s">
        <v>9585</v>
      </c>
      <c r="M3134" s="17" t="s">
        <v>9586</v>
      </c>
      <c r="N3134" s="17" t="s">
        <v>9587</v>
      </c>
      <c r="O3134" s="17" t="s">
        <v>428</v>
      </c>
      <c r="P3134" s="43" t="s">
        <v>4047</v>
      </c>
      <c r="Q3134" s="17" t="str" cm="1">
        <f t="array" ref="Q3134">_xlfn.XLOOKUP(Table4[[#This Row],[Full Name / Nama Penuh]],Table1[[#All],[Employee Name]],Table1[[#All],[Status]],"",0,1)</f>
        <v>Active</v>
      </c>
      <c r="R3134" s="37"/>
    </row>
    <row r="3135" spans="1:18">
      <c r="A3135" s="17"/>
      <c r="B3135" s="15"/>
      <c r="C3135" s="15"/>
      <c r="D3135" s="15"/>
      <c r="E3135" s="32">
        <v>45887</v>
      </c>
      <c r="F3135" s="17" t="s">
        <v>99</v>
      </c>
      <c r="G3135" s="15"/>
      <c r="H3135" s="17" t="s">
        <v>239</v>
      </c>
      <c r="I3135" s="17" t="s">
        <v>3494</v>
      </c>
      <c r="J3135" s="17" t="s">
        <v>266</v>
      </c>
      <c r="K3135" s="17" t="s">
        <v>267</v>
      </c>
      <c r="L3135" s="17" t="s">
        <v>9588</v>
      </c>
      <c r="M3135" s="17" t="s">
        <v>2112</v>
      </c>
      <c r="N3135" s="17" t="s">
        <v>9589</v>
      </c>
      <c r="O3135" s="17" t="s">
        <v>428</v>
      </c>
      <c r="P3135" s="43" t="s">
        <v>4047</v>
      </c>
      <c r="Q3135" s="17" t="str" cm="1">
        <f t="array" ref="Q3135">_xlfn.XLOOKUP(Table4[[#This Row],[Full Name / Nama Penuh]],Table1[[#All],[Employee Name]],Table1[[#All],[Status]],"",0,1)</f>
        <v>Active</v>
      </c>
      <c r="R3135" s="37"/>
    </row>
    <row r="3136" spans="1:18">
      <c r="A3136" s="17"/>
      <c r="B3136" s="15"/>
      <c r="C3136" s="15"/>
      <c r="D3136" s="15"/>
      <c r="E3136" s="32">
        <v>45886</v>
      </c>
      <c r="F3136" s="17" t="s">
        <v>11</v>
      </c>
      <c r="G3136" s="15"/>
      <c r="H3136" s="17" t="s">
        <v>239</v>
      </c>
      <c r="I3136" s="17" t="s">
        <v>1432</v>
      </c>
      <c r="J3136" s="17" t="s">
        <v>266</v>
      </c>
      <c r="K3136" s="17" t="s">
        <v>296</v>
      </c>
      <c r="L3136" s="17" t="s">
        <v>9590</v>
      </c>
      <c r="M3136" s="17" t="s">
        <v>9591</v>
      </c>
      <c r="N3136" s="17" t="s">
        <v>9592</v>
      </c>
      <c r="O3136" s="17" t="s">
        <v>375</v>
      </c>
      <c r="P3136" s="43" t="s">
        <v>4047</v>
      </c>
      <c r="Q3136" s="17" t="str" cm="1">
        <f t="array" ref="Q3136">_xlfn.XLOOKUP(Table4[[#This Row],[Full Name / Nama Penuh]],Table1[[#All],[Employee Name]],Table1[[#All],[Status]],"",0,1)</f>
        <v>Active</v>
      </c>
      <c r="R3136" s="37"/>
    </row>
    <row r="3137" spans="1:18">
      <c r="A3137" s="17"/>
      <c r="B3137" s="15"/>
      <c r="C3137" s="15"/>
      <c r="D3137" s="15"/>
      <c r="E3137" s="32">
        <v>45886</v>
      </c>
      <c r="F3137" s="17" t="s">
        <v>42</v>
      </c>
      <c r="G3137" s="15"/>
      <c r="H3137" s="17" t="s">
        <v>239</v>
      </c>
      <c r="I3137" s="17" t="s">
        <v>8855</v>
      </c>
      <c r="J3137" s="17" t="s">
        <v>274</v>
      </c>
      <c r="K3137" s="17" t="s">
        <v>296</v>
      </c>
      <c r="L3137" s="17" t="s">
        <v>9593</v>
      </c>
      <c r="M3137" s="17" t="s">
        <v>9594</v>
      </c>
      <c r="N3137" s="17" t="s">
        <v>9595</v>
      </c>
      <c r="O3137" s="17" t="s">
        <v>289</v>
      </c>
      <c r="P3137" s="43" t="s">
        <v>4047</v>
      </c>
      <c r="Q3137" s="17" t="str" cm="1">
        <f t="array" ref="Q3137">_xlfn.XLOOKUP(Table4[[#This Row],[Full Name / Nama Penuh]],Table1[[#All],[Employee Name]],Table1[[#All],[Status]],"",0,1)</f>
        <v>Inactive</v>
      </c>
      <c r="R3137" s="37"/>
    </row>
    <row r="3138" spans="1:18">
      <c r="A3138" s="17"/>
      <c r="B3138" s="15"/>
      <c r="C3138" s="15"/>
      <c r="D3138" s="15"/>
      <c r="E3138" s="32">
        <v>45885</v>
      </c>
      <c r="F3138" s="17" t="s">
        <v>113</v>
      </c>
      <c r="G3138" s="15"/>
      <c r="H3138" s="17" t="s">
        <v>239</v>
      </c>
      <c r="I3138" s="17" t="s">
        <v>8492</v>
      </c>
      <c r="J3138" s="17" t="s">
        <v>291</v>
      </c>
      <c r="K3138" s="17" t="s">
        <v>285</v>
      </c>
      <c r="L3138" s="17" t="s">
        <v>9596</v>
      </c>
      <c r="M3138" s="17" t="s">
        <v>9597</v>
      </c>
      <c r="N3138" s="17" t="s">
        <v>9598</v>
      </c>
      <c r="O3138" s="17" t="s">
        <v>589</v>
      </c>
      <c r="P3138" s="43" t="s">
        <v>4047</v>
      </c>
      <c r="Q3138" s="17" t="str" cm="1">
        <f t="array" ref="Q3138">_xlfn.XLOOKUP(Table4[[#This Row],[Full Name / Nama Penuh]],Table1[[#All],[Employee Name]],Table1[[#All],[Status]],"",0,1)</f>
        <v>Inactive</v>
      </c>
      <c r="R3138" s="37"/>
    </row>
    <row r="3139" spans="1:18" ht="174">
      <c r="A3139" s="47"/>
      <c r="B3139" s="21"/>
      <c r="C3139" s="21"/>
      <c r="D3139" s="21"/>
      <c r="E3139" s="33">
        <v>45885</v>
      </c>
      <c r="F3139" s="17" t="s">
        <v>131</v>
      </c>
      <c r="G3139" s="15"/>
      <c r="H3139" s="17" t="s">
        <v>239</v>
      </c>
      <c r="I3139" s="22" t="s">
        <v>403</v>
      </c>
      <c r="J3139" s="22" t="s">
        <v>644</v>
      </c>
      <c r="K3139" s="23" t="s">
        <v>285</v>
      </c>
      <c r="L3139" s="23" t="s">
        <v>9599</v>
      </c>
      <c r="M3139" s="24" t="s">
        <v>362</v>
      </c>
      <c r="N3139" s="23" t="s">
        <v>9600</v>
      </c>
      <c r="O3139" s="22" t="s">
        <v>375</v>
      </c>
      <c r="P3139" s="43" t="s">
        <v>4047</v>
      </c>
      <c r="Q3139" s="17" t="str" cm="1">
        <f t="array" ref="Q3139">_xlfn.XLOOKUP(Table4[[#This Row],[Full Name / Nama Penuh]],Table1[[#All],[Employee Name]],Table1[[#All],[Status]],"",0,1)</f>
        <v>Active</v>
      </c>
      <c r="R3139" s="37"/>
    </row>
    <row r="3140" spans="1:18">
      <c r="A3140" s="17"/>
      <c r="B3140" s="15"/>
      <c r="C3140" s="15"/>
      <c r="D3140" s="15"/>
      <c r="E3140" s="32">
        <v>45885</v>
      </c>
      <c r="F3140" s="17" t="s">
        <v>223</v>
      </c>
      <c r="G3140" s="15"/>
      <c r="H3140" s="17" t="s">
        <v>239</v>
      </c>
      <c r="I3140" s="17" t="s">
        <v>8815</v>
      </c>
      <c r="J3140" s="17" t="s">
        <v>291</v>
      </c>
      <c r="K3140" s="17" t="s">
        <v>267</v>
      </c>
      <c r="L3140" s="17" t="s">
        <v>9601</v>
      </c>
      <c r="M3140" s="17" t="s">
        <v>6338</v>
      </c>
      <c r="N3140" s="17" t="s">
        <v>9602</v>
      </c>
      <c r="O3140" s="17" t="s">
        <v>318</v>
      </c>
      <c r="P3140" s="43" t="s">
        <v>4047</v>
      </c>
      <c r="Q3140" s="17" t="str" cm="1">
        <f t="array" ref="Q3140">_xlfn.XLOOKUP(Table4[[#This Row],[Full Name / Nama Penuh]],Table1[[#All],[Employee Name]],Table1[[#All],[Status]],"",0,1)</f>
        <v>Inactive</v>
      </c>
      <c r="R3140" s="37"/>
    </row>
    <row r="3141" spans="1:18">
      <c r="A3141" s="17"/>
      <c r="B3141" s="15"/>
      <c r="C3141" s="15"/>
      <c r="D3141" s="15"/>
      <c r="E3141" s="32">
        <v>45885</v>
      </c>
      <c r="F3141" s="17" t="s">
        <v>133</v>
      </c>
      <c r="G3141" s="15"/>
      <c r="H3141" s="17" t="s">
        <v>239</v>
      </c>
      <c r="I3141" s="17" t="s">
        <v>7690</v>
      </c>
      <c r="J3141" s="17" t="s">
        <v>291</v>
      </c>
      <c r="K3141" s="17" t="s">
        <v>305</v>
      </c>
      <c r="L3141" s="17" t="s">
        <v>9603</v>
      </c>
      <c r="M3141" s="17" t="s">
        <v>9604</v>
      </c>
      <c r="N3141" s="17" t="s">
        <v>9605</v>
      </c>
      <c r="O3141" s="17" t="s">
        <v>318</v>
      </c>
      <c r="P3141" s="43" t="s">
        <v>4047</v>
      </c>
      <c r="Q3141" s="17" t="str" cm="1">
        <f t="array" ref="Q3141">_xlfn.XLOOKUP(Table4[[#This Row],[Full Name / Nama Penuh]],Table1[[#All],[Employee Name]],Table1[[#All],[Status]],"",0,1)</f>
        <v>Active</v>
      </c>
      <c r="R3141" s="37"/>
    </row>
    <row r="3142" spans="1:18">
      <c r="A3142" s="17"/>
      <c r="B3142" s="15"/>
      <c r="C3142" s="15"/>
      <c r="D3142" s="15"/>
      <c r="E3142" s="32">
        <v>45885</v>
      </c>
      <c r="F3142" s="17" t="s">
        <v>105</v>
      </c>
      <c r="G3142" s="15"/>
      <c r="H3142" s="17" t="s">
        <v>239</v>
      </c>
      <c r="I3142" s="17" t="s">
        <v>9606</v>
      </c>
      <c r="J3142" s="17" t="s">
        <v>266</v>
      </c>
      <c r="K3142" s="17" t="s">
        <v>305</v>
      </c>
      <c r="L3142" s="17" t="s">
        <v>9607</v>
      </c>
      <c r="M3142" s="17" t="s">
        <v>9608</v>
      </c>
      <c r="N3142" s="17" t="s">
        <v>9609</v>
      </c>
      <c r="O3142" s="17" t="s">
        <v>428</v>
      </c>
      <c r="P3142" s="43" t="s">
        <v>4047</v>
      </c>
      <c r="Q3142" s="17" t="str" cm="1">
        <f t="array" ref="Q3142">_xlfn.XLOOKUP(Table4[[#This Row],[Full Name / Nama Penuh]],Table1[[#All],[Employee Name]],Table1[[#All],[Status]],"",0,1)</f>
        <v>Inactive</v>
      </c>
      <c r="R3142" s="37"/>
    </row>
    <row r="3143" spans="1:18">
      <c r="A3143" s="17"/>
      <c r="B3143" s="15"/>
      <c r="C3143" s="15"/>
      <c r="D3143" s="15"/>
      <c r="E3143" s="32">
        <v>45885</v>
      </c>
      <c r="F3143" s="17" t="s">
        <v>78</v>
      </c>
      <c r="G3143" s="15"/>
      <c r="H3143" s="17" t="s">
        <v>239</v>
      </c>
      <c r="I3143" s="17" t="s">
        <v>309</v>
      </c>
      <c r="J3143" s="17" t="s">
        <v>291</v>
      </c>
      <c r="K3143" s="17" t="s">
        <v>267</v>
      </c>
      <c r="L3143" s="17" t="s">
        <v>9610</v>
      </c>
      <c r="M3143" s="17" t="s">
        <v>9611</v>
      </c>
      <c r="N3143" s="17" t="s">
        <v>9612</v>
      </c>
      <c r="O3143" s="17" t="s">
        <v>295</v>
      </c>
      <c r="P3143" s="43" t="s">
        <v>4047</v>
      </c>
      <c r="Q3143" s="17" t="str" cm="1">
        <f t="array" ref="Q3143">_xlfn.XLOOKUP(Table4[[#This Row],[Full Name / Nama Penuh]],Table1[[#All],[Employee Name]],Table1[[#All],[Status]],"",0,1)</f>
        <v>Active</v>
      </c>
      <c r="R3143" s="37"/>
    </row>
    <row r="3144" spans="1:18">
      <c r="A3144" s="17"/>
      <c r="B3144" s="15"/>
      <c r="C3144" s="15"/>
      <c r="D3144" s="15"/>
      <c r="E3144" s="32">
        <v>45885</v>
      </c>
      <c r="F3144" s="17" t="s">
        <v>99</v>
      </c>
      <c r="G3144" s="15"/>
      <c r="H3144" s="17" t="s">
        <v>239</v>
      </c>
      <c r="I3144" s="17" t="s">
        <v>3494</v>
      </c>
      <c r="J3144" s="17" t="s">
        <v>266</v>
      </c>
      <c r="K3144" s="17" t="s">
        <v>267</v>
      </c>
      <c r="L3144" s="17" t="s">
        <v>9613</v>
      </c>
      <c r="M3144" s="17" t="s">
        <v>9614</v>
      </c>
      <c r="N3144" s="17" t="s">
        <v>9615</v>
      </c>
      <c r="O3144" s="17" t="s">
        <v>283</v>
      </c>
      <c r="P3144" s="43" t="s">
        <v>4047</v>
      </c>
      <c r="Q3144" s="17" t="str" cm="1">
        <f t="array" ref="Q3144">_xlfn.XLOOKUP(Table4[[#This Row],[Full Name / Nama Penuh]],Table1[[#All],[Employee Name]],Table1[[#All],[Status]],"",0,1)</f>
        <v>Active</v>
      </c>
      <c r="R3144" s="37"/>
    </row>
    <row r="3145" spans="1:18">
      <c r="A3145" s="17"/>
      <c r="B3145" s="15"/>
      <c r="C3145" s="15"/>
      <c r="D3145" s="15"/>
      <c r="E3145" s="32">
        <v>45885</v>
      </c>
      <c r="F3145" s="17" t="s">
        <v>97</v>
      </c>
      <c r="G3145" s="15"/>
      <c r="H3145" s="17" t="s">
        <v>239</v>
      </c>
      <c r="I3145" s="17" t="s">
        <v>56</v>
      </c>
      <c r="J3145" s="17" t="s">
        <v>291</v>
      </c>
      <c r="K3145" s="17" t="s">
        <v>305</v>
      </c>
      <c r="L3145" s="17" t="s">
        <v>9616</v>
      </c>
      <c r="M3145" s="17" t="s">
        <v>9617</v>
      </c>
      <c r="N3145" s="17" t="s">
        <v>9618</v>
      </c>
      <c r="O3145" s="17" t="s">
        <v>589</v>
      </c>
      <c r="P3145" s="43" t="s">
        <v>4047</v>
      </c>
      <c r="Q3145" s="17" t="str" cm="1">
        <f t="array" ref="Q3145">_xlfn.XLOOKUP(Table4[[#This Row],[Full Name / Nama Penuh]],Table1[[#All],[Employee Name]],Table1[[#All],[Status]],"",0,1)</f>
        <v>Active</v>
      </c>
      <c r="R3145" s="37"/>
    </row>
    <row r="3146" spans="1:18">
      <c r="A3146" s="17"/>
      <c r="B3146" s="15"/>
      <c r="C3146" s="15"/>
      <c r="D3146" s="15"/>
      <c r="E3146" s="32">
        <v>45885</v>
      </c>
      <c r="F3146" s="17" t="s">
        <v>142</v>
      </c>
      <c r="G3146" s="15"/>
      <c r="H3146" s="17" t="s">
        <v>239</v>
      </c>
      <c r="I3146" s="17" t="s">
        <v>324</v>
      </c>
      <c r="J3146" s="17" t="s">
        <v>266</v>
      </c>
      <c r="K3146" s="17" t="s">
        <v>267</v>
      </c>
      <c r="L3146" s="17" t="s">
        <v>9619</v>
      </c>
      <c r="M3146" s="17" t="s">
        <v>9620</v>
      </c>
      <c r="N3146" s="17" t="s">
        <v>9621</v>
      </c>
      <c r="O3146" s="17" t="s">
        <v>295</v>
      </c>
      <c r="P3146" s="43" t="s">
        <v>4047</v>
      </c>
      <c r="Q3146" s="17" t="str" cm="1">
        <f t="array" ref="Q3146">_xlfn.XLOOKUP(Table4[[#This Row],[Full Name / Nama Penuh]],Table1[[#All],[Employee Name]],Table1[[#All],[Status]],"",0,1)</f>
        <v>Active</v>
      </c>
      <c r="R3146" s="37"/>
    </row>
    <row r="3147" spans="1:18">
      <c r="A3147" s="17"/>
      <c r="B3147" s="15"/>
      <c r="C3147" s="15"/>
      <c r="D3147" s="15"/>
      <c r="E3147" s="32">
        <v>45884</v>
      </c>
      <c r="F3147" s="17" t="s">
        <v>158</v>
      </c>
      <c r="G3147" s="15"/>
      <c r="H3147" s="17" t="s">
        <v>239</v>
      </c>
      <c r="I3147" s="17" t="s">
        <v>6493</v>
      </c>
      <c r="J3147" s="17" t="s">
        <v>628</v>
      </c>
      <c r="K3147" s="17" t="s">
        <v>285</v>
      </c>
      <c r="L3147" s="17" t="s">
        <v>9622</v>
      </c>
      <c r="M3147" s="17" t="s">
        <v>9623</v>
      </c>
      <c r="N3147" s="17" t="s">
        <v>9624</v>
      </c>
      <c r="O3147" s="17" t="s">
        <v>289</v>
      </c>
      <c r="P3147" s="43" t="s">
        <v>4047</v>
      </c>
      <c r="Q3147" s="17" t="str" cm="1">
        <f t="array" ref="Q3147">_xlfn.XLOOKUP(Table4[[#This Row],[Full Name / Nama Penuh]],Table1[[#All],[Employee Name]],Table1[[#All],[Status]],"",0,1)</f>
        <v>Inactive</v>
      </c>
      <c r="R3147" s="37"/>
    </row>
    <row r="3148" spans="1:18">
      <c r="A3148" s="17"/>
      <c r="B3148" s="15"/>
      <c r="C3148" s="15"/>
      <c r="D3148" s="15"/>
      <c r="E3148" s="32">
        <v>45884</v>
      </c>
      <c r="F3148" s="17" t="s">
        <v>95</v>
      </c>
      <c r="G3148" s="15"/>
      <c r="H3148" s="17" t="s">
        <v>239</v>
      </c>
      <c r="I3148" s="17" t="s">
        <v>865</v>
      </c>
      <c r="J3148" s="17" t="s">
        <v>715</v>
      </c>
      <c r="K3148" s="17" t="s">
        <v>296</v>
      </c>
      <c r="L3148" s="17" t="s">
        <v>9625</v>
      </c>
      <c r="M3148" s="17" t="s">
        <v>3819</v>
      </c>
      <c r="N3148" s="17" t="s">
        <v>9626</v>
      </c>
      <c r="O3148" s="17" t="s">
        <v>271</v>
      </c>
      <c r="P3148" s="43" t="s">
        <v>4047</v>
      </c>
      <c r="Q3148" s="17" t="str" cm="1">
        <f t="array" ref="Q3148">_xlfn.XLOOKUP(Table4[[#This Row],[Full Name / Nama Penuh]],Table1[[#All],[Employee Name]],Table1[[#All],[Status]],"",0,1)</f>
        <v>Active</v>
      </c>
      <c r="R3148" s="37"/>
    </row>
    <row r="3149" spans="1:18">
      <c r="A3149" s="17"/>
      <c r="B3149" s="15"/>
      <c r="C3149" s="15"/>
      <c r="D3149" s="15"/>
      <c r="E3149" s="32">
        <v>45884</v>
      </c>
      <c r="F3149" s="17" t="s">
        <v>193</v>
      </c>
      <c r="G3149" s="15"/>
      <c r="H3149" s="17" t="s">
        <v>239</v>
      </c>
      <c r="I3149" s="17" t="s">
        <v>1308</v>
      </c>
      <c r="J3149" s="17" t="s">
        <v>628</v>
      </c>
      <c r="K3149" s="17" t="s">
        <v>285</v>
      </c>
      <c r="L3149" s="17" t="s">
        <v>9627</v>
      </c>
      <c r="M3149" s="17" t="s">
        <v>9628</v>
      </c>
      <c r="N3149" s="17" t="s">
        <v>9629</v>
      </c>
      <c r="O3149" s="17" t="s">
        <v>289</v>
      </c>
      <c r="P3149" s="43" t="s">
        <v>4047</v>
      </c>
      <c r="Q3149" s="17" t="str" cm="1">
        <f t="array" ref="Q3149">_xlfn.XLOOKUP(Table4[[#This Row],[Full Name / Nama Penuh]],Table1[[#All],[Employee Name]],Table1[[#All],[Status]],"",0,1)</f>
        <v>Active</v>
      </c>
      <c r="R3149" s="37"/>
    </row>
    <row r="3150" spans="1:18">
      <c r="A3150" s="17"/>
      <c r="B3150" s="15"/>
      <c r="C3150" s="15"/>
      <c r="D3150" s="15"/>
      <c r="E3150" s="32">
        <v>45884</v>
      </c>
      <c r="F3150" s="17" t="s">
        <v>99</v>
      </c>
      <c r="G3150" s="15"/>
      <c r="H3150" s="17" t="s">
        <v>239</v>
      </c>
      <c r="I3150" s="17" t="s">
        <v>3494</v>
      </c>
      <c r="J3150" s="17" t="s">
        <v>266</v>
      </c>
      <c r="K3150" s="17" t="s">
        <v>285</v>
      </c>
      <c r="L3150" s="17" t="s">
        <v>9630</v>
      </c>
      <c r="M3150" s="17" t="s">
        <v>8443</v>
      </c>
      <c r="N3150" s="17" t="s">
        <v>9631</v>
      </c>
      <c r="O3150" s="17" t="s">
        <v>450</v>
      </c>
      <c r="P3150" s="43" t="s">
        <v>4047</v>
      </c>
      <c r="Q3150" s="17" t="str" cm="1">
        <f t="array" ref="Q3150">_xlfn.XLOOKUP(Table4[[#This Row],[Full Name / Nama Penuh]],Table1[[#All],[Employee Name]],Table1[[#All],[Status]],"",0,1)</f>
        <v>Active</v>
      </c>
      <c r="R3150" s="37"/>
    </row>
    <row r="3151" spans="1:18">
      <c r="A3151" s="17"/>
      <c r="B3151" s="15"/>
      <c r="C3151" s="15"/>
      <c r="D3151" s="15"/>
      <c r="E3151" s="32">
        <v>45884</v>
      </c>
      <c r="F3151" s="17" t="s">
        <v>144</v>
      </c>
      <c r="G3151" s="15"/>
      <c r="H3151" s="17" t="s">
        <v>239</v>
      </c>
      <c r="I3151" s="17" t="s">
        <v>56</v>
      </c>
      <c r="J3151" s="17" t="s">
        <v>266</v>
      </c>
      <c r="K3151" s="17" t="s">
        <v>296</v>
      </c>
      <c r="L3151" s="17" t="s">
        <v>9632</v>
      </c>
      <c r="M3151" s="17" t="s">
        <v>9633</v>
      </c>
      <c r="N3151" s="17" t="s">
        <v>9634</v>
      </c>
      <c r="O3151" s="17" t="s">
        <v>295</v>
      </c>
      <c r="P3151" s="43" t="s">
        <v>4047</v>
      </c>
      <c r="Q3151" s="17" t="str" cm="1">
        <f t="array" ref="Q3151">_xlfn.XLOOKUP(Table4[[#This Row],[Full Name / Nama Penuh]],Table1[[#All],[Employee Name]],Table1[[#All],[Status]],"",0,1)</f>
        <v>Active</v>
      </c>
      <c r="R3151" s="37"/>
    </row>
    <row r="3152" spans="1:18">
      <c r="A3152" s="17"/>
      <c r="B3152" s="15"/>
      <c r="C3152" s="15"/>
      <c r="D3152" s="15"/>
      <c r="E3152" s="32">
        <v>45884</v>
      </c>
      <c r="F3152" s="17" t="s">
        <v>217</v>
      </c>
      <c r="G3152" s="15"/>
      <c r="H3152" s="17" t="s">
        <v>239</v>
      </c>
      <c r="I3152" s="17" t="s">
        <v>9635</v>
      </c>
      <c r="J3152" s="17" t="s">
        <v>274</v>
      </c>
      <c r="K3152" s="17" t="s">
        <v>296</v>
      </c>
      <c r="L3152" s="17" t="s">
        <v>9636</v>
      </c>
      <c r="M3152" s="17" t="s">
        <v>9637</v>
      </c>
      <c r="N3152" s="17" t="s">
        <v>9638</v>
      </c>
      <c r="O3152" s="17" t="s">
        <v>375</v>
      </c>
      <c r="P3152" s="43" t="s">
        <v>4047</v>
      </c>
      <c r="Q3152" s="17" t="str" cm="1">
        <f t="array" ref="Q3152">_xlfn.XLOOKUP(Table4[[#This Row],[Full Name / Nama Penuh]],Table1[[#All],[Employee Name]],Table1[[#All],[Status]],"",0,1)</f>
        <v>Inactive</v>
      </c>
      <c r="R3152" s="37"/>
    </row>
    <row r="3153" spans="1:18">
      <c r="A3153" s="17"/>
      <c r="B3153" s="15"/>
      <c r="C3153" s="15"/>
      <c r="D3153" s="15"/>
      <c r="E3153" s="32">
        <v>45884</v>
      </c>
      <c r="F3153" s="17" t="s">
        <v>217</v>
      </c>
      <c r="G3153" s="15"/>
      <c r="H3153" s="17" t="s">
        <v>239</v>
      </c>
      <c r="I3153" s="17" t="s">
        <v>9635</v>
      </c>
      <c r="J3153" s="17" t="s">
        <v>332</v>
      </c>
      <c r="K3153" s="17" t="s">
        <v>285</v>
      </c>
      <c r="L3153" s="17" t="s">
        <v>9639</v>
      </c>
      <c r="M3153" s="17" t="s">
        <v>1049</v>
      </c>
      <c r="N3153" s="17" t="s">
        <v>9640</v>
      </c>
      <c r="O3153" s="17" t="s">
        <v>553</v>
      </c>
      <c r="P3153" s="43" t="s">
        <v>4047</v>
      </c>
      <c r="Q3153" s="17" t="str" cm="1">
        <f t="array" ref="Q3153">_xlfn.XLOOKUP(Table4[[#This Row],[Full Name / Nama Penuh]],Table1[[#All],[Employee Name]],Table1[[#All],[Status]],"",0,1)</f>
        <v>Inactive</v>
      </c>
      <c r="R3153" s="37"/>
    </row>
    <row r="3154" spans="1:18">
      <c r="A3154" s="17"/>
      <c r="B3154" s="15"/>
      <c r="C3154" s="15"/>
      <c r="D3154" s="15"/>
      <c r="E3154" s="32">
        <v>45884</v>
      </c>
      <c r="F3154" s="17" t="s">
        <v>53</v>
      </c>
      <c r="G3154" s="15"/>
      <c r="H3154" s="17" t="s">
        <v>239</v>
      </c>
      <c r="I3154" s="17" t="s">
        <v>304</v>
      </c>
      <c r="J3154" s="17" t="s">
        <v>386</v>
      </c>
      <c r="K3154" s="17" t="s">
        <v>305</v>
      </c>
      <c r="L3154" s="17" t="s">
        <v>9641</v>
      </c>
      <c r="M3154" s="17" t="s">
        <v>9642</v>
      </c>
      <c r="N3154" s="17" t="s">
        <v>9643</v>
      </c>
      <c r="O3154" s="17" t="s">
        <v>295</v>
      </c>
      <c r="P3154" s="43" t="s">
        <v>4047</v>
      </c>
      <c r="Q3154" s="17" t="str" cm="1">
        <f t="array" ref="Q3154">_xlfn.XLOOKUP(Table4[[#This Row],[Full Name / Nama Penuh]],Table1[[#All],[Employee Name]],Table1[[#All],[Status]],"",0,1)</f>
        <v>Active</v>
      </c>
      <c r="R3154" s="37"/>
    </row>
    <row r="3155" spans="1:18">
      <c r="A3155" s="17"/>
      <c r="B3155" s="15"/>
      <c r="C3155" s="15"/>
      <c r="D3155" s="15"/>
      <c r="E3155" s="32">
        <v>45884</v>
      </c>
      <c r="F3155" s="17" t="s">
        <v>135</v>
      </c>
      <c r="G3155" s="15"/>
      <c r="H3155" s="17" t="s">
        <v>239</v>
      </c>
      <c r="I3155" s="17" t="s">
        <v>7336</v>
      </c>
      <c r="J3155" s="17" t="s">
        <v>291</v>
      </c>
      <c r="K3155" s="17" t="s">
        <v>305</v>
      </c>
      <c r="L3155" s="17" t="s">
        <v>9644</v>
      </c>
      <c r="M3155" s="17" t="s">
        <v>9645</v>
      </c>
      <c r="N3155" s="17" t="s">
        <v>9646</v>
      </c>
      <c r="O3155" s="17" t="s">
        <v>295</v>
      </c>
      <c r="P3155" s="43" t="s">
        <v>4047</v>
      </c>
      <c r="Q3155" s="17" t="str" cm="1">
        <f t="array" ref="Q3155">_xlfn.XLOOKUP(Table4[[#This Row],[Full Name / Nama Penuh]],Table1[[#All],[Employee Name]],Table1[[#All],[Status]],"",0,1)</f>
        <v>Active</v>
      </c>
      <c r="R3155" s="37"/>
    </row>
    <row r="3156" spans="1:18">
      <c r="A3156" s="17"/>
      <c r="B3156" s="15"/>
      <c r="C3156" s="15"/>
      <c r="D3156" s="15"/>
      <c r="E3156" s="32">
        <v>45884</v>
      </c>
      <c r="F3156" s="17" t="s">
        <v>214</v>
      </c>
      <c r="G3156" s="15"/>
      <c r="H3156" s="17" t="s">
        <v>239</v>
      </c>
      <c r="I3156" s="17" t="s">
        <v>9647</v>
      </c>
      <c r="J3156" s="17" t="s">
        <v>266</v>
      </c>
      <c r="K3156" s="17" t="s">
        <v>305</v>
      </c>
      <c r="L3156" s="17" t="s">
        <v>9648</v>
      </c>
      <c r="M3156" s="17" t="s">
        <v>9649</v>
      </c>
      <c r="N3156" s="17" t="s">
        <v>9650</v>
      </c>
      <c r="O3156" s="17" t="s">
        <v>541</v>
      </c>
      <c r="P3156" s="43" t="s">
        <v>4047</v>
      </c>
      <c r="Q3156" s="17" t="str" cm="1">
        <f t="array" ref="Q3156">_xlfn.XLOOKUP(Table4[[#This Row],[Full Name / Nama Penuh]],Table1[[#All],[Employee Name]],Table1[[#All],[Status]],"",0,1)</f>
        <v>Active</v>
      </c>
      <c r="R3156" s="37"/>
    </row>
    <row r="3157" spans="1:18">
      <c r="A3157" s="17"/>
      <c r="B3157" s="15"/>
      <c r="C3157" s="15"/>
      <c r="D3157" s="15"/>
      <c r="E3157" s="32">
        <v>45884</v>
      </c>
      <c r="F3157" s="17" t="s">
        <v>156</v>
      </c>
      <c r="G3157" s="15"/>
      <c r="H3157" s="17" t="s">
        <v>239</v>
      </c>
      <c r="I3157" s="17" t="s">
        <v>697</v>
      </c>
      <c r="J3157" s="17" t="s">
        <v>266</v>
      </c>
      <c r="K3157" s="17" t="s">
        <v>267</v>
      </c>
      <c r="L3157" s="17" t="s">
        <v>9651</v>
      </c>
      <c r="M3157" s="17" t="s">
        <v>9652</v>
      </c>
      <c r="N3157" s="17" t="e">
        <f ca="1">-safety Training: Provide comprehensive Training TO crane operators _xludf.and workers about hazards related TO crane operations _xludf.and safe work practices.
-schedule Lifts During Low Activity: Whenever possible, PLAN crane operations During times when fewer workers are present in THE area.
-IMPLEMENT emergency Procedures: ESTABLISH _xludf.and communicate CLEAR emergency response protocols in case of incidents involving crane operations.</f>
        <v>#NAME?</v>
      </c>
      <c r="O3157" s="17" t="s">
        <v>283</v>
      </c>
      <c r="P3157" s="43" t="s">
        <v>4047</v>
      </c>
      <c r="Q3157" s="17" t="str" cm="1">
        <f t="array" ref="Q3157">_xlfn.XLOOKUP(Table4[[#This Row],[Full Name / Nama Penuh]],Table1[[#All],[Employee Name]],Table1[[#All],[Status]],"",0,1)</f>
        <v>Active</v>
      </c>
      <c r="R3157" s="37"/>
    </row>
    <row r="3158" spans="1:18">
      <c r="A3158" s="17"/>
      <c r="B3158" s="15"/>
      <c r="C3158" s="15"/>
      <c r="D3158" s="15"/>
      <c r="E3158" s="32">
        <v>45884</v>
      </c>
      <c r="F3158" s="17" t="s">
        <v>132</v>
      </c>
      <c r="G3158" s="15"/>
      <c r="H3158" s="17" t="s">
        <v>239</v>
      </c>
      <c r="I3158" s="17" t="s">
        <v>56</v>
      </c>
      <c r="J3158" s="17" t="s">
        <v>1026</v>
      </c>
      <c r="K3158" s="17" t="s">
        <v>305</v>
      </c>
      <c r="L3158" s="17" t="s">
        <v>9653</v>
      </c>
      <c r="M3158" s="17" t="s">
        <v>9654</v>
      </c>
      <c r="N3158" s="17" t="s">
        <v>9655</v>
      </c>
      <c r="O3158" s="17" t="s">
        <v>295</v>
      </c>
      <c r="P3158" s="43" t="s">
        <v>4047</v>
      </c>
      <c r="Q3158" s="17" t="str" cm="1">
        <f t="array" ref="Q3158">_xlfn.XLOOKUP(Table4[[#This Row],[Full Name / Nama Penuh]],Table1[[#All],[Employee Name]],Table1[[#All],[Status]],"",0,1)</f>
        <v>Active</v>
      </c>
      <c r="R3158" s="37"/>
    </row>
    <row r="3159" spans="1:18">
      <c r="A3159" s="17"/>
      <c r="B3159" s="15"/>
      <c r="C3159" s="15"/>
      <c r="D3159" s="15"/>
      <c r="E3159" s="32">
        <v>45884</v>
      </c>
      <c r="F3159" s="17" t="s">
        <v>128</v>
      </c>
      <c r="G3159" s="15"/>
      <c r="H3159" s="17" t="s">
        <v>239</v>
      </c>
      <c r="I3159" s="17" t="s">
        <v>2887</v>
      </c>
      <c r="J3159" s="17" t="s">
        <v>274</v>
      </c>
      <c r="K3159" s="17" t="s">
        <v>305</v>
      </c>
      <c r="L3159" s="17" t="s">
        <v>9656</v>
      </c>
      <c r="M3159" s="17" t="s">
        <v>9657</v>
      </c>
      <c r="N3159" s="17" t="s">
        <v>9658</v>
      </c>
      <c r="O3159" s="17" t="s">
        <v>295</v>
      </c>
      <c r="P3159" s="43" t="s">
        <v>4047</v>
      </c>
      <c r="Q3159" s="17" t="str" cm="1">
        <f t="array" ref="Q3159">_xlfn.XLOOKUP(Table4[[#This Row],[Full Name / Nama Penuh]],Table1[[#All],[Employee Name]],Table1[[#All],[Status]],"",0,1)</f>
        <v>Inactive</v>
      </c>
      <c r="R3159" s="37"/>
    </row>
    <row r="3160" spans="1:18">
      <c r="A3160" s="17"/>
      <c r="B3160" s="15"/>
      <c r="C3160" s="15"/>
      <c r="D3160" s="15"/>
      <c r="E3160" s="32">
        <v>45884</v>
      </c>
      <c r="F3160" s="17" t="s">
        <v>128</v>
      </c>
      <c r="G3160" s="15"/>
      <c r="H3160" s="17" t="s">
        <v>239</v>
      </c>
      <c r="I3160" s="17" t="s">
        <v>2887</v>
      </c>
      <c r="J3160" s="17" t="s">
        <v>848</v>
      </c>
      <c r="K3160" s="17" t="s">
        <v>267</v>
      </c>
      <c r="L3160" s="17" t="s">
        <v>9659</v>
      </c>
      <c r="M3160" s="17" t="s">
        <v>9660</v>
      </c>
      <c r="N3160" s="17" t="s">
        <v>9661</v>
      </c>
      <c r="O3160" s="17" t="s">
        <v>283</v>
      </c>
      <c r="P3160" s="43" t="s">
        <v>4047</v>
      </c>
      <c r="Q3160" s="17" t="str" cm="1">
        <f t="array" ref="Q3160">_xlfn.XLOOKUP(Table4[[#This Row],[Full Name / Nama Penuh]],Table1[[#All],[Employee Name]],Table1[[#All],[Status]],"",0,1)</f>
        <v>Inactive</v>
      </c>
      <c r="R3160" s="37"/>
    </row>
    <row r="3161" spans="1:18">
      <c r="A3161" s="17"/>
      <c r="B3161" s="15"/>
      <c r="C3161" s="15"/>
      <c r="D3161" s="15"/>
      <c r="E3161" s="32">
        <v>45884</v>
      </c>
      <c r="F3161" s="17" t="s">
        <v>38</v>
      </c>
      <c r="G3161" s="15"/>
      <c r="H3161" s="17" t="s">
        <v>239</v>
      </c>
      <c r="I3161" s="17" t="s">
        <v>4120</v>
      </c>
      <c r="J3161" s="17" t="s">
        <v>332</v>
      </c>
      <c r="K3161" s="17" t="s">
        <v>305</v>
      </c>
      <c r="L3161" s="17" t="s">
        <v>9662</v>
      </c>
      <c r="M3161" s="17" t="s">
        <v>9663</v>
      </c>
      <c r="N3161" s="17" t="s">
        <v>9664</v>
      </c>
      <c r="O3161" s="17" t="s">
        <v>295</v>
      </c>
      <c r="P3161" s="43" t="s">
        <v>4047</v>
      </c>
      <c r="Q3161" s="17" t="str" cm="1">
        <f t="array" ref="Q3161">_xlfn.XLOOKUP(Table4[[#This Row],[Full Name / Nama Penuh]],Table1[[#All],[Employee Name]],Table1[[#All],[Status]],"",0,1)</f>
        <v>Active</v>
      </c>
      <c r="R3161" s="37"/>
    </row>
    <row r="3162" spans="1:18">
      <c r="A3162" s="17"/>
      <c r="B3162" s="15"/>
      <c r="C3162" s="15"/>
      <c r="D3162" s="15"/>
      <c r="E3162" s="32">
        <v>45884</v>
      </c>
      <c r="F3162" s="17" t="s">
        <v>94</v>
      </c>
      <c r="G3162" s="15"/>
      <c r="H3162" s="17" t="s">
        <v>239</v>
      </c>
      <c r="I3162" s="17" t="s">
        <v>9665</v>
      </c>
      <c r="J3162" s="17" t="s">
        <v>274</v>
      </c>
      <c r="K3162" s="17" t="s">
        <v>267</v>
      </c>
      <c r="L3162" s="17" t="s">
        <v>9666</v>
      </c>
      <c r="M3162" s="17" t="s">
        <v>9667</v>
      </c>
      <c r="N3162" s="17" t="s">
        <v>9668</v>
      </c>
      <c r="O3162" s="17" t="s">
        <v>283</v>
      </c>
      <c r="P3162" s="43" t="s">
        <v>4047</v>
      </c>
      <c r="Q3162" s="17" t="str" cm="1">
        <f t="array" ref="Q3162">_xlfn.XLOOKUP(Table4[[#This Row],[Full Name / Nama Penuh]],Table1[[#All],[Employee Name]],Table1[[#All],[Status]],"",0,1)</f>
        <v>Active</v>
      </c>
      <c r="R3162" s="37"/>
    </row>
    <row r="3163" spans="1:18">
      <c r="A3163" s="17"/>
      <c r="B3163" s="15"/>
      <c r="C3163" s="15"/>
      <c r="D3163" s="15"/>
      <c r="E3163" s="32">
        <v>45884</v>
      </c>
      <c r="F3163" s="17" t="s">
        <v>141</v>
      </c>
      <c r="G3163" s="15"/>
      <c r="H3163" s="17" t="s">
        <v>239</v>
      </c>
      <c r="I3163" s="17" t="s">
        <v>2221</v>
      </c>
      <c r="J3163" s="17" t="s">
        <v>266</v>
      </c>
      <c r="K3163" s="17" t="s">
        <v>305</v>
      </c>
      <c r="L3163" s="17" t="s">
        <v>9669</v>
      </c>
      <c r="M3163" s="17" t="s">
        <v>9670</v>
      </c>
      <c r="N3163" s="17" t="s">
        <v>9671</v>
      </c>
      <c r="O3163" s="17" t="s">
        <v>589</v>
      </c>
      <c r="P3163" s="43" t="s">
        <v>4047</v>
      </c>
      <c r="Q3163" s="17" t="str" cm="1">
        <f t="array" ref="Q3163">_xlfn.XLOOKUP(Table4[[#This Row],[Full Name / Nama Penuh]],Table1[[#All],[Employee Name]],Table1[[#All],[Status]],"",0,1)</f>
        <v>Inactive</v>
      </c>
      <c r="R3163" s="37"/>
    </row>
    <row r="3164" spans="1:18">
      <c r="A3164" s="17"/>
      <c r="B3164" s="15"/>
      <c r="C3164" s="15"/>
      <c r="D3164" s="15"/>
      <c r="E3164" s="32">
        <v>45883</v>
      </c>
      <c r="F3164" s="17" t="s">
        <v>113</v>
      </c>
      <c r="G3164" s="15"/>
      <c r="H3164" s="17" t="s">
        <v>239</v>
      </c>
      <c r="I3164" s="17" t="s">
        <v>8492</v>
      </c>
      <c r="J3164" s="17" t="s">
        <v>291</v>
      </c>
      <c r="K3164" s="17" t="s">
        <v>285</v>
      </c>
      <c r="L3164" s="17" t="s">
        <v>9672</v>
      </c>
      <c r="M3164" s="17" t="s">
        <v>9673</v>
      </c>
      <c r="N3164" s="17" t="s">
        <v>9674</v>
      </c>
      <c r="O3164" s="17" t="s">
        <v>295</v>
      </c>
      <c r="P3164" s="43" t="s">
        <v>4047</v>
      </c>
      <c r="Q3164" s="17" t="str" cm="1">
        <f t="array" ref="Q3164">_xlfn.XLOOKUP(Table4[[#This Row],[Full Name / Nama Penuh]],Table1[[#All],[Employee Name]],Table1[[#All],[Status]],"",0,1)</f>
        <v>Inactive</v>
      </c>
      <c r="R3164" s="37"/>
    </row>
    <row r="3165" spans="1:18">
      <c r="A3165" s="17"/>
      <c r="B3165" s="15"/>
      <c r="C3165" s="15"/>
      <c r="D3165" s="15"/>
      <c r="E3165" s="32">
        <v>45883</v>
      </c>
      <c r="F3165" s="17" t="s">
        <v>76</v>
      </c>
      <c r="G3165" s="15"/>
      <c r="H3165" s="17" t="s">
        <v>239</v>
      </c>
      <c r="I3165" s="17" t="s">
        <v>1809</v>
      </c>
      <c r="J3165" s="17" t="s">
        <v>407</v>
      </c>
      <c r="K3165" s="17" t="s">
        <v>296</v>
      </c>
      <c r="L3165" s="17" t="s">
        <v>9675</v>
      </c>
      <c r="M3165" s="17" t="s">
        <v>9676</v>
      </c>
      <c r="N3165" s="17" t="s">
        <v>9677</v>
      </c>
      <c r="O3165" s="17" t="s">
        <v>318</v>
      </c>
      <c r="P3165" s="43" t="s">
        <v>4047</v>
      </c>
      <c r="Q3165" s="17" t="str" cm="1">
        <f t="array" ref="Q3165">_xlfn.XLOOKUP(Table4[[#This Row],[Full Name / Nama Penuh]],Table1[[#All],[Employee Name]],Table1[[#All],[Status]],"",0,1)</f>
        <v>Active</v>
      </c>
      <c r="R3165" s="37"/>
    </row>
    <row r="3166" spans="1:18">
      <c r="A3166" s="17"/>
      <c r="B3166" s="15"/>
      <c r="C3166" s="15"/>
      <c r="D3166" s="15"/>
      <c r="E3166" s="32">
        <v>45883</v>
      </c>
      <c r="F3166" s="17" t="s">
        <v>177</v>
      </c>
      <c r="G3166" s="15"/>
      <c r="H3166" s="17" t="s">
        <v>239</v>
      </c>
      <c r="I3166" s="17" t="s">
        <v>512</v>
      </c>
      <c r="J3166" s="17" t="s">
        <v>266</v>
      </c>
      <c r="K3166" s="17" t="s">
        <v>267</v>
      </c>
      <c r="L3166" s="17" t="s">
        <v>9678</v>
      </c>
      <c r="M3166" s="17" t="s">
        <v>9679</v>
      </c>
      <c r="N3166" s="17" t="s">
        <v>9680</v>
      </c>
      <c r="O3166" s="17" t="s">
        <v>283</v>
      </c>
      <c r="P3166" s="43" t="s">
        <v>4047</v>
      </c>
      <c r="Q3166" s="17" t="str" cm="1">
        <f t="array" ref="Q3166">_xlfn.XLOOKUP(Table4[[#This Row],[Full Name / Nama Penuh]],Table1[[#All],[Employee Name]],Table1[[#All],[Status]],"",0,1)</f>
        <v>Active</v>
      </c>
      <c r="R3166" s="37"/>
    </row>
    <row r="3167" spans="1:18">
      <c r="A3167" s="17"/>
      <c r="B3167" s="15"/>
      <c r="C3167" s="15"/>
      <c r="D3167" s="15"/>
      <c r="E3167" s="32">
        <v>45883</v>
      </c>
      <c r="F3167" s="17" t="s">
        <v>11</v>
      </c>
      <c r="G3167" s="15"/>
      <c r="H3167" s="17" t="s">
        <v>239</v>
      </c>
      <c r="I3167" s="17" t="s">
        <v>704</v>
      </c>
      <c r="J3167" s="17" t="s">
        <v>266</v>
      </c>
      <c r="K3167" s="17" t="s">
        <v>267</v>
      </c>
      <c r="L3167" s="17" t="s">
        <v>9681</v>
      </c>
      <c r="M3167" s="17" t="s">
        <v>9682</v>
      </c>
      <c r="N3167" s="17" t="s">
        <v>9683</v>
      </c>
      <c r="O3167" s="17" t="s">
        <v>340</v>
      </c>
      <c r="P3167" s="43" t="s">
        <v>4047</v>
      </c>
      <c r="Q3167" s="17" t="str" cm="1">
        <f t="array" ref="Q3167">_xlfn.XLOOKUP(Table4[[#This Row],[Full Name / Nama Penuh]],Table1[[#All],[Employee Name]],Table1[[#All],[Status]],"",0,1)</f>
        <v>Active</v>
      </c>
      <c r="R3167" s="37"/>
    </row>
    <row r="3168" spans="1:18">
      <c r="A3168" s="17"/>
      <c r="B3168" s="15"/>
      <c r="C3168" s="15"/>
      <c r="D3168" s="15"/>
      <c r="E3168" s="32">
        <v>45883</v>
      </c>
      <c r="F3168" s="17" t="s">
        <v>11</v>
      </c>
      <c r="G3168" s="15"/>
      <c r="H3168" s="17" t="s">
        <v>239</v>
      </c>
      <c r="I3168" s="17" t="s">
        <v>1432</v>
      </c>
      <c r="J3168" s="17" t="s">
        <v>291</v>
      </c>
      <c r="K3168" s="17" t="s">
        <v>267</v>
      </c>
      <c r="L3168" s="17" t="s">
        <v>9684</v>
      </c>
      <c r="M3168" s="17" t="s">
        <v>9685</v>
      </c>
      <c r="N3168" s="17" t="s">
        <v>9686</v>
      </c>
      <c r="O3168" s="17" t="s">
        <v>450</v>
      </c>
      <c r="P3168" s="43" t="s">
        <v>4047</v>
      </c>
      <c r="Q3168" s="17" t="str" cm="1">
        <f t="array" ref="Q3168">_xlfn.XLOOKUP(Table4[[#This Row],[Full Name / Nama Penuh]],Table1[[#All],[Employee Name]],Table1[[#All],[Status]],"",0,1)</f>
        <v>Active</v>
      </c>
      <c r="R3168" s="37"/>
    </row>
    <row r="3169" spans="1:18">
      <c r="A3169" s="17"/>
      <c r="B3169" s="15"/>
      <c r="C3169" s="15"/>
      <c r="D3169" s="15"/>
      <c r="E3169" s="32">
        <v>45883</v>
      </c>
      <c r="F3169" s="17" t="s">
        <v>158</v>
      </c>
      <c r="G3169" s="15"/>
      <c r="H3169" s="17" t="s">
        <v>239</v>
      </c>
      <c r="I3169" s="17" t="s">
        <v>6493</v>
      </c>
      <c r="J3169" s="17" t="s">
        <v>325</v>
      </c>
      <c r="K3169" s="17" t="s">
        <v>267</v>
      </c>
      <c r="L3169" s="17" t="s">
        <v>9687</v>
      </c>
      <c r="M3169" s="17" t="s">
        <v>9688</v>
      </c>
      <c r="N3169" s="17" t="s">
        <v>9689</v>
      </c>
      <c r="O3169" s="17" t="s">
        <v>340</v>
      </c>
      <c r="P3169" s="43" t="s">
        <v>4047</v>
      </c>
      <c r="Q3169" s="17" t="str" cm="1">
        <f t="array" ref="Q3169">_xlfn.XLOOKUP(Table4[[#This Row],[Full Name / Nama Penuh]],Table1[[#All],[Employee Name]],Table1[[#All],[Status]],"",0,1)</f>
        <v>Inactive</v>
      </c>
      <c r="R3169" s="37"/>
    </row>
    <row r="3170" spans="1:18">
      <c r="A3170" s="17"/>
      <c r="B3170" s="15"/>
      <c r="C3170" s="15"/>
      <c r="D3170" s="15"/>
      <c r="E3170" s="32">
        <v>45883</v>
      </c>
      <c r="F3170" s="17" t="s">
        <v>18</v>
      </c>
      <c r="G3170" s="15"/>
      <c r="H3170" s="17" t="s">
        <v>239</v>
      </c>
      <c r="I3170" s="17" t="s">
        <v>1086</v>
      </c>
      <c r="J3170" s="17" t="s">
        <v>483</v>
      </c>
      <c r="K3170" s="17" t="s">
        <v>267</v>
      </c>
      <c r="L3170" s="17" t="s">
        <v>9690</v>
      </c>
      <c r="M3170" s="17" t="s">
        <v>9691</v>
      </c>
      <c r="N3170" s="17" t="s">
        <v>9692</v>
      </c>
      <c r="O3170" s="17" t="s">
        <v>498</v>
      </c>
      <c r="P3170" s="43" t="s">
        <v>4047</v>
      </c>
      <c r="Q3170" s="17" t="str" cm="1">
        <f t="array" ref="Q3170">_xlfn.XLOOKUP(Table4[[#This Row],[Full Name / Nama Penuh]],Table1[[#All],[Employee Name]],Table1[[#All],[Status]],"",0,1)</f>
        <v>Active</v>
      </c>
      <c r="R3170" s="37"/>
    </row>
    <row r="3171" spans="1:18">
      <c r="A3171" s="17"/>
      <c r="B3171" s="15"/>
      <c r="C3171" s="15"/>
      <c r="D3171" s="15"/>
      <c r="E3171" s="32">
        <v>45883</v>
      </c>
      <c r="F3171" s="17" t="s">
        <v>115</v>
      </c>
      <c r="G3171" s="15"/>
      <c r="H3171" s="17" t="s">
        <v>239</v>
      </c>
      <c r="I3171" s="17" t="s">
        <v>881</v>
      </c>
      <c r="J3171" s="17" t="s">
        <v>88</v>
      </c>
      <c r="K3171" s="17" t="s">
        <v>267</v>
      </c>
      <c r="L3171" s="17" t="s">
        <v>9693</v>
      </c>
      <c r="M3171" s="17" t="s">
        <v>9694</v>
      </c>
      <c r="N3171" s="17" t="s">
        <v>9695</v>
      </c>
      <c r="O3171" s="17" t="s">
        <v>295</v>
      </c>
      <c r="P3171" s="43" t="s">
        <v>4047</v>
      </c>
      <c r="Q3171" s="17" t="str" cm="1">
        <f t="array" ref="Q3171">_xlfn.XLOOKUP(Table4[[#This Row],[Full Name / Nama Penuh]],Table1[[#All],[Employee Name]],Table1[[#All],[Status]],"",0,1)</f>
        <v>Active</v>
      </c>
      <c r="R3171" s="37"/>
    </row>
    <row r="3172" spans="1:18">
      <c r="A3172" s="17"/>
      <c r="B3172" s="15"/>
      <c r="C3172" s="15"/>
      <c r="D3172" s="15"/>
      <c r="E3172" s="32">
        <v>45883</v>
      </c>
      <c r="F3172" s="17" t="s">
        <v>214</v>
      </c>
      <c r="G3172" s="15"/>
      <c r="H3172" s="17" t="s">
        <v>239</v>
      </c>
      <c r="I3172" s="17" t="s">
        <v>9647</v>
      </c>
      <c r="J3172" s="17" t="s">
        <v>266</v>
      </c>
      <c r="K3172" s="17" t="s">
        <v>305</v>
      </c>
      <c r="L3172" s="17" t="s">
        <v>9696</v>
      </c>
      <c r="M3172" s="17" t="s">
        <v>9697</v>
      </c>
      <c r="N3172" s="17" t="s">
        <v>9698</v>
      </c>
      <c r="O3172" s="17" t="s">
        <v>367</v>
      </c>
      <c r="P3172" s="43" t="s">
        <v>4047</v>
      </c>
      <c r="Q3172" s="17" t="str" cm="1">
        <f t="array" ref="Q3172">_xlfn.XLOOKUP(Table4[[#This Row],[Full Name / Nama Penuh]],Table1[[#All],[Employee Name]],Table1[[#All],[Status]],"",0,1)</f>
        <v>Active</v>
      </c>
      <c r="R3172" s="37"/>
    </row>
    <row r="3173" spans="1:18">
      <c r="A3173" s="17"/>
      <c r="B3173" s="15"/>
      <c r="C3173" s="15"/>
      <c r="D3173" s="15"/>
      <c r="E3173" s="32">
        <v>45883</v>
      </c>
      <c r="F3173" s="17" t="s">
        <v>128</v>
      </c>
      <c r="G3173" s="15"/>
      <c r="H3173" s="17" t="s">
        <v>239</v>
      </c>
      <c r="I3173" s="17" t="s">
        <v>2887</v>
      </c>
      <c r="J3173" s="17" t="s">
        <v>291</v>
      </c>
      <c r="K3173" s="17" t="s">
        <v>267</v>
      </c>
      <c r="L3173" s="17" t="s">
        <v>9699</v>
      </c>
      <c r="M3173" s="17" t="s">
        <v>9700</v>
      </c>
      <c r="N3173" s="17" t="s">
        <v>9701</v>
      </c>
      <c r="O3173" s="17" t="s">
        <v>289</v>
      </c>
      <c r="P3173" s="43" t="s">
        <v>4047</v>
      </c>
      <c r="Q3173" s="17" t="str" cm="1">
        <f t="array" ref="Q3173">_xlfn.XLOOKUP(Table4[[#This Row],[Full Name / Nama Penuh]],Table1[[#All],[Employee Name]],Table1[[#All],[Status]],"",0,1)</f>
        <v>Inactive</v>
      </c>
      <c r="R3173" s="37"/>
    </row>
    <row r="3174" spans="1:18">
      <c r="A3174" s="17"/>
      <c r="B3174" s="15"/>
      <c r="C3174" s="15"/>
      <c r="D3174" s="15"/>
      <c r="E3174" s="32">
        <v>45883</v>
      </c>
      <c r="F3174" s="17" t="s">
        <v>217</v>
      </c>
      <c r="G3174" s="15"/>
      <c r="H3174" s="17" t="s">
        <v>239</v>
      </c>
      <c r="I3174" s="17" t="s">
        <v>9702</v>
      </c>
      <c r="J3174" s="17" t="s">
        <v>4550</v>
      </c>
      <c r="K3174" s="17" t="s">
        <v>267</v>
      </c>
      <c r="L3174" s="17" t="s">
        <v>9703</v>
      </c>
      <c r="M3174" s="17" t="s">
        <v>9704</v>
      </c>
      <c r="N3174" s="17" t="s">
        <v>9705</v>
      </c>
      <c r="O3174" s="17" t="s">
        <v>375</v>
      </c>
      <c r="P3174" s="43" t="s">
        <v>4047</v>
      </c>
      <c r="Q3174" s="17" t="str" cm="1">
        <f t="array" ref="Q3174">_xlfn.XLOOKUP(Table4[[#This Row],[Full Name / Nama Penuh]],Table1[[#All],[Employee Name]],Table1[[#All],[Status]],"",0,1)</f>
        <v>Inactive</v>
      </c>
      <c r="R3174" s="37"/>
    </row>
    <row r="3175" spans="1:18" ht="72.75">
      <c r="A3175" s="17"/>
      <c r="B3175" s="15"/>
      <c r="C3175" s="15"/>
      <c r="D3175" s="15"/>
      <c r="E3175" s="32">
        <v>45883</v>
      </c>
      <c r="F3175" s="17" t="s">
        <v>147</v>
      </c>
      <c r="G3175" s="15"/>
      <c r="H3175" s="17" t="s">
        <v>239</v>
      </c>
      <c r="I3175" s="18" t="s">
        <v>508</v>
      </c>
      <c r="J3175" s="18" t="s">
        <v>266</v>
      </c>
      <c r="K3175" s="19" t="s">
        <v>305</v>
      </c>
      <c r="L3175" s="19" t="s">
        <v>9706</v>
      </c>
      <c r="M3175" s="20" t="s">
        <v>9707</v>
      </c>
      <c r="N3175" s="20" t="s">
        <v>9708</v>
      </c>
      <c r="O3175" s="18" t="s">
        <v>295</v>
      </c>
      <c r="P3175" s="43" t="s">
        <v>4047</v>
      </c>
      <c r="Q3175" s="17" t="str" cm="1">
        <f t="array" ref="Q3175">_xlfn.XLOOKUP(Table4[[#This Row],[Full Name / Nama Penuh]],Table1[[#All],[Employee Name]],Table1[[#All],[Status]],"",0,1)</f>
        <v>Active</v>
      </c>
      <c r="R3175" s="37"/>
    </row>
    <row r="3176" spans="1:18">
      <c r="A3176" s="17"/>
      <c r="B3176" s="15"/>
      <c r="C3176" s="15"/>
      <c r="D3176" s="15"/>
      <c r="E3176" s="32">
        <v>45882</v>
      </c>
      <c r="F3176" s="17" t="s">
        <v>11</v>
      </c>
      <c r="G3176" s="15"/>
      <c r="H3176" s="17" t="s">
        <v>239</v>
      </c>
      <c r="I3176" s="17" t="s">
        <v>704</v>
      </c>
      <c r="J3176" s="17" t="s">
        <v>291</v>
      </c>
      <c r="K3176" s="17" t="s">
        <v>296</v>
      </c>
      <c r="L3176" s="17" t="s">
        <v>9709</v>
      </c>
      <c r="M3176" s="17" t="s">
        <v>9710</v>
      </c>
      <c r="N3176" s="17" t="s">
        <v>9711</v>
      </c>
      <c r="O3176" s="17" t="s">
        <v>450</v>
      </c>
      <c r="P3176" s="43" t="s">
        <v>4047</v>
      </c>
      <c r="Q3176" s="17" t="str" cm="1">
        <f t="array" ref="Q3176">_xlfn.XLOOKUP(Table4[[#This Row],[Full Name / Nama Penuh]],Table1[[#All],[Employee Name]],Table1[[#All],[Status]],"",0,1)</f>
        <v>Active</v>
      </c>
      <c r="R3176" s="37"/>
    </row>
    <row r="3177" spans="1:18">
      <c r="A3177" s="17"/>
      <c r="B3177" s="15"/>
      <c r="C3177" s="15"/>
      <c r="D3177" s="15"/>
      <c r="E3177" s="32">
        <v>45882</v>
      </c>
      <c r="F3177" s="17" t="s">
        <v>11</v>
      </c>
      <c r="G3177" s="15"/>
      <c r="H3177" s="17" t="s">
        <v>239</v>
      </c>
      <c r="I3177" s="17" t="s">
        <v>1432</v>
      </c>
      <c r="J3177" s="17" t="s">
        <v>291</v>
      </c>
      <c r="K3177" s="17" t="s">
        <v>296</v>
      </c>
      <c r="L3177" s="17" t="s">
        <v>9712</v>
      </c>
      <c r="M3177" s="17" t="s">
        <v>9713</v>
      </c>
      <c r="N3177" s="17" t="s">
        <v>9714</v>
      </c>
      <c r="O3177" s="17" t="s">
        <v>948</v>
      </c>
      <c r="P3177" s="43" t="s">
        <v>4047</v>
      </c>
      <c r="Q3177" s="17" t="str" cm="1">
        <f t="array" ref="Q3177">_xlfn.XLOOKUP(Table4[[#This Row],[Full Name / Nama Penuh]],Table1[[#All],[Employee Name]],Table1[[#All],[Status]],"",0,1)</f>
        <v>Active</v>
      </c>
      <c r="R3177" s="37"/>
    </row>
    <row r="3178" spans="1:18">
      <c r="A3178" s="17"/>
      <c r="B3178" s="15"/>
      <c r="C3178" s="15"/>
      <c r="D3178" s="15"/>
      <c r="E3178" s="32">
        <v>45882</v>
      </c>
      <c r="F3178" s="17" t="s">
        <v>214</v>
      </c>
      <c r="G3178" s="15"/>
      <c r="H3178" s="17" t="s">
        <v>239</v>
      </c>
      <c r="I3178" s="17" t="s">
        <v>9715</v>
      </c>
      <c r="J3178" s="17" t="s">
        <v>266</v>
      </c>
      <c r="K3178" s="17" t="s">
        <v>285</v>
      </c>
      <c r="L3178" s="17" t="s">
        <v>9716</v>
      </c>
      <c r="M3178" s="17" t="s">
        <v>9717</v>
      </c>
      <c r="N3178" s="17" t="s">
        <v>9718</v>
      </c>
      <c r="O3178" s="17" t="s">
        <v>428</v>
      </c>
      <c r="P3178" s="43" t="s">
        <v>4047</v>
      </c>
      <c r="Q3178" s="17" t="str" cm="1">
        <f t="array" ref="Q3178">_xlfn.XLOOKUP(Table4[[#This Row],[Full Name / Nama Penuh]],Table1[[#All],[Employee Name]],Table1[[#All],[Status]],"",0,1)</f>
        <v>Active</v>
      </c>
      <c r="R3178" s="37"/>
    </row>
    <row r="3179" spans="1:18">
      <c r="A3179" s="17"/>
      <c r="B3179" s="15"/>
      <c r="C3179" s="15"/>
      <c r="D3179" s="15"/>
      <c r="E3179" s="32">
        <v>45882</v>
      </c>
      <c r="F3179" s="17" t="s">
        <v>222</v>
      </c>
      <c r="G3179" s="15"/>
      <c r="H3179" s="17" t="s">
        <v>239</v>
      </c>
      <c r="I3179" s="17" t="s">
        <v>9018</v>
      </c>
      <c r="J3179" s="17" t="s">
        <v>291</v>
      </c>
      <c r="K3179" s="17" t="s">
        <v>285</v>
      </c>
      <c r="L3179" s="17" t="s">
        <v>9719</v>
      </c>
      <c r="M3179" s="17" t="s">
        <v>122</v>
      </c>
      <c r="N3179" s="17" t="s">
        <v>9720</v>
      </c>
      <c r="O3179" s="17" t="s">
        <v>454</v>
      </c>
      <c r="P3179" s="43" t="s">
        <v>4047</v>
      </c>
      <c r="Q3179" s="17" t="str" cm="1">
        <f t="array" ref="Q3179">_xlfn.XLOOKUP(Table4[[#This Row],[Full Name / Nama Penuh]],Table1[[#All],[Employee Name]],Table1[[#All],[Status]],"",0,1)</f>
        <v>Active</v>
      </c>
      <c r="R3179" s="37"/>
    </row>
    <row r="3180" spans="1:18">
      <c r="A3180" s="17"/>
      <c r="B3180" s="15"/>
      <c r="C3180" s="15"/>
      <c r="D3180" s="15"/>
      <c r="E3180" s="32">
        <v>45882</v>
      </c>
      <c r="F3180" s="17" t="s">
        <v>222</v>
      </c>
      <c r="G3180" s="15"/>
      <c r="H3180" s="17" t="s">
        <v>239</v>
      </c>
      <c r="I3180" s="17" t="s">
        <v>9018</v>
      </c>
      <c r="J3180" s="17" t="s">
        <v>291</v>
      </c>
      <c r="K3180" s="17" t="s">
        <v>285</v>
      </c>
      <c r="L3180" s="17" t="s">
        <v>9721</v>
      </c>
      <c r="M3180" s="17" t="s">
        <v>1851</v>
      </c>
      <c r="N3180" s="17" t="s">
        <v>1336</v>
      </c>
      <c r="O3180" s="17" t="s">
        <v>948</v>
      </c>
      <c r="P3180" s="43" t="s">
        <v>4047</v>
      </c>
      <c r="Q3180" s="17" t="str" cm="1">
        <f t="array" ref="Q3180">_xlfn.XLOOKUP(Table4[[#This Row],[Full Name / Nama Penuh]],Table1[[#All],[Employee Name]],Table1[[#All],[Status]],"",0,1)</f>
        <v>Active</v>
      </c>
      <c r="R3180" s="37"/>
    </row>
    <row r="3181" spans="1:18">
      <c r="A3181" s="17"/>
      <c r="B3181" s="15"/>
      <c r="C3181" s="15"/>
      <c r="D3181" s="15"/>
      <c r="E3181" s="32">
        <v>45882</v>
      </c>
      <c r="F3181" s="17" t="s">
        <v>131</v>
      </c>
      <c r="G3181" s="15"/>
      <c r="H3181" s="17" t="s">
        <v>239</v>
      </c>
      <c r="I3181" s="17" t="s">
        <v>9006</v>
      </c>
      <c r="J3181" s="17" t="s">
        <v>320</v>
      </c>
      <c r="K3181" s="17" t="s">
        <v>285</v>
      </c>
      <c r="L3181" s="17" t="s">
        <v>9722</v>
      </c>
      <c r="M3181" s="17" t="s">
        <v>9723</v>
      </c>
      <c r="N3181" s="17" t="s">
        <v>9724</v>
      </c>
      <c r="O3181" s="17" t="s">
        <v>295</v>
      </c>
      <c r="P3181" s="43" t="s">
        <v>4047</v>
      </c>
      <c r="Q3181" s="17" t="str" cm="1">
        <f t="array" ref="Q3181">_xlfn.XLOOKUP(Table4[[#This Row],[Full Name / Nama Penuh]],Table1[[#All],[Employee Name]],Table1[[#All],[Status]],"",0,1)</f>
        <v>Active</v>
      </c>
      <c r="R3181" s="37"/>
    </row>
    <row r="3182" spans="1:18">
      <c r="A3182" s="17"/>
      <c r="B3182" s="15"/>
      <c r="C3182" s="15"/>
      <c r="D3182" s="15"/>
      <c r="E3182" s="32">
        <v>45882</v>
      </c>
      <c r="F3182" s="17" t="s">
        <v>103</v>
      </c>
      <c r="G3182" s="15"/>
      <c r="H3182" s="17" t="s">
        <v>239</v>
      </c>
      <c r="I3182" s="17" t="s">
        <v>9725</v>
      </c>
      <c r="J3182" s="17" t="s">
        <v>88</v>
      </c>
      <c r="K3182" s="17" t="s">
        <v>285</v>
      </c>
      <c r="L3182" s="17" t="s">
        <v>9726</v>
      </c>
      <c r="M3182" s="17" t="s">
        <v>1811</v>
      </c>
      <c r="N3182" s="17" t="s">
        <v>9727</v>
      </c>
      <c r="O3182" s="17" t="s">
        <v>375</v>
      </c>
      <c r="P3182" s="43" t="s">
        <v>4047</v>
      </c>
      <c r="Q3182" s="17" t="str" cm="1">
        <f t="array" ref="Q3182">_xlfn.XLOOKUP(Table4[[#This Row],[Full Name / Nama Penuh]],Table1[[#All],[Employee Name]],Table1[[#All],[Status]],"",0,1)</f>
        <v>Active</v>
      </c>
      <c r="R3182" s="37"/>
    </row>
    <row r="3183" spans="1:18">
      <c r="A3183" s="17"/>
      <c r="B3183" s="15"/>
      <c r="C3183" s="15"/>
      <c r="D3183" s="15"/>
      <c r="E3183" s="32">
        <v>45882</v>
      </c>
      <c r="F3183" s="17" t="s">
        <v>93</v>
      </c>
      <c r="G3183" s="15"/>
      <c r="H3183" s="17" t="s">
        <v>239</v>
      </c>
      <c r="I3183" s="17" t="s">
        <v>6054</v>
      </c>
      <c r="J3183" s="17" t="s">
        <v>279</v>
      </c>
      <c r="K3183" s="17" t="s">
        <v>296</v>
      </c>
      <c r="L3183" s="17" t="s">
        <v>9728</v>
      </c>
      <c r="M3183" s="17" t="s">
        <v>9729</v>
      </c>
      <c r="N3183" s="17" t="s">
        <v>9730</v>
      </c>
      <c r="O3183" s="17" t="s">
        <v>346</v>
      </c>
      <c r="P3183" s="43" t="s">
        <v>4047</v>
      </c>
      <c r="Q3183" s="17" t="str" cm="1">
        <f t="array" ref="Q3183">_xlfn.XLOOKUP(Table4[[#This Row],[Full Name / Nama Penuh]],Table1[[#All],[Employee Name]],Table1[[#All],[Status]],"",0,1)</f>
        <v>Active</v>
      </c>
      <c r="R3183" s="37"/>
    </row>
    <row r="3184" spans="1:18">
      <c r="A3184" s="17"/>
      <c r="B3184" s="15"/>
      <c r="C3184" s="15"/>
      <c r="D3184" s="15"/>
      <c r="E3184" s="32">
        <v>45882</v>
      </c>
      <c r="F3184" s="17" t="s">
        <v>144</v>
      </c>
      <c r="G3184" s="15"/>
      <c r="H3184" s="17" t="s">
        <v>239</v>
      </c>
      <c r="I3184" s="17" t="s">
        <v>9731</v>
      </c>
      <c r="J3184" s="17" t="s">
        <v>266</v>
      </c>
      <c r="K3184" s="17" t="s">
        <v>285</v>
      </c>
      <c r="L3184" s="17" t="s">
        <v>9732</v>
      </c>
      <c r="M3184" s="17" t="s">
        <v>9733</v>
      </c>
      <c r="N3184" s="17" t="s">
        <v>9734</v>
      </c>
      <c r="O3184" s="17" t="s">
        <v>295</v>
      </c>
      <c r="P3184" s="43" t="s">
        <v>4047</v>
      </c>
      <c r="Q3184" s="17" t="str" cm="1">
        <f t="array" ref="Q3184">_xlfn.XLOOKUP(Table4[[#This Row],[Full Name / Nama Penuh]],Table1[[#All],[Employee Name]],Table1[[#All],[Status]],"",0,1)</f>
        <v>Active</v>
      </c>
      <c r="R3184" s="37"/>
    </row>
    <row r="3185" spans="1:18">
      <c r="A3185" s="17"/>
      <c r="B3185" s="15"/>
      <c r="C3185" s="15"/>
      <c r="D3185" s="15"/>
      <c r="E3185" s="32">
        <v>45882</v>
      </c>
      <c r="F3185" s="17" t="s">
        <v>142</v>
      </c>
      <c r="G3185" s="15"/>
      <c r="H3185" s="17" t="s">
        <v>239</v>
      </c>
      <c r="I3185" s="17" t="s">
        <v>324</v>
      </c>
      <c r="J3185" s="17" t="s">
        <v>266</v>
      </c>
      <c r="K3185" s="17" t="s">
        <v>285</v>
      </c>
      <c r="L3185" s="17" t="s">
        <v>9735</v>
      </c>
      <c r="M3185" s="17" t="s">
        <v>9736</v>
      </c>
      <c r="N3185" s="17" t="s">
        <v>9737</v>
      </c>
      <c r="O3185" s="17" t="s">
        <v>593</v>
      </c>
      <c r="P3185" s="43" t="s">
        <v>4047</v>
      </c>
      <c r="Q3185" s="17" t="str" cm="1">
        <f t="array" ref="Q3185">_xlfn.XLOOKUP(Table4[[#This Row],[Full Name / Nama Penuh]],Table1[[#All],[Employee Name]],Table1[[#All],[Status]],"",0,1)</f>
        <v>Active</v>
      </c>
      <c r="R3185" s="37"/>
    </row>
    <row r="3186" spans="1:18">
      <c r="A3186" s="17"/>
      <c r="B3186" s="15"/>
      <c r="C3186" s="15"/>
      <c r="D3186" s="15"/>
      <c r="E3186" s="32">
        <v>45882</v>
      </c>
      <c r="F3186" s="17" t="s">
        <v>53</v>
      </c>
      <c r="G3186" s="15"/>
      <c r="H3186" s="17" t="s">
        <v>239</v>
      </c>
      <c r="I3186" s="17" t="s">
        <v>304</v>
      </c>
      <c r="J3186" s="17" t="s">
        <v>266</v>
      </c>
      <c r="K3186" s="17" t="s">
        <v>305</v>
      </c>
      <c r="L3186" s="17" t="s">
        <v>9738</v>
      </c>
      <c r="M3186" s="17" t="s">
        <v>9739</v>
      </c>
      <c r="N3186" s="17" t="s">
        <v>9740</v>
      </c>
      <c r="O3186" s="17" t="s">
        <v>295</v>
      </c>
      <c r="P3186" s="43" t="s">
        <v>4047</v>
      </c>
      <c r="Q3186" s="17" t="str" cm="1">
        <f t="array" ref="Q3186">_xlfn.XLOOKUP(Table4[[#This Row],[Full Name / Nama Penuh]],Table1[[#All],[Employee Name]],Table1[[#All],[Status]],"",0,1)</f>
        <v>Active</v>
      </c>
      <c r="R3186" s="37"/>
    </row>
    <row r="3187" spans="1:18">
      <c r="A3187" s="17"/>
      <c r="B3187" s="15"/>
      <c r="C3187" s="15"/>
      <c r="D3187" s="15"/>
      <c r="E3187" s="32">
        <v>45882</v>
      </c>
      <c r="F3187" s="17" t="s">
        <v>98</v>
      </c>
      <c r="G3187" s="15"/>
      <c r="H3187" s="17" t="s">
        <v>239</v>
      </c>
      <c r="I3187" s="17" t="s">
        <v>489</v>
      </c>
      <c r="J3187" s="17" t="s">
        <v>1372</v>
      </c>
      <c r="K3187" s="17" t="s">
        <v>305</v>
      </c>
      <c r="L3187" s="17" t="s">
        <v>9741</v>
      </c>
      <c r="M3187" s="17" t="s">
        <v>9742</v>
      </c>
      <c r="N3187" s="17" t="s">
        <v>9743</v>
      </c>
      <c r="O3187" s="17" t="s">
        <v>541</v>
      </c>
      <c r="P3187" s="43" t="s">
        <v>4047</v>
      </c>
      <c r="Q3187" s="17" t="str" cm="1">
        <f t="array" ref="Q3187">_xlfn.XLOOKUP(Table4[[#This Row],[Full Name / Nama Penuh]],Table1[[#All],[Employee Name]],Table1[[#All],[Status]],"",0,1)</f>
        <v>Active</v>
      </c>
      <c r="R3187" s="37"/>
    </row>
    <row r="3188" spans="1:18">
      <c r="A3188" s="17"/>
      <c r="B3188" s="15"/>
      <c r="C3188" s="15"/>
      <c r="D3188" s="15"/>
      <c r="E3188" s="32">
        <v>45882</v>
      </c>
      <c r="F3188" s="17" t="s">
        <v>66</v>
      </c>
      <c r="G3188" s="15"/>
      <c r="H3188" s="17" t="s">
        <v>239</v>
      </c>
      <c r="I3188" s="17" t="s">
        <v>56</v>
      </c>
      <c r="J3188" s="17" t="s">
        <v>291</v>
      </c>
      <c r="K3188" s="17" t="s">
        <v>305</v>
      </c>
      <c r="L3188" s="17" t="s">
        <v>9744</v>
      </c>
      <c r="M3188" s="17" t="s">
        <v>9745</v>
      </c>
      <c r="N3188" s="17" t="s">
        <v>9746</v>
      </c>
      <c r="O3188" s="17" t="s">
        <v>318</v>
      </c>
      <c r="P3188" s="43" t="s">
        <v>4047</v>
      </c>
      <c r="Q3188" s="17" t="str" cm="1">
        <f t="array" ref="Q3188">_xlfn.XLOOKUP(Table4[[#This Row],[Full Name / Nama Penuh]],Table1[[#All],[Employee Name]],Table1[[#All],[Status]],"",0,1)</f>
        <v>Active</v>
      </c>
      <c r="R3188" s="37"/>
    </row>
    <row r="3189" spans="1:18">
      <c r="A3189" s="17"/>
      <c r="B3189" s="15"/>
      <c r="C3189" s="15"/>
      <c r="D3189" s="15"/>
      <c r="E3189" s="32">
        <v>45882</v>
      </c>
      <c r="F3189" s="17" t="s">
        <v>95</v>
      </c>
      <c r="G3189" s="15"/>
      <c r="H3189" s="17" t="s">
        <v>239</v>
      </c>
      <c r="I3189" s="17" t="s">
        <v>865</v>
      </c>
      <c r="J3189" s="17" t="s">
        <v>291</v>
      </c>
      <c r="K3189" s="17" t="s">
        <v>267</v>
      </c>
      <c r="L3189" s="17" t="s">
        <v>9747</v>
      </c>
      <c r="M3189" s="17" t="s">
        <v>9748</v>
      </c>
      <c r="N3189" s="17" t="s">
        <v>9749</v>
      </c>
      <c r="O3189" s="17" t="s">
        <v>346</v>
      </c>
      <c r="P3189" s="43" t="s">
        <v>4047</v>
      </c>
      <c r="Q3189" s="17" t="str" cm="1">
        <f t="array" ref="Q3189">_xlfn.XLOOKUP(Table4[[#This Row],[Full Name / Nama Penuh]],Table1[[#All],[Employee Name]],Table1[[#All],[Status]],"",0,1)</f>
        <v>Active</v>
      </c>
      <c r="R3189" s="37"/>
    </row>
    <row r="3190" spans="1:18">
      <c r="A3190" s="17"/>
      <c r="B3190" s="15"/>
      <c r="C3190" s="15"/>
      <c r="D3190" s="15"/>
      <c r="E3190" s="32">
        <v>45882</v>
      </c>
      <c r="F3190" s="17" t="s">
        <v>132</v>
      </c>
      <c r="G3190" s="15"/>
      <c r="H3190" s="17" t="s">
        <v>239</v>
      </c>
      <c r="I3190" s="17" t="s">
        <v>56</v>
      </c>
      <c r="J3190" s="17" t="s">
        <v>1624</v>
      </c>
      <c r="K3190" s="17" t="s">
        <v>267</v>
      </c>
      <c r="L3190" s="17" t="s">
        <v>9750</v>
      </c>
      <c r="M3190" s="17" t="s">
        <v>9751</v>
      </c>
      <c r="N3190" s="17" t="s">
        <v>9752</v>
      </c>
      <c r="O3190" s="17" t="s">
        <v>295</v>
      </c>
      <c r="P3190" s="43" t="s">
        <v>4047</v>
      </c>
      <c r="Q3190" s="17" t="str" cm="1">
        <f t="array" ref="Q3190">_xlfn.XLOOKUP(Table4[[#This Row],[Full Name / Nama Penuh]],Table1[[#All],[Employee Name]],Table1[[#All],[Status]],"",0,1)</f>
        <v>Active</v>
      </c>
      <c r="R3190" s="37"/>
    </row>
    <row r="3191" spans="1:18">
      <c r="A3191" s="17"/>
      <c r="B3191" s="15"/>
      <c r="C3191" s="15"/>
      <c r="D3191" s="15"/>
      <c r="E3191" s="32">
        <v>45882</v>
      </c>
      <c r="F3191" s="17" t="s">
        <v>99</v>
      </c>
      <c r="G3191" s="15"/>
      <c r="H3191" s="17" t="s">
        <v>239</v>
      </c>
      <c r="I3191" s="17" t="s">
        <v>3494</v>
      </c>
      <c r="J3191" s="17" t="s">
        <v>266</v>
      </c>
      <c r="K3191" s="17" t="s">
        <v>305</v>
      </c>
      <c r="L3191" s="17" t="s">
        <v>9753</v>
      </c>
      <c r="M3191" s="17" t="s">
        <v>9754</v>
      </c>
      <c r="N3191" s="17" t="s">
        <v>9755</v>
      </c>
      <c r="O3191" s="17" t="s">
        <v>295</v>
      </c>
      <c r="P3191" s="43" t="s">
        <v>4047</v>
      </c>
      <c r="Q3191" s="17" t="str" cm="1">
        <f t="array" ref="Q3191">_xlfn.XLOOKUP(Table4[[#This Row],[Full Name / Nama Penuh]],Table1[[#All],[Employee Name]],Table1[[#All],[Status]],"",0,1)</f>
        <v>Active</v>
      </c>
      <c r="R3191" s="37"/>
    </row>
    <row r="3192" spans="1:18">
      <c r="A3192" s="17"/>
      <c r="B3192" s="15"/>
      <c r="C3192" s="15"/>
      <c r="D3192" s="15"/>
      <c r="E3192" s="32">
        <v>45882</v>
      </c>
      <c r="F3192" s="17" t="s">
        <v>169</v>
      </c>
      <c r="G3192" s="15"/>
      <c r="H3192" s="17" t="s">
        <v>239</v>
      </c>
      <c r="I3192" s="17" t="s">
        <v>465</v>
      </c>
      <c r="J3192" s="17" t="s">
        <v>274</v>
      </c>
      <c r="K3192" s="17" t="s">
        <v>305</v>
      </c>
      <c r="L3192" s="17" t="s">
        <v>9756</v>
      </c>
      <c r="M3192" s="17" t="s">
        <v>9757</v>
      </c>
      <c r="N3192" s="17" t="s">
        <v>9758</v>
      </c>
      <c r="O3192" s="17" t="s">
        <v>295</v>
      </c>
      <c r="P3192" s="43" t="s">
        <v>4047</v>
      </c>
      <c r="Q3192" s="17" t="str" cm="1">
        <f t="array" ref="Q3192">_xlfn.XLOOKUP(Table4[[#This Row],[Full Name / Nama Penuh]],Table1[[#All],[Employee Name]],Table1[[#All],[Status]],"",0,1)</f>
        <v>Active</v>
      </c>
      <c r="R3192" s="37"/>
    </row>
    <row r="3193" spans="1:18">
      <c r="A3193" s="17"/>
      <c r="B3193" s="15"/>
      <c r="C3193" s="15"/>
      <c r="D3193" s="15"/>
      <c r="E3193" s="32">
        <v>45882</v>
      </c>
      <c r="F3193" s="17" t="s">
        <v>171</v>
      </c>
      <c r="G3193" s="15"/>
      <c r="H3193" s="17" t="s">
        <v>239</v>
      </c>
      <c r="I3193" s="17" t="s">
        <v>465</v>
      </c>
      <c r="J3193" s="17" t="s">
        <v>266</v>
      </c>
      <c r="K3193" s="17" t="s">
        <v>267</v>
      </c>
      <c r="L3193" s="17" t="s">
        <v>9759</v>
      </c>
      <c r="M3193" s="17" t="s">
        <v>9760</v>
      </c>
      <c r="N3193" s="17" t="s">
        <v>9761</v>
      </c>
      <c r="O3193" s="17" t="s">
        <v>553</v>
      </c>
      <c r="P3193" s="43" t="s">
        <v>4047</v>
      </c>
      <c r="Q3193" s="17" t="str" cm="1">
        <f t="array" ref="Q3193">_xlfn.XLOOKUP(Table4[[#This Row],[Full Name / Nama Penuh]],Table1[[#All],[Employee Name]],Table1[[#All],[Status]],"",0,1)</f>
        <v>Active</v>
      </c>
      <c r="R3193" s="37"/>
    </row>
    <row r="3194" spans="1:18">
      <c r="A3194" s="17"/>
      <c r="B3194" s="15"/>
      <c r="C3194" s="15"/>
      <c r="D3194" s="15"/>
      <c r="E3194" s="32">
        <v>45882</v>
      </c>
      <c r="F3194" s="17" t="s">
        <v>231</v>
      </c>
      <c r="G3194" s="15"/>
      <c r="H3194" s="17" t="s">
        <v>239</v>
      </c>
      <c r="I3194" s="17" t="s">
        <v>9122</v>
      </c>
      <c r="J3194" s="17" t="s">
        <v>644</v>
      </c>
      <c r="K3194" s="17" t="s">
        <v>305</v>
      </c>
      <c r="L3194" s="17" t="s">
        <v>9762</v>
      </c>
      <c r="M3194" s="17" t="s">
        <v>9763</v>
      </c>
      <c r="N3194" s="17" t="s">
        <v>9764</v>
      </c>
      <c r="O3194" s="17" t="s">
        <v>450</v>
      </c>
      <c r="P3194" s="43" t="s">
        <v>4047</v>
      </c>
      <c r="Q3194" s="17" t="str" cm="1">
        <f t="array" ref="Q3194">_xlfn.XLOOKUP(Table4[[#This Row],[Full Name / Nama Penuh]],Table1[[#All],[Employee Name]],Table1[[#All],[Status]],"",0,1)</f>
        <v>Inactive</v>
      </c>
      <c r="R3194" s="37"/>
    </row>
    <row r="3195" spans="1:18">
      <c r="A3195" s="17"/>
      <c r="B3195" s="15"/>
      <c r="C3195" s="15"/>
      <c r="D3195" s="15"/>
      <c r="E3195" s="32">
        <v>45882</v>
      </c>
      <c r="F3195" s="17" t="s">
        <v>217</v>
      </c>
      <c r="G3195" s="15"/>
      <c r="H3195" s="17" t="s">
        <v>239</v>
      </c>
      <c r="I3195" s="17" t="s">
        <v>9765</v>
      </c>
      <c r="J3195" s="17" t="s">
        <v>332</v>
      </c>
      <c r="K3195" s="17" t="s">
        <v>305</v>
      </c>
      <c r="L3195" s="17" t="s">
        <v>9766</v>
      </c>
      <c r="M3195" s="17" t="s">
        <v>9767</v>
      </c>
      <c r="N3195" s="17" t="s">
        <v>9768</v>
      </c>
      <c r="O3195" s="17" t="s">
        <v>295</v>
      </c>
      <c r="P3195" s="43" t="s">
        <v>4047</v>
      </c>
      <c r="Q3195" s="17" t="str" cm="1">
        <f t="array" ref="Q3195">_xlfn.XLOOKUP(Table4[[#This Row],[Full Name / Nama Penuh]],Table1[[#All],[Employee Name]],Table1[[#All],[Status]],"",0,1)</f>
        <v>Inactive</v>
      </c>
      <c r="R3195" s="37"/>
    </row>
    <row r="3196" spans="1:18">
      <c r="A3196" s="17"/>
      <c r="B3196" s="15"/>
      <c r="C3196" s="15"/>
      <c r="D3196" s="15"/>
      <c r="E3196" s="32">
        <v>45882</v>
      </c>
      <c r="F3196" s="17" t="s">
        <v>142</v>
      </c>
      <c r="G3196" s="15"/>
      <c r="H3196" s="17" t="s">
        <v>239</v>
      </c>
      <c r="I3196" s="17" t="s">
        <v>324</v>
      </c>
      <c r="J3196" s="17" t="s">
        <v>266</v>
      </c>
      <c r="K3196" s="17" t="s">
        <v>267</v>
      </c>
      <c r="L3196" s="17" t="s">
        <v>9769</v>
      </c>
      <c r="M3196" s="17" t="s">
        <v>9770</v>
      </c>
      <c r="N3196" s="17" t="s">
        <v>9771</v>
      </c>
      <c r="O3196" s="17" t="s">
        <v>553</v>
      </c>
      <c r="P3196" s="43" t="s">
        <v>4047</v>
      </c>
      <c r="Q3196" s="17" t="str" cm="1">
        <f t="array" ref="Q3196">_xlfn.XLOOKUP(Table4[[#This Row],[Full Name / Nama Penuh]],Table1[[#All],[Employee Name]],Table1[[#All],[Status]],"",0,1)</f>
        <v>Active</v>
      </c>
      <c r="R3196" s="37"/>
    </row>
    <row r="3197" spans="1:18">
      <c r="A3197" s="17"/>
      <c r="B3197" s="15"/>
      <c r="C3197" s="15"/>
      <c r="D3197" s="15"/>
      <c r="E3197" s="32">
        <v>45881</v>
      </c>
      <c r="F3197" s="17" t="s">
        <v>11</v>
      </c>
      <c r="G3197" s="15"/>
      <c r="H3197" s="17" t="s">
        <v>239</v>
      </c>
      <c r="I3197" s="17" t="s">
        <v>704</v>
      </c>
      <c r="J3197" s="17" t="s">
        <v>291</v>
      </c>
      <c r="K3197" s="17" t="s">
        <v>285</v>
      </c>
      <c r="L3197" s="17" t="s">
        <v>9772</v>
      </c>
      <c r="M3197" s="17" t="s">
        <v>9773</v>
      </c>
      <c r="N3197" s="17" t="s">
        <v>9774</v>
      </c>
      <c r="O3197" s="17" t="s">
        <v>340</v>
      </c>
      <c r="P3197" s="43" t="s">
        <v>4047</v>
      </c>
      <c r="Q3197" s="17" t="str" cm="1">
        <f t="array" ref="Q3197">_xlfn.XLOOKUP(Table4[[#This Row],[Full Name / Nama Penuh]],Table1[[#All],[Employee Name]],Table1[[#All],[Status]],"",0,1)</f>
        <v>Active</v>
      </c>
      <c r="R3197" s="37"/>
    </row>
    <row r="3198" spans="1:18">
      <c r="A3198" s="17"/>
      <c r="B3198" s="15"/>
      <c r="C3198" s="15"/>
      <c r="D3198" s="15"/>
      <c r="E3198" s="32">
        <v>45881</v>
      </c>
      <c r="F3198" s="17" t="s">
        <v>95</v>
      </c>
      <c r="G3198" s="15"/>
      <c r="H3198" s="17" t="s">
        <v>239</v>
      </c>
      <c r="I3198" s="17" t="s">
        <v>865</v>
      </c>
      <c r="J3198" s="17" t="s">
        <v>1624</v>
      </c>
      <c r="K3198" s="17" t="s">
        <v>296</v>
      </c>
      <c r="L3198" s="17" t="s">
        <v>9775</v>
      </c>
      <c r="M3198" s="17" t="s">
        <v>9776</v>
      </c>
      <c r="N3198" s="17" t="s">
        <v>9777</v>
      </c>
      <c r="O3198" s="17" t="s">
        <v>346</v>
      </c>
      <c r="P3198" s="43" t="s">
        <v>4047</v>
      </c>
      <c r="Q3198" s="17" t="str" cm="1">
        <f t="array" ref="Q3198">_xlfn.XLOOKUP(Table4[[#This Row],[Full Name / Nama Penuh]],Table1[[#All],[Employee Name]],Table1[[#All],[Status]],"",0,1)</f>
        <v>Active</v>
      </c>
      <c r="R3198" s="37"/>
    </row>
    <row r="3199" spans="1:18">
      <c r="A3199" s="17"/>
      <c r="B3199" s="15"/>
      <c r="C3199" s="15"/>
      <c r="D3199" s="15"/>
      <c r="E3199" s="32">
        <v>45881</v>
      </c>
      <c r="F3199" s="17" t="s">
        <v>215</v>
      </c>
      <c r="G3199" s="15"/>
      <c r="H3199" s="17" t="s">
        <v>239</v>
      </c>
      <c r="I3199" s="17" t="s">
        <v>7452</v>
      </c>
      <c r="J3199" s="17" t="s">
        <v>291</v>
      </c>
      <c r="K3199" s="17" t="s">
        <v>285</v>
      </c>
      <c r="L3199" s="17" t="s">
        <v>9778</v>
      </c>
      <c r="M3199" s="17" t="s">
        <v>9779</v>
      </c>
      <c r="N3199" s="17" t="s">
        <v>9780</v>
      </c>
      <c r="O3199" s="17" t="s">
        <v>553</v>
      </c>
      <c r="P3199" s="43" t="s">
        <v>4047</v>
      </c>
      <c r="Q3199" s="17" t="str" cm="1">
        <f t="array" ref="Q3199">_xlfn.XLOOKUP(Table4[[#This Row],[Full Name / Nama Penuh]],Table1[[#All],[Employee Name]],Table1[[#All],[Status]],"",0,1)</f>
        <v>Inactive</v>
      </c>
      <c r="R3199" s="37"/>
    </row>
    <row r="3200" spans="1:18">
      <c r="A3200" s="17"/>
      <c r="B3200" s="15"/>
      <c r="C3200" s="15"/>
      <c r="D3200" s="15"/>
      <c r="E3200" s="32">
        <v>45881</v>
      </c>
      <c r="F3200" s="17" t="s">
        <v>160</v>
      </c>
      <c r="G3200" s="15"/>
      <c r="H3200" s="17" t="s">
        <v>239</v>
      </c>
      <c r="I3200" s="17" t="s">
        <v>359</v>
      </c>
      <c r="J3200" s="17" t="s">
        <v>266</v>
      </c>
      <c r="K3200" s="17" t="s">
        <v>285</v>
      </c>
      <c r="L3200" s="17" t="s">
        <v>9781</v>
      </c>
      <c r="M3200" s="17" t="s">
        <v>362</v>
      </c>
      <c r="N3200" s="17" t="s">
        <v>9782</v>
      </c>
      <c r="O3200" s="17" t="s">
        <v>593</v>
      </c>
      <c r="P3200" s="43" t="s">
        <v>4047</v>
      </c>
      <c r="Q3200" s="17" t="str" cm="1">
        <f t="array" ref="Q3200">_xlfn.XLOOKUP(Table4[[#This Row],[Full Name / Nama Penuh]],Table1[[#All],[Employee Name]],Table1[[#All],[Status]],"",0,1)</f>
        <v>Active</v>
      </c>
      <c r="R3200" s="37"/>
    </row>
    <row r="3201" spans="1:18">
      <c r="A3201" s="17"/>
      <c r="B3201" s="15"/>
      <c r="C3201" s="15"/>
      <c r="D3201" s="15"/>
      <c r="E3201" s="32">
        <v>45881</v>
      </c>
      <c r="F3201" s="17" t="s">
        <v>27</v>
      </c>
      <c r="G3201" s="15"/>
      <c r="H3201" s="17" t="s">
        <v>239</v>
      </c>
      <c r="I3201" s="17" t="s">
        <v>8922</v>
      </c>
      <c r="J3201" s="17" t="s">
        <v>325</v>
      </c>
      <c r="K3201" s="17" t="s">
        <v>267</v>
      </c>
      <c r="L3201" s="17" t="s">
        <v>9783</v>
      </c>
      <c r="M3201" s="17" t="s">
        <v>9784</v>
      </c>
      <c r="N3201" s="17" t="s">
        <v>9785</v>
      </c>
      <c r="O3201" s="17" t="s">
        <v>271</v>
      </c>
      <c r="P3201" s="43" t="s">
        <v>4047</v>
      </c>
      <c r="Q3201" s="17" t="str" cm="1">
        <f t="array" ref="Q3201">_xlfn.XLOOKUP(Table4[[#This Row],[Full Name / Nama Penuh]],Table1[[#All],[Employee Name]],Table1[[#All],[Status]],"",0,1)</f>
        <v>Inactive</v>
      </c>
      <c r="R3201" s="37"/>
    </row>
    <row r="3202" spans="1:18">
      <c r="A3202" s="17"/>
      <c r="B3202" s="15"/>
      <c r="C3202" s="15"/>
      <c r="D3202" s="15"/>
      <c r="E3202" s="32">
        <v>45881</v>
      </c>
      <c r="F3202" s="17" t="s">
        <v>98</v>
      </c>
      <c r="G3202" s="15"/>
      <c r="H3202" s="17" t="s">
        <v>239</v>
      </c>
      <c r="I3202" s="17" t="s">
        <v>489</v>
      </c>
      <c r="J3202" s="17" t="s">
        <v>266</v>
      </c>
      <c r="K3202" s="17" t="s">
        <v>305</v>
      </c>
      <c r="L3202" s="17" t="s">
        <v>9786</v>
      </c>
      <c r="M3202" s="17" t="s">
        <v>9787</v>
      </c>
      <c r="N3202" s="17" t="s">
        <v>9788</v>
      </c>
      <c r="O3202" s="17" t="s">
        <v>450</v>
      </c>
      <c r="P3202" s="43" t="s">
        <v>4047</v>
      </c>
      <c r="Q3202" s="17" t="str" cm="1">
        <f t="array" ref="Q3202">_xlfn.XLOOKUP(Table4[[#This Row],[Full Name / Nama Penuh]],Table1[[#All],[Employee Name]],Table1[[#All],[Status]],"",0,1)</f>
        <v>Active</v>
      </c>
      <c r="R3202" s="37"/>
    </row>
    <row r="3203" spans="1:18">
      <c r="A3203" s="17"/>
      <c r="B3203" s="15"/>
      <c r="C3203" s="15"/>
      <c r="D3203" s="15"/>
      <c r="E3203" s="32">
        <v>45881</v>
      </c>
      <c r="F3203" s="17" t="s">
        <v>111</v>
      </c>
      <c r="G3203" s="15"/>
      <c r="H3203" s="17" t="s">
        <v>239</v>
      </c>
      <c r="I3203" s="17" t="s">
        <v>9424</v>
      </c>
      <c r="J3203" s="17" t="s">
        <v>291</v>
      </c>
      <c r="K3203" s="17" t="s">
        <v>305</v>
      </c>
      <c r="L3203" s="17" t="s">
        <v>9789</v>
      </c>
      <c r="M3203" s="17" t="s">
        <v>9790</v>
      </c>
      <c r="N3203" s="17" t="s">
        <v>9791</v>
      </c>
      <c r="O3203" s="17" t="s">
        <v>295</v>
      </c>
      <c r="P3203" s="43" t="s">
        <v>4047</v>
      </c>
      <c r="Q3203" s="17" t="str" cm="1">
        <f t="array" ref="Q3203">_xlfn.XLOOKUP(Table4[[#This Row],[Full Name / Nama Penuh]],Table1[[#All],[Employee Name]],Table1[[#All],[Status]],"",0,1)</f>
        <v>Inactive</v>
      </c>
      <c r="R3203" s="37"/>
    </row>
    <row r="3204" spans="1:18">
      <c r="A3204" s="17"/>
      <c r="B3204" s="15"/>
      <c r="C3204" s="15"/>
      <c r="D3204" s="15"/>
      <c r="E3204" s="32">
        <v>45881</v>
      </c>
      <c r="F3204" s="17" t="s">
        <v>115</v>
      </c>
      <c r="G3204" s="15"/>
      <c r="H3204" s="17" t="s">
        <v>239</v>
      </c>
      <c r="I3204" s="17" t="s">
        <v>9490</v>
      </c>
      <c r="J3204" s="17" t="s">
        <v>88</v>
      </c>
      <c r="K3204" s="17" t="s">
        <v>267</v>
      </c>
      <c r="L3204" s="17" t="s">
        <v>9792</v>
      </c>
      <c r="M3204" s="17" t="s">
        <v>2112</v>
      </c>
      <c r="N3204" s="17" t="s">
        <v>9793</v>
      </c>
      <c r="O3204" s="17" t="s">
        <v>454</v>
      </c>
      <c r="P3204" s="43" t="s">
        <v>4047</v>
      </c>
      <c r="Q3204" s="17" t="str" cm="1">
        <f t="array" ref="Q3204">_xlfn.XLOOKUP(Table4[[#This Row],[Full Name / Nama Penuh]],Table1[[#All],[Employee Name]],Table1[[#All],[Status]],"",0,1)</f>
        <v>Active</v>
      </c>
      <c r="R3204" s="37"/>
    </row>
    <row r="3205" spans="1:18">
      <c r="A3205" s="17"/>
      <c r="B3205" s="15"/>
      <c r="C3205" s="15"/>
      <c r="D3205" s="15"/>
      <c r="E3205" s="32">
        <v>45881</v>
      </c>
      <c r="F3205" s="17" t="s">
        <v>228</v>
      </c>
      <c r="G3205" s="15"/>
      <c r="H3205" s="17" t="s">
        <v>239</v>
      </c>
      <c r="I3205" s="17" t="s">
        <v>546</v>
      </c>
      <c r="J3205" s="17" t="s">
        <v>88</v>
      </c>
      <c r="K3205" s="17" t="s">
        <v>267</v>
      </c>
      <c r="L3205" s="17" t="s">
        <v>9794</v>
      </c>
      <c r="M3205" s="17" t="s">
        <v>9795</v>
      </c>
      <c r="N3205" s="17" t="s">
        <v>9796</v>
      </c>
      <c r="O3205" s="17" t="s">
        <v>295</v>
      </c>
      <c r="P3205" s="43" t="s">
        <v>4047</v>
      </c>
      <c r="Q3205" s="17" t="str" cm="1">
        <f t="array" ref="Q3205">_xlfn.XLOOKUP(Table4[[#This Row],[Full Name / Nama Penuh]],Table1[[#All],[Employee Name]],Table1[[#All],[Status]],"",0,1)</f>
        <v>Active</v>
      </c>
      <c r="R3205" s="37"/>
    </row>
    <row r="3206" spans="1:18">
      <c r="A3206" s="17"/>
      <c r="B3206" s="15"/>
      <c r="C3206" s="15"/>
      <c r="D3206" s="15"/>
      <c r="E3206" s="32">
        <v>45881</v>
      </c>
      <c r="F3206" s="17" t="s">
        <v>78</v>
      </c>
      <c r="G3206" s="15"/>
      <c r="H3206" s="17" t="s">
        <v>239</v>
      </c>
      <c r="I3206" s="17" t="s">
        <v>309</v>
      </c>
      <c r="J3206" s="17" t="s">
        <v>386</v>
      </c>
      <c r="K3206" s="17" t="s">
        <v>305</v>
      </c>
      <c r="L3206" s="17" t="s">
        <v>9797</v>
      </c>
      <c r="M3206" s="17" t="s">
        <v>9798</v>
      </c>
      <c r="N3206" s="17" t="s">
        <v>9799</v>
      </c>
      <c r="O3206" s="17" t="s">
        <v>295</v>
      </c>
      <c r="P3206" s="43" t="s">
        <v>4047</v>
      </c>
      <c r="Q3206" s="17" t="str" cm="1">
        <f t="array" ref="Q3206">_xlfn.XLOOKUP(Table4[[#This Row],[Full Name / Nama Penuh]],Table1[[#All],[Employee Name]],Table1[[#All],[Status]],"",0,1)</f>
        <v>Active</v>
      </c>
      <c r="R3206" s="37"/>
    </row>
    <row r="3207" spans="1:18">
      <c r="A3207" s="17"/>
      <c r="B3207" s="15"/>
      <c r="C3207" s="15"/>
      <c r="D3207" s="15"/>
      <c r="E3207" s="32">
        <v>45881</v>
      </c>
      <c r="F3207" s="17" t="s">
        <v>99</v>
      </c>
      <c r="G3207" s="15"/>
      <c r="H3207" s="17" t="s">
        <v>239</v>
      </c>
      <c r="I3207" s="17" t="s">
        <v>3494</v>
      </c>
      <c r="J3207" s="17" t="s">
        <v>620</v>
      </c>
      <c r="K3207" s="17" t="s">
        <v>305</v>
      </c>
      <c r="L3207" s="17" t="s">
        <v>9800</v>
      </c>
      <c r="M3207" s="17" t="s">
        <v>9801</v>
      </c>
      <c r="N3207" s="17" t="s">
        <v>9802</v>
      </c>
      <c r="O3207" s="17" t="s">
        <v>295</v>
      </c>
      <c r="P3207" s="43" t="s">
        <v>4047</v>
      </c>
      <c r="Q3207" s="17" t="str" cm="1">
        <f t="array" ref="Q3207">_xlfn.XLOOKUP(Table4[[#This Row],[Full Name / Nama Penuh]],Table1[[#All],[Employee Name]],Table1[[#All],[Status]],"",0,1)</f>
        <v>Active</v>
      </c>
      <c r="R3207" s="37"/>
    </row>
    <row r="3208" spans="1:18">
      <c r="A3208" s="17"/>
      <c r="B3208" s="15"/>
      <c r="C3208" s="15"/>
      <c r="D3208" s="15"/>
      <c r="E3208" s="32">
        <v>45881</v>
      </c>
      <c r="F3208" s="17" t="s">
        <v>160</v>
      </c>
      <c r="G3208" s="15"/>
      <c r="H3208" s="17" t="s">
        <v>239</v>
      </c>
      <c r="I3208" s="17" t="s">
        <v>359</v>
      </c>
      <c r="J3208" s="17" t="s">
        <v>266</v>
      </c>
      <c r="K3208" s="17" t="s">
        <v>305</v>
      </c>
      <c r="L3208" s="17" t="s">
        <v>9803</v>
      </c>
      <c r="M3208" s="17" t="s">
        <v>9804</v>
      </c>
      <c r="N3208" s="17" t="s">
        <v>9805</v>
      </c>
      <c r="O3208" s="17" t="s">
        <v>428</v>
      </c>
      <c r="P3208" s="43" t="s">
        <v>4047</v>
      </c>
      <c r="Q3208" s="17" t="str" cm="1">
        <f t="array" ref="Q3208">_xlfn.XLOOKUP(Table4[[#This Row],[Full Name / Nama Penuh]],Table1[[#All],[Employee Name]],Table1[[#All],[Status]],"",0,1)</f>
        <v>Active</v>
      </c>
      <c r="R3208" s="37"/>
    </row>
    <row r="3209" spans="1:18">
      <c r="A3209" s="17"/>
      <c r="B3209" s="15"/>
      <c r="C3209" s="15"/>
      <c r="D3209" s="15"/>
      <c r="E3209" s="32">
        <v>45881</v>
      </c>
      <c r="F3209" s="17" t="s">
        <v>160</v>
      </c>
      <c r="G3209" s="15"/>
      <c r="H3209" s="17" t="s">
        <v>239</v>
      </c>
      <c r="I3209" s="17" t="s">
        <v>359</v>
      </c>
      <c r="J3209" s="17" t="s">
        <v>266</v>
      </c>
      <c r="K3209" s="17" t="s">
        <v>267</v>
      </c>
      <c r="L3209" s="17" t="s">
        <v>9806</v>
      </c>
      <c r="M3209" s="17" t="s">
        <v>1128</v>
      </c>
      <c r="N3209" s="17" t="s">
        <v>9807</v>
      </c>
      <c r="O3209" s="17" t="s">
        <v>340</v>
      </c>
      <c r="P3209" s="43" t="s">
        <v>4047</v>
      </c>
      <c r="Q3209" s="17" t="str" cm="1">
        <f t="array" ref="Q3209">_xlfn.XLOOKUP(Table4[[#This Row],[Full Name / Nama Penuh]],Table1[[#All],[Employee Name]],Table1[[#All],[Status]],"",0,1)</f>
        <v>Active</v>
      </c>
      <c r="R3209" s="37"/>
    </row>
    <row r="3210" spans="1:18">
      <c r="A3210" s="17"/>
      <c r="B3210" s="15"/>
      <c r="C3210" s="15"/>
      <c r="D3210" s="15"/>
      <c r="E3210" s="32">
        <v>45881</v>
      </c>
      <c r="F3210" s="17" t="s">
        <v>160</v>
      </c>
      <c r="G3210" s="15"/>
      <c r="H3210" s="17" t="s">
        <v>239</v>
      </c>
      <c r="I3210" s="17" t="s">
        <v>359</v>
      </c>
      <c r="J3210" s="17" t="s">
        <v>266</v>
      </c>
      <c r="K3210" s="17" t="s">
        <v>267</v>
      </c>
      <c r="L3210" s="17" t="s">
        <v>9808</v>
      </c>
      <c r="M3210" s="17" t="s">
        <v>1943</v>
      </c>
      <c r="N3210" s="17" t="s">
        <v>9809</v>
      </c>
      <c r="O3210" s="17" t="s">
        <v>340</v>
      </c>
      <c r="P3210" s="43" t="s">
        <v>4047</v>
      </c>
      <c r="Q3210" s="17" t="str" cm="1">
        <f t="array" ref="Q3210">_xlfn.XLOOKUP(Table4[[#This Row],[Full Name / Nama Penuh]],Table1[[#All],[Employee Name]],Table1[[#All],[Status]],"",0,1)</f>
        <v>Active</v>
      </c>
      <c r="R3210" s="37"/>
    </row>
    <row r="3211" spans="1:18">
      <c r="A3211" s="17"/>
      <c r="B3211" s="15"/>
      <c r="C3211" s="15"/>
      <c r="D3211" s="15"/>
      <c r="E3211" s="32">
        <v>45881</v>
      </c>
      <c r="F3211" s="17" t="s">
        <v>160</v>
      </c>
      <c r="G3211" s="15"/>
      <c r="H3211" s="17" t="s">
        <v>239</v>
      </c>
      <c r="I3211" s="17" t="s">
        <v>359</v>
      </c>
      <c r="J3211" s="17" t="s">
        <v>266</v>
      </c>
      <c r="K3211" s="17" t="s">
        <v>305</v>
      </c>
      <c r="L3211" s="17" t="s">
        <v>9810</v>
      </c>
      <c r="M3211" s="17" t="s">
        <v>9811</v>
      </c>
      <c r="N3211" s="17" t="s">
        <v>9812</v>
      </c>
      <c r="O3211" s="17" t="s">
        <v>295</v>
      </c>
      <c r="P3211" s="43" t="s">
        <v>4047</v>
      </c>
      <c r="Q3211" s="17" t="str" cm="1">
        <f t="array" ref="Q3211">_xlfn.XLOOKUP(Table4[[#This Row],[Full Name / Nama Penuh]],Table1[[#All],[Employee Name]],Table1[[#All],[Status]],"",0,1)</f>
        <v>Active</v>
      </c>
      <c r="R3211" s="37"/>
    </row>
    <row r="3212" spans="1:18">
      <c r="A3212" s="17"/>
      <c r="B3212" s="15"/>
      <c r="C3212" s="15"/>
      <c r="D3212" s="15"/>
      <c r="E3212" s="32">
        <v>45881</v>
      </c>
      <c r="F3212" s="17" t="s">
        <v>169</v>
      </c>
      <c r="G3212" s="15"/>
      <c r="H3212" s="17" t="s">
        <v>239</v>
      </c>
      <c r="I3212" s="17" t="s">
        <v>2950</v>
      </c>
      <c r="J3212" s="17" t="s">
        <v>291</v>
      </c>
      <c r="K3212" s="17" t="s">
        <v>305</v>
      </c>
      <c r="L3212" s="17" t="s">
        <v>9813</v>
      </c>
      <c r="M3212" s="17" t="s">
        <v>9814</v>
      </c>
      <c r="N3212" s="17" t="s">
        <v>9815</v>
      </c>
      <c r="O3212" s="17" t="s">
        <v>295</v>
      </c>
      <c r="P3212" s="43" t="s">
        <v>4047</v>
      </c>
      <c r="Q3212" s="17" t="str" cm="1">
        <f t="array" ref="Q3212">_xlfn.XLOOKUP(Table4[[#This Row],[Full Name / Nama Penuh]],Table1[[#All],[Employee Name]],Table1[[#All],[Status]],"",0,1)</f>
        <v>Active</v>
      </c>
      <c r="R3212" s="37"/>
    </row>
    <row r="3213" spans="1:18">
      <c r="A3213" s="17"/>
      <c r="B3213" s="15"/>
      <c r="C3213" s="15"/>
      <c r="D3213" s="15"/>
      <c r="E3213" s="32">
        <v>45881</v>
      </c>
      <c r="F3213" s="17" t="s">
        <v>226</v>
      </c>
      <c r="G3213" s="15"/>
      <c r="H3213" s="17" t="s">
        <v>239</v>
      </c>
      <c r="I3213" s="17" t="s">
        <v>2954</v>
      </c>
      <c r="J3213" s="17" t="s">
        <v>274</v>
      </c>
      <c r="K3213" s="17" t="s">
        <v>267</v>
      </c>
      <c r="L3213" s="17" t="s">
        <v>9816</v>
      </c>
      <c r="M3213" s="17" t="s">
        <v>9817</v>
      </c>
      <c r="N3213" s="17" t="s">
        <v>9818</v>
      </c>
      <c r="O3213" s="17" t="s">
        <v>295</v>
      </c>
      <c r="P3213" s="43" t="s">
        <v>4047</v>
      </c>
      <c r="Q3213" s="17" t="str" cm="1">
        <f t="array" ref="Q3213">_xlfn.XLOOKUP(Table4[[#This Row],[Full Name / Nama Penuh]],Table1[[#All],[Employee Name]],Table1[[#All],[Status]],"",0,1)</f>
        <v>Active</v>
      </c>
      <c r="R3213" s="37"/>
    </row>
    <row r="3214" spans="1:18">
      <c r="A3214" s="17"/>
      <c r="B3214" s="15"/>
      <c r="C3214" s="15"/>
      <c r="D3214" s="15"/>
      <c r="E3214" s="32">
        <v>45881</v>
      </c>
      <c r="F3214" s="17" t="s">
        <v>226</v>
      </c>
      <c r="G3214" s="15"/>
      <c r="H3214" s="17" t="s">
        <v>239</v>
      </c>
      <c r="I3214" s="17" t="s">
        <v>5737</v>
      </c>
      <c r="J3214" s="17" t="s">
        <v>274</v>
      </c>
      <c r="K3214" s="17" t="s">
        <v>267</v>
      </c>
      <c r="L3214" s="17" t="s">
        <v>9819</v>
      </c>
      <c r="M3214" s="17" t="s">
        <v>9820</v>
      </c>
      <c r="N3214" s="17" t="s">
        <v>9821</v>
      </c>
      <c r="O3214" s="17" t="s">
        <v>295</v>
      </c>
      <c r="P3214" s="43" t="s">
        <v>4047</v>
      </c>
      <c r="Q3214" s="17" t="str" cm="1">
        <f t="array" ref="Q3214">_xlfn.XLOOKUP(Table4[[#This Row],[Full Name / Nama Penuh]],Table1[[#All],[Employee Name]],Table1[[#All],[Status]],"",0,1)</f>
        <v>Active</v>
      </c>
      <c r="R3214" s="37"/>
    </row>
    <row r="3215" spans="1:18">
      <c r="A3215" s="17"/>
      <c r="B3215" s="15"/>
      <c r="C3215" s="15"/>
      <c r="D3215" s="15"/>
      <c r="E3215" s="32">
        <v>45881</v>
      </c>
      <c r="F3215" s="17" t="s">
        <v>142</v>
      </c>
      <c r="G3215" s="15"/>
      <c r="H3215" s="17" t="s">
        <v>239</v>
      </c>
      <c r="I3215" s="17" t="s">
        <v>324</v>
      </c>
      <c r="J3215" s="17" t="s">
        <v>266</v>
      </c>
      <c r="K3215" s="17" t="s">
        <v>305</v>
      </c>
      <c r="L3215" s="17" t="s">
        <v>9822</v>
      </c>
      <c r="M3215" s="17" t="s">
        <v>9823</v>
      </c>
      <c r="N3215" s="17" t="s">
        <v>9824</v>
      </c>
      <c r="O3215" s="17" t="s">
        <v>589</v>
      </c>
      <c r="P3215" s="43" t="s">
        <v>4047</v>
      </c>
      <c r="Q3215" s="17" t="str" cm="1">
        <f t="array" ref="Q3215">_xlfn.XLOOKUP(Table4[[#This Row],[Full Name / Nama Penuh]],Table1[[#All],[Employee Name]],Table1[[#All],[Status]],"",0,1)</f>
        <v>Active</v>
      </c>
      <c r="R3215" s="37"/>
    </row>
    <row r="3216" spans="1:18">
      <c r="A3216" s="17"/>
      <c r="B3216" s="15"/>
      <c r="C3216" s="15"/>
      <c r="D3216" s="15"/>
      <c r="E3216" s="32">
        <v>45881</v>
      </c>
      <c r="F3216" s="17" t="s">
        <v>142</v>
      </c>
      <c r="G3216" s="15"/>
      <c r="H3216" s="17" t="s">
        <v>239</v>
      </c>
      <c r="I3216" s="17" t="s">
        <v>324</v>
      </c>
      <c r="J3216" s="17" t="s">
        <v>266</v>
      </c>
      <c r="K3216" s="17" t="s">
        <v>305</v>
      </c>
      <c r="L3216" s="17" t="s">
        <v>9825</v>
      </c>
      <c r="M3216" s="17" t="s">
        <v>9826</v>
      </c>
      <c r="N3216" s="17" t="s">
        <v>9827</v>
      </c>
      <c r="O3216" s="17" t="s">
        <v>589</v>
      </c>
      <c r="P3216" s="43" t="s">
        <v>4047</v>
      </c>
      <c r="Q3216" s="17" t="str" cm="1">
        <f t="array" ref="Q3216">_xlfn.XLOOKUP(Table4[[#This Row],[Full Name / Nama Penuh]],Table1[[#All],[Employee Name]],Table1[[#All],[Status]],"",0,1)</f>
        <v>Active</v>
      </c>
      <c r="R3216" s="37"/>
    </row>
    <row r="3217" spans="1:18">
      <c r="A3217" s="17"/>
      <c r="B3217" s="15"/>
      <c r="C3217" s="15"/>
      <c r="D3217" s="15"/>
      <c r="E3217" s="32">
        <v>45880</v>
      </c>
      <c r="F3217" s="17" t="s">
        <v>159</v>
      </c>
      <c r="G3217" s="15"/>
      <c r="H3217" s="17" t="s">
        <v>239</v>
      </c>
      <c r="I3217" s="17" t="s">
        <v>20</v>
      </c>
      <c r="J3217" s="17" t="s">
        <v>644</v>
      </c>
      <c r="K3217" s="17" t="s">
        <v>296</v>
      </c>
      <c r="L3217" s="17" t="s">
        <v>9828</v>
      </c>
      <c r="M3217" s="17" t="s">
        <v>9829</v>
      </c>
      <c r="N3217" s="17" t="s">
        <v>9830</v>
      </c>
      <c r="O3217" s="17" t="s">
        <v>375</v>
      </c>
      <c r="P3217" s="43" t="s">
        <v>4047</v>
      </c>
      <c r="Q3217" s="17" t="str" cm="1">
        <f t="array" ref="Q3217">_xlfn.XLOOKUP(Table4[[#This Row],[Full Name / Nama Penuh]],Table1[[#All],[Employee Name]],Table1[[#All],[Status]],"",0,1)</f>
        <v>Active</v>
      </c>
      <c r="R3217" s="37"/>
    </row>
    <row r="3218" spans="1:18">
      <c r="A3218" s="17"/>
      <c r="B3218" s="15"/>
      <c r="C3218" s="15"/>
      <c r="D3218" s="15"/>
      <c r="E3218" s="32">
        <v>45880</v>
      </c>
      <c r="F3218" s="17" t="s">
        <v>103</v>
      </c>
      <c r="G3218" s="15"/>
      <c r="H3218" s="17" t="s">
        <v>239</v>
      </c>
      <c r="I3218" s="17" t="s">
        <v>8956</v>
      </c>
      <c r="J3218" s="17" t="s">
        <v>325</v>
      </c>
      <c r="K3218" s="17" t="s">
        <v>296</v>
      </c>
      <c r="L3218" s="17" t="s">
        <v>9831</v>
      </c>
      <c r="M3218" s="17" t="s">
        <v>9832</v>
      </c>
      <c r="N3218" s="17" t="s">
        <v>9833</v>
      </c>
      <c r="O3218" s="17" t="s">
        <v>450</v>
      </c>
      <c r="P3218" s="43" t="s">
        <v>4047</v>
      </c>
      <c r="Q3218" s="17" t="str" cm="1">
        <f t="array" ref="Q3218">_xlfn.XLOOKUP(Table4[[#This Row],[Full Name / Nama Penuh]],Table1[[#All],[Employee Name]],Table1[[#All],[Status]],"",0,1)</f>
        <v>Active</v>
      </c>
      <c r="R3218" s="37"/>
    </row>
    <row r="3219" spans="1:18">
      <c r="A3219" s="17"/>
      <c r="B3219" s="15"/>
      <c r="C3219" s="15"/>
      <c r="D3219" s="15"/>
      <c r="E3219" s="32">
        <v>45880</v>
      </c>
      <c r="F3219" s="17" t="s">
        <v>215</v>
      </c>
      <c r="G3219" s="15"/>
      <c r="H3219" s="17" t="s">
        <v>239</v>
      </c>
      <c r="I3219" s="17" t="s">
        <v>7452</v>
      </c>
      <c r="J3219" s="17" t="s">
        <v>274</v>
      </c>
      <c r="K3219" s="17" t="s">
        <v>285</v>
      </c>
      <c r="L3219" s="17" t="s">
        <v>9834</v>
      </c>
      <c r="M3219" s="17" t="s">
        <v>7458</v>
      </c>
      <c r="N3219" s="17" t="s">
        <v>9835</v>
      </c>
      <c r="O3219" s="17" t="s">
        <v>428</v>
      </c>
      <c r="P3219" s="43" t="s">
        <v>4047</v>
      </c>
      <c r="Q3219" s="17" t="str" cm="1">
        <f t="array" ref="Q3219">_xlfn.XLOOKUP(Table4[[#This Row],[Full Name / Nama Penuh]],Table1[[#All],[Employee Name]],Table1[[#All],[Status]],"",0,1)</f>
        <v>Inactive</v>
      </c>
      <c r="R3219" s="37"/>
    </row>
    <row r="3220" spans="1:18" ht="130.5">
      <c r="A3220" s="17"/>
      <c r="B3220" s="15"/>
      <c r="C3220" s="15"/>
      <c r="D3220" s="15"/>
      <c r="E3220" s="32">
        <v>45880</v>
      </c>
      <c r="F3220" s="17" t="s">
        <v>140</v>
      </c>
      <c r="G3220" s="15"/>
      <c r="H3220" s="17" t="s">
        <v>239</v>
      </c>
      <c r="I3220" s="18" t="s">
        <v>714</v>
      </c>
      <c r="J3220" s="18" t="s">
        <v>291</v>
      </c>
      <c r="K3220" s="19" t="s">
        <v>285</v>
      </c>
      <c r="L3220" s="19" t="s">
        <v>9836</v>
      </c>
      <c r="M3220" s="20" t="s">
        <v>9837</v>
      </c>
      <c r="N3220" s="19" t="s">
        <v>9838</v>
      </c>
      <c r="O3220" s="18" t="s">
        <v>367</v>
      </c>
      <c r="P3220" s="43" t="s">
        <v>4047</v>
      </c>
      <c r="Q3220" s="17" t="str" cm="1">
        <f t="array" ref="Q3220">_xlfn.XLOOKUP(Table4[[#This Row],[Full Name / Nama Penuh]],Table1[[#All],[Employee Name]],Table1[[#All],[Status]],"",0,1)</f>
        <v>Active</v>
      </c>
      <c r="R3220" s="37"/>
    </row>
    <row r="3221" spans="1:18">
      <c r="A3221" s="17"/>
      <c r="B3221" s="15"/>
      <c r="C3221" s="15"/>
      <c r="D3221" s="15"/>
      <c r="E3221" s="32">
        <v>45880</v>
      </c>
      <c r="F3221" s="17" t="s">
        <v>27</v>
      </c>
      <c r="G3221" s="15"/>
      <c r="H3221" s="17" t="s">
        <v>239</v>
      </c>
      <c r="I3221" s="17" t="s">
        <v>8922</v>
      </c>
      <c r="J3221" s="17" t="s">
        <v>88</v>
      </c>
      <c r="K3221" s="17" t="s">
        <v>267</v>
      </c>
      <c r="L3221" s="17" t="s">
        <v>9839</v>
      </c>
      <c r="M3221" s="17" t="s">
        <v>9840</v>
      </c>
      <c r="N3221" s="17" t="s">
        <v>9841</v>
      </c>
      <c r="O3221" s="17" t="s">
        <v>271</v>
      </c>
      <c r="P3221" s="43" t="s">
        <v>4047</v>
      </c>
      <c r="Q3221" s="17" t="str" cm="1">
        <f t="array" ref="Q3221">_xlfn.XLOOKUP(Table4[[#This Row],[Full Name / Nama Penuh]],Table1[[#All],[Employee Name]],Table1[[#All],[Status]],"",0,1)</f>
        <v>Inactive</v>
      </c>
      <c r="R3221" s="37"/>
    </row>
    <row r="3222" spans="1:18">
      <c r="A3222" s="17"/>
      <c r="B3222" s="15"/>
      <c r="C3222" s="15"/>
      <c r="D3222" s="15"/>
      <c r="E3222" s="32">
        <v>45880</v>
      </c>
      <c r="F3222" s="17" t="s">
        <v>96</v>
      </c>
      <c r="G3222" s="15"/>
      <c r="H3222" s="17" t="s">
        <v>239</v>
      </c>
      <c r="I3222" s="17" t="s">
        <v>5325</v>
      </c>
      <c r="J3222" s="17" t="s">
        <v>291</v>
      </c>
      <c r="K3222" s="17" t="s">
        <v>267</v>
      </c>
      <c r="L3222" s="17" t="s">
        <v>9842</v>
      </c>
      <c r="M3222" s="17" t="s">
        <v>9843</v>
      </c>
      <c r="N3222" s="17" t="s">
        <v>9844</v>
      </c>
      <c r="O3222" s="17" t="s">
        <v>553</v>
      </c>
      <c r="P3222" s="43" t="s">
        <v>4047</v>
      </c>
      <c r="Q3222" s="17" t="str" cm="1">
        <f t="array" ref="Q3222">_xlfn.XLOOKUP(Table4[[#This Row],[Full Name / Nama Penuh]],Table1[[#All],[Employee Name]],Table1[[#All],[Status]],"",0,1)</f>
        <v>Active</v>
      </c>
      <c r="R3222" s="37"/>
    </row>
    <row r="3223" spans="1:18">
      <c r="A3223" s="17"/>
      <c r="B3223" s="15"/>
      <c r="C3223" s="15"/>
      <c r="D3223" s="15"/>
      <c r="E3223" s="32">
        <v>45880</v>
      </c>
      <c r="F3223" s="17" t="s">
        <v>53</v>
      </c>
      <c r="G3223" s="15"/>
      <c r="H3223" s="17" t="s">
        <v>239</v>
      </c>
      <c r="I3223" s="17" t="s">
        <v>304</v>
      </c>
      <c r="J3223" s="17" t="s">
        <v>266</v>
      </c>
      <c r="K3223" s="17" t="s">
        <v>267</v>
      </c>
      <c r="L3223" s="17" t="s">
        <v>9845</v>
      </c>
      <c r="M3223" s="17" t="s">
        <v>9846</v>
      </c>
      <c r="N3223" s="17" t="s">
        <v>9847</v>
      </c>
      <c r="O3223" s="17" t="s">
        <v>340</v>
      </c>
      <c r="P3223" s="43" t="s">
        <v>4047</v>
      </c>
      <c r="Q3223" s="17" t="str" cm="1">
        <f t="array" ref="Q3223">_xlfn.XLOOKUP(Table4[[#This Row],[Full Name / Nama Penuh]],Table1[[#All],[Employee Name]],Table1[[#All],[Status]],"",0,1)</f>
        <v>Active</v>
      </c>
      <c r="R3223" s="37"/>
    </row>
    <row r="3224" spans="1:18">
      <c r="A3224" s="17"/>
      <c r="B3224" s="15"/>
      <c r="C3224" s="15"/>
      <c r="D3224" s="15"/>
      <c r="E3224" s="32">
        <v>45880</v>
      </c>
      <c r="F3224" s="17" t="s">
        <v>53</v>
      </c>
      <c r="G3224" s="15"/>
      <c r="H3224" s="17" t="s">
        <v>239</v>
      </c>
      <c r="I3224" s="17" t="s">
        <v>304</v>
      </c>
      <c r="J3224" s="17" t="s">
        <v>628</v>
      </c>
      <c r="K3224" s="17" t="s">
        <v>305</v>
      </c>
      <c r="L3224" s="17" t="s">
        <v>9848</v>
      </c>
      <c r="M3224" s="17" t="s">
        <v>9849</v>
      </c>
      <c r="N3224" s="17" t="s">
        <v>9850</v>
      </c>
      <c r="O3224" s="17" t="s">
        <v>295</v>
      </c>
      <c r="P3224" s="43" t="s">
        <v>4047</v>
      </c>
      <c r="Q3224" s="17" t="str" cm="1">
        <f t="array" ref="Q3224">_xlfn.XLOOKUP(Table4[[#This Row],[Full Name / Nama Penuh]],Table1[[#All],[Employee Name]],Table1[[#All],[Status]],"",0,1)</f>
        <v>Active</v>
      </c>
      <c r="R3224" s="37"/>
    </row>
    <row r="3225" spans="1:18">
      <c r="A3225" s="17"/>
      <c r="B3225" s="15"/>
      <c r="C3225" s="15"/>
      <c r="D3225" s="15"/>
      <c r="E3225" s="32">
        <v>45880</v>
      </c>
      <c r="F3225" s="17" t="s">
        <v>90</v>
      </c>
      <c r="G3225" s="15"/>
      <c r="H3225" s="17" t="s">
        <v>239</v>
      </c>
      <c r="I3225" s="17" t="s">
        <v>445</v>
      </c>
      <c r="J3225" s="17" t="s">
        <v>279</v>
      </c>
      <c r="K3225" s="17" t="s">
        <v>305</v>
      </c>
      <c r="L3225" s="17" t="s">
        <v>9851</v>
      </c>
      <c r="M3225" s="17" t="s">
        <v>9852</v>
      </c>
      <c r="N3225" s="17" t="s">
        <v>9853</v>
      </c>
      <c r="O3225" s="17" t="s">
        <v>527</v>
      </c>
      <c r="P3225" s="43" t="s">
        <v>4047</v>
      </c>
      <c r="Q3225" s="17" t="str" cm="1">
        <f t="array" ref="Q3225">_xlfn.XLOOKUP(Table4[[#This Row],[Full Name / Nama Penuh]],Table1[[#All],[Employee Name]],Table1[[#All],[Status]],"",0,1)</f>
        <v>Active</v>
      </c>
      <c r="R3225" s="37"/>
    </row>
    <row r="3226" spans="1:18">
      <c r="A3226" s="17"/>
      <c r="B3226" s="15"/>
      <c r="C3226" s="15"/>
      <c r="D3226" s="15"/>
      <c r="E3226" s="32">
        <v>45880</v>
      </c>
      <c r="F3226" s="17" t="s">
        <v>90</v>
      </c>
      <c r="G3226" s="15"/>
      <c r="H3226" s="17" t="s">
        <v>239</v>
      </c>
      <c r="I3226" s="17" t="s">
        <v>445</v>
      </c>
      <c r="J3226" s="17" t="s">
        <v>274</v>
      </c>
      <c r="K3226" s="17" t="s">
        <v>305</v>
      </c>
      <c r="L3226" s="17" t="s">
        <v>9854</v>
      </c>
      <c r="M3226" s="17" t="s">
        <v>9855</v>
      </c>
      <c r="N3226" s="17" t="s">
        <v>9856</v>
      </c>
      <c r="O3226" s="17" t="s">
        <v>295</v>
      </c>
      <c r="P3226" s="43" t="s">
        <v>4047</v>
      </c>
      <c r="Q3226" s="17" t="str" cm="1">
        <f t="array" ref="Q3226">_xlfn.XLOOKUP(Table4[[#This Row],[Full Name / Nama Penuh]],Table1[[#All],[Employee Name]],Table1[[#All],[Status]],"",0,1)</f>
        <v>Active</v>
      </c>
      <c r="R3226" s="37"/>
    </row>
    <row r="3227" spans="1:18">
      <c r="A3227" s="17"/>
      <c r="B3227" s="15"/>
      <c r="C3227" s="15"/>
      <c r="D3227" s="15"/>
      <c r="E3227" s="32">
        <v>45880</v>
      </c>
      <c r="F3227" s="17" t="s">
        <v>90</v>
      </c>
      <c r="G3227" s="15"/>
      <c r="H3227" s="17" t="s">
        <v>239</v>
      </c>
      <c r="I3227" s="17" t="s">
        <v>445</v>
      </c>
      <c r="J3227" s="17" t="s">
        <v>291</v>
      </c>
      <c r="K3227" s="17" t="s">
        <v>267</v>
      </c>
      <c r="L3227" s="17" t="s">
        <v>9857</v>
      </c>
      <c r="M3227" s="17" t="s">
        <v>9858</v>
      </c>
      <c r="N3227" s="17" t="s">
        <v>9859</v>
      </c>
      <c r="O3227" s="17" t="s">
        <v>375</v>
      </c>
      <c r="P3227" s="43" t="s">
        <v>4047</v>
      </c>
      <c r="Q3227" s="17" t="str" cm="1">
        <f t="array" ref="Q3227">_xlfn.XLOOKUP(Table4[[#This Row],[Full Name / Nama Penuh]],Table1[[#All],[Employee Name]],Table1[[#All],[Status]],"",0,1)</f>
        <v>Active</v>
      </c>
      <c r="R3227" s="37"/>
    </row>
    <row r="3228" spans="1:18">
      <c r="A3228" s="17"/>
      <c r="B3228" s="15"/>
      <c r="C3228" s="15"/>
      <c r="D3228" s="15"/>
      <c r="E3228" s="32">
        <v>45880</v>
      </c>
      <c r="F3228" s="17" t="s">
        <v>72</v>
      </c>
      <c r="G3228" s="15"/>
      <c r="H3228" s="17" t="s">
        <v>239</v>
      </c>
      <c r="I3228" s="17" t="s">
        <v>309</v>
      </c>
      <c r="J3228" s="17" t="s">
        <v>266</v>
      </c>
      <c r="K3228" s="17" t="s">
        <v>305</v>
      </c>
      <c r="L3228" s="17" t="s">
        <v>9860</v>
      </c>
      <c r="M3228" s="17" t="s">
        <v>9861</v>
      </c>
      <c r="N3228" s="17" t="s">
        <v>9862</v>
      </c>
      <c r="O3228" s="17" t="s">
        <v>553</v>
      </c>
      <c r="P3228" s="43" t="s">
        <v>4047</v>
      </c>
      <c r="Q3228" s="17" t="str" cm="1">
        <f t="array" ref="Q3228">_xlfn.XLOOKUP(Table4[[#This Row],[Full Name / Nama Penuh]],Table1[[#All],[Employee Name]],Table1[[#All],[Status]],"",0,1)</f>
        <v>Active</v>
      </c>
      <c r="R3228" s="37"/>
    </row>
    <row r="3229" spans="1:18">
      <c r="A3229" s="17"/>
      <c r="B3229" s="15"/>
      <c r="C3229" s="15"/>
      <c r="D3229" s="15"/>
      <c r="E3229" s="32">
        <v>45880</v>
      </c>
      <c r="F3229" s="17" t="s">
        <v>98</v>
      </c>
      <c r="G3229" s="15"/>
      <c r="H3229" s="17" t="s">
        <v>239</v>
      </c>
      <c r="I3229" s="17" t="s">
        <v>489</v>
      </c>
      <c r="J3229" s="17" t="s">
        <v>1026</v>
      </c>
      <c r="K3229" s="17" t="s">
        <v>305</v>
      </c>
      <c r="L3229" s="17" t="s">
        <v>9863</v>
      </c>
      <c r="M3229" s="17" t="s">
        <v>9864</v>
      </c>
      <c r="N3229" s="17" t="s">
        <v>9865</v>
      </c>
      <c r="O3229" s="17" t="s">
        <v>428</v>
      </c>
      <c r="P3229" s="43" t="s">
        <v>4047</v>
      </c>
      <c r="Q3229" s="17" t="str" cm="1">
        <f t="array" ref="Q3229">_xlfn.XLOOKUP(Table4[[#This Row],[Full Name / Nama Penuh]],Table1[[#All],[Employee Name]],Table1[[#All],[Status]],"",0,1)</f>
        <v>Active</v>
      </c>
      <c r="R3229" s="37"/>
    </row>
    <row r="3230" spans="1:18">
      <c r="A3230" s="17"/>
      <c r="B3230" s="15"/>
      <c r="C3230" s="15"/>
      <c r="D3230" s="15"/>
      <c r="E3230" s="32">
        <v>45880</v>
      </c>
      <c r="F3230" s="17" t="s">
        <v>97</v>
      </c>
      <c r="G3230" s="15"/>
      <c r="H3230" s="17" t="s">
        <v>239</v>
      </c>
      <c r="I3230" s="17" t="s">
        <v>9866</v>
      </c>
      <c r="J3230" s="17" t="s">
        <v>266</v>
      </c>
      <c r="K3230" s="17" t="s">
        <v>305</v>
      </c>
      <c r="L3230" s="17" t="s">
        <v>9867</v>
      </c>
      <c r="M3230" s="17" t="s">
        <v>9868</v>
      </c>
      <c r="N3230" s="17" t="s">
        <v>9869</v>
      </c>
      <c r="O3230" s="17" t="s">
        <v>295</v>
      </c>
      <c r="P3230" s="43" t="s">
        <v>4047</v>
      </c>
      <c r="Q3230" s="17" t="str" cm="1">
        <f t="array" ref="Q3230">_xlfn.XLOOKUP(Table4[[#This Row],[Full Name / Nama Penuh]],Table1[[#All],[Employee Name]],Table1[[#All],[Status]],"",0,1)</f>
        <v>Active</v>
      </c>
      <c r="R3230" s="37"/>
    </row>
    <row r="3231" spans="1:18">
      <c r="A3231" s="17"/>
      <c r="B3231" s="15"/>
      <c r="C3231" s="15"/>
      <c r="D3231" s="15"/>
      <c r="E3231" s="32">
        <v>45880</v>
      </c>
      <c r="F3231" s="17" t="s">
        <v>97</v>
      </c>
      <c r="G3231" s="15"/>
      <c r="H3231" s="17" t="s">
        <v>239</v>
      </c>
      <c r="I3231" s="17" t="s">
        <v>9866</v>
      </c>
      <c r="J3231" s="17" t="s">
        <v>266</v>
      </c>
      <c r="K3231" s="17" t="s">
        <v>305</v>
      </c>
      <c r="L3231" s="17" t="s">
        <v>9870</v>
      </c>
      <c r="M3231" s="17" t="s">
        <v>2112</v>
      </c>
      <c r="N3231" s="17" t="s">
        <v>9871</v>
      </c>
      <c r="O3231" s="17" t="s">
        <v>295</v>
      </c>
      <c r="P3231" s="43" t="s">
        <v>4047</v>
      </c>
      <c r="Q3231" s="17" t="str" cm="1">
        <f t="array" ref="Q3231">_xlfn.XLOOKUP(Table4[[#This Row],[Full Name / Nama Penuh]],Table1[[#All],[Employee Name]],Table1[[#All],[Status]],"",0,1)</f>
        <v>Active</v>
      </c>
      <c r="R3231" s="37"/>
    </row>
    <row r="3232" spans="1:18">
      <c r="A3232" s="17"/>
      <c r="B3232" s="15"/>
      <c r="C3232" s="15"/>
      <c r="D3232" s="15"/>
      <c r="E3232" s="32">
        <v>45880</v>
      </c>
      <c r="F3232" s="17" t="s">
        <v>97</v>
      </c>
      <c r="G3232" s="15"/>
      <c r="H3232" s="17" t="s">
        <v>239</v>
      </c>
      <c r="I3232" s="17" t="s">
        <v>9872</v>
      </c>
      <c r="J3232" s="17" t="s">
        <v>291</v>
      </c>
      <c r="K3232" s="17" t="s">
        <v>267</v>
      </c>
      <c r="L3232" s="17" t="s">
        <v>6424</v>
      </c>
      <c r="M3232" s="17" t="s">
        <v>9873</v>
      </c>
      <c r="N3232" s="17" t="s">
        <v>9874</v>
      </c>
      <c r="O3232" s="17" t="s">
        <v>283</v>
      </c>
      <c r="P3232" s="43" t="s">
        <v>4047</v>
      </c>
      <c r="Q3232" s="17" t="str" cm="1">
        <f t="array" ref="Q3232">_xlfn.XLOOKUP(Table4[[#This Row],[Full Name / Nama Penuh]],Table1[[#All],[Employee Name]],Table1[[#All],[Status]],"",0,1)</f>
        <v>Active</v>
      </c>
      <c r="R3232" s="37"/>
    </row>
    <row r="3233" spans="1:18">
      <c r="A3233" s="17"/>
      <c r="B3233" s="15"/>
      <c r="C3233" s="15"/>
      <c r="D3233" s="15"/>
      <c r="E3233" s="32">
        <v>45880</v>
      </c>
      <c r="F3233" s="17" t="s">
        <v>93</v>
      </c>
      <c r="G3233" s="15"/>
      <c r="H3233" s="17" t="s">
        <v>239</v>
      </c>
      <c r="I3233" s="17" t="s">
        <v>6054</v>
      </c>
      <c r="J3233" s="17" t="s">
        <v>266</v>
      </c>
      <c r="K3233" s="17" t="s">
        <v>305</v>
      </c>
      <c r="L3233" s="17" t="s">
        <v>9875</v>
      </c>
      <c r="M3233" s="17" t="s">
        <v>393</v>
      </c>
      <c r="N3233" s="17" t="s">
        <v>9876</v>
      </c>
      <c r="O3233" s="17" t="s">
        <v>295</v>
      </c>
      <c r="P3233" s="43" t="s">
        <v>4047</v>
      </c>
      <c r="Q3233" s="17" t="str" cm="1">
        <f t="array" ref="Q3233">_xlfn.XLOOKUP(Table4[[#This Row],[Full Name / Nama Penuh]],Table1[[#All],[Employee Name]],Table1[[#All],[Status]],"",0,1)</f>
        <v>Active</v>
      </c>
      <c r="R3233" s="37"/>
    </row>
    <row r="3234" spans="1:18">
      <c r="A3234" s="17"/>
      <c r="B3234" s="15"/>
      <c r="C3234" s="15"/>
      <c r="D3234" s="15"/>
      <c r="E3234" s="32">
        <v>45880</v>
      </c>
      <c r="F3234" s="17" t="s">
        <v>93</v>
      </c>
      <c r="G3234" s="15"/>
      <c r="H3234" s="17" t="s">
        <v>239</v>
      </c>
      <c r="I3234" s="17" t="s">
        <v>6054</v>
      </c>
      <c r="J3234" s="17" t="s">
        <v>274</v>
      </c>
      <c r="K3234" s="17" t="s">
        <v>267</v>
      </c>
      <c r="L3234" s="17" t="s">
        <v>9877</v>
      </c>
      <c r="M3234" s="17" t="s">
        <v>9878</v>
      </c>
      <c r="N3234" s="17" t="s">
        <v>9879</v>
      </c>
      <c r="O3234" s="17" t="s">
        <v>375</v>
      </c>
      <c r="P3234" s="43" t="s">
        <v>4047</v>
      </c>
      <c r="Q3234" s="17" t="str" cm="1">
        <f t="array" ref="Q3234">_xlfn.XLOOKUP(Table4[[#This Row],[Full Name / Nama Penuh]],Table1[[#All],[Employee Name]],Table1[[#All],[Status]],"",0,1)</f>
        <v>Active</v>
      </c>
      <c r="R3234" s="37"/>
    </row>
    <row r="3235" spans="1:18">
      <c r="A3235" s="17"/>
      <c r="B3235" s="15"/>
      <c r="C3235" s="15"/>
      <c r="D3235" s="15"/>
      <c r="E3235" s="32">
        <v>45880</v>
      </c>
      <c r="F3235" s="17" t="s">
        <v>142</v>
      </c>
      <c r="G3235" s="15"/>
      <c r="H3235" s="17" t="s">
        <v>239</v>
      </c>
      <c r="I3235" s="17" t="s">
        <v>324</v>
      </c>
      <c r="J3235" s="17" t="s">
        <v>266</v>
      </c>
      <c r="K3235" s="17" t="s">
        <v>305</v>
      </c>
      <c r="L3235" s="17" t="s">
        <v>9880</v>
      </c>
      <c r="M3235" s="17" t="s">
        <v>9881</v>
      </c>
      <c r="N3235" s="17" t="s">
        <v>9882</v>
      </c>
      <c r="O3235" s="17" t="s">
        <v>428</v>
      </c>
      <c r="P3235" s="43" t="s">
        <v>4047</v>
      </c>
      <c r="Q3235" s="17" t="str" cm="1">
        <f t="array" ref="Q3235">_xlfn.XLOOKUP(Table4[[#This Row],[Full Name / Nama Penuh]],Table1[[#All],[Employee Name]],Table1[[#All],[Status]],"",0,1)</f>
        <v>Active</v>
      </c>
      <c r="R3235" s="37"/>
    </row>
    <row r="3236" spans="1:18">
      <c r="A3236" s="17"/>
      <c r="B3236" s="15"/>
      <c r="C3236" s="15"/>
      <c r="D3236" s="15"/>
      <c r="E3236" s="32">
        <v>45878</v>
      </c>
      <c r="F3236" s="17" t="s">
        <v>210</v>
      </c>
      <c r="G3236" s="15"/>
      <c r="H3236" s="17" t="s">
        <v>239</v>
      </c>
      <c r="I3236" s="17" t="s">
        <v>1324</v>
      </c>
      <c r="J3236" s="17" t="s">
        <v>279</v>
      </c>
      <c r="K3236" s="17" t="s">
        <v>296</v>
      </c>
      <c r="L3236" s="17" t="s">
        <v>9883</v>
      </c>
      <c r="M3236" s="17" t="s">
        <v>9884</v>
      </c>
      <c r="N3236" s="17" t="s">
        <v>9885</v>
      </c>
      <c r="O3236" s="17" t="s">
        <v>383</v>
      </c>
      <c r="P3236" s="43" t="s">
        <v>4047</v>
      </c>
      <c r="Q3236" s="17" t="str" cm="1">
        <f t="array" ref="Q3236">_xlfn.XLOOKUP(Table4[[#This Row],[Full Name / Nama Penuh]],Table1[[#All],[Employee Name]],Table1[[#All],[Status]],"",0,1)</f>
        <v>Active</v>
      </c>
      <c r="R3236" s="37"/>
    </row>
    <row r="3237" spans="1:18">
      <c r="A3237" s="17"/>
      <c r="B3237" s="15"/>
      <c r="C3237" s="15"/>
      <c r="D3237" s="15"/>
      <c r="E3237" s="32">
        <v>45878</v>
      </c>
      <c r="F3237" s="17" t="s">
        <v>96</v>
      </c>
      <c r="G3237" s="15"/>
      <c r="H3237" s="17" t="s">
        <v>239</v>
      </c>
      <c r="I3237" s="17" t="s">
        <v>5325</v>
      </c>
      <c r="J3237" s="17" t="s">
        <v>291</v>
      </c>
      <c r="K3237" s="17" t="s">
        <v>285</v>
      </c>
      <c r="L3237" s="17" t="s">
        <v>9886</v>
      </c>
      <c r="M3237" s="17" t="s">
        <v>9887</v>
      </c>
      <c r="N3237" s="17" t="s">
        <v>339</v>
      </c>
      <c r="O3237" s="17" t="s">
        <v>375</v>
      </c>
      <c r="P3237" s="43" t="s">
        <v>4047</v>
      </c>
      <c r="Q3237" s="17" t="str" cm="1">
        <f t="array" ref="Q3237">_xlfn.XLOOKUP(Table4[[#This Row],[Full Name / Nama Penuh]],Table1[[#All],[Employee Name]],Table1[[#All],[Status]],"",0,1)</f>
        <v>Active</v>
      </c>
      <c r="R3237" s="37"/>
    </row>
    <row r="3238" spans="1:18">
      <c r="A3238" s="17"/>
      <c r="B3238" s="15"/>
      <c r="C3238" s="15"/>
      <c r="D3238" s="15"/>
      <c r="E3238" s="32">
        <v>45878</v>
      </c>
      <c r="F3238" s="17" t="s">
        <v>18</v>
      </c>
      <c r="G3238" s="15"/>
      <c r="H3238" s="17" t="s">
        <v>239</v>
      </c>
      <c r="I3238" s="17" t="s">
        <v>1086</v>
      </c>
      <c r="J3238" s="17" t="s">
        <v>279</v>
      </c>
      <c r="K3238" s="17" t="s">
        <v>285</v>
      </c>
      <c r="L3238" s="17" t="s">
        <v>9888</v>
      </c>
      <c r="M3238" s="17" t="s">
        <v>9889</v>
      </c>
      <c r="N3238" s="17" t="s">
        <v>9890</v>
      </c>
      <c r="O3238" s="17" t="s">
        <v>346</v>
      </c>
      <c r="P3238" s="43" t="s">
        <v>4047</v>
      </c>
      <c r="Q3238" s="17" t="str" cm="1">
        <f t="array" ref="Q3238">_xlfn.XLOOKUP(Table4[[#This Row],[Full Name / Nama Penuh]],Table1[[#All],[Employee Name]],Table1[[#All],[Status]],"",0,1)</f>
        <v>Active</v>
      </c>
      <c r="R3238" s="37"/>
    </row>
    <row r="3239" spans="1:18">
      <c r="A3239" s="17"/>
      <c r="B3239" s="15"/>
      <c r="C3239" s="15"/>
      <c r="D3239" s="15"/>
      <c r="E3239" s="32">
        <v>45878</v>
      </c>
      <c r="F3239" s="17" t="s">
        <v>210</v>
      </c>
      <c r="G3239" s="15"/>
      <c r="H3239" s="17" t="s">
        <v>239</v>
      </c>
      <c r="I3239" s="17" t="s">
        <v>1324</v>
      </c>
      <c r="J3239" s="17" t="s">
        <v>407</v>
      </c>
      <c r="K3239" s="17" t="s">
        <v>267</v>
      </c>
      <c r="L3239" s="17" t="s">
        <v>9891</v>
      </c>
      <c r="M3239" s="17" t="s">
        <v>9892</v>
      </c>
      <c r="N3239" s="17" t="s">
        <v>9893</v>
      </c>
      <c r="O3239" s="17" t="s">
        <v>318</v>
      </c>
      <c r="P3239" s="43" t="s">
        <v>4047</v>
      </c>
      <c r="Q3239" s="17" t="str" cm="1">
        <f t="array" ref="Q3239">_xlfn.XLOOKUP(Table4[[#This Row],[Full Name / Nama Penuh]],Table1[[#All],[Employee Name]],Table1[[#All],[Status]],"",0,1)</f>
        <v>Active</v>
      </c>
      <c r="R3239" s="37"/>
    </row>
    <row r="3240" spans="1:18">
      <c r="A3240" s="17"/>
      <c r="B3240" s="15"/>
      <c r="C3240" s="15"/>
      <c r="D3240" s="15"/>
      <c r="E3240" s="32">
        <v>45878</v>
      </c>
      <c r="F3240" s="17" t="s">
        <v>210</v>
      </c>
      <c r="G3240" s="15"/>
      <c r="H3240" s="17" t="s">
        <v>239</v>
      </c>
      <c r="I3240" s="17" t="s">
        <v>9894</v>
      </c>
      <c r="J3240" s="17" t="s">
        <v>266</v>
      </c>
      <c r="K3240" s="17" t="s">
        <v>267</v>
      </c>
      <c r="L3240" s="17" t="s">
        <v>9895</v>
      </c>
      <c r="M3240" s="17" t="s">
        <v>9896</v>
      </c>
      <c r="N3240" s="17" t="s">
        <v>5989</v>
      </c>
      <c r="O3240" s="17" t="s">
        <v>283</v>
      </c>
      <c r="P3240" s="43" t="s">
        <v>4047</v>
      </c>
      <c r="Q3240" s="17" t="str" cm="1">
        <f t="array" ref="Q3240">_xlfn.XLOOKUP(Table4[[#This Row],[Full Name / Nama Penuh]],Table1[[#All],[Employee Name]],Table1[[#All],[Status]],"",0,1)</f>
        <v>Active</v>
      </c>
      <c r="R3240" s="37"/>
    </row>
    <row r="3241" spans="1:18">
      <c r="A3241" s="17"/>
      <c r="B3241" s="15"/>
      <c r="C3241" s="15"/>
      <c r="D3241" s="15"/>
      <c r="E3241" s="32">
        <v>45878</v>
      </c>
      <c r="F3241" s="17" t="s">
        <v>224</v>
      </c>
      <c r="G3241" s="15"/>
      <c r="H3241" s="17" t="s">
        <v>239</v>
      </c>
      <c r="I3241" s="17" t="s">
        <v>1248</v>
      </c>
      <c r="J3241" s="17" t="s">
        <v>274</v>
      </c>
      <c r="K3241" s="17" t="s">
        <v>305</v>
      </c>
      <c r="L3241" s="17" t="s">
        <v>9897</v>
      </c>
      <c r="M3241" s="17" t="s">
        <v>9898</v>
      </c>
      <c r="N3241" s="17" t="s">
        <v>9899</v>
      </c>
      <c r="O3241" s="17" t="s">
        <v>295</v>
      </c>
      <c r="P3241" s="43" t="s">
        <v>4047</v>
      </c>
      <c r="Q3241" s="17" t="str" cm="1">
        <f t="array" ref="Q3241">_xlfn.XLOOKUP(Table4[[#This Row],[Full Name / Nama Penuh]],Table1[[#All],[Employee Name]],Table1[[#All],[Status]],"",0,1)</f>
        <v>Inactive</v>
      </c>
      <c r="R3241" s="37"/>
    </row>
    <row r="3242" spans="1:18">
      <c r="A3242" s="17"/>
      <c r="B3242" s="15"/>
      <c r="C3242" s="15"/>
      <c r="D3242" s="15"/>
      <c r="E3242" s="32">
        <v>45878</v>
      </c>
      <c r="F3242" s="17" t="s">
        <v>22</v>
      </c>
      <c r="G3242" s="15"/>
      <c r="H3242" s="17" t="s">
        <v>239</v>
      </c>
      <c r="I3242" s="17" t="s">
        <v>3560</v>
      </c>
      <c r="J3242" s="17" t="s">
        <v>291</v>
      </c>
      <c r="K3242" s="17" t="s">
        <v>305</v>
      </c>
      <c r="L3242" s="17" t="s">
        <v>9900</v>
      </c>
      <c r="M3242" s="17" t="s">
        <v>9901</v>
      </c>
      <c r="N3242" s="17" t="s">
        <v>9902</v>
      </c>
      <c r="O3242" s="17" t="s">
        <v>589</v>
      </c>
      <c r="P3242" s="43" t="s">
        <v>4047</v>
      </c>
      <c r="Q3242" s="17" t="str" cm="1">
        <f t="array" ref="Q3242">_xlfn.XLOOKUP(Table4[[#This Row],[Full Name / Nama Penuh]],Table1[[#All],[Employee Name]],Table1[[#All],[Status]],"",0,1)</f>
        <v>Inactive</v>
      </c>
      <c r="R3242" s="37"/>
    </row>
    <row r="3243" spans="1:18">
      <c r="A3243" s="17"/>
      <c r="B3243" s="15"/>
      <c r="C3243" s="15"/>
      <c r="D3243" s="15"/>
      <c r="E3243" s="32">
        <v>45878</v>
      </c>
      <c r="F3243" s="17" t="s">
        <v>18</v>
      </c>
      <c r="G3243" s="15"/>
      <c r="H3243" s="17" t="s">
        <v>239</v>
      </c>
      <c r="I3243" s="17" t="s">
        <v>1086</v>
      </c>
      <c r="J3243" s="17" t="s">
        <v>386</v>
      </c>
      <c r="K3243" s="17" t="s">
        <v>267</v>
      </c>
      <c r="L3243" s="17" t="s">
        <v>9903</v>
      </c>
      <c r="M3243" s="17" t="s">
        <v>1223</v>
      </c>
      <c r="N3243" s="17" t="s">
        <v>9904</v>
      </c>
      <c r="O3243" s="17" t="s">
        <v>346</v>
      </c>
      <c r="P3243" s="43" t="s">
        <v>4047</v>
      </c>
      <c r="Q3243" s="17" t="str" cm="1">
        <f t="array" ref="Q3243">_xlfn.XLOOKUP(Table4[[#This Row],[Full Name / Nama Penuh]],Table1[[#All],[Employee Name]],Table1[[#All],[Status]],"",0,1)</f>
        <v>Active</v>
      </c>
      <c r="R3243" s="37"/>
    </row>
    <row r="3244" spans="1:18">
      <c r="A3244" s="17"/>
      <c r="B3244" s="15"/>
      <c r="C3244" s="15"/>
      <c r="D3244" s="15"/>
      <c r="E3244" s="32">
        <v>45878</v>
      </c>
      <c r="F3244" s="17" t="s">
        <v>98</v>
      </c>
      <c r="G3244" s="15"/>
      <c r="H3244" s="17" t="s">
        <v>239</v>
      </c>
      <c r="I3244" s="17" t="s">
        <v>489</v>
      </c>
      <c r="J3244" s="17" t="s">
        <v>291</v>
      </c>
      <c r="K3244" s="17" t="s">
        <v>305</v>
      </c>
      <c r="L3244" s="17" t="s">
        <v>9905</v>
      </c>
      <c r="M3244" s="17" t="s">
        <v>9906</v>
      </c>
      <c r="N3244" s="17" t="s">
        <v>9907</v>
      </c>
      <c r="O3244" s="17" t="s">
        <v>428</v>
      </c>
      <c r="P3244" s="43" t="s">
        <v>4047</v>
      </c>
      <c r="Q3244" s="17" t="str" cm="1">
        <f t="array" ref="Q3244">_xlfn.XLOOKUP(Table4[[#This Row],[Full Name / Nama Penuh]],Table1[[#All],[Employee Name]],Table1[[#All],[Status]],"",0,1)</f>
        <v>Active</v>
      </c>
      <c r="R3244" s="37"/>
    </row>
    <row r="3245" spans="1:18">
      <c r="A3245" s="17"/>
      <c r="B3245" s="15"/>
      <c r="C3245" s="15"/>
      <c r="D3245" s="15"/>
      <c r="E3245" s="32">
        <v>45878</v>
      </c>
      <c r="F3245" s="17" t="s">
        <v>191</v>
      </c>
      <c r="G3245" s="15"/>
      <c r="H3245" s="17" t="s">
        <v>239</v>
      </c>
      <c r="I3245" s="17" t="s">
        <v>9908</v>
      </c>
      <c r="J3245" s="17" t="s">
        <v>266</v>
      </c>
      <c r="K3245" s="17" t="s">
        <v>267</v>
      </c>
      <c r="L3245" s="17" t="s">
        <v>9909</v>
      </c>
      <c r="M3245" s="17" t="s">
        <v>9910</v>
      </c>
      <c r="N3245" s="17" t="s">
        <v>9911</v>
      </c>
      <c r="O3245" s="17" t="s">
        <v>318</v>
      </c>
      <c r="P3245" s="43" t="s">
        <v>4047</v>
      </c>
      <c r="Q3245" s="17" t="str" cm="1">
        <f t="array" ref="Q3245">_xlfn.XLOOKUP(Table4[[#This Row],[Full Name / Nama Penuh]],Table1[[#All],[Employee Name]],Table1[[#All],[Status]],"",0,1)</f>
        <v>Active</v>
      </c>
      <c r="R3245" s="37"/>
    </row>
    <row r="3246" spans="1:18">
      <c r="A3246" s="17"/>
      <c r="B3246" s="15"/>
      <c r="C3246" s="15"/>
      <c r="D3246" s="15"/>
      <c r="E3246" s="32">
        <v>45878</v>
      </c>
      <c r="F3246" s="17" t="s">
        <v>208</v>
      </c>
      <c r="G3246" s="15"/>
      <c r="H3246" s="17" t="s">
        <v>239</v>
      </c>
      <c r="I3246" s="17" t="s">
        <v>9912</v>
      </c>
      <c r="J3246" s="17" t="s">
        <v>291</v>
      </c>
      <c r="K3246" s="17" t="s">
        <v>305</v>
      </c>
      <c r="L3246" s="17" t="s">
        <v>9913</v>
      </c>
      <c r="M3246" s="17" t="s">
        <v>9913</v>
      </c>
      <c r="N3246" s="17" t="s">
        <v>9914</v>
      </c>
      <c r="O3246" s="17" t="s">
        <v>367</v>
      </c>
      <c r="P3246" s="43" t="s">
        <v>4047</v>
      </c>
      <c r="Q3246" s="17" t="str" cm="1">
        <f t="array" ref="Q3246">_xlfn.XLOOKUP(Table4[[#This Row],[Full Name / Nama Penuh]],Table1[[#All],[Employee Name]],Table1[[#All],[Status]],"",0,1)</f>
        <v>Active</v>
      </c>
      <c r="R3246" s="37"/>
    </row>
    <row r="3247" spans="1:18">
      <c r="A3247" s="17"/>
      <c r="B3247" s="15"/>
      <c r="C3247" s="15"/>
      <c r="D3247" s="15"/>
      <c r="E3247" s="32">
        <v>45878</v>
      </c>
      <c r="F3247" s="17" t="s">
        <v>208</v>
      </c>
      <c r="G3247" s="15"/>
      <c r="H3247" s="17" t="s">
        <v>239</v>
      </c>
      <c r="I3247" s="17" t="s">
        <v>9912</v>
      </c>
      <c r="J3247" s="17" t="s">
        <v>644</v>
      </c>
      <c r="K3247" s="17" t="s">
        <v>305</v>
      </c>
      <c r="L3247" s="17" t="s">
        <v>9915</v>
      </c>
      <c r="M3247" s="17" t="s">
        <v>9916</v>
      </c>
      <c r="N3247" s="17" t="s">
        <v>9917</v>
      </c>
      <c r="O3247" s="17" t="s">
        <v>318</v>
      </c>
      <c r="P3247" s="43" t="s">
        <v>4047</v>
      </c>
      <c r="Q3247" s="17" t="str" cm="1">
        <f t="array" ref="Q3247">_xlfn.XLOOKUP(Table4[[#This Row],[Full Name / Nama Penuh]],Table1[[#All],[Employee Name]],Table1[[#All],[Status]],"",0,1)</f>
        <v>Active</v>
      </c>
      <c r="R3247" s="37"/>
    </row>
    <row r="3248" spans="1:18">
      <c r="A3248" s="17"/>
      <c r="B3248" s="15"/>
      <c r="C3248" s="15"/>
      <c r="D3248" s="15"/>
      <c r="E3248" s="32">
        <v>45878</v>
      </c>
      <c r="F3248" s="17" t="s">
        <v>208</v>
      </c>
      <c r="G3248" s="15"/>
      <c r="H3248" s="17" t="s">
        <v>239</v>
      </c>
      <c r="I3248" s="17" t="s">
        <v>9912</v>
      </c>
      <c r="J3248" s="17" t="s">
        <v>274</v>
      </c>
      <c r="K3248" s="17" t="s">
        <v>305</v>
      </c>
      <c r="L3248" s="17" t="s">
        <v>9918</v>
      </c>
      <c r="M3248" s="17" t="s">
        <v>3502</v>
      </c>
      <c r="N3248" s="17" t="s">
        <v>9919</v>
      </c>
      <c r="O3248" s="17" t="s">
        <v>295</v>
      </c>
      <c r="P3248" s="43" t="s">
        <v>4047</v>
      </c>
      <c r="Q3248" s="17" t="str" cm="1">
        <f t="array" ref="Q3248">_xlfn.XLOOKUP(Table4[[#This Row],[Full Name / Nama Penuh]],Table1[[#All],[Employee Name]],Table1[[#All],[Status]],"",0,1)</f>
        <v>Active</v>
      </c>
      <c r="R3248" s="37"/>
    </row>
    <row r="3249" spans="1:18">
      <c r="A3249" s="17"/>
      <c r="B3249" s="15"/>
      <c r="C3249" s="15"/>
      <c r="D3249" s="15"/>
      <c r="E3249" s="32">
        <v>45877</v>
      </c>
      <c r="F3249" s="17" t="s">
        <v>158</v>
      </c>
      <c r="G3249" s="15"/>
      <c r="H3249" s="17" t="s">
        <v>239</v>
      </c>
      <c r="I3249" s="17" t="s">
        <v>158</v>
      </c>
      <c r="J3249" s="17" t="s">
        <v>266</v>
      </c>
      <c r="K3249" s="17" t="s">
        <v>285</v>
      </c>
      <c r="L3249" s="17" t="s">
        <v>9920</v>
      </c>
      <c r="M3249" s="17" t="s">
        <v>9921</v>
      </c>
      <c r="N3249" s="17" t="s">
        <v>9922</v>
      </c>
      <c r="O3249" s="17" t="s">
        <v>289</v>
      </c>
      <c r="P3249" s="43" t="s">
        <v>4047</v>
      </c>
      <c r="Q3249" s="17" t="str" cm="1">
        <f t="array" ref="Q3249">_xlfn.XLOOKUP(Table4[[#This Row],[Full Name / Nama Penuh]],Table1[[#All],[Employee Name]],Table1[[#All],[Status]],"",0,1)</f>
        <v>Inactive</v>
      </c>
      <c r="R3249" s="37"/>
    </row>
    <row r="3250" spans="1:18">
      <c r="A3250" s="17"/>
      <c r="B3250" s="15"/>
      <c r="C3250" s="15"/>
      <c r="D3250" s="15"/>
      <c r="E3250" s="32">
        <v>45877</v>
      </c>
      <c r="F3250" s="17" t="s">
        <v>193</v>
      </c>
      <c r="G3250" s="15"/>
      <c r="H3250" s="17" t="s">
        <v>239</v>
      </c>
      <c r="I3250" s="17" t="s">
        <v>1308</v>
      </c>
      <c r="J3250" s="17" t="s">
        <v>266</v>
      </c>
      <c r="K3250" s="17" t="s">
        <v>285</v>
      </c>
      <c r="L3250" s="17" t="s">
        <v>9923</v>
      </c>
      <c r="M3250" s="17" t="s">
        <v>9924</v>
      </c>
      <c r="N3250" s="17" t="s">
        <v>9925</v>
      </c>
      <c r="O3250" s="17" t="s">
        <v>553</v>
      </c>
      <c r="P3250" s="43" t="s">
        <v>4047</v>
      </c>
      <c r="Q3250" s="17" t="str" cm="1">
        <f t="array" ref="Q3250">_xlfn.XLOOKUP(Table4[[#This Row],[Full Name / Nama Penuh]],Table1[[#All],[Employee Name]],Table1[[#All],[Status]],"",0,1)</f>
        <v>Active</v>
      </c>
      <c r="R3250" s="37"/>
    </row>
    <row r="3251" spans="1:18">
      <c r="A3251" s="17"/>
      <c r="B3251" s="15"/>
      <c r="C3251" s="15"/>
      <c r="D3251" s="15"/>
      <c r="E3251" s="32">
        <v>45877</v>
      </c>
      <c r="F3251" s="17" t="s">
        <v>229</v>
      </c>
      <c r="G3251" s="15"/>
      <c r="H3251" s="17" t="s">
        <v>239</v>
      </c>
      <c r="I3251" s="17" t="s">
        <v>2849</v>
      </c>
      <c r="J3251" s="17" t="s">
        <v>644</v>
      </c>
      <c r="K3251" s="17" t="s">
        <v>296</v>
      </c>
      <c r="L3251" s="17" t="s">
        <v>9926</v>
      </c>
      <c r="M3251" s="17" t="s">
        <v>9927</v>
      </c>
      <c r="N3251" s="17" t="s">
        <v>9928</v>
      </c>
      <c r="O3251" s="17" t="s">
        <v>346</v>
      </c>
      <c r="P3251" s="43" t="s">
        <v>4047</v>
      </c>
      <c r="Q3251" s="17" t="str" cm="1">
        <f t="array" ref="Q3251">_xlfn.XLOOKUP(Table4[[#This Row],[Full Name / Nama Penuh]],Table1[[#All],[Employee Name]],Table1[[#All],[Status]],"",0,1)</f>
        <v>Active</v>
      </c>
      <c r="R3251" s="37"/>
    </row>
    <row r="3252" spans="1:18">
      <c r="A3252" s="17"/>
      <c r="B3252" s="15"/>
      <c r="C3252" s="15"/>
      <c r="D3252" s="15"/>
      <c r="E3252" s="32">
        <v>45877</v>
      </c>
      <c r="F3252" s="17" t="s">
        <v>211</v>
      </c>
      <c r="G3252" s="15"/>
      <c r="H3252" s="17" t="s">
        <v>239</v>
      </c>
      <c r="I3252" s="17" t="s">
        <v>892</v>
      </c>
      <c r="J3252" s="17" t="s">
        <v>266</v>
      </c>
      <c r="K3252" s="17" t="s">
        <v>305</v>
      </c>
      <c r="L3252" s="17" t="s">
        <v>9929</v>
      </c>
      <c r="M3252" s="17" t="s">
        <v>9930</v>
      </c>
      <c r="N3252" s="17" t="s">
        <v>9931</v>
      </c>
      <c r="O3252" s="17" t="s">
        <v>589</v>
      </c>
      <c r="P3252" s="43" t="s">
        <v>4047</v>
      </c>
      <c r="Q3252" s="17" t="str" cm="1">
        <f t="array" ref="Q3252">_xlfn.XLOOKUP(Table4[[#This Row],[Full Name / Nama Penuh]],Table1[[#All],[Employee Name]],Table1[[#All],[Status]],"",0,1)</f>
        <v>Active</v>
      </c>
      <c r="R3252" s="37"/>
    </row>
    <row r="3253" spans="1:18">
      <c r="A3253" s="17"/>
      <c r="B3253" s="15"/>
      <c r="C3253" s="15"/>
      <c r="D3253" s="15"/>
      <c r="E3253" s="32">
        <v>45877</v>
      </c>
      <c r="F3253" s="17" t="s">
        <v>223</v>
      </c>
      <c r="G3253" s="15"/>
      <c r="H3253" s="17" t="s">
        <v>239</v>
      </c>
      <c r="I3253" s="17" t="s">
        <v>8815</v>
      </c>
      <c r="J3253" s="17" t="s">
        <v>266</v>
      </c>
      <c r="K3253" s="17" t="s">
        <v>267</v>
      </c>
      <c r="L3253" s="17" t="s">
        <v>9932</v>
      </c>
      <c r="M3253" s="17" t="s">
        <v>9933</v>
      </c>
      <c r="N3253" s="17" t="s">
        <v>9934</v>
      </c>
      <c r="O3253" s="17" t="s">
        <v>295</v>
      </c>
      <c r="P3253" s="43" t="s">
        <v>4047</v>
      </c>
      <c r="Q3253" s="17" t="str" cm="1">
        <f t="array" ref="Q3253">_xlfn.XLOOKUP(Table4[[#This Row],[Full Name / Nama Penuh]],Table1[[#All],[Employee Name]],Table1[[#All],[Status]],"",0,1)</f>
        <v>Inactive</v>
      </c>
      <c r="R3253" s="37"/>
    </row>
    <row r="3254" spans="1:18">
      <c r="A3254" s="17"/>
      <c r="B3254" s="15"/>
      <c r="C3254" s="15"/>
      <c r="D3254" s="15"/>
      <c r="E3254" s="32">
        <v>45877</v>
      </c>
      <c r="F3254" s="17" t="s">
        <v>158</v>
      </c>
      <c r="G3254" s="15"/>
      <c r="H3254" s="17" t="s">
        <v>239</v>
      </c>
      <c r="I3254" s="17" t="s">
        <v>6493</v>
      </c>
      <c r="J3254" s="17" t="s">
        <v>291</v>
      </c>
      <c r="K3254" s="17" t="s">
        <v>267</v>
      </c>
      <c r="L3254" s="17" t="s">
        <v>9935</v>
      </c>
      <c r="M3254" s="17" t="s">
        <v>9936</v>
      </c>
      <c r="N3254" s="17" t="s">
        <v>9937</v>
      </c>
      <c r="O3254" s="17" t="s">
        <v>375</v>
      </c>
      <c r="P3254" s="43" t="s">
        <v>4047</v>
      </c>
      <c r="Q3254" s="17" t="str" cm="1">
        <f t="array" ref="Q3254">_xlfn.XLOOKUP(Table4[[#This Row],[Full Name / Nama Penuh]],Table1[[#All],[Employee Name]],Table1[[#All],[Status]],"",0,1)</f>
        <v>Inactive</v>
      </c>
      <c r="R3254" s="37"/>
    </row>
    <row r="3255" spans="1:18">
      <c r="A3255" s="17"/>
      <c r="B3255" s="15"/>
      <c r="C3255" s="15"/>
      <c r="D3255" s="15"/>
      <c r="E3255" s="32">
        <v>45877</v>
      </c>
      <c r="F3255" s="17" t="s">
        <v>90</v>
      </c>
      <c r="G3255" s="15"/>
      <c r="H3255" s="17" t="s">
        <v>239</v>
      </c>
      <c r="I3255" s="17" t="s">
        <v>445</v>
      </c>
      <c r="J3255" s="17" t="s">
        <v>279</v>
      </c>
      <c r="K3255" s="17" t="s">
        <v>305</v>
      </c>
      <c r="L3255" s="17" t="s">
        <v>9938</v>
      </c>
      <c r="M3255" s="17" t="s">
        <v>9939</v>
      </c>
      <c r="N3255" s="17" t="s">
        <v>9940</v>
      </c>
      <c r="O3255" s="17" t="s">
        <v>295</v>
      </c>
      <c r="P3255" s="43" t="s">
        <v>4047</v>
      </c>
      <c r="Q3255" s="17" t="str" cm="1">
        <f t="array" ref="Q3255">_xlfn.XLOOKUP(Table4[[#This Row],[Full Name / Nama Penuh]],Table1[[#All],[Employee Name]],Table1[[#All],[Status]],"",0,1)</f>
        <v>Active</v>
      </c>
      <c r="R3255" s="37"/>
    </row>
    <row r="3256" spans="1:18">
      <c r="A3256" s="17"/>
      <c r="B3256" s="15"/>
      <c r="C3256" s="15"/>
      <c r="D3256" s="15"/>
      <c r="E3256" s="32">
        <v>45877</v>
      </c>
      <c r="F3256" s="17" t="s">
        <v>95</v>
      </c>
      <c r="G3256" s="15"/>
      <c r="H3256" s="17" t="s">
        <v>239</v>
      </c>
      <c r="I3256" s="17" t="s">
        <v>865</v>
      </c>
      <c r="J3256" s="17" t="s">
        <v>291</v>
      </c>
      <c r="K3256" s="17" t="s">
        <v>267</v>
      </c>
      <c r="L3256" s="17" t="s">
        <v>9941</v>
      </c>
      <c r="M3256" s="17" t="s">
        <v>9942</v>
      </c>
      <c r="N3256" s="17" t="s">
        <v>9943</v>
      </c>
      <c r="O3256" s="17" t="s">
        <v>340</v>
      </c>
      <c r="P3256" s="43" t="s">
        <v>4047</v>
      </c>
      <c r="Q3256" s="17" t="str" cm="1">
        <f t="array" ref="Q3256">_xlfn.XLOOKUP(Table4[[#This Row],[Full Name / Nama Penuh]],Table1[[#All],[Employee Name]],Table1[[#All],[Status]],"",0,1)</f>
        <v>Active</v>
      </c>
      <c r="R3256" s="37"/>
    </row>
    <row r="3257" spans="1:18">
      <c r="A3257" s="17"/>
      <c r="B3257" s="15"/>
      <c r="C3257" s="15"/>
      <c r="D3257" s="15"/>
      <c r="E3257" s="32">
        <v>45877</v>
      </c>
      <c r="F3257" s="17" t="s">
        <v>103</v>
      </c>
      <c r="G3257" s="15"/>
      <c r="H3257" s="17" t="s">
        <v>239</v>
      </c>
      <c r="I3257" s="17" t="s">
        <v>8956</v>
      </c>
      <c r="J3257" s="17" t="s">
        <v>266</v>
      </c>
      <c r="K3257" s="17" t="s">
        <v>267</v>
      </c>
      <c r="L3257" s="17" t="s">
        <v>9944</v>
      </c>
      <c r="M3257" s="17" t="s">
        <v>9945</v>
      </c>
      <c r="N3257" s="17" t="s">
        <v>9946</v>
      </c>
      <c r="O3257" s="17" t="s">
        <v>340</v>
      </c>
      <c r="P3257" s="43" t="s">
        <v>4047</v>
      </c>
      <c r="Q3257" s="17" t="str" cm="1">
        <f t="array" ref="Q3257">_xlfn.XLOOKUP(Table4[[#This Row],[Full Name / Nama Penuh]],Table1[[#All],[Employee Name]],Table1[[#All],[Status]],"",0,1)</f>
        <v>Active</v>
      </c>
      <c r="R3257" s="37"/>
    </row>
    <row r="3258" spans="1:18">
      <c r="A3258" s="17"/>
      <c r="B3258" s="15"/>
      <c r="C3258" s="15"/>
      <c r="D3258" s="15"/>
      <c r="E3258" s="32">
        <v>45877</v>
      </c>
      <c r="F3258" s="17" t="s">
        <v>99</v>
      </c>
      <c r="G3258" s="15"/>
      <c r="H3258" s="17" t="s">
        <v>239</v>
      </c>
      <c r="I3258" s="17" t="s">
        <v>3494</v>
      </c>
      <c r="J3258" s="17" t="s">
        <v>4190</v>
      </c>
      <c r="K3258" s="17" t="s">
        <v>305</v>
      </c>
      <c r="L3258" s="17" t="s">
        <v>9947</v>
      </c>
      <c r="M3258" s="17" t="s">
        <v>9948</v>
      </c>
      <c r="N3258" s="17" t="s">
        <v>9949</v>
      </c>
      <c r="O3258" s="17" t="s">
        <v>541</v>
      </c>
      <c r="P3258" s="43" t="s">
        <v>4047</v>
      </c>
      <c r="Q3258" s="17" t="str" cm="1">
        <f t="array" ref="Q3258">_xlfn.XLOOKUP(Table4[[#This Row],[Full Name / Nama Penuh]],Table1[[#All],[Employee Name]],Table1[[#All],[Status]],"",0,1)</f>
        <v>Active</v>
      </c>
      <c r="R3258" s="37"/>
    </row>
    <row r="3259" spans="1:18">
      <c r="A3259" s="17"/>
      <c r="B3259" s="15"/>
      <c r="C3259" s="15"/>
      <c r="D3259" s="15"/>
      <c r="E3259" s="32">
        <v>45877</v>
      </c>
      <c r="F3259" s="17" t="s">
        <v>128</v>
      </c>
      <c r="G3259" s="15"/>
      <c r="H3259" s="17" t="s">
        <v>239</v>
      </c>
      <c r="I3259" s="17" t="s">
        <v>2887</v>
      </c>
      <c r="J3259" s="17" t="s">
        <v>274</v>
      </c>
      <c r="K3259" s="17" t="s">
        <v>267</v>
      </c>
      <c r="L3259" s="17" t="s">
        <v>9950</v>
      </c>
      <c r="M3259" s="17" t="s">
        <v>9951</v>
      </c>
      <c r="N3259" s="17" t="s">
        <v>9952</v>
      </c>
      <c r="O3259" s="17" t="s">
        <v>454</v>
      </c>
      <c r="P3259" s="43" t="s">
        <v>4047</v>
      </c>
      <c r="Q3259" s="17" t="str" cm="1">
        <f t="array" ref="Q3259">_xlfn.XLOOKUP(Table4[[#This Row],[Full Name / Nama Penuh]],Table1[[#All],[Employee Name]],Table1[[#All],[Status]],"",0,1)</f>
        <v>Inactive</v>
      </c>
      <c r="R3259" s="37"/>
    </row>
    <row r="3260" spans="1:18">
      <c r="A3260" s="17"/>
      <c r="B3260" s="15"/>
      <c r="C3260" s="15"/>
      <c r="D3260" s="15"/>
      <c r="E3260" s="32">
        <v>45877</v>
      </c>
      <c r="F3260" s="17" t="s">
        <v>169</v>
      </c>
      <c r="G3260" s="15"/>
      <c r="H3260" s="17" t="s">
        <v>239</v>
      </c>
      <c r="I3260" s="17" t="s">
        <v>465</v>
      </c>
      <c r="J3260" s="17" t="s">
        <v>274</v>
      </c>
      <c r="K3260" s="17" t="s">
        <v>267</v>
      </c>
      <c r="L3260" s="17" t="s">
        <v>9953</v>
      </c>
      <c r="M3260" s="17" t="s">
        <v>7902</v>
      </c>
      <c r="N3260" s="17" t="s">
        <v>9954</v>
      </c>
      <c r="O3260" s="17" t="s">
        <v>271</v>
      </c>
      <c r="P3260" s="43" t="s">
        <v>4047</v>
      </c>
      <c r="Q3260" s="17" t="str" cm="1">
        <f t="array" ref="Q3260">_xlfn.XLOOKUP(Table4[[#This Row],[Full Name / Nama Penuh]],Table1[[#All],[Employee Name]],Table1[[#All],[Status]],"",0,1)</f>
        <v>Active</v>
      </c>
      <c r="R3260" s="37"/>
    </row>
    <row r="3261" spans="1:18">
      <c r="A3261" s="17"/>
      <c r="B3261" s="15"/>
      <c r="C3261" s="15"/>
      <c r="D3261" s="15"/>
      <c r="E3261" s="32">
        <v>45877</v>
      </c>
      <c r="F3261" s="17" t="s">
        <v>221</v>
      </c>
      <c r="G3261" s="15"/>
      <c r="H3261" s="17" t="s">
        <v>239</v>
      </c>
      <c r="I3261" s="17" t="s">
        <v>8842</v>
      </c>
      <c r="J3261" s="17" t="s">
        <v>291</v>
      </c>
      <c r="K3261" s="17" t="s">
        <v>305</v>
      </c>
      <c r="L3261" s="17" t="s">
        <v>9955</v>
      </c>
      <c r="M3261" s="17" t="s">
        <v>9956</v>
      </c>
      <c r="N3261" s="17" t="s">
        <v>9957</v>
      </c>
      <c r="O3261" s="17" t="s">
        <v>295</v>
      </c>
      <c r="P3261" s="43" t="s">
        <v>4047</v>
      </c>
      <c r="Q3261" s="17" t="str" cm="1">
        <f t="array" ref="Q3261">_xlfn.XLOOKUP(Table4[[#This Row],[Full Name / Nama Penuh]],Table1[[#All],[Employee Name]],Table1[[#All],[Status]],"",0,1)</f>
        <v>Active</v>
      </c>
      <c r="R3261" s="37"/>
    </row>
    <row r="3262" spans="1:18">
      <c r="A3262" s="17"/>
      <c r="B3262" s="15"/>
      <c r="C3262" s="15"/>
      <c r="D3262" s="15"/>
      <c r="E3262" s="32">
        <v>45877</v>
      </c>
      <c r="F3262" s="17" t="s">
        <v>221</v>
      </c>
      <c r="G3262" s="15"/>
      <c r="H3262" s="17" t="s">
        <v>239</v>
      </c>
      <c r="I3262" s="17" t="s">
        <v>8842</v>
      </c>
      <c r="J3262" s="17" t="s">
        <v>291</v>
      </c>
      <c r="K3262" s="17" t="s">
        <v>267</v>
      </c>
      <c r="L3262" s="17" t="s">
        <v>9958</v>
      </c>
      <c r="M3262" s="17" t="s">
        <v>9959</v>
      </c>
      <c r="N3262" s="17" t="s">
        <v>9960</v>
      </c>
      <c r="O3262" s="17" t="s">
        <v>318</v>
      </c>
      <c r="P3262" s="43" t="s">
        <v>4047</v>
      </c>
      <c r="Q3262" s="17" t="str" cm="1">
        <f t="array" ref="Q3262">_xlfn.XLOOKUP(Table4[[#This Row],[Full Name / Nama Penuh]],Table1[[#All],[Employee Name]],Table1[[#All],[Status]],"",0,1)</f>
        <v>Active</v>
      </c>
      <c r="R3262" s="37"/>
    </row>
    <row r="3263" spans="1:18">
      <c r="A3263" s="17"/>
      <c r="B3263" s="15"/>
      <c r="C3263" s="15"/>
      <c r="D3263" s="15"/>
      <c r="E3263" s="32">
        <v>45876</v>
      </c>
      <c r="F3263" s="17" t="s">
        <v>158</v>
      </c>
      <c r="G3263" s="15"/>
      <c r="H3263" s="17" t="s">
        <v>239</v>
      </c>
      <c r="I3263" s="17" t="s">
        <v>6493</v>
      </c>
      <c r="J3263" s="17" t="s">
        <v>483</v>
      </c>
      <c r="K3263" s="17" t="s">
        <v>285</v>
      </c>
      <c r="L3263" s="17" t="s">
        <v>9961</v>
      </c>
      <c r="M3263" s="17" t="s">
        <v>9962</v>
      </c>
      <c r="N3263" s="17" t="s">
        <v>9963</v>
      </c>
      <c r="O3263" s="17" t="s">
        <v>289</v>
      </c>
      <c r="P3263" s="43" t="s">
        <v>4047</v>
      </c>
      <c r="Q3263" s="17" t="str" cm="1">
        <f t="array" ref="Q3263">_xlfn.XLOOKUP(Table4[[#This Row],[Full Name / Nama Penuh]],Table1[[#All],[Employee Name]],Table1[[#All],[Status]],"",0,1)</f>
        <v>Inactive</v>
      </c>
      <c r="R3263" s="37"/>
    </row>
    <row r="3264" spans="1:18">
      <c r="A3264" s="17"/>
      <c r="B3264" s="15"/>
      <c r="C3264" s="15"/>
      <c r="D3264" s="15"/>
      <c r="E3264" s="32">
        <v>45876</v>
      </c>
      <c r="F3264" s="17" t="s">
        <v>90</v>
      </c>
      <c r="G3264" s="15"/>
      <c r="H3264" s="17" t="s">
        <v>239</v>
      </c>
      <c r="I3264" s="17" t="s">
        <v>445</v>
      </c>
      <c r="J3264" s="17" t="s">
        <v>325</v>
      </c>
      <c r="K3264" s="17" t="s">
        <v>296</v>
      </c>
      <c r="L3264" s="17" t="s">
        <v>9964</v>
      </c>
      <c r="M3264" s="17" t="s">
        <v>9965</v>
      </c>
      <c r="N3264" s="17" t="s">
        <v>9966</v>
      </c>
      <c r="O3264" s="17" t="s">
        <v>271</v>
      </c>
      <c r="P3264" s="43" t="s">
        <v>4047</v>
      </c>
      <c r="Q3264" s="17" t="str" cm="1">
        <f t="array" ref="Q3264">_xlfn.XLOOKUP(Table4[[#This Row],[Full Name / Nama Penuh]],Table1[[#All],[Employee Name]],Table1[[#All],[Status]],"",0,1)</f>
        <v>Active</v>
      </c>
      <c r="R3264" s="37"/>
    </row>
    <row r="3265" spans="1:18">
      <c r="A3265" s="17"/>
      <c r="B3265" s="15"/>
      <c r="C3265" s="15"/>
      <c r="D3265" s="15"/>
      <c r="E3265" s="32">
        <v>45876</v>
      </c>
      <c r="F3265" s="17" t="s">
        <v>90</v>
      </c>
      <c r="G3265" s="15"/>
      <c r="H3265" s="17" t="s">
        <v>239</v>
      </c>
      <c r="I3265" s="17" t="s">
        <v>9967</v>
      </c>
      <c r="J3265" s="17" t="s">
        <v>325</v>
      </c>
      <c r="K3265" s="17" t="s">
        <v>296</v>
      </c>
      <c r="L3265" s="17" t="s">
        <v>9968</v>
      </c>
      <c r="M3265" s="17" t="s">
        <v>9969</v>
      </c>
      <c r="N3265" s="17" t="s">
        <v>9970</v>
      </c>
      <c r="O3265" s="17" t="s">
        <v>295</v>
      </c>
      <c r="P3265" s="43" t="s">
        <v>4047</v>
      </c>
      <c r="Q3265" s="17" t="str" cm="1">
        <f t="array" ref="Q3265">_xlfn.XLOOKUP(Table4[[#This Row],[Full Name / Nama Penuh]],Table1[[#All],[Employee Name]],Table1[[#All],[Status]],"",0,1)</f>
        <v>Active</v>
      </c>
      <c r="R3265" s="37"/>
    </row>
    <row r="3266" spans="1:18">
      <c r="A3266" s="17"/>
      <c r="B3266" s="15"/>
      <c r="C3266" s="15"/>
      <c r="D3266" s="15"/>
      <c r="E3266" s="32">
        <v>45876</v>
      </c>
      <c r="F3266" s="17" t="s">
        <v>58</v>
      </c>
      <c r="G3266" s="15"/>
      <c r="H3266" s="17" t="s">
        <v>239</v>
      </c>
      <c r="I3266" s="17" t="s">
        <v>56</v>
      </c>
      <c r="J3266" s="17" t="s">
        <v>266</v>
      </c>
      <c r="K3266" s="17" t="s">
        <v>285</v>
      </c>
      <c r="L3266" s="17" t="s">
        <v>9971</v>
      </c>
      <c r="M3266" s="17" t="s">
        <v>9972</v>
      </c>
      <c r="N3266" s="17" t="s">
        <v>9973</v>
      </c>
      <c r="O3266" s="17" t="s">
        <v>295</v>
      </c>
      <c r="P3266" s="43" t="s">
        <v>4047</v>
      </c>
      <c r="Q3266" s="17" t="str" cm="1">
        <f t="array" ref="Q3266">_xlfn.XLOOKUP(Table4[[#This Row],[Full Name / Nama Penuh]],Table1[[#All],[Employee Name]],Table1[[#All],[Status]],"",0,1)</f>
        <v>Active</v>
      </c>
      <c r="R3266" s="37"/>
    </row>
    <row r="3267" spans="1:18">
      <c r="A3267" s="17"/>
      <c r="B3267" s="15"/>
      <c r="C3267" s="15"/>
      <c r="D3267" s="15"/>
      <c r="E3267" s="32">
        <v>45876</v>
      </c>
      <c r="F3267" s="17" t="s">
        <v>215</v>
      </c>
      <c r="G3267" s="15"/>
      <c r="H3267" s="17" t="s">
        <v>239</v>
      </c>
      <c r="I3267" s="17" t="s">
        <v>7452</v>
      </c>
      <c r="J3267" s="17" t="s">
        <v>291</v>
      </c>
      <c r="K3267" s="17" t="s">
        <v>285</v>
      </c>
      <c r="L3267" s="17" t="s">
        <v>9974</v>
      </c>
      <c r="M3267" s="17" t="s">
        <v>9975</v>
      </c>
      <c r="N3267" s="17" t="s">
        <v>9976</v>
      </c>
      <c r="O3267" s="17" t="s">
        <v>295</v>
      </c>
      <c r="P3267" s="43" t="s">
        <v>4047</v>
      </c>
      <c r="Q3267" s="17" t="str" cm="1">
        <f t="array" ref="Q3267">_xlfn.XLOOKUP(Table4[[#This Row],[Full Name / Nama Penuh]],Table1[[#All],[Employee Name]],Table1[[#All],[Status]],"",0,1)</f>
        <v>Inactive</v>
      </c>
      <c r="R3267" s="37"/>
    </row>
    <row r="3268" spans="1:18">
      <c r="A3268" s="17"/>
      <c r="B3268" s="15"/>
      <c r="C3268" s="15"/>
      <c r="D3268" s="15"/>
      <c r="E3268" s="32">
        <v>45876</v>
      </c>
      <c r="F3268" s="17" t="s">
        <v>166</v>
      </c>
      <c r="G3268" s="15"/>
      <c r="H3268" s="17" t="s">
        <v>239</v>
      </c>
      <c r="I3268" s="17" t="s">
        <v>359</v>
      </c>
      <c r="J3268" s="17" t="s">
        <v>266</v>
      </c>
      <c r="K3268" s="17" t="s">
        <v>285</v>
      </c>
      <c r="L3268" s="17" t="s">
        <v>9977</v>
      </c>
      <c r="M3268" s="17" t="s">
        <v>9978</v>
      </c>
      <c r="N3268" s="17" t="s">
        <v>9979</v>
      </c>
      <c r="O3268" s="17" t="s">
        <v>289</v>
      </c>
      <c r="P3268" s="43" t="s">
        <v>4047</v>
      </c>
      <c r="Q3268" s="17" t="str" cm="1">
        <f t="array" ref="Q3268">_xlfn.XLOOKUP(Table4[[#This Row],[Full Name / Nama Penuh]],Table1[[#All],[Employee Name]],Table1[[#All],[Status]],"",0,1)</f>
        <v>Active</v>
      </c>
      <c r="R3268" s="37"/>
    </row>
    <row r="3269" spans="1:18">
      <c r="A3269" s="17"/>
      <c r="B3269" s="15"/>
      <c r="C3269" s="15"/>
      <c r="D3269" s="15"/>
      <c r="E3269" s="32">
        <v>45876</v>
      </c>
      <c r="F3269" s="17" t="s">
        <v>33</v>
      </c>
      <c r="G3269" s="15"/>
      <c r="H3269" s="17" t="s">
        <v>239</v>
      </c>
      <c r="I3269" s="17" t="s">
        <v>1673</v>
      </c>
      <c r="J3269" s="17" t="s">
        <v>266</v>
      </c>
      <c r="K3269" s="17" t="s">
        <v>285</v>
      </c>
      <c r="L3269" s="17" t="s">
        <v>9980</v>
      </c>
      <c r="M3269" s="17" t="s">
        <v>9981</v>
      </c>
      <c r="N3269" s="17" t="s">
        <v>9982</v>
      </c>
      <c r="O3269" s="17" t="s">
        <v>541</v>
      </c>
      <c r="P3269" s="43" t="s">
        <v>4047</v>
      </c>
      <c r="Q3269" s="17" t="str" cm="1">
        <f t="array" ref="Q3269">_xlfn.XLOOKUP(Table4[[#This Row],[Full Name / Nama Penuh]],Table1[[#All],[Employee Name]],Table1[[#All],[Status]],"",0,1)</f>
        <v>Inactive</v>
      </c>
      <c r="R3269" s="37"/>
    </row>
    <row r="3270" spans="1:18">
      <c r="A3270" s="17"/>
      <c r="B3270" s="15"/>
      <c r="C3270" s="15"/>
      <c r="D3270" s="15"/>
      <c r="E3270" s="32">
        <v>45876</v>
      </c>
      <c r="F3270" s="17" t="s">
        <v>33</v>
      </c>
      <c r="G3270" s="15"/>
      <c r="H3270" s="17" t="s">
        <v>239</v>
      </c>
      <c r="I3270" s="17" t="s">
        <v>1673</v>
      </c>
      <c r="J3270" s="17" t="s">
        <v>291</v>
      </c>
      <c r="K3270" s="17" t="s">
        <v>285</v>
      </c>
      <c r="L3270" s="17" t="s">
        <v>9983</v>
      </c>
      <c r="M3270" s="17" t="s">
        <v>9984</v>
      </c>
      <c r="N3270" s="17" t="s">
        <v>9985</v>
      </c>
      <c r="O3270" s="17" t="s">
        <v>428</v>
      </c>
      <c r="P3270" s="43" t="s">
        <v>4047</v>
      </c>
      <c r="Q3270" s="17" t="str" cm="1">
        <f t="array" ref="Q3270">_xlfn.XLOOKUP(Table4[[#This Row],[Full Name / Nama Penuh]],Table1[[#All],[Employee Name]],Table1[[#All],[Status]],"",0,1)</f>
        <v>Inactive</v>
      </c>
      <c r="R3270" s="37"/>
    </row>
    <row r="3271" spans="1:18" ht="115.5">
      <c r="A3271" s="47"/>
      <c r="B3271" s="21"/>
      <c r="C3271" s="21"/>
      <c r="D3271" s="21"/>
      <c r="E3271" s="33">
        <v>45876</v>
      </c>
      <c r="F3271" s="17" t="s">
        <v>140</v>
      </c>
      <c r="G3271" s="15"/>
      <c r="H3271" s="17" t="s">
        <v>239</v>
      </c>
      <c r="I3271" s="22" t="s">
        <v>140</v>
      </c>
      <c r="J3271" s="22" t="s">
        <v>291</v>
      </c>
      <c r="K3271" s="23" t="s">
        <v>285</v>
      </c>
      <c r="L3271" s="23" t="s">
        <v>9986</v>
      </c>
      <c r="M3271" s="24" t="s">
        <v>9987</v>
      </c>
      <c r="N3271" s="23" t="s">
        <v>9988</v>
      </c>
      <c r="O3271" s="22" t="s">
        <v>367</v>
      </c>
      <c r="P3271" s="43" t="s">
        <v>4047</v>
      </c>
      <c r="Q3271" s="17" t="str" cm="1">
        <f t="array" ref="Q3271">_xlfn.XLOOKUP(Table4[[#This Row],[Full Name / Nama Penuh]],Table1[[#All],[Employee Name]],Table1[[#All],[Status]],"",0,1)</f>
        <v>Active</v>
      </c>
      <c r="R3271" s="37"/>
    </row>
    <row r="3272" spans="1:18" ht="144.75">
      <c r="A3272" s="47"/>
      <c r="B3272" s="21"/>
      <c r="C3272" s="21"/>
      <c r="D3272" s="21"/>
      <c r="E3272" s="33">
        <v>45876</v>
      </c>
      <c r="F3272" s="17" t="s">
        <v>108</v>
      </c>
      <c r="G3272" s="15"/>
      <c r="H3272" s="17" t="s">
        <v>239</v>
      </c>
      <c r="I3272" s="22" t="s">
        <v>546</v>
      </c>
      <c r="J3272" s="22" t="s">
        <v>291</v>
      </c>
      <c r="K3272" s="23" t="s">
        <v>285</v>
      </c>
      <c r="L3272" s="23" t="s">
        <v>9989</v>
      </c>
      <c r="M3272" s="24" t="s">
        <v>362</v>
      </c>
      <c r="N3272" s="23" t="s">
        <v>9990</v>
      </c>
      <c r="O3272" s="22" t="s">
        <v>289</v>
      </c>
      <c r="P3272" s="43" t="s">
        <v>4047</v>
      </c>
      <c r="Q3272" s="17" t="str" cm="1">
        <f t="array" ref="Q3272">_xlfn.XLOOKUP(Table4[[#This Row],[Full Name / Nama Penuh]],Table1[[#All],[Employee Name]],Table1[[#All],[Status]],"",0,1)</f>
        <v>Active</v>
      </c>
      <c r="R3272" s="37"/>
    </row>
    <row r="3273" spans="1:18">
      <c r="A3273" s="17"/>
      <c r="B3273" s="15"/>
      <c r="C3273" s="15"/>
      <c r="D3273" s="15"/>
      <c r="E3273" s="32">
        <v>45876</v>
      </c>
      <c r="F3273" s="17" t="s">
        <v>96</v>
      </c>
      <c r="G3273" s="15"/>
      <c r="H3273" s="17" t="s">
        <v>239</v>
      </c>
      <c r="I3273" s="17" t="s">
        <v>5325</v>
      </c>
      <c r="J3273" s="17" t="s">
        <v>291</v>
      </c>
      <c r="K3273" s="17" t="s">
        <v>305</v>
      </c>
      <c r="L3273" s="17" t="s">
        <v>9991</v>
      </c>
      <c r="M3273" s="17" t="s">
        <v>9992</v>
      </c>
      <c r="N3273" s="17" t="s">
        <v>9993</v>
      </c>
      <c r="O3273" s="17" t="s">
        <v>295</v>
      </c>
      <c r="P3273" s="43" t="s">
        <v>4047</v>
      </c>
      <c r="Q3273" s="17" t="str" cm="1">
        <f t="array" ref="Q3273">_xlfn.XLOOKUP(Table4[[#This Row],[Full Name / Nama Penuh]],Table1[[#All],[Employee Name]],Table1[[#All],[Status]],"",0,1)</f>
        <v>Active</v>
      </c>
      <c r="R3273" s="37"/>
    </row>
    <row r="3274" spans="1:18">
      <c r="A3274" s="17"/>
      <c r="B3274" s="15"/>
      <c r="C3274" s="15"/>
      <c r="D3274" s="15"/>
      <c r="E3274" s="32">
        <v>45876</v>
      </c>
      <c r="F3274" s="17" t="s">
        <v>90</v>
      </c>
      <c r="G3274" s="15"/>
      <c r="H3274" s="17" t="s">
        <v>239</v>
      </c>
      <c r="I3274" s="17" t="s">
        <v>445</v>
      </c>
      <c r="J3274" s="17" t="s">
        <v>320</v>
      </c>
      <c r="K3274" s="17" t="s">
        <v>305</v>
      </c>
      <c r="L3274" s="17" t="s">
        <v>9994</v>
      </c>
      <c r="M3274" s="17" t="s">
        <v>9995</v>
      </c>
      <c r="N3274" s="17" t="s">
        <v>9996</v>
      </c>
      <c r="O3274" s="17" t="s">
        <v>340</v>
      </c>
      <c r="P3274" s="43" t="s">
        <v>4047</v>
      </c>
      <c r="Q3274" s="17" t="str" cm="1">
        <f t="array" ref="Q3274">_xlfn.XLOOKUP(Table4[[#This Row],[Full Name / Nama Penuh]],Table1[[#All],[Employee Name]],Table1[[#All],[Status]],"",0,1)</f>
        <v>Active</v>
      </c>
      <c r="R3274" s="37"/>
    </row>
    <row r="3275" spans="1:18">
      <c r="A3275" s="17"/>
      <c r="B3275" s="15"/>
      <c r="C3275" s="15"/>
      <c r="D3275" s="15"/>
      <c r="E3275" s="32">
        <v>45876</v>
      </c>
      <c r="F3275" s="17" t="s">
        <v>98</v>
      </c>
      <c r="G3275" s="15"/>
      <c r="H3275" s="17" t="s">
        <v>239</v>
      </c>
      <c r="I3275" s="17" t="s">
        <v>489</v>
      </c>
      <c r="J3275" s="17" t="s">
        <v>279</v>
      </c>
      <c r="K3275" s="17" t="s">
        <v>305</v>
      </c>
      <c r="L3275" s="17" t="s">
        <v>9997</v>
      </c>
      <c r="M3275" s="17" t="s">
        <v>1580</v>
      </c>
      <c r="N3275" s="17" t="s">
        <v>9998</v>
      </c>
      <c r="O3275" s="17" t="s">
        <v>295</v>
      </c>
      <c r="P3275" s="43" t="s">
        <v>4047</v>
      </c>
      <c r="Q3275" s="17" t="str" cm="1">
        <f t="array" ref="Q3275">_xlfn.XLOOKUP(Table4[[#This Row],[Full Name / Nama Penuh]],Table1[[#All],[Employee Name]],Table1[[#All],[Status]],"",0,1)</f>
        <v>Active</v>
      </c>
      <c r="R3275" s="37"/>
    </row>
    <row r="3276" spans="1:18">
      <c r="A3276" s="17"/>
      <c r="B3276" s="15"/>
      <c r="C3276" s="15"/>
      <c r="D3276" s="15"/>
      <c r="E3276" s="32">
        <v>45876</v>
      </c>
      <c r="F3276" s="17" t="s">
        <v>111</v>
      </c>
      <c r="G3276" s="15"/>
      <c r="H3276" s="17" t="s">
        <v>239</v>
      </c>
      <c r="I3276" s="17" t="s">
        <v>8990</v>
      </c>
      <c r="J3276" s="17" t="s">
        <v>88</v>
      </c>
      <c r="K3276" s="17" t="s">
        <v>305</v>
      </c>
      <c r="L3276" s="17" t="s">
        <v>9999</v>
      </c>
      <c r="M3276" s="17" t="s">
        <v>10000</v>
      </c>
      <c r="N3276" s="17" t="s">
        <v>10001</v>
      </c>
      <c r="O3276" s="17" t="s">
        <v>318</v>
      </c>
      <c r="P3276" s="43" t="s">
        <v>4047</v>
      </c>
      <c r="Q3276" s="17" t="str" cm="1">
        <f t="array" ref="Q3276">_xlfn.XLOOKUP(Table4[[#This Row],[Full Name / Nama Penuh]],Table1[[#All],[Employee Name]],Table1[[#All],[Status]],"",0,1)</f>
        <v>Inactive</v>
      </c>
      <c r="R3276" s="37"/>
    </row>
    <row r="3277" spans="1:18">
      <c r="A3277" s="17"/>
      <c r="B3277" s="15"/>
      <c r="C3277" s="15"/>
      <c r="D3277" s="15"/>
      <c r="E3277" s="32">
        <v>45876</v>
      </c>
      <c r="F3277" s="17" t="s">
        <v>95</v>
      </c>
      <c r="G3277" s="15"/>
      <c r="H3277" s="17" t="s">
        <v>239</v>
      </c>
      <c r="I3277" s="17" t="s">
        <v>865</v>
      </c>
      <c r="J3277" s="17" t="s">
        <v>88</v>
      </c>
      <c r="K3277" s="17" t="s">
        <v>305</v>
      </c>
      <c r="L3277" s="17" t="s">
        <v>10002</v>
      </c>
      <c r="M3277" s="17" t="s">
        <v>10003</v>
      </c>
      <c r="N3277" s="17" t="s">
        <v>10004</v>
      </c>
      <c r="O3277" s="17" t="s">
        <v>527</v>
      </c>
      <c r="P3277" s="43" t="s">
        <v>4047</v>
      </c>
      <c r="Q3277" s="17" t="str" cm="1">
        <f t="array" ref="Q3277">_xlfn.XLOOKUP(Table4[[#This Row],[Full Name / Nama Penuh]],Table1[[#All],[Employee Name]],Table1[[#All],[Status]],"",0,1)</f>
        <v>Active</v>
      </c>
      <c r="R3277" s="37"/>
    </row>
    <row r="3278" spans="1:18">
      <c r="A3278" s="17"/>
      <c r="B3278" s="15"/>
      <c r="C3278" s="15"/>
      <c r="D3278" s="15"/>
      <c r="E3278" s="32">
        <v>45876</v>
      </c>
      <c r="F3278" s="17" t="s">
        <v>181</v>
      </c>
      <c r="G3278" s="15"/>
      <c r="H3278" s="17" t="s">
        <v>239</v>
      </c>
      <c r="I3278" s="17" t="s">
        <v>752</v>
      </c>
      <c r="J3278" s="17" t="s">
        <v>266</v>
      </c>
      <c r="K3278" s="17" t="s">
        <v>305</v>
      </c>
      <c r="L3278" s="17" t="s">
        <v>10005</v>
      </c>
      <c r="M3278" s="17" t="s">
        <v>10006</v>
      </c>
      <c r="N3278" s="17" t="s">
        <v>10007</v>
      </c>
      <c r="O3278" s="17" t="s">
        <v>428</v>
      </c>
      <c r="P3278" s="43" t="s">
        <v>4047</v>
      </c>
      <c r="Q3278" s="17" t="str" cm="1">
        <f t="array" ref="Q3278">_xlfn.XLOOKUP(Table4[[#This Row],[Full Name / Nama Penuh]],Table1[[#All],[Employee Name]],Table1[[#All],[Status]],"",0,1)</f>
        <v>Active</v>
      </c>
      <c r="R3278" s="37"/>
    </row>
    <row r="3279" spans="1:18">
      <c r="A3279" s="17"/>
      <c r="B3279" s="15"/>
      <c r="C3279" s="15"/>
      <c r="D3279" s="15"/>
      <c r="E3279" s="32">
        <v>45876</v>
      </c>
      <c r="F3279" s="17" t="s">
        <v>169</v>
      </c>
      <c r="G3279" s="15"/>
      <c r="H3279" s="17" t="s">
        <v>239</v>
      </c>
      <c r="I3279" s="17" t="s">
        <v>465</v>
      </c>
      <c r="J3279" s="17" t="s">
        <v>266</v>
      </c>
      <c r="K3279" s="17" t="s">
        <v>267</v>
      </c>
      <c r="L3279" s="17" t="s">
        <v>10008</v>
      </c>
      <c r="M3279" s="17" t="s">
        <v>10009</v>
      </c>
      <c r="N3279" s="17" t="s">
        <v>10010</v>
      </c>
      <c r="O3279" s="17" t="s">
        <v>283</v>
      </c>
      <c r="P3279" s="43" t="s">
        <v>4047</v>
      </c>
      <c r="Q3279" s="17" t="str" cm="1">
        <f t="array" ref="Q3279">_xlfn.XLOOKUP(Table4[[#This Row],[Full Name / Nama Penuh]],Table1[[#All],[Employee Name]],Table1[[#All],[Status]],"",0,1)</f>
        <v>Active</v>
      </c>
      <c r="R3279" s="37"/>
    </row>
    <row r="3280" spans="1:18">
      <c r="A3280" s="17"/>
      <c r="B3280" s="15"/>
      <c r="C3280" s="15"/>
      <c r="D3280" s="15"/>
      <c r="E3280" s="32">
        <v>45876</v>
      </c>
      <c r="F3280" s="17" t="s">
        <v>169</v>
      </c>
      <c r="G3280" s="15"/>
      <c r="H3280" s="17" t="s">
        <v>239</v>
      </c>
      <c r="I3280" s="17" t="s">
        <v>465</v>
      </c>
      <c r="J3280" s="17" t="s">
        <v>266</v>
      </c>
      <c r="K3280" s="17" t="s">
        <v>305</v>
      </c>
      <c r="L3280" s="17" t="s">
        <v>10011</v>
      </c>
      <c r="M3280" s="17" t="s">
        <v>1943</v>
      </c>
      <c r="N3280" s="17" t="s">
        <v>10012</v>
      </c>
      <c r="O3280" s="17" t="s">
        <v>283</v>
      </c>
      <c r="P3280" s="43" t="s">
        <v>4047</v>
      </c>
      <c r="Q3280" s="17" t="str" cm="1">
        <f t="array" ref="Q3280">_xlfn.XLOOKUP(Table4[[#This Row],[Full Name / Nama Penuh]],Table1[[#All],[Employee Name]],Table1[[#All],[Status]],"",0,1)</f>
        <v>Active</v>
      </c>
      <c r="R3280" s="37"/>
    </row>
    <row r="3281" spans="1:18">
      <c r="A3281" s="17"/>
      <c r="B3281" s="15"/>
      <c r="C3281" s="15"/>
      <c r="D3281" s="15"/>
      <c r="E3281" s="32">
        <v>45876</v>
      </c>
      <c r="F3281" s="17" t="s">
        <v>33</v>
      </c>
      <c r="G3281" s="15"/>
      <c r="H3281" s="17" t="s">
        <v>239</v>
      </c>
      <c r="I3281" s="17" t="s">
        <v>1673</v>
      </c>
      <c r="J3281" s="17" t="s">
        <v>266</v>
      </c>
      <c r="K3281" s="17" t="s">
        <v>267</v>
      </c>
      <c r="L3281" s="17" t="s">
        <v>10013</v>
      </c>
      <c r="M3281" s="17" t="s">
        <v>10014</v>
      </c>
      <c r="N3281" s="17" t="s">
        <v>10015</v>
      </c>
      <c r="O3281" s="17" t="s">
        <v>589</v>
      </c>
      <c r="P3281" s="43" t="s">
        <v>4047</v>
      </c>
      <c r="Q3281" s="17" t="str" cm="1">
        <f t="array" ref="Q3281">_xlfn.XLOOKUP(Table4[[#This Row],[Full Name / Nama Penuh]],Table1[[#All],[Employee Name]],Table1[[#All],[Status]],"",0,1)</f>
        <v>Inactive</v>
      </c>
      <c r="R3281" s="37"/>
    </row>
    <row r="3282" spans="1:18">
      <c r="A3282" s="17"/>
      <c r="B3282" s="15"/>
      <c r="C3282" s="15"/>
      <c r="D3282" s="15"/>
      <c r="E3282" s="32">
        <v>45876</v>
      </c>
      <c r="F3282" s="17" t="s">
        <v>33</v>
      </c>
      <c r="G3282" s="15"/>
      <c r="H3282" s="17" t="s">
        <v>239</v>
      </c>
      <c r="I3282" s="17" t="s">
        <v>1673</v>
      </c>
      <c r="J3282" s="17" t="s">
        <v>291</v>
      </c>
      <c r="K3282" s="17" t="s">
        <v>305</v>
      </c>
      <c r="L3282" s="17" t="s">
        <v>10016</v>
      </c>
      <c r="M3282" s="17" t="s">
        <v>10017</v>
      </c>
      <c r="N3282" s="17" t="s">
        <v>10018</v>
      </c>
      <c r="O3282" s="17" t="s">
        <v>428</v>
      </c>
      <c r="P3282" s="43" t="s">
        <v>4047</v>
      </c>
      <c r="Q3282" s="17" t="str" cm="1">
        <f t="array" ref="Q3282">_xlfn.XLOOKUP(Table4[[#This Row],[Full Name / Nama Penuh]],Table1[[#All],[Employee Name]],Table1[[#All],[Status]],"",0,1)</f>
        <v>Inactive</v>
      </c>
      <c r="R3282" s="37"/>
    </row>
    <row r="3283" spans="1:18">
      <c r="A3283" s="17"/>
      <c r="B3283" s="15"/>
      <c r="C3283" s="15"/>
      <c r="D3283" s="15"/>
      <c r="E3283" s="32">
        <v>45876</v>
      </c>
      <c r="F3283" s="17" t="s">
        <v>33</v>
      </c>
      <c r="G3283" s="15"/>
      <c r="H3283" s="17" t="s">
        <v>239</v>
      </c>
      <c r="I3283" s="17" t="s">
        <v>1673</v>
      </c>
      <c r="J3283" s="17" t="s">
        <v>274</v>
      </c>
      <c r="K3283" s="17" t="s">
        <v>267</v>
      </c>
      <c r="L3283" s="17" t="s">
        <v>10019</v>
      </c>
      <c r="M3283" s="17" t="s">
        <v>10020</v>
      </c>
      <c r="N3283" s="17" t="s">
        <v>10021</v>
      </c>
      <c r="O3283" s="17" t="s">
        <v>553</v>
      </c>
      <c r="P3283" s="43" t="s">
        <v>4047</v>
      </c>
      <c r="Q3283" s="17" t="str" cm="1">
        <f t="array" ref="Q3283">_xlfn.XLOOKUP(Table4[[#This Row],[Full Name / Nama Penuh]],Table1[[#All],[Employee Name]],Table1[[#All],[Status]],"",0,1)</f>
        <v>Inactive</v>
      </c>
      <c r="R3283" s="37"/>
    </row>
    <row r="3284" spans="1:18">
      <c r="A3284" s="17"/>
      <c r="B3284" s="15"/>
      <c r="C3284" s="15"/>
      <c r="D3284" s="15"/>
      <c r="E3284" s="32">
        <v>45876</v>
      </c>
      <c r="F3284" s="17" t="s">
        <v>33</v>
      </c>
      <c r="G3284" s="15"/>
      <c r="H3284" s="17" t="s">
        <v>239</v>
      </c>
      <c r="I3284" s="17" t="s">
        <v>1673</v>
      </c>
      <c r="J3284" s="17" t="s">
        <v>291</v>
      </c>
      <c r="K3284" s="17" t="s">
        <v>267</v>
      </c>
      <c r="L3284" s="17" t="s">
        <v>10022</v>
      </c>
      <c r="M3284" s="17" t="s">
        <v>10023</v>
      </c>
      <c r="N3284" s="17" t="s">
        <v>10024</v>
      </c>
      <c r="O3284" s="17" t="s">
        <v>375</v>
      </c>
      <c r="P3284" s="43" t="s">
        <v>4047</v>
      </c>
      <c r="Q3284" s="17" t="str" cm="1">
        <f t="array" ref="Q3284">_xlfn.XLOOKUP(Table4[[#This Row],[Full Name / Nama Penuh]],Table1[[#All],[Employee Name]],Table1[[#All],[Status]],"",0,1)</f>
        <v>Inactive</v>
      </c>
      <c r="R3284" s="37"/>
    </row>
    <row r="3285" spans="1:18">
      <c r="A3285" s="17"/>
      <c r="B3285" s="15"/>
      <c r="C3285" s="15"/>
      <c r="D3285" s="15"/>
      <c r="E3285" s="32">
        <v>45876</v>
      </c>
      <c r="F3285" s="17" t="s">
        <v>141</v>
      </c>
      <c r="G3285" s="15"/>
      <c r="H3285" s="17" t="s">
        <v>239</v>
      </c>
      <c r="I3285" s="17" t="s">
        <v>2221</v>
      </c>
      <c r="J3285" s="17" t="s">
        <v>266</v>
      </c>
      <c r="K3285" s="17" t="s">
        <v>305</v>
      </c>
      <c r="L3285" s="17" t="s">
        <v>10025</v>
      </c>
      <c r="M3285" s="17" t="s">
        <v>10026</v>
      </c>
      <c r="N3285" s="17" t="s">
        <v>10027</v>
      </c>
      <c r="O3285" s="17" t="s">
        <v>283</v>
      </c>
      <c r="P3285" s="43" t="s">
        <v>4047</v>
      </c>
      <c r="Q3285" s="17" t="str" cm="1">
        <f t="array" ref="Q3285">_xlfn.XLOOKUP(Table4[[#This Row],[Full Name / Nama Penuh]],Table1[[#All],[Employee Name]],Table1[[#All],[Status]],"",0,1)</f>
        <v>Inactive</v>
      </c>
      <c r="R3285" s="37"/>
    </row>
    <row r="3286" spans="1:18">
      <c r="A3286" s="17"/>
      <c r="B3286" s="15"/>
      <c r="C3286" s="15"/>
      <c r="D3286" s="15"/>
      <c r="E3286" s="32">
        <v>45875</v>
      </c>
      <c r="F3286" s="17" t="s">
        <v>177</v>
      </c>
      <c r="G3286" s="15"/>
      <c r="H3286" s="17" t="s">
        <v>239</v>
      </c>
      <c r="I3286" s="17" t="s">
        <v>512</v>
      </c>
      <c r="J3286" s="17" t="s">
        <v>266</v>
      </c>
      <c r="K3286" s="17" t="s">
        <v>267</v>
      </c>
      <c r="L3286" s="17" t="s">
        <v>10028</v>
      </c>
      <c r="M3286" s="17" t="s">
        <v>10029</v>
      </c>
      <c r="N3286" s="17" t="s">
        <v>10030</v>
      </c>
      <c r="O3286" s="17" t="s">
        <v>553</v>
      </c>
      <c r="P3286" s="43" t="s">
        <v>4047</v>
      </c>
      <c r="Q3286" s="17" t="str" cm="1">
        <f t="array" ref="Q3286">_xlfn.XLOOKUP(Table4[[#This Row],[Full Name / Nama Penuh]],Table1[[#All],[Employee Name]],Table1[[#All],[Status]],"",0,1)</f>
        <v>Active</v>
      </c>
      <c r="R3286" s="37"/>
    </row>
    <row r="3287" spans="1:18">
      <c r="A3287" s="17"/>
      <c r="B3287" s="15"/>
      <c r="C3287" s="15"/>
      <c r="D3287" s="15"/>
      <c r="E3287" s="32">
        <v>45875</v>
      </c>
      <c r="F3287" s="17" t="s">
        <v>96</v>
      </c>
      <c r="G3287" s="15"/>
      <c r="H3287" s="17" t="s">
        <v>239</v>
      </c>
      <c r="I3287" s="17" t="s">
        <v>5325</v>
      </c>
      <c r="J3287" s="17" t="s">
        <v>291</v>
      </c>
      <c r="K3287" s="17" t="s">
        <v>305</v>
      </c>
      <c r="L3287" s="17" t="s">
        <v>10031</v>
      </c>
      <c r="M3287" s="17" t="s">
        <v>10032</v>
      </c>
      <c r="N3287" s="17" t="s">
        <v>10033</v>
      </c>
      <c r="O3287" s="17" t="s">
        <v>527</v>
      </c>
      <c r="P3287" s="43" t="s">
        <v>4047</v>
      </c>
      <c r="Q3287" s="17" t="str" cm="1">
        <f t="array" ref="Q3287">_xlfn.XLOOKUP(Table4[[#This Row],[Full Name / Nama Penuh]],Table1[[#All],[Employee Name]],Table1[[#All],[Status]],"",0,1)</f>
        <v>Active</v>
      </c>
      <c r="R3287" s="37"/>
    </row>
    <row r="3288" spans="1:18">
      <c r="A3288" s="17"/>
      <c r="B3288" s="15"/>
      <c r="C3288" s="15"/>
      <c r="D3288" s="15"/>
      <c r="E3288" s="32">
        <v>45875</v>
      </c>
      <c r="F3288" s="17" t="s">
        <v>90</v>
      </c>
      <c r="G3288" s="15"/>
      <c r="H3288" s="17" t="s">
        <v>239</v>
      </c>
      <c r="I3288" s="17" t="s">
        <v>445</v>
      </c>
      <c r="J3288" s="17" t="s">
        <v>266</v>
      </c>
      <c r="K3288" s="17" t="s">
        <v>305</v>
      </c>
      <c r="L3288" s="17" t="s">
        <v>10034</v>
      </c>
      <c r="M3288" s="17" t="s">
        <v>10035</v>
      </c>
      <c r="N3288" s="17" t="s">
        <v>10036</v>
      </c>
      <c r="O3288" s="17" t="s">
        <v>428</v>
      </c>
      <c r="P3288" s="43" t="s">
        <v>4047</v>
      </c>
      <c r="Q3288" s="17" t="str" cm="1">
        <f t="array" ref="Q3288">_xlfn.XLOOKUP(Table4[[#This Row],[Full Name / Nama Penuh]],Table1[[#All],[Employee Name]],Table1[[#All],[Status]],"",0,1)</f>
        <v>Active</v>
      </c>
      <c r="R3288" s="37"/>
    </row>
    <row r="3289" spans="1:18">
      <c r="A3289" s="17"/>
      <c r="B3289" s="15"/>
      <c r="C3289" s="15"/>
      <c r="D3289" s="15"/>
      <c r="E3289" s="32">
        <v>45875</v>
      </c>
      <c r="F3289" s="17" t="s">
        <v>90</v>
      </c>
      <c r="G3289" s="15"/>
      <c r="H3289" s="17" t="s">
        <v>239</v>
      </c>
      <c r="I3289" s="17" t="s">
        <v>445</v>
      </c>
      <c r="J3289" s="17" t="s">
        <v>274</v>
      </c>
      <c r="K3289" s="17" t="s">
        <v>305</v>
      </c>
      <c r="L3289" s="17" t="s">
        <v>10037</v>
      </c>
      <c r="M3289" s="17" t="s">
        <v>10038</v>
      </c>
      <c r="N3289" s="17" t="s">
        <v>10039</v>
      </c>
      <c r="O3289" s="17" t="s">
        <v>428</v>
      </c>
      <c r="P3289" s="43" t="s">
        <v>4047</v>
      </c>
      <c r="Q3289" s="17" t="str" cm="1">
        <f t="array" ref="Q3289">_xlfn.XLOOKUP(Table4[[#This Row],[Full Name / Nama Penuh]],Table1[[#All],[Employee Name]],Table1[[#All],[Status]],"",0,1)</f>
        <v>Active</v>
      </c>
      <c r="R3289" s="37"/>
    </row>
    <row r="3290" spans="1:18">
      <c r="A3290" s="17"/>
      <c r="B3290" s="15"/>
      <c r="C3290" s="15"/>
      <c r="D3290" s="15"/>
      <c r="E3290" s="32">
        <v>45875</v>
      </c>
      <c r="F3290" s="17" t="s">
        <v>90</v>
      </c>
      <c r="G3290" s="15"/>
      <c r="H3290" s="17" t="s">
        <v>239</v>
      </c>
      <c r="I3290" s="17" t="s">
        <v>445</v>
      </c>
      <c r="J3290" s="17" t="s">
        <v>291</v>
      </c>
      <c r="K3290" s="17" t="s">
        <v>267</v>
      </c>
      <c r="L3290" s="17" t="s">
        <v>10040</v>
      </c>
      <c r="M3290" s="17" t="s">
        <v>10041</v>
      </c>
      <c r="N3290" s="17" t="s">
        <v>10042</v>
      </c>
      <c r="O3290" s="17" t="s">
        <v>295</v>
      </c>
      <c r="P3290" s="43" t="s">
        <v>4047</v>
      </c>
      <c r="Q3290" s="17" t="str" cm="1">
        <f t="array" ref="Q3290">_xlfn.XLOOKUP(Table4[[#This Row],[Full Name / Nama Penuh]],Table1[[#All],[Employee Name]],Table1[[#All],[Status]],"",0,1)</f>
        <v>Active</v>
      </c>
      <c r="R3290" s="37"/>
    </row>
    <row r="3291" spans="1:18">
      <c r="A3291" s="17"/>
      <c r="B3291" s="15"/>
      <c r="C3291" s="15"/>
      <c r="D3291" s="15"/>
      <c r="E3291" s="32">
        <v>45875</v>
      </c>
      <c r="F3291" s="17" t="s">
        <v>90</v>
      </c>
      <c r="G3291" s="15"/>
      <c r="H3291" s="17" t="s">
        <v>239</v>
      </c>
      <c r="I3291" s="17" t="s">
        <v>445</v>
      </c>
      <c r="J3291" s="17" t="s">
        <v>279</v>
      </c>
      <c r="K3291" s="17" t="s">
        <v>267</v>
      </c>
      <c r="L3291" s="17" t="s">
        <v>10043</v>
      </c>
      <c r="M3291" s="17" t="s">
        <v>10044</v>
      </c>
      <c r="N3291" s="17" t="s">
        <v>10045</v>
      </c>
      <c r="O3291" s="17" t="s">
        <v>340</v>
      </c>
      <c r="P3291" s="43" t="s">
        <v>4047</v>
      </c>
      <c r="Q3291" s="17" t="str" cm="1">
        <f t="array" ref="Q3291">_xlfn.XLOOKUP(Table4[[#This Row],[Full Name / Nama Penuh]],Table1[[#All],[Employee Name]],Table1[[#All],[Status]],"",0,1)</f>
        <v>Active</v>
      </c>
      <c r="R3291" s="37"/>
    </row>
    <row r="3292" spans="1:18">
      <c r="A3292" s="17"/>
      <c r="B3292" s="15"/>
      <c r="C3292" s="15"/>
      <c r="D3292" s="15"/>
      <c r="E3292" s="32">
        <v>45875</v>
      </c>
      <c r="F3292" s="17" t="s">
        <v>72</v>
      </c>
      <c r="G3292" s="15"/>
      <c r="H3292" s="17" t="s">
        <v>239</v>
      </c>
      <c r="I3292" s="17" t="s">
        <v>309</v>
      </c>
      <c r="J3292" s="17" t="s">
        <v>266</v>
      </c>
      <c r="K3292" s="17" t="s">
        <v>305</v>
      </c>
      <c r="L3292" s="17" t="s">
        <v>10046</v>
      </c>
      <c r="M3292" s="17" t="s">
        <v>10047</v>
      </c>
      <c r="N3292" s="17" t="s">
        <v>10048</v>
      </c>
      <c r="O3292" s="17" t="s">
        <v>541</v>
      </c>
      <c r="P3292" s="43" t="s">
        <v>4047</v>
      </c>
      <c r="Q3292" s="17" t="str" cm="1">
        <f t="array" ref="Q3292">_xlfn.XLOOKUP(Table4[[#This Row],[Full Name / Nama Penuh]],Table1[[#All],[Employee Name]],Table1[[#All],[Status]],"",0,1)</f>
        <v>Active</v>
      </c>
      <c r="R3292" s="37"/>
    </row>
    <row r="3293" spans="1:18">
      <c r="A3293" s="17"/>
      <c r="B3293" s="15"/>
      <c r="C3293" s="15"/>
      <c r="D3293" s="15"/>
      <c r="E3293" s="32">
        <v>45875</v>
      </c>
      <c r="F3293" s="17" t="s">
        <v>98</v>
      </c>
      <c r="G3293" s="15"/>
      <c r="H3293" s="17" t="s">
        <v>239</v>
      </c>
      <c r="I3293" s="17" t="s">
        <v>489</v>
      </c>
      <c r="J3293" s="17" t="s">
        <v>320</v>
      </c>
      <c r="K3293" s="17" t="s">
        <v>305</v>
      </c>
      <c r="L3293" s="17" t="s">
        <v>10049</v>
      </c>
      <c r="M3293" s="17" t="s">
        <v>10050</v>
      </c>
      <c r="N3293" s="17" t="s">
        <v>10051</v>
      </c>
      <c r="O3293" s="17" t="s">
        <v>295</v>
      </c>
      <c r="P3293" s="43" t="s">
        <v>4047</v>
      </c>
      <c r="Q3293" s="17" t="str" cm="1">
        <f t="array" ref="Q3293">_xlfn.XLOOKUP(Table4[[#This Row],[Full Name / Nama Penuh]],Table1[[#All],[Employee Name]],Table1[[#All],[Status]],"",0,1)</f>
        <v>Active</v>
      </c>
      <c r="R3293" s="37"/>
    </row>
    <row r="3294" spans="1:18">
      <c r="A3294" s="17"/>
      <c r="B3294" s="15"/>
      <c r="C3294" s="15"/>
      <c r="D3294" s="15"/>
      <c r="E3294" s="32">
        <v>45875</v>
      </c>
      <c r="F3294" s="17" t="s">
        <v>95</v>
      </c>
      <c r="G3294" s="15"/>
      <c r="H3294" s="17" t="s">
        <v>239</v>
      </c>
      <c r="I3294" s="17" t="s">
        <v>865</v>
      </c>
      <c r="J3294" s="17" t="s">
        <v>291</v>
      </c>
      <c r="K3294" s="17" t="s">
        <v>267</v>
      </c>
      <c r="L3294" s="17" t="s">
        <v>10052</v>
      </c>
      <c r="M3294" s="17" t="s">
        <v>10053</v>
      </c>
      <c r="N3294" s="17" t="s">
        <v>10054</v>
      </c>
      <c r="O3294" s="17" t="s">
        <v>375</v>
      </c>
      <c r="P3294" s="43" t="s">
        <v>4047</v>
      </c>
      <c r="Q3294" s="17" t="str" cm="1">
        <f t="array" ref="Q3294">_xlfn.XLOOKUP(Table4[[#This Row],[Full Name / Nama Penuh]],Table1[[#All],[Employee Name]],Table1[[#All],[Status]],"",0,1)</f>
        <v>Active</v>
      </c>
      <c r="R3294" s="37"/>
    </row>
    <row r="3295" spans="1:18">
      <c r="A3295" s="17"/>
      <c r="B3295" s="15"/>
      <c r="C3295" s="15"/>
      <c r="D3295" s="15"/>
      <c r="E3295" s="32">
        <v>45875</v>
      </c>
      <c r="F3295" s="17" t="s">
        <v>105</v>
      </c>
      <c r="G3295" s="15"/>
      <c r="H3295" s="17" t="s">
        <v>239</v>
      </c>
      <c r="I3295" s="17" t="s">
        <v>10055</v>
      </c>
      <c r="J3295" s="17" t="s">
        <v>266</v>
      </c>
      <c r="K3295" s="17" t="s">
        <v>305</v>
      </c>
      <c r="L3295" s="17" t="s">
        <v>10056</v>
      </c>
      <c r="M3295" s="17" t="s">
        <v>10057</v>
      </c>
      <c r="N3295" s="17" t="s">
        <v>10058</v>
      </c>
      <c r="O3295" s="17" t="s">
        <v>295</v>
      </c>
      <c r="P3295" s="43" t="s">
        <v>4047</v>
      </c>
      <c r="Q3295" s="17" t="str" cm="1">
        <f t="array" ref="Q3295">_xlfn.XLOOKUP(Table4[[#This Row],[Full Name / Nama Penuh]],Table1[[#All],[Employee Name]],Table1[[#All],[Status]],"",0,1)</f>
        <v>Inactive</v>
      </c>
      <c r="R3295" s="37"/>
    </row>
    <row r="3296" spans="1:18">
      <c r="A3296" s="17"/>
      <c r="B3296" s="15"/>
      <c r="C3296" s="15"/>
      <c r="D3296" s="15"/>
      <c r="E3296" s="32">
        <v>45875</v>
      </c>
      <c r="F3296" s="17" t="s">
        <v>103</v>
      </c>
      <c r="G3296" s="15"/>
      <c r="H3296" s="17" t="s">
        <v>239</v>
      </c>
      <c r="I3296" s="17" t="s">
        <v>8956</v>
      </c>
      <c r="J3296" s="17" t="s">
        <v>266</v>
      </c>
      <c r="K3296" s="17" t="s">
        <v>305</v>
      </c>
      <c r="L3296" s="17" t="s">
        <v>10059</v>
      </c>
      <c r="M3296" s="17" t="s">
        <v>10060</v>
      </c>
      <c r="N3296" s="17" t="s">
        <v>10061</v>
      </c>
      <c r="O3296" s="17" t="s">
        <v>589</v>
      </c>
      <c r="P3296" s="43" t="s">
        <v>4047</v>
      </c>
      <c r="Q3296" s="17" t="str" cm="1">
        <f t="array" ref="Q3296">_xlfn.XLOOKUP(Table4[[#This Row],[Full Name / Nama Penuh]],Table1[[#All],[Employee Name]],Table1[[#All],[Status]],"",0,1)</f>
        <v>Active</v>
      </c>
      <c r="R3296" s="37"/>
    </row>
    <row r="3297" spans="1:18">
      <c r="A3297" s="17"/>
      <c r="B3297" s="15"/>
      <c r="C3297" s="15"/>
      <c r="D3297" s="15"/>
      <c r="E3297" s="32">
        <v>45875</v>
      </c>
      <c r="F3297" s="17" t="s">
        <v>107</v>
      </c>
      <c r="G3297" s="15"/>
      <c r="H3297" s="17" t="s">
        <v>239</v>
      </c>
      <c r="I3297" s="17" t="s">
        <v>10062</v>
      </c>
      <c r="J3297" s="17" t="s">
        <v>266</v>
      </c>
      <c r="K3297" s="17" t="s">
        <v>267</v>
      </c>
      <c r="L3297" s="17" t="s">
        <v>10063</v>
      </c>
      <c r="M3297" s="17" t="s">
        <v>10064</v>
      </c>
      <c r="N3297" s="17" t="s">
        <v>10065</v>
      </c>
      <c r="O3297" s="17" t="s">
        <v>295</v>
      </c>
      <c r="P3297" s="43" t="s">
        <v>4047</v>
      </c>
      <c r="Q3297" s="17" t="str" cm="1">
        <f t="array" ref="Q3297">_xlfn.XLOOKUP(Table4[[#This Row],[Full Name / Nama Penuh]],Table1[[#All],[Employee Name]],Table1[[#All],[Status]],"",0,1)</f>
        <v>Active</v>
      </c>
      <c r="R3297" s="37"/>
    </row>
    <row r="3298" spans="1:18">
      <c r="A3298" s="17"/>
      <c r="B3298" s="15"/>
      <c r="C3298" s="15"/>
      <c r="D3298" s="15"/>
      <c r="E3298" s="32">
        <v>45874</v>
      </c>
      <c r="F3298" s="17" t="s">
        <v>72</v>
      </c>
      <c r="G3298" s="15"/>
      <c r="H3298" s="17" t="s">
        <v>239</v>
      </c>
      <c r="I3298" s="17" t="s">
        <v>309</v>
      </c>
      <c r="J3298" s="17" t="s">
        <v>483</v>
      </c>
      <c r="K3298" s="17" t="s">
        <v>285</v>
      </c>
      <c r="L3298" s="17" t="s">
        <v>10066</v>
      </c>
      <c r="M3298" s="17" t="s">
        <v>10067</v>
      </c>
      <c r="N3298" s="17" t="s">
        <v>10068</v>
      </c>
      <c r="O3298" s="17" t="s">
        <v>289</v>
      </c>
      <c r="P3298" s="43" t="s">
        <v>4047</v>
      </c>
      <c r="Q3298" s="17" t="str" cm="1">
        <f t="array" ref="Q3298">_xlfn.XLOOKUP(Table4[[#This Row],[Full Name / Nama Penuh]],Table1[[#All],[Employee Name]],Table1[[#All],[Status]],"",0,1)</f>
        <v>Active</v>
      </c>
      <c r="R3298" s="37"/>
    </row>
    <row r="3299" spans="1:18">
      <c r="A3299" s="17"/>
      <c r="B3299" s="15"/>
      <c r="C3299" s="15"/>
      <c r="D3299" s="15"/>
      <c r="E3299" s="32">
        <v>45874</v>
      </c>
      <c r="F3299" s="17" t="s">
        <v>95</v>
      </c>
      <c r="G3299" s="15"/>
      <c r="H3299" s="17" t="s">
        <v>239</v>
      </c>
      <c r="I3299" s="17" t="s">
        <v>865</v>
      </c>
      <c r="J3299" s="17" t="s">
        <v>355</v>
      </c>
      <c r="K3299" s="17" t="s">
        <v>296</v>
      </c>
      <c r="L3299" s="17" t="s">
        <v>10069</v>
      </c>
      <c r="M3299" s="17" t="s">
        <v>10070</v>
      </c>
      <c r="N3299" s="17" t="s">
        <v>10071</v>
      </c>
      <c r="O3299" s="17" t="s">
        <v>375</v>
      </c>
      <c r="P3299" s="43" t="s">
        <v>4047</v>
      </c>
      <c r="Q3299" s="17" t="str" cm="1">
        <f t="array" ref="Q3299">_xlfn.XLOOKUP(Table4[[#This Row],[Full Name / Nama Penuh]],Table1[[#All],[Employee Name]],Table1[[#All],[Status]],"",0,1)</f>
        <v>Active</v>
      </c>
      <c r="R3299" s="37"/>
    </row>
    <row r="3300" spans="1:18">
      <c r="A3300" s="17"/>
      <c r="B3300" s="15"/>
      <c r="C3300" s="15"/>
      <c r="D3300" s="15"/>
      <c r="E3300" s="32">
        <v>45874</v>
      </c>
      <c r="F3300" s="17" t="s">
        <v>99</v>
      </c>
      <c r="G3300" s="15"/>
      <c r="H3300" s="17" t="s">
        <v>239</v>
      </c>
      <c r="I3300" s="17" t="s">
        <v>3494</v>
      </c>
      <c r="J3300" s="17" t="s">
        <v>4190</v>
      </c>
      <c r="K3300" s="17" t="s">
        <v>296</v>
      </c>
      <c r="L3300" s="17" t="s">
        <v>10072</v>
      </c>
      <c r="M3300" s="17" t="s">
        <v>10073</v>
      </c>
      <c r="N3300" s="17" t="s">
        <v>10074</v>
      </c>
      <c r="O3300" s="17" t="s">
        <v>283</v>
      </c>
      <c r="P3300" s="43" t="s">
        <v>4047</v>
      </c>
      <c r="Q3300" s="17" t="str" cm="1">
        <f t="array" ref="Q3300">_xlfn.XLOOKUP(Table4[[#This Row],[Full Name / Nama Penuh]],Table1[[#All],[Employee Name]],Table1[[#All],[Status]],"",0,1)</f>
        <v>Active</v>
      </c>
      <c r="R3300" s="37"/>
    </row>
    <row r="3301" spans="1:18">
      <c r="A3301" s="17"/>
      <c r="B3301" s="15"/>
      <c r="C3301" s="15"/>
      <c r="D3301" s="15"/>
      <c r="E3301" s="32">
        <v>45874</v>
      </c>
      <c r="F3301" s="17" t="s">
        <v>174</v>
      </c>
      <c r="G3301" s="15"/>
      <c r="H3301" s="17" t="s">
        <v>239</v>
      </c>
      <c r="I3301" s="17" t="s">
        <v>5798</v>
      </c>
      <c r="J3301" s="17" t="s">
        <v>88</v>
      </c>
      <c r="K3301" s="17" t="s">
        <v>296</v>
      </c>
      <c r="L3301" s="17" t="s">
        <v>8877</v>
      </c>
      <c r="M3301" s="17" t="s">
        <v>8874</v>
      </c>
      <c r="N3301" s="17" t="s">
        <v>8878</v>
      </c>
      <c r="O3301" s="17" t="s">
        <v>346</v>
      </c>
      <c r="P3301" s="43" t="s">
        <v>4047</v>
      </c>
      <c r="Q3301" s="17" t="str" cm="1">
        <f t="array" ref="Q3301">_xlfn.XLOOKUP(Table4[[#This Row],[Full Name / Nama Penuh]],Table1[[#All],[Employee Name]],Table1[[#All],[Status]],"",0,1)</f>
        <v>Active</v>
      </c>
      <c r="R3301" s="37"/>
    </row>
    <row r="3302" spans="1:18">
      <c r="A3302" s="17"/>
      <c r="B3302" s="15"/>
      <c r="C3302" s="15"/>
      <c r="D3302" s="15"/>
      <c r="E3302" s="32">
        <v>45874</v>
      </c>
      <c r="F3302" s="17" t="s">
        <v>96</v>
      </c>
      <c r="G3302" s="15"/>
      <c r="H3302" s="17" t="s">
        <v>239</v>
      </c>
      <c r="I3302" s="17" t="s">
        <v>5325</v>
      </c>
      <c r="J3302" s="17" t="s">
        <v>291</v>
      </c>
      <c r="K3302" s="17" t="s">
        <v>267</v>
      </c>
      <c r="L3302" s="17" t="s">
        <v>10075</v>
      </c>
      <c r="M3302" s="17" t="s">
        <v>10076</v>
      </c>
      <c r="N3302" s="17" t="s">
        <v>10077</v>
      </c>
      <c r="O3302" s="17" t="s">
        <v>318</v>
      </c>
      <c r="P3302" s="43" t="s">
        <v>4047</v>
      </c>
      <c r="Q3302" s="17" t="str" cm="1">
        <f t="array" ref="Q3302">_xlfn.XLOOKUP(Table4[[#This Row],[Full Name / Nama Penuh]],Table1[[#All],[Employee Name]],Table1[[#All],[Status]],"",0,1)</f>
        <v>Active</v>
      </c>
      <c r="R3302" s="37"/>
    </row>
    <row r="3303" spans="1:18">
      <c r="A3303" s="17"/>
      <c r="B3303" s="15"/>
      <c r="C3303" s="15"/>
      <c r="D3303" s="15"/>
      <c r="E3303" s="32">
        <v>45874</v>
      </c>
      <c r="F3303" s="17" t="s">
        <v>11</v>
      </c>
      <c r="G3303" s="15"/>
      <c r="H3303" s="17" t="s">
        <v>239</v>
      </c>
      <c r="I3303" s="17" t="s">
        <v>1432</v>
      </c>
      <c r="J3303" s="17" t="s">
        <v>291</v>
      </c>
      <c r="K3303" s="17" t="s">
        <v>267</v>
      </c>
      <c r="L3303" s="17" t="s">
        <v>10078</v>
      </c>
      <c r="M3303" s="17" t="s">
        <v>10079</v>
      </c>
      <c r="N3303" s="17" t="s">
        <v>10080</v>
      </c>
      <c r="O3303" s="17" t="s">
        <v>541</v>
      </c>
      <c r="P3303" s="43" t="s">
        <v>4047</v>
      </c>
      <c r="Q3303" s="17" t="str" cm="1">
        <f t="array" ref="Q3303">_xlfn.XLOOKUP(Table4[[#This Row],[Full Name / Nama Penuh]],Table1[[#All],[Employee Name]],Table1[[#All],[Status]],"",0,1)</f>
        <v>Active</v>
      </c>
      <c r="R3303" s="37"/>
    </row>
    <row r="3304" spans="1:18">
      <c r="A3304" s="17"/>
      <c r="B3304" s="15"/>
      <c r="C3304" s="15"/>
      <c r="D3304" s="15"/>
      <c r="E3304" s="32">
        <v>45874</v>
      </c>
      <c r="F3304" s="17" t="s">
        <v>18</v>
      </c>
      <c r="G3304" s="15"/>
      <c r="H3304" s="17" t="s">
        <v>239</v>
      </c>
      <c r="I3304" s="17" t="s">
        <v>1086</v>
      </c>
      <c r="J3304" s="17" t="s">
        <v>279</v>
      </c>
      <c r="K3304" s="17" t="s">
        <v>267</v>
      </c>
      <c r="L3304" s="17" t="s">
        <v>10081</v>
      </c>
      <c r="M3304" s="17" t="s">
        <v>10082</v>
      </c>
      <c r="N3304" s="17" t="s">
        <v>9904</v>
      </c>
      <c r="O3304" s="17" t="s">
        <v>346</v>
      </c>
      <c r="P3304" s="43" t="s">
        <v>4047</v>
      </c>
      <c r="Q3304" s="17" t="str" cm="1">
        <f t="array" ref="Q3304">_xlfn.XLOOKUP(Table4[[#This Row],[Full Name / Nama Penuh]],Table1[[#All],[Employee Name]],Table1[[#All],[Status]],"",0,1)</f>
        <v>Active</v>
      </c>
      <c r="R3304" s="37"/>
    </row>
    <row r="3305" spans="1:18">
      <c r="A3305" s="17"/>
      <c r="B3305" s="15"/>
      <c r="C3305" s="15"/>
      <c r="D3305" s="15"/>
      <c r="E3305" s="32">
        <v>45874</v>
      </c>
      <c r="F3305" s="17" t="s">
        <v>98</v>
      </c>
      <c r="G3305" s="15"/>
      <c r="H3305" s="17" t="s">
        <v>239</v>
      </c>
      <c r="I3305" s="17" t="s">
        <v>489</v>
      </c>
      <c r="J3305" s="17" t="s">
        <v>620</v>
      </c>
      <c r="K3305" s="17" t="s">
        <v>267</v>
      </c>
      <c r="L3305" s="17" t="s">
        <v>10083</v>
      </c>
      <c r="M3305" s="17" t="s">
        <v>10084</v>
      </c>
      <c r="N3305" s="17" t="s">
        <v>10085</v>
      </c>
      <c r="O3305" s="17" t="s">
        <v>375</v>
      </c>
      <c r="P3305" s="43" t="s">
        <v>4047</v>
      </c>
      <c r="Q3305" s="17" t="str" cm="1">
        <f t="array" ref="Q3305">_xlfn.XLOOKUP(Table4[[#This Row],[Full Name / Nama Penuh]],Table1[[#All],[Employee Name]],Table1[[#All],[Status]],"",0,1)</f>
        <v>Active</v>
      </c>
      <c r="R3305" s="37"/>
    </row>
    <row r="3306" spans="1:18">
      <c r="A3306" s="17"/>
      <c r="B3306" s="15"/>
      <c r="C3306" s="15"/>
      <c r="D3306" s="15"/>
      <c r="E3306" s="32">
        <v>45874</v>
      </c>
      <c r="F3306" s="17" t="s">
        <v>228</v>
      </c>
      <c r="G3306" s="15"/>
      <c r="H3306" s="17" t="s">
        <v>239</v>
      </c>
      <c r="I3306" s="17" t="s">
        <v>814</v>
      </c>
      <c r="J3306" s="17" t="s">
        <v>266</v>
      </c>
      <c r="K3306" s="17" t="s">
        <v>305</v>
      </c>
      <c r="L3306" s="17" t="s">
        <v>10086</v>
      </c>
      <c r="M3306" s="17" t="s">
        <v>10087</v>
      </c>
      <c r="N3306" s="17" t="s">
        <v>10088</v>
      </c>
      <c r="O3306" s="17" t="s">
        <v>295</v>
      </c>
      <c r="P3306" s="43" t="s">
        <v>4047</v>
      </c>
      <c r="Q3306" s="17" t="str" cm="1">
        <f t="array" ref="Q3306">_xlfn.XLOOKUP(Table4[[#This Row],[Full Name / Nama Penuh]],Table1[[#All],[Employee Name]],Table1[[#All],[Status]],"",0,1)</f>
        <v>Active</v>
      </c>
      <c r="R3306" s="37"/>
    </row>
    <row r="3307" spans="1:18">
      <c r="A3307" s="17"/>
      <c r="B3307" s="15"/>
      <c r="C3307" s="15"/>
      <c r="D3307" s="15"/>
      <c r="E3307" s="32">
        <v>45874</v>
      </c>
      <c r="F3307" s="17" t="s">
        <v>214</v>
      </c>
      <c r="G3307" s="15"/>
      <c r="H3307" s="17" t="s">
        <v>239</v>
      </c>
      <c r="I3307" s="17" t="s">
        <v>10089</v>
      </c>
      <c r="J3307" s="17" t="s">
        <v>266</v>
      </c>
      <c r="K3307" s="17" t="s">
        <v>305</v>
      </c>
      <c r="L3307" s="17" t="s">
        <v>10090</v>
      </c>
      <c r="M3307" s="17" t="s">
        <v>10091</v>
      </c>
      <c r="N3307" s="17" t="s">
        <v>10092</v>
      </c>
      <c r="O3307" s="17" t="s">
        <v>428</v>
      </c>
      <c r="P3307" s="43" t="s">
        <v>4047</v>
      </c>
      <c r="Q3307" s="17" t="str" cm="1">
        <f t="array" ref="Q3307">_xlfn.XLOOKUP(Table4[[#This Row],[Full Name / Nama Penuh]],Table1[[#All],[Employee Name]],Table1[[#All],[Status]],"",0,1)</f>
        <v>Active</v>
      </c>
      <c r="R3307" s="37"/>
    </row>
    <row r="3308" spans="1:18">
      <c r="A3308" s="17"/>
      <c r="B3308" s="15"/>
      <c r="C3308" s="15"/>
      <c r="D3308" s="15"/>
      <c r="E3308" s="32">
        <v>45874</v>
      </c>
      <c r="F3308" s="17" t="s">
        <v>107</v>
      </c>
      <c r="G3308" s="15"/>
      <c r="H3308" s="17" t="s">
        <v>239</v>
      </c>
      <c r="I3308" s="17" t="s">
        <v>10062</v>
      </c>
      <c r="J3308" s="17" t="s">
        <v>266</v>
      </c>
      <c r="K3308" s="17" t="s">
        <v>267</v>
      </c>
      <c r="L3308" s="17" t="s">
        <v>10093</v>
      </c>
      <c r="M3308" s="17" t="s">
        <v>10094</v>
      </c>
      <c r="N3308" s="17" t="s">
        <v>10095</v>
      </c>
      <c r="O3308" s="17" t="s">
        <v>295</v>
      </c>
      <c r="P3308" s="43" t="s">
        <v>4047</v>
      </c>
      <c r="Q3308" s="17" t="str" cm="1">
        <f t="array" ref="Q3308">_xlfn.XLOOKUP(Table4[[#This Row],[Full Name / Nama Penuh]],Table1[[#All],[Employee Name]],Table1[[#All],[Status]],"",0,1)</f>
        <v>Active</v>
      </c>
      <c r="R3308" s="37"/>
    </row>
    <row r="3309" spans="1:18">
      <c r="A3309" s="17"/>
      <c r="B3309" s="15"/>
      <c r="C3309" s="15"/>
      <c r="D3309" s="15"/>
      <c r="E3309" s="32">
        <v>45874</v>
      </c>
      <c r="F3309" s="17" t="s">
        <v>134</v>
      </c>
      <c r="G3309" s="15"/>
      <c r="H3309" s="17" t="s">
        <v>239</v>
      </c>
      <c r="I3309" s="17" t="s">
        <v>10096</v>
      </c>
      <c r="J3309" s="17" t="s">
        <v>291</v>
      </c>
      <c r="K3309" s="17" t="s">
        <v>305</v>
      </c>
      <c r="L3309" s="17" t="s">
        <v>10097</v>
      </c>
      <c r="M3309" s="17" t="s">
        <v>10098</v>
      </c>
      <c r="N3309" s="17" t="s">
        <v>10099</v>
      </c>
      <c r="O3309" s="17" t="s">
        <v>428</v>
      </c>
      <c r="P3309" s="43" t="s">
        <v>4047</v>
      </c>
      <c r="Q3309" s="17" t="str" cm="1">
        <f t="array" ref="Q3309">_xlfn.XLOOKUP(Table4[[#This Row],[Full Name / Nama Penuh]],Table1[[#All],[Employee Name]],Table1[[#All],[Status]],"",0,1)</f>
        <v>Inactive</v>
      </c>
      <c r="R3309" s="37"/>
    </row>
    <row r="3310" spans="1:18">
      <c r="A3310" s="17"/>
      <c r="B3310" s="15"/>
      <c r="C3310" s="15"/>
      <c r="D3310" s="15"/>
      <c r="E3310" s="32">
        <v>45874</v>
      </c>
      <c r="F3310" s="17" t="s">
        <v>166</v>
      </c>
      <c r="G3310" s="15"/>
      <c r="H3310" s="17" t="s">
        <v>239</v>
      </c>
      <c r="I3310" s="17" t="s">
        <v>359</v>
      </c>
      <c r="J3310" s="17" t="s">
        <v>620</v>
      </c>
      <c r="K3310" s="17" t="s">
        <v>305</v>
      </c>
      <c r="L3310" s="17" t="s">
        <v>10100</v>
      </c>
      <c r="M3310" s="17" t="s">
        <v>10101</v>
      </c>
      <c r="N3310" s="17" t="s">
        <v>10102</v>
      </c>
      <c r="O3310" s="17" t="s">
        <v>295</v>
      </c>
      <c r="P3310" s="43" t="s">
        <v>4047</v>
      </c>
      <c r="Q3310" s="17" t="str" cm="1">
        <f t="array" ref="Q3310">_xlfn.XLOOKUP(Table4[[#This Row],[Full Name / Nama Penuh]],Table1[[#All],[Employee Name]],Table1[[#All],[Status]],"",0,1)</f>
        <v>Active</v>
      </c>
      <c r="R3310" s="37"/>
    </row>
    <row r="3311" spans="1:18">
      <c r="A3311" s="17"/>
      <c r="B3311" s="15"/>
      <c r="C3311" s="15"/>
      <c r="D3311" s="15"/>
      <c r="E3311" s="32">
        <v>45874</v>
      </c>
      <c r="F3311" s="17" t="s">
        <v>141</v>
      </c>
      <c r="G3311" s="15"/>
      <c r="H3311" s="17" t="s">
        <v>239</v>
      </c>
      <c r="I3311" s="17" t="s">
        <v>2221</v>
      </c>
      <c r="J3311" s="17" t="s">
        <v>266</v>
      </c>
      <c r="K3311" s="17" t="s">
        <v>305</v>
      </c>
      <c r="L3311" s="17" t="s">
        <v>10103</v>
      </c>
      <c r="M3311" s="17" t="s">
        <v>10104</v>
      </c>
      <c r="N3311" s="17" t="s">
        <v>10105</v>
      </c>
      <c r="O3311" s="17" t="s">
        <v>428</v>
      </c>
      <c r="P3311" s="43" t="s">
        <v>4047</v>
      </c>
      <c r="Q3311" s="17" t="str" cm="1">
        <f t="array" ref="Q3311">_xlfn.XLOOKUP(Table4[[#This Row],[Full Name / Nama Penuh]],Table1[[#All],[Employee Name]],Table1[[#All],[Status]],"",0,1)</f>
        <v>Inactive</v>
      </c>
      <c r="R3311" s="37"/>
    </row>
    <row r="3312" spans="1:18" ht="43.5">
      <c r="A3312" s="17"/>
      <c r="B3312" s="15"/>
      <c r="C3312" s="15"/>
      <c r="D3312" s="15"/>
      <c r="E3312" s="32">
        <v>45874</v>
      </c>
      <c r="F3312" s="17" t="s">
        <v>97</v>
      </c>
      <c r="G3312" s="15"/>
      <c r="H3312" s="17" t="s">
        <v>239</v>
      </c>
      <c r="I3312" s="18" t="s">
        <v>56</v>
      </c>
      <c r="J3312" s="18" t="s">
        <v>1372</v>
      </c>
      <c r="K3312" s="19" t="s">
        <v>267</v>
      </c>
      <c r="L3312" s="19" t="s">
        <v>10106</v>
      </c>
      <c r="M3312" s="20" t="s">
        <v>10107</v>
      </c>
      <c r="N3312" s="19" t="s">
        <v>10108</v>
      </c>
      <c r="O3312" s="18" t="s">
        <v>283</v>
      </c>
      <c r="P3312" s="43" t="s">
        <v>4047</v>
      </c>
      <c r="Q3312" s="17" t="str" cm="1">
        <f t="array" ref="Q3312">_xlfn.XLOOKUP(Table4[[#This Row],[Full Name / Nama Penuh]],Table1[[#All],[Employee Name]],Table1[[#All],[Status]],"",0,1)</f>
        <v>Active</v>
      </c>
      <c r="R3312" s="37"/>
    </row>
    <row r="3313" spans="1:18">
      <c r="A3313" s="17"/>
      <c r="B3313" s="15"/>
      <c r="C3313" s="15"/>
      <c r="D3313" s="15"/>
      <c r="E3313" s="32">
        <v>45873</v>
      </c>
      <c r="F3313" s="17" t="s">
        <v>48</v>
      </c>
      <c r="G3313" s="15"/>
      <c r="H3313" s="17" t="s">
        <v>239</v>
      </c>
      <c r="I3313" s="17" t="s">
        <v>304</v>
      </c>
      <c r="J3313" s="17" t="s">
        <v>325</v>
      </c>
      <c r="K3313" s="17" t="s">
        <v>296</v>
      </c>
      <c r="L3313" s="17" t="s">
        <v>10109</v>
      </c>
      <c r="M3313" s="17" t="s">
        <v>10110</v>
      </c>
      <c r="N3313" s="17" t="s">
        <v>10111</v>
      </c>
      <c r="O3313" s="17" t="s">
        <v>295</v>
      </c>
      <c r="P3313" s="43" t="s">
        <v>4047</v>
      </c>
      <c r="Q3313" s="17" t="str" cm="1">
        <f t="array" ref="Q3313">_xlfn.XLOOKUP(Table4[[#This Row],[Full Name / Nama Penuh]],Table1[[#All],[Employee Name]],Table1[[#All],[Status]],"",0,1)</f>
        <v>Active</v>
      </c>
      <c r="R3313" s="37"/>
    </row>
    <row r="3314" spans="1:18">
      <c r="A3314" s="17"/>
      <c r="B3314" s="15"/>
      <c r="C3314" s="15"/>
      <c r="D3314" s="15"/>
      <c r="E3314" s="32">
        <v>45873</v>
      </c>
      <c r="F3314" s="17" t="s">
        <v>95</v>
      </c>
      <c r="G3314" s="15"/>
      <c r="H3314" s="17" t="s">
        <v>239</v>
      </c>
      <c r="I3314" s="17" t="s">
        <v>865</v>
      </c>
      <c r="J3314" s="17" t="s">
        <v>88</v>
      </c>
      <c r="K3314" s="17" t="s">
        <v>285</v>
      </c>
      <c r="L3314" s="17" t="s">
        <v>10112</v>
      </c>
      <c r="M3314" s="17" t="s">
        <v>10113</v>
      </c>
      <c r="N3314" s="17" t="s">
        <v>10114</v>
      </c>
      <c r="O3314" s="17" t="s">
        <v>289</v>
      </c>
      <c r="P3314" s="43" t="s">
        <v>4047</v>
      </c>
      <c r="Q3314" s="17" t="str" cm="1">
        <f t="array" ref="Q3314">_xlfn.XLOOKUP(Table4[[#This Row],[Full Name / Nama Penuh]],Table1[[#All],[Employee Name]],Table1[[#All],[Status]],"",0,1)</f>
        <v>Active</v>
      </c>
      <c r="R3314" s="37"/>
    </row>
    <row r="3315" spans="1:18">
      <c r="A3315" s="17"/>
      <c r="B3315" s="15"/>
      <c r="C3315" s="15"/>
      <c r="D3315" s="15"/>
      <c r="E3315" s="32">
        <v>45873</v>
      </c>
      <c r="F3315" s="17" t="s">
        <v>214</v>
      </c>
      <c r="G3315" s="15"/>
      <c r="H3315" s="17" t="s">
        <v>239</v>
      </c>
      <c r="I3315" s="17" t="s">
        <v>9647</v>
      </c>
      <c r="J3315" s="17" t="s">
        <v>266</v>
      </c>
      <c r="K3315" s="17" t="s">
        <v>285</v>
      </c>
      <c r="L3315" s="17" t="s">
        <v>10115</v>
      </c>
      <c r="M3315" s="17" t="s">
        <v>10116</v>
      </c>
      <c r="N3315" s="17" t="s">
        <v>10117</v>
      </c>
      <c r="O3315" s="17" t="s">
        <v>454</v>
      </c>
      <c r="P3315" s="43" t="s">
        <v>4047</v>
      </c>
      <c r="Q3315" s="17" t="str" cm="1">
        <f t="array" ref="Q3315">_xlfn.XLOOKUP(Table4[[#This Row],[Full Name / Nama Penuh]],Table1[[#All],[Employee Name]],Table1[[#All],[Status]],"",0,1)</f>
        <v>Active</v>
      </c>
      <c r="R3315" s="37"/>
    </row>
    <row r="3316" spans="1:18">
      <c r="A3316" s="17"/>
      <c r="B3316" s="15"/>
      <c r="C3316" s="15"/>
      <c r="D3316" s="15"/>
      <c r="E3316" s="32">
        <v>45873</v>
      </c>
      <c r="F3316" s="17" t="s">
        <v>110</v>
      </c>
      <c r="G3316" s="15"/>
      <c r="H3316" s="17" t="s">
        <v>239</v>
      </c>
      <c r="I3316" s="17" t="s">
        <v>537</v>
      </c>
      <c r="J3316" s="17" t="s">
        <v>355</v>
      </c>
      <c r="K3316" s="17" t="s">
        <v>296</v>
      </c>
      <c r="L3316" s="17" t="s">
        <v>10118</v>
      </c>
      <c r="M3316" s="17" t="s">
        <v>10119</v>
      </c>
      <c r="N3316" s="17" t="s">
        <v>10120</v>
      </c>
      <c r="O3316" s="17" t="s">
        <v>346</v>
      </c>
      <c r="P3316" s="43" t="s">
        <v>4047</v>
      </c>
      <c r="Q3316" s="17" t="str" cm="1">
        <f t="array" ref="Q3316">_xlfn.XLOOKUP(Table4[[#This Row],[Full Name / Nama Penuh]],Table1[[#All],[Employee Name]],Table1[[#All],[Status]],"",0,1)</f>
        <v>Active</v>
      </c>
      <c r="R3316" s="37"/>
    </row>
    <row r="3317" spans="1:18">
      <c r="A3317" s="17"/>
      <c r="B3317" s="15"/>
      <c r="C3317" s="15"/>
      <c r="D3317" s="15"/>
      <c r="E3317" s="32">
        <v>45873</v>
      </c>
      <c r="F3317" s="17" t="s">
        <v>103</v>
      </c>
      <c r="G3317" s="15"/>
      <c r="H3317" s="17" t="s">
        <v>239</v>
      </c>
      <c r="I3317" s="17" t="s">
        <v>8956</v>
      </c>
      <c r="J3317" s="17" t="s">
        <v>291</v>
      </c>
      <c r="K3317" s="17" t="s">
        <v>285</v>
      </c>
      <c r="L3317" s="17" t="s">
        <v>10121</v>
      </c>
      <c r="M3317" s="17" t="s">
        <v>10122</v>
      </c>
      <c r="N3317" s="17" t="s">
        <v>10123</v>
      </c>
      <c r="O3317" s="17" t="s">
        <v>375</v>
      </c>
      <c r="P3317" s="43" t="s">
        <v>4047</v>
      </c>
      <c r="Q3317" s="17" t="str" cm="1">
        <f t="array" ref="Q3317">_xlfn.XLOOKUP(Table4[[#This Row],[Full Name / Nama Penuh]],Table1[[#All],[Employee Name]],Table1[[#All],[Status]],"",0,1)</f>
        <v>Active</v>
      </c>
      <c r="R3317" s="37"/>
    </row>
    <row r="3318" spans="1:18">
      <c r="A3318" s="17"/>
      <c r="B3318" s="15"/>
      <c r="C3318" s="15"/>
      <c r="D3318" s="15"/>
      <c r="E3318" s="32">
        <v>45873</v>
      </c>
      <c r="F3318" s="17" t="s">
        <v>97</v>
      </c>
      <c r="G3318" s="15"/>
      <c r="H3318" s="17" t="s">
        <v>239</v>
      </c>
      <c r="I3318" s="17" t="s">
        <v>9866</v>
      </c>
      <c r="J3318" s="17" t="s">
        <v>291</v>
      </c>
      <c r="K3318" s="17" t="s">
        <v>285</v>
      </c>
      <c r="L3318" s="17" t="s">
        <v>10124</v>
      </c>
      <c r="M3318" s="17" t="s">
        <v>10125</v>
      </c>
      <c r="N3318" s="17" t="s">
        <v>10126</v>
      </c>
      <c r="O3318" s="17" t="s">
        <v>295</v>
      </c>
      <c r="P3318" s="43" t="s">
        <v>4047</v>
      </c>
      <c r="Q3318" s="17" t="str" cm="1">
        <f t="array" ref="Q3318">_xlfn.XLOOKUP(Table4[[#This Row],[Full Name / Nama Penuh]],Table1[[#All],[Employee Name]],Table1[[#All],[Status]],"",0,1)</f>
        <v>Active</v>
      </c>
      <c r="R3318" s="37"/>
    </row>
    <row r="3319" spans="1:18">
      <c r="A3319" s="17"/>
      <c r="B3319" s="15"/>
      <c r="C3319" s="15"/>
      <c r="D3319" s="15"/>
      <c r="E3319" s="32">
        <v>45873</v>
      </c>
      <c r="F3319" s="17" t="s">
        <v>181</v>
      </c>
      <c r="G3319" s="15"/>
      <c r="H3319" s="17" t="s">
        <v>239</v>
      </c>
      <c r="I3319" s="17" t="s">
        <v>752</v>
      </c>
      <c r="J3319" s="17" t="s">
        <v>683</v>
      </c>
      <c r="K3319" s="17" t="s">
        <v>285</v>
      </c>
      <c r="L3319" s="17" t="s">
        <v>10127</v>
      </c>
      <c r="M3319" s="17" t="s">
        <v>10128</v>
      </c>
      <c r="N3319" s="17" t="s">
        <v>10129</v>
      </c>
      <c r="O3319" s="17" t="s">
        <v>340</v>
      </c>
      <c r="P3319" s="43" t="s">
        <v>4047</v>
      </c>
      <c r="Q3319" s="17" t="str" cm="1">
        <f t="array" ref="Q3319">_xlfn.XLOOKUP(Table4[[#This Row],[Full Name / Nama Penuh]],Table1[[#All],[Employee Name]],Table1[[#All],[Status]],"",0,1)</f>
        <v>Active</v>
      </c>
      <c r="R3319" s="37"/>
    </row>
    <row r="3320" spans="1:18">
      <c r="A3320" s="17"/>
      <c r="B3320" s="15"/>
      <c r="C3320" s="15"/>
      <c r="D3320" s="15"/>
      <c r="E3320" s="32">
        <v>45873</v>
      </c>
      <c r="F3320" s="17" t="s">
        <v>128</v>
      </c>
      <c r="G3320" s="15"/>
      <c r="H3320" s="17" t="s">
        <v>239</v>
      </c>
      <c r="I3320" s="17" t="s">
        <v>2887</v>
      </c>
      <c r="J3320" s="17" t="s">
        <v>274</v>
      </c>
      <c r="K3320" s="17" t="s">
        <v>285</v>
      </c>
      <c r="L3320" s="17" t="s">
        <v>10130</v>
      </c>
      <c r="M3320" s="17" t="s">
        <v>10131</v>
      </c>
      <c r="N3320" s="17" t="s">
        <v>10131</v>
      </c>
      <c r="O3320" s="17" t="s">
        <v>289</v>
      </c>
      <c r="P3320" s="43" t="s">
        <v>4047</v>
      </c>
      <c r="Q3320" s="17" t="str" cm="1">
        <f t="array" ref="Q3320">_xlfn.XLOOKUP(Table4[[#This Row],[Full Name / Nama Penuh]],Table1[[#All],[Employee Name]],Table1[[#All],[Status]],"",0,1)</f>
        <v>Inactive</v>
      </c>
      <c r="R3320" s="37"/>
    </row>
    <row r="3321" spans="1:18" ht="159">
      <c r="A3321" s="17"/>
      <c r="B3321" s="15"/>
      <c r="C3321" s="15"/>
      <c r="D3321" s="15"/>
      <c r="E3321" s="32">
        <v>45873</v>
      </c>
      <c r="F3321" s="17" t="s">
        <v>140</v>
      </c>
      <c r="G3321" s="15"/>
      <c r="H3321" s="17" t="s">
        <v>239</v>
      </c>
      <c r="I3321" s="18" t="s">
        <v>714</v>
      </c>
      <c r="J3321" s="18" t="s">
        <v>407</v>
      </c>
      <c r="K3321" s="19" t="s">
        <v>285</v>
      </c>
      <c r="L3321" s="19" t="s">
        <v>10132</v>
      </c>
      <c r="M3321" s="20" t="s">
        <v>10133</v>
      </c>
      <c r="N3321" s="19" t="s">
        <v>10134</v>
      </c>
      <c r="O3321" s="18" t="s">
        <v>367</v>
      </c>
      <c r="P3321" s="43" t="s">
        <v>4047</v>
      </c>
      <c r="Q3321" s="17" t="str" cm="1">
        <f t="array" ref="Q3321">_xlfn.XLOOKUP(Table4[[#This Row],[Full Name / Nama Penuh]],Table1[[#All],[Employee Name]],Table1[[#All],[Status]],"",0,1)</f>
        <v>Active</v>
      </c>
      <c r="R3321" s="37"/>
    </row>
    <row r="3322" spans="1:18" ht="144.75">
      <c r="A3322" s="17"/>
      <c r="B3322" s="15"/>
      <c r="C3322" s="15"/>
      <c r="D3322" s="15"/>
      <c r="E3322" s="32">
        <v>45873</v>
      </c>
      <c r="F3322" s="17" t="s">
        <v>108</v>
      </c>
      <c r="G3322" s="15"/>
      <c r="H3322" s="17" t="s">
        <v>239</v>
      </c>
      <c r="I3322" s="18" t="s">
        <v>546</v>
      </c>
      <c r="J3322" s="18" t="s">
        <v>291</v>
      </c>
      <c r="K3322" s="19" t="s">
        <v>285</v>
      </c>
      <c r="L3322" s="19" t="s">
        <v>10135</v>
      </c>
      <c r="M3322" s="20" t="s">
        <v>362</v>
      </c>
      <c r="N3322" s="19" t="s">
        <v>10136</v>
      </c>
      <c r="O3322" s="18" t="s">
        <v>428</v>
      </c>
      <c r="P3322" s="43" t="s">
        <v>4047</v>
      </c>
      <c r="Q3322" s="17" t="str" cm="1">
        <f t="array" ref="Q3322">_xlfn.XLOOKUP(Table4[[#This Row],[Full Name / Nama Penuh]],Table1[[#All],[Employee Name]],Table1[[#All],[Status]],"",0,1)</f>
        <v>Active</v>
      </c>
      <c r="R3322" s="37"/>
    </row>
    <row r="3323" spans="1:18">
      <c r="A3323" s="17"/>
      <c r="B3323" s="15"/>
      <c r="C3323" s="15"/>
      <c r="D3323" s="15"/>
      <c r="E3323" s="32">
        <v>45873</v>
      </c>
      <c r="F3323" s="17" t="s">
        <v>27</v>
      </c>
      <c r="G3323" s="15"/>
      <c r="H3323" s="17" t="s">
        <v>239</v>
      </c>
      <c r="I3323" s="17" t="s">
        <v>8922</v>
      </c>
      <c r="J3323" s="17" t="s">
        <v>608</v>
      </c>
      <c r="K3323" s="17" t="s">
        <v>267</v>
      </c>
      <c r="L3323" s="17" t="s">
        <v>10137</v>
      </c>
      <c r="M3323" s="17" t="s">
        <v>10138</v>
      </c>
      <c r="N3323" s="17" t="s">
        <v>10139</v>
      </c>
      <c r="O3323" s="17" t="s">
        <v>346</v>
      </c>
      <c r="P3323" s="43" t="s">
        <v>4047</v>
      </c>
      <c r="Q3323" s="17" t="str" cm="1">
        <f t="array" ref="Q3323">_xlfn.XLOOKUP(Table4[[#This Row],[Full Name / Nama Penuh]],Table1[[#All],[Employee Name]],Table1[[#All],[Status]],"",0,1)</f>
        <v>Inactive</v>
      </c>
      <c r="R3323" s="37"/>
    </row>
    <row r="3324" spans="1:18">
      <c r="A3324" s="17"/>
      <c r="B3324" s="15"/>
      <c r="C3324" s="15"/>
      <c r="D3324" s="15"/>
      <c r="E3324" s="32">
        <v>45873</v>
      </c>
      <c r="F3324" s="17" t="s">
        <v>27</v>
      </c>
      <c r="G3324" s="15"/>
      <c r="H3324" s="17" t="s">
        <v>239</v>
      </c>
      <c r="I3324" s="17" t="s">
        <v>8922</v>
      </c>
      <c r="J3324" s="17" t="s">
        <v>291</v>
      </c>
      <c r="K3324" s="17" t="s">
        <v>267</v>
      </c>
      <c r="L3324" s="17" t="s">
        <v>10140</v>
      </c>
      <c r="M3324" s="17" t="s">
        <v>10141</v>
      </c>
      <c r="N3324" s="17" t="s">
        <v>10142</v>
      </c>
      <c r="O3324" s="17" t="s">
        <v>541</v>
      </c>
      <c r="P3324" s="43" t="s">
        <v>4047</v>
      </c>
      <c r="Q3324" s="17" t="str" cm="1">
        <f t="array" ref="Q3324">_xlfn.XLOOKUP(Table4[[#This Row],[Full Name / Nama Penuh]],Table1[[#All],[Employee Name]],Table1[[#All],[Status]],"",0,1)</f>
        <v>Inactive</v>
      </c>
      <c r="R3324" s="37"/>
    </row>
    <row r="3325" spans="1:18">
      <c r="A3325" s="17"/>
      <c r="B3325" s="15"/>
      <c r="C3325" s="15"/>
      <c r="D3325" s="15"/>
      <c r="E3325" s="32">
        <v>45873</v>
      </c>
      <c r="F3325" s="17" t="s">
        <v>27</v>
      </c>
      <c r="G3325" s="15"/>
      <c r="H3325" s="17" t="s">
        <v>239</v>
      </c>
      <c r="I3325" s="17" t="s">
        <v>8922</v>
      </c>
      <c r="J3325" s="17" t="s">
        <v>266</v>
      </c>
      <c r="K3325" s="17" t="s">
        <v>267</v>
      </c>
      <c r="L3325" s="17" t="s">
        <v>10143</v>
      </c>
      <c r="M3325" s="17" t="s">
        <v>10144</v>
      </c>
      <c r="N3325" s="17" t="s">
        <v>10145</v>
      </c>
      <c r="O3325" s="17" t="s">
        <v>541</v>
      </c>
      <c r="P3325" s="43" t="s">
        <v>4047</v>
      </c>
      <c r="Q3325" s="17" t="str" cm="1">
        <f t="array" ref="Q3325">_xlfn.XLOOKUP(Table4[[#This Row],[Full Name / Nama Penuh]],Table1[[#All],[Employee Name]],Table1[[#All],[Status]],"",0,1)</f>
        <v>Inactive</v>
      </c>
      <c r="R3325" s="37"/>
    </row>
    <row r="3326" spans="1:18">
      <c r="A3326" s="17"/>
      <c r="B3326" s="15"/>
      <c r="C3326" s="15"/>
      <c r="D3326" s="15"/>
      <c r="E3326" s="32">
        <v>45873</v>
      </c>
      <c r="F3326" s="17" t="s">
        <v>211</v>
      </c>
      <c r="G3326" s="15"/>
      <c r="H3326" s="17" t="s">
        <v>239</v>
      </c>
      <c r="I3326" s="17" t="s">
        <v>892</v>
      </c>
      <c r="J3326" s="17" t="s">
        <v>291</v>
      </c>
      <c r="K3326" s="17" t="s">
        <v>267</v>
      </c>
      <c r="L3326" s="17" t="s">
        <v>10146</v>
      </c>
      <c r="M3326" s="17" t="s">
        <v>10147</v>
      </c>
      <c r="N3326" s="17" t="s">
        <v>10148</v>
      </c>
      <c r="O3326" s="17" t="s">
        <v>589</v>
      </c>
      <c r="P3326" s="43" t="s">
        <v>4047</v>
      </c>
      <c r="Q3326" s="17" t="str" cm="1">
        <f t="array" ref="Q3326">_xlfn.XLOOKUP(Table4[[#This Row],[Full Name / Nama Penuh]],Table1[[#All],[Employee Name]],Table1[[#All],[Status]],"",0,1)</f>
        <v>Active</v>
      </c>
      <c r="R3326" s="37"/>
    </row>
    <row r="3327" spans="1:18">
      <c r="A3327" s="17"/>
      <c r="B3327" s="15"/>
      <c r="C3327" s="15"/>
      <c r="D3327" s="15"/>
      <c r="E3327" s="32">
        <v>45873</v>
      </c>
      <c r="F3327" s="17" t="s">
        <v>96</v>
      </c>
      <c r="G3327" s="15"/>
      <c r="H3327" s="17" t="s">
        <v>239</v>
      </c>
      <c r="I3327" s="17" t="s">
        <v>5325</v>
      </c>
      <c r="J3327" s="17" t="s">
        <v>291</v>
      </c>
      <c r="K3327" s="17" t="s">
        <v>305</v>
      </c>
      <c r="L3327" s="17" t="s">
        <v>10149</v>
      </c>
      <c r="M3327" s="17" t="s">
        <v>10150</v>
      </c>
      <c r="N3327" s="17" t="s">
        <v>10151</v>
      </c>
      <c r="O3327" s="17" t="s">
        <v>295</v>
      </c>
      <c r="P3327" s="43" t="s">
        <v>4047</v>
      </c>
      <c r="Q3327" s="17" t="str" cm="1">
        <f t="array" ref="Q3327">_xlfn.XLOOKUP(Table4[[#This Row],[Full Name / Nama Penuh]],Table1[[#All],[Employee Name]],Table1[[#All],[Status]],"",0,1)</f>
        <v>Active</v>
      </c>
      <c r="R3327" s="37"/>
    </row>
    <row r="3328" spans="1:18">
      <c r="A3328" s="17"/>
      <c r="B3328" s="15"/>
      <c r="C3328" s="15"/>
      <c r="D3328" s="15"/>
      <c r="E3328" s="32">
        <v>45873</v>
      </c>
      <c r="F3328" s="17" t="s">
        <v>223</v>
      </c>
      <c r="G3328" s="15"/>
      <c r="H3328" s="17" t="s">
        <v>239</v>
      </c>
      <c r="I3328" s="17" t="s">
        <v>8815</v>
      </c>
      <c r="J3328" s="17" t="s">
        <v>291</v>
      </c>
      <c r="K3328" s="17" t="s">
        <v>267</v>
      </c>
      <c r="L3328" s="17" t="s">
        <v>10152</v>
      </c>
      <c r="M3328" s="17" t="s">
        <v>10153</v>
      </c>
      <c r="N3328" s="17" t="s">
        <v>10154</v>
      </c>
      <c r="O3328" s="17" t="s">
        <v>589</v>
      </c>
      <c r="P3328" s="43" t="s">
        <v>4047</v>
      </c>
      <c r="Q3328" s="17" t="str" cm="1">
        <f t="array" ref="Q3328">_xlfn.XLOOKUP(Table4[[#This Row],[Full Name / Nama Penuh]],Table1[[#All],[Employee Name]],Table1[[#All],[Status]],"",0,1)</f>
        <v>Inactive</v>
      </c>
      <c r="R3328" s="37"/>
    </row>
    <row r="3329" spans="1:18">
      <c r="A3329" s="17"/>
      <c r="B3329" s="15"/>
      <c r="C3329" s="15"/>
      <c r="D3329" s="15"/>
      <c r="E3329" s="32">
        <v>45873</v>
      </c>
      <c r="F3329" s="17" t="s">
        <v>90</v>
      </c>
      <c r="G3329" s="15"/>
      <c r="H3329" s="17" t="s">
        <v>239</v>
      </c>
      <c r="I3329" s="17" t="s">
        <v>445</v>
      </c>
      <c r="J3329" s="17" t="s">
        <v>325</v>
      </c>
      <c r="K3329" s="17" t="s">
        <v>267</v>
      </c>
      <c r="L3329" s="17" t="s">
        <v>10155</v>
      </c>
      <c r="M3329" s="17" t="s">
        <v>10156</v>
      </c>
      <c r="N3329" s="17" t="s">
        <v>10157</v>
      </c>
      <c r="O3329" s="17" t="s">
        <v>295</v>
      </c>
      <c r="P3329" s="43" t="s">
        <v>4047</v>
      </c>
      <c r="Q3329" s="17" t="str" cm="1">
        <f t="array" ref="Q3329">_xlfn.XLOOKUP(Table4[[#This Row],[Full Name / Nama Penuh]],Table1[[#All],[Employee Name]],Table1[[#All],[Status]],"",0,1)</f>
        <v>Active</v>
      </c>
      <c r="R3329" s="37"/>
    </row>
    <row r="3330" spans="1:18">
      <c r="A3330" s="17"/>
      <c r="B3330" s="15"/>
      <c r="C3330" s="15"/>
      <c r="D3330" s="15"/>
      <c r="E3330" s="32">
        <v>45873</v>
      </c>
      <c r="F3330" s="17" t="s">
        <v>90</v>
      </c>
      <c r="G3330" s="15"/>
      <c r="H3330" s="17" t="s">
        <v>239</v>
      </c>
      <c r="I3330" s="17" t="s">
        <v>445</v>
      </c>
      <c r="J3330" s="17" t="s">
        <v>320</v>
      </c>
      <c r="K3330" s="17" t="s">
        <v>267</v>
      </c>
      <c r="L3330" s="17" t="s">
        <v>10158</v>
      </c>
      <c r="M3330" s="17" t="s">
        <v>10159</v>
      </c>
      <c r="N3330" s="17" t="s">
        <v>10160</v>
      </c>
      <c r="O3330" s="17" t="s">
        <v>271</v>
      </c>
      <c r="P3330" s="43" t="s">
        <v>4047</v>
      </c>
      <c r="Q3330" s="17" t="str" cm="1">
        <f t="array" ref="Q3330">_xlfn.XLOOKUP(Table4[[#This Row],[Full Name / Nama Penuh]],Table1[[#All],[Employee Name]],Table1[[#All],[Status]],"",0,1)</f>
        <v>Active</v>
      </c>
      <c r="R3330" s="37"/>
    </row>
    <row r="3331" spans="1:18">
      <c r="A3331" s="17"/>
      <c r="B3331" s="15"/>
      <c r="C3331" s="15"/>
      <c r="D3331" s="15"/>
      <c r="E3331" s="32">
        <v>45873</v>
      </c>
      <c r="F3331" s="17" t="s">
        <v>72</v>
      </c>
      <c r="G3331" s="15"/>
      <c r="H3331" s="17" t="s">
        <v>239</v>
      </c>
      <c r="I3331" s="17" t="s">
        <v>309</v>
      </c>
      <c r="J3331" s="17" t="s">
        <v>291</v>
      </c>
      <c r="K3331" s="17" t="s">
        <v>305</v>
      </c>
      <c r="L3331" s="17" t="s">
        <v>10161</v>
      </c>
      <c r="M3331" s="17" t="s">
        <v>10162</v>
      </c>
      <c r="N3331" s="17" t="s">
        <v>10163</v>
      </c>
      <c r="O3331" s="17" t="s">
        <v>428</v>
      </c>
      <c r="P3331" s="43" t="s">
        <v>4047</v>
      </c>
      <c r="Q3331" s="17" t="str" cm="1">
        <f t="array" ref="Q3331">_xlfn.XLOOKUP(Table4[[#This Row],[Full Name / Nama Penuh]],Table1[[#All],[Employee Name]],Table1[[#All],[Status]],"",0,1)</f>
        <v>Active</v>
      </c>
      <c r="R3331" s="37"/>
    </row>
    <row r="3332" spans="1:18">
      <c r="A3332" s="17"/>
      <c r="B3332" s="15"/>
      <c r="C3332" s="15"/>
      <c r="D3332" s="15"/>
      <c r="E3332" s="32">
        <v>45873</v>
      </c>
      <c r="F3332" s="17" t="s">
        <v>98</v>
      </c>
      <c r="G3332" s="15"/>
      <c r="H3332" s="17" t="s">
        <v>239</v>
      </c>
      <c r="I3332" s="17" t="s">
        <v>489</v>
      </c>
      <c r="J3332" s="17" t="s">
        <v>88</v>
      </c>
      <c r="K3332" s="17" t="s">
        <v>267</v>
      </c>
      <c r="L3332" s="17" t="s">
        <v>10164</v>
      </c>
      <c r="M3332" s="17" t="s">
        <v>10165</v>
      </c>
      <c r="N3332" s="17" t="s">
        <v>10166</v>
      </c>
      <c r="O3332" s="17" t="s">
        <v>283</v>
      </c>
      <c r="P3332" s="43" t="s">
        <v>4047</v>
      </c>
      <c r="Q3332" s="17" t="str" cm="1">
        <f t="array" ref="Q3332">_xlfn.XLOOKUP(Table4[[#This Row],[Full Name / Nama Penuh]],Table1[[#All],[Employee Name]],Table1[[#All],[Status]],"",0,1)</f>
        <v>Active</v>
      </c>
      <c r="R3332" s="37"/>
    </row>
    <row r="3333" spans="1:18">
      <c r="A3333" s="17"/>
      <c r="B3333" s="15"/>
      <c r="C3333" s="15"/>
      <c r="D3333" s="15"/>
      <c r="E3333" s="32">
        <v>45873</v>
      </c>
      <c r="F3333" s="17" t="s">
        <v>111</v>
      </c>
      <c r="G3333" s="15"/>
      <c r="H3333" s="17" t="s">
        <v>239</v>
      </c>
      <c r="I3333" s="17" t="s">
        <v>8990</v>
      </c>
      <c r="J3333" s="17" t="s">
        <v>291</v>
      </c>
      <c r="K3333" s="17" t="s">
        <v>267</v>
      </c>
      <c r="L3333" s="17" t="s">
        <v>10167</v>
      </c>
      <c r="M3333" s="17" t="s">
        <v>10168</v>
      </c>
      <c r="N3333" s="17" t="s">
        <v>10169</v>
      </c>
      <c r="O3333" s="17" t="s">
        <v>527</v>
      </c>
      <c r="P3333" s="43" t="s">
        <v>4047</v>
      </c>
      <c r="Q3333" s="17" t="str" cm="1">
        <f t="array" ref="Q3333">_xlfn.XLOOKUP(Table4[[#This Row],[Full Name / Nama Penuh]],Table1[[#All],[Employee Name]],Table1[[#All],[Status]],"",0,1)</f>
        <v>Inactive</v>
      </c>
      <c r="R3333" s="37"/>
    </row>
    <row r="3334" spans="1:18">
      <c r="A3334" s="17"/>
      <c r="B3334" s="15"/>
      <c r="C3334" s="15"/>
      <c r="D3334" s="15"/>
      <c r="E3334" s="32">
        <v>45873</v>
      </c>
      <c r="F3334" s="17" t="s">
        <v>107</v>
      </c>
      <c r="G3334" s="15"/>
      <c r="H3334" s="17" t="s">
        <v>239</v>
      </c>
      <c r="I3334" s="17" t="s">
        <v>10062</v>
      </c>
      <c r="J3334" s="17" t="s">
        <v>291</v>
      </c>
      <c r="K3334" s="17" t="s">
        <v>267</v>
      </c>
      <c r="L3334" s="17" t="s">
        <v>10170</v>
      </c>
      <c r="M3334" s="17" t="s">
        <v>10171</v>
      </c>
      <c r="N3334" s="17" t="s">
        <v>10172</v>
      </c>
      <c r="O3334" s="17" t="s">
        <v>283</v>
      </c>
      <c r="P3334" s="43" t="s">
        <v>4047</v>
      </c>
      <c r="Q3334" s="17" t="str" cm="1">
        <f t="array" ref="Q3334">_xlfn.XLOOKUP(Table4[[#This Row],[Full Name / Nama Penuh]],Table1[[#All],[Employee Name]],Table1[[#All],[Status]],"",0,1)</f>
        <v>Active</v>
      </c>
      <c r="R3334" s="37"/>
    </row>
    <row r="3335" spans="1:18">
      <c r="A3335" s="17"/>
      <c r="B3335" s="15"/>
      <c r="C3335" s="15"/>
      <c r="D3335" s="15"/>
      <c r="E3335" s="32">
        <v>45873</v>
      </c>
      <c r="F3335" s="17" t="s">
        <v>215</v>
      </c>
      <c r="G3335" s="15"/>
      <c r="H3335" s="17" t="s">
        <v>239</v>
      </c>
      <c r="I3335" s="17" t="s">
        <v>7452</v>
      </c>
      <c r="J3335" s="17" t="s">
        <v>291</v>
      </c>
      <c r="K3335" s="17" t="s">
        <v>267</v>
      </c>
      <c r="L3335" s="17" t="s">
        <v>10173</v>
      </c>
      <c r="M3335" s="17" t="s">
        <v>10174</v>
      </c>
      <c r="N3335" s="17" t="s">
        <v>10175</v>
      </c>
      <c r="O3335" s="17" t="s">
        <v>553</v>
      </c>
      <c r="P3335" s="43" t="s">
        <v>4047</v>
      </c>
      <c r="Q3335" s="17" t="str" cm="1">
        <f t="array" ref="Q3335">_xlfn.XLOOKUP(Table4[[#This Row],[Full Name / Nama Penuh]],Table1[[#All],[Employee Name]],Table1[[#All],[Status]],"",0,1)</f>
        <v>Inactive</v>
      </c>
      <c r="R3335" s="37"/>
    </row>
    <row r="3336" spans="1:18">
      <c r="A3336" s="17"/>
      <c r="B3336" s="15"/>
      <c r="C3336" s="15"/>
      <c r="D3336" s="15"/>
      <c r="E3336" s="32">
        <v>45873</v>
      </c>
      <c r="F3336" s="17" t="s">
        <v>99</v>
      </c>
      <c r="G3336" s="15"/>
      <c r="H3336" s="17" t="s">
        <v>239</v>
      </c>
      <c r="I3336" s="17" t="s">
        <v>3494</v>
      </c>
      <c r="J3336" s="17" t="s">
        <v>266</v>
      </c>
      <c r="K3336" s="17" t="s">
        <v>267</v>
      </c>
      <c r="L3336" s="17" t="s">
        <v>10176</v>
      </c>
      <c r="M3336" s="17" t="s">
        <v>10177</v>
      </c>
      <c r="N3336" s="17" t="s">
        <v>10178</v>
      </c>
      <c r="O3336" s="17" t="s">
        <v>340</v>
      </c>
      <c r="P3336" s="43" t="s">
        <v>4047</v>
      </c>
      <c r="Q3336" s="17" t="str" cm="1">
        <f t="array" ref="Q3336">_xlfn.XLOOKUP(Table4[[#This Row],[Full Name / Nama Penuh]],Table1[[#All],[Employee Name]],Table1[[#All],[Status]],"",0,1)</f>
        <v>Active</v>
      </c>
      <c r="R3336" s="37"/>
    </row>
    <row r="3337" spans="1:18">
      <c r="A3337" s="17"/>
      <c r="B3337" s="15"/>
      <c r="C3337" s="15"/>
      <c r="D3337" s="15"/>
      <c r="E3337" s="32">
        <v>45873</v>
      </c>
      <c r="F3337" s="17" t="s">
        <v>134</v>
      </c>
      <c r="G3337" s="15"/>
      <c r="H3337" s="17" t="s">
        <v>239</v>
      </c>
      <c r="I3337" s="17" t="s">
        <v>10179</v>
      </c>
      <c r="J3337" s="17" t="s">
        <v>291</v>
      </c>
      <c r="K3337" s="17" t="s">
        <v>305</v>
      </c>
      <c r="L3337" s="17" t="s">
        <v>10180</v>
      </c>
      <c r="M3337" s="17" t="s">
        <v>10181</v>
      </c>
      <c r="N3337" s="17" t="s">
        <v>10182</v>
      </c>
      <c r="O3337" s="17" t="s">
        <v>454</v>
      </c>
      <c r="P3337" s="43" t="s">
        <v>4047</v>
      </c>
      <c r="Q3337" s="17" t="str" cm="1">
        <f t="array" ref="Q3337">_xlfn.XLOOKUP(Table4[[#This Row],[Full Name / Nama Penuh]],Table1[[#All],[Employee Name]],Table1[[#All],[Status]],"",0,1)</f>
        <v>Inactive</v>
      </c>
      <c r="R3337" s="37"/>
    </row>
    <row r="3338" spans="1:18">
      <c r="A3338" s="17"/>
      <c r="B3338" s="15"/>
      <c r="C3338" s="15"/>
      <c r="D3338" s="15"/>
      <c r="E3338" s="32">
        <v>45873</v>
      </c>
      <c r="F3338" s="17" t="s">
        <v>128</v>
      </c>
      <c r="G3338" s="15"/>
      <c r="H3338" s="17" t="s">
        <v>239</v>
      </c>
      <c r="I3338" s="17" t="s">
        <v>2887</v>
      </c>
      <c r="J3338" s="17" t="s">
        <v>274</v>
      </c>
      <c r="K3338" s="17" t="s">
        <v>267</v>
      </c>
      <c r="L3338" s="17" t="s">
        <v>10183</v>
      </c>
      <c r="M3338" s="17" t="s">
        <v>10184</v>
      </c>
      <c r="N3338" s="17" t="s">
        <v>10185</v>
      </c>
      <c r="O3338" s="17" t="s">
        <v>553</v>
      </c>
      <c r="P3338" s="43" t="s">
        <v>4047</v>
      </c>
      <c r="Q3338" s="17" t="str" cm="1">
        <f t="array" ref="Q3338">_xlfn.XLOOKUP(Table4[[#This Row],[Full Name / Nama Penuh]],Table1[[#All],[Employee Name]],Table1[[#All],[Status]],"",0,1)</f>
        <v>Inactive</v>
      </c>
      <c r="R3338" s="37"/>
    </row>
    <row r="3339" spans="1:18">
      <c r="A3339" s="17"/>
      <c r="B3339" s="15"/>
      <c r="C3339" s="15"/>
      <c r="D3339" s="15"/>
      <c r="E3339" s="32">
        <v>45873</v>
      </c>
      <c r="F3339" s="17" t="s">
        <v>157</v>
      </c>
      <c r="G3339" s="15"/>
      <c r="H3339" s="17" t="s">
        <v>239</v>
      </c>
      <c r="I3339" s="17" t="s">
        <v>10186</v>
      </c>
      <c r="J3339" s="17" t="s">
        <v>266</v>
      </c>
      <c r="K3339" s="17" t="s">
        <v>305</v>
      </c>
      <c r="L3339" s="17" t="s">
        <v>10187</v>
      </c>
      <c r="M3339" s="17" t="s">
        <v>10188</v>
      </c>
      <c r="N3339" s="17" t="s">
        <v>10189</v>
      </c>
      <c r="O3339" s="17" t="s">
        <v>295</v>
      </c>
      <c r="P3339" s="43" t="s">
        <v>4047</v>
      </c>
      <c r="Q3339" s="17" t="str" cm="1">
        <f t="array" ref="Q3339">_xlfn.XLOOKUP(Table4[[#This Row],[Full Name / Nama Penuh]],Table1[[#All],[Employee Name]],Table1[[#All],[Status]],"",0,1)</f>
        <v>Active</v>
      </c>
      <c r="R3339" s="37"/>
    </row>
    <row r="3340" spans="1:18">
      <c r="A3340" s="17"/>
      <c r="B3340" s="15"/>
      <c r="C3340" s="15"/>
      <c r="D3340" s="15"/>
      <c r="E3340" s="32">
        <v>45873</v>
      </c>
      <c r="F3340" s="17" t="s">
        <v>157</v>
      </c>
      <c r="G3340" s="15"/>
      <c r="H3340" s="17" t="s">
        <v>239</v>
      </c>
      <c r="I3340" s="17" t="s">
        <v>10186</v>
      </c>
      <c r="J3340" s="17" t="s">
        <v>848</v>
      </c>
      <c r="K3340" s="17" t="s">
        <v>267</v>
      </c>
      <c r="L3340" s="17" t="s">
        <v>10190</v>
      </c>
      <c r="M3340" s="17" t="s">
        <v>10191</v>
      </c>
      <c r="N3340" s="17" t="s">
        <v>10192</v>
      </c>
      <c r="O3340" s="17" t="s">
        <v>383</v>
      </c>
      <c r="P3340" s="43" t="s">
        <v>4047</v>
      </c>
      <c r="Q3340" s="17" t="str" cm="1">
        <f t="array" ref="Q3340">_xlfn.XLOOKUP(Table4[[#This Row],[Full Name / Nama Penuh]],Table1[[#All],[Employee Name]],Table1[[#All],[Status]],"",0,1)</f>
        <v>Active</v>
      </c>
      <c r="R3340" s="37"/>
    </row>
    <row r="3341" spans="1:18">
      <c r="A3341" s="17"/>
      <c r="B3341" s="15"/>
      <c r="C3341" s="15"/>
      <c r="D3341" s="15"/>
      <c r="E3341" s="32">
        <v>45873</v>
      </c>
      <c r="F3341" s="17" t="s">
        <v>231</v>
      </c>
      <c r="G3341" s="15"/>
      <c r="H3341" s="17" t="s">
        <v>239</v>
      </c>
      <c r="I3341" s="17" t="s">
        <v>10193</v>
      </c>
      <c r="J3341" s="17" t="s">
        <v>291</v>
      </c>
      <c r="K3341" s="17" t="s">
        <v>305</v>
      </c>
      <c r="L3341" s="17" t="s">
        <v>10194</v>
      </c>
      <c r="M3341" s="17" t="s">
        <v>10195</v>
      </c>
      <c r="N3341" s="17" t="s">
        <v>10196</v>
      </c>
      <c r="O3341" s="17" t="s">
        <v>367</v>
      </c>
      <c r="P3341" s="43" t="s">
        <v>4047</v>
      </c>
      <c r="Q3341" s="17" t="str" cm="1">
        <f t="array" ref="Q3341">_xlfn.XLOOKUP(Table4[[#This Row],[Full Name / Nama Penuh]],Table1[[#All],[Employee Name]],Table1[[#All],[Status]],"",0,1)</f>
        <v>Inactive</v>
      </c>
      <c r="R3341" s="37"/>
    </row>
    <row r="3342" spans="1:18">
      <c r="A3342" s="17"/>
      <c r="B3342" s="15"/>
      <c r="C3342" s="15"/>
      <c r="D3342" s="15"/>
      <c r="E3342" s="32">
        <v>45871</v>
      </c>
      <c r="F3342" s="17" t="s">
        <v>214</v>
      </c>
      <c r="G3342" s="15"/>
      <c r="H3342" s="17" t="s">
        <v>239</v>
      </c>
      <c r="I3342" s="17" t="s">
        <v>9647</v>
      </c>
      <c r="J3342" s="17" t="s">
        <v>266</v>
      </c>
      <c r="K3342" s="17" t="s">
        <v>285</v>
      </c>
      <c r="L3342" s="17" t="s">
        <v>10197</v>
      </c>
      <c r="M3342" s="17" t="s">
        <v>10198</v>
      </c>
      <c r="N3342" s="17" t="s">
        <v>10199</v>
      </c>
      <c r="O3342" s="17" t="s">
        <v>454</v>
      </c>
      <c r="P3342" s="43" t="s">
        <v>4047</v>
      </c>
      <c r="Q3342" s="17" t="str" cm="1">
        <f t="array" ref="Q3342">_xlfn.XLOOKUP(Table4[[#This Row],[Full Name / Nama Penuh]],Table1[[#All],[Employee Name]],Table1[[#All],[Status]],"",0,1)</f>
        <v>Active</v>
      </c>
      <c r="R3342" s="37"/>
    </row>
    <row r="3343" spans="1:18">
      <c r="A3343" s="17"/>
      <c r="B3343" s="15"/>
      <c r="C3343" s="15"/>
      <c r="D3343" s="15"/>
      <c r="E3343" s="32">
        <v>45871</v>
      </c>
      <c r="F3343" s="17" t="s">
        <v>231</v>
      </c>
      <c r="G3343" s="15"/>
      <c r="H3343" s="17" t="s">
        <v>239</v>
      </c>
      <c r="I3343" s="17" t="s">
        <v>10200</v>
      </c>
      <c r="J3343" s="17" t="s">
        <v>291</v>
      </c>
      <c r="K3343" s="17" t="s">
        <v>296</v>
      </c>
      <c r="L3343" s="17" t="s">
        <v>10201</v>
      </c>
      <c r="M3343" s="17" t="s">
        <v>10202</v>
      </c>
      <c r="N3343" s="17" t="s">
        <v>10203</v>
      </c>
      <c r="O3343" s="17" t="s">
        <v>271</v>
      </c>
      <c r="P3343" s="43" t="s">
        <v>4047</v>
      </c>
      <c r="Q3343" s="17" t="str" cm="1">
        <f t="array" ref="Q3343">_xlfn.XLOOKUP(Table4[[#This Row],[Full Name / Nama Penuh]],Table1[[#All],[Employee Name]],Table1[[#All],[Status]],"",0,1)</f>
        <v>Inactive</v>
      </c>
      <c r="R3343" s="37"/>
    </row>
    <row r="3344" spans="1:18">
      <c r="A3344" s="17"/>
      <c r="B3344" s="15"/>
      <c r="C3344" s="15"/>
      <c r="D3344" s="15"/>
      <c r="E3344" s="32">
        <v>45871</v>
      </c>
      <c r="F3344" s="17" t="s">
        <v>226</v>
      </c>
      <c r="G3344" s="15"/>
      <c r="H3344" s="17" t="s">
        <v>239</v>
      </c>
      <c r="I3344" s="17" t="s">
        <v>2954</v>
      </c>
      <c r="J3344" s="17" t="s">
        <v>274</v>
      </c>
      <c r="K3344" s="17" t="s">
        <v>285</v>
      </c>
      <c r="L3344" s="17" t="s">
        <v>10204</v>
      </c>
      <c r="M3344" s="17" t="s">
        <v>10131</v>
      </c>
      <c r="N3344" s="17" t="s">
        <v>10205</v>
      </c>
      <c r="O3344" s="17" t="s">
        <v>289</v>
      </c>
      <c r="P3344" s="43" t="s">
        <v>4047</v>
      </c>
      <c r="Q3344" s="17" t="str" cm="1">
        <f t="array" ref="Q3344">_xlfn.XLOOKUP(Table4[[#This Row],[Full Name / Nama Penuh]],Table1[[#All],[Employee Name]],Table1[[#All],[Status]],"",0,1)</f>
        <v>Active</v>
      </c>
      <c r="R3344" s="37"/>
    </row>
    <row r="3345" spans="1:18" ht="130.5">
      <c r="A3345" s="17"/>
      <c r="B3345" s="15"/>
      <c r="C3345" s="15"/>
      <c r="D3345" s="15"/>
      <c r="E3345" s="32">
        <v>45871</v>
      </c>
      <c r="F3345" s="17" t="s">
        <v>108</v>
      </c>
      <c r="G3345" s="15"/>
      <c r="H3345" s="17" t="s">
        <v>239</v>
      </c>
      <c r="I3345" s="18" t="s">
        <v>546</v>
      </c>
      <c r="J3345" s="18" t="s">
        <v>266</v>
      </c>
      <c r="K3345" s="19" t="s">
        <v>285</v>
      </c>
      <c r="L3345" s="19" t="s">
        <v>10206</v>
      </c>
      <c r="M3345" s="20" t="s">
        <v>362</v>
      </c>
      <c r="N3345" s="19" t="s">
        <v>8747</v>
      </c>
      <c r="O3345" s="18" t="s">
        <v>589</v>
      </c>
      <c r="P3345" s="43" t="s">
        <v>4047</v>
      </c>
      <c r="Q3345" s="17" t="str" cm="1">
        <f t="array" ref="Q3345">_xlfn.XLOOKUP(Table4[[#This Row],[Full Name / Nama Penuh]],Table1[[#All],[Employee Name]],Table1[[#All],[Status]],"",0,1)</f>
        <v>Active</v>
      </c>
      <c r="R3345" s="37"/>
    </row>
    <row r="3346" spans="1:18">
      <c r="A3346" s="17"/>
      <c r="B3346" s="15"/>
      <c r="C3346" s="15"/>
      <c r="D3346" s="15"/>
      <c r="E3346" s="32">
        <v>45871</v>
      </c>
      <c r="F3346" s="17" t="s">
        <v>136</v>
      </c>
      <c r="G3346" s="15"/>
      <c r="H3346" s="17" t="s">
        <v>239</v>
      </c>
      <c r="I3346" s="17" t="s">
        <v>8306</v>
      </c>
      <c r="J3346" s="17" t="s">
        <v>291</v>
      </c>
      <c r="K3346" s="17" t="s">
        <v>267</v>
      </c>
      <c r="L3346" s="17" t="s">
        <v>10207</v>
      </c>
      <c r="M3346" s="17" t="s">
        <v>3106</v>
      </c>
      <c r="N3346" s="17" t="s">
        <v>10208</v>
      </c>
      <c r="O3346" s="17" t="s">
        <v>318</v>
      </c>
      <c r="P3346" s="43" t="s">
        <v>4047</v>
      </c>
      <c r="Q3346" s="17" t="str" cm="1">
        <f t="array" ref="Q3346">_xlfn.XLOOKUP(Table4[[#This Row],[Full Name / Nama Penuh]],Table1[[#All],[Employee Name]],Table1[[#All],[Status]],"",0,1)</f>
        <v>Active</v>
      </c>
      <c r="R3346" s="37"/>
    </row>
    <row r="3347" spans="1:18">
      <c r="A3347" s="17"/>
      <c r="B3347" s="15"/>
      <c r="C3347" s="15"/>
      <c r="D3347" s="15"/>
      <c r="E3347" s="32">
        <v>45871</v>
      </c>
      <c r="F3347" s="17" t="s">
        <v>96</v>
      </c>
      <c r="G3347" s="15"/>
      <c r="H3347" s="17" t="s">
        <v>239</v>
      </c>
      <c r="I3347" s="17" t="s">
        <v>5325</v>
      </c>
      <c r="J3347" s="17" t="s">
        <v>291</v>
      </c>
      <c r="K3347" s="17" t="s">
        <v>267</v>
      </c>
      <c r="L3347" s="17" t="s">
        <v>10209</v>
      </c>
      <c r="M3347" s="17" t="s">
        <v>10210</v>
      </c>
      <c r="N3347" s="17" t="s">
        <v>10211</v>
      </c>
      <c r="O3347" s="17" t="s">
        <v>553</v>
      </c>
      <c r="P3347" s="43" t="s">
        <v>4047</v>
      </c>
      <c r="Q3347" s="17" t="str" cm="1">
        <f t="array" ref="Q3347">_xlfn.XLOOKUP(Table4[[#This Row],[Full Name / Nama Penuh]],Table1[[#All],[Employee Name]],Table1[[#All],[Status]],"",0,1)</f>
        <v>Active</v>
      </c>
      <c r="R3347" s="37"/>
    </row>
    <row r="3348" spans="1:18">
      <c r="A3348" s="17"/>
      <c r="B3348" s="15"/>
      <c r="C3348" s="15"/>
      <c r="D3348" s="15"/>
      <c r="E3348" s="32">
        <v>45871</v>
      </c>
      <c r="F3348" s="17" t="s">
        <v>223</v>
      </c>
      <c r="G3348" s="15"/>
      <c r="H3348" s="17" t="s">
        <v>239</v>
      </c>
      <c r="I3348" s="17" t="s">
        <v>8815</v>
      </c>
      <c r="J3348" s="17" t="s">
        <v>291</v>
      </c>
      <c r="K3348" s="17" t="s">
        <v>267</v>
      </c>
      <c r="L3348" s="17" t="s">
        <v>10212</v>
      </c>
      <c r="M3348" s="17" t="s">
        <v>10213</v>
      </c>
      <c r="N3348" s="17" t="s">
        <v>10214</v>
      </c>
      <c r="O3348" s="17" t="s">
        <v>541</v>
      </c>
      <c r="P3348" s="43" t="s">
        <v>4047</v>
      </c>
      <c r="Q3348" s="17" t="str" cm="1">
        <f t="array" ref="Q3348">_xlfn.XLOOKUP(Table4[[#This Row],[Full Name / Nama Penuh]],Table1[[#All],[Employee Name]],Table1[[#All],[Status]],"",0,1)</f>
        <v>Inactive</v>
      </c>
      <c r="R3348" s="37"/>
    </row>
    <row r="3349" spans="1:18">
      <c r="A3349" s="17"/>
      <c r="B3349" s="15"/>
      <c r="C3349" s="15"/>
      <c r="D3349" s="15"/>
      <c r="E3349" s="32">
        <v>45871</v>
      </c>
      <c r="F3349" s="17" t="s">
        <v>158</v>
      </c>
      <c r="G3349" s="15"/>
      <c r="H3349" s="17" t="s">
        <v>239</v>
      </c>
      <c r="I3349" s="17" t="s">
        <v>6493</v>
      </c>
      <c r="J3349" s="17" t="s">
        <v>504</v>
      </c>
      <c r="K3349" s="17" t="s">
        <v>267</v>
      </c>
      <c r="L3349" s="17" t="s">
        <v>10215</v>
      </c>
      <c r="M3349" s="17" t="s">
        <v>10216</v>
      </c>
      <c r="N3349" s="17" t="s">
        <v>10217</v>
      </c>
      <c r="O3349" s="17" t="s">
        <v>283</v>
      </c>
      <c r="P3349" s="43" t="s">
        <v>4047</v>
      </c>
      <c r="Q3349" s="17" t="str" cm="1">
        <f t="array" ref="Q3349">_xlfn.XLOOKUP(Table4[[#This Row],[Full Name / Nama Penuh]],Table1[[#All],[Employee Name]],Table1[[#All],[Status]],"",0,1)</f>
        <v>Inactive</v>
      </c>
      <c r="R3349" s="37"/>
    </row>
    <row r="3350" spans="1:18">
      <c r="A3350" s="17"/>
      <c r="B3350" s="15"/>
      <c r="C3350" s="15"/>
      <c r="D3350" s="15"/>
      <c r="E3350" s="32">
        <v>45871</v>
      </c>
      <c r="F3350" s="17" t="s">
        <v>158</v>
      </c>
      <c r="G3350" s="15"/>
      <c r="H3350" s="17" t="s">
        <v>239</v>
      </c>
      <c r="I3350" s="17" t="s">
        <v>6493</v>
      </c>
      <c r="J3350" s="17" t="s">
        <v>504</v>
      </c>
      <c r="K3350" s="17" t="s">
        <v>267</v>
      </c>
      <c r="L3350" s="17" t="s">
        <v>10218</v>
      </c>
      <c r="M3350" s="17" t="s">
        <v>10219</v>
      </c>
      <c r="N3350" s="17" t="s">
        <v>10220</v>
      </c>
      <c r="O3350" s="17" t="s">
        <v>375</v>
      </c>
      <c r="P3350" s="43" t="s">
        <v>4047</v>
      </c>
      <c r="Q3350" s="17" t="str" cm="1">
        <f t="array" ref="Q3350">_xlfn.XLOOKUP(Table4[[#This Row],[Full Name / Nama Penuh]],Table1[[#All],[Employee Name]],Table1[[#All],[Status]],"",0,1)</f>
        <v>Inactive</v>
      </c>
      <c r="R3350" s="37"/>
    </row>
    <row r="3351" spans="1:18">
      <c r="A3351" s="17"/>
      <c r="B3351" s="15"/>
      <c r="C3351" s="15"/>
      <c r="D3351" s="15"/>
      <c r="E3351" s="32">
        <v>45871</v>
      </c>
      <c r="F3351" s="17" t="s">
        <v>98</v>
      </c>
      <c r="G3351" s="15"/>
      <c r="H3351" s="17" t="s">
        <v>239</v>
      </c>
      <c r="I3351" s="17" t="s">
        <v>489</v>
      </c>
      <c r="J3351" s="17" t="s">
        <v>274</v>
      </c>
      <c r="K3351" s="17" t="s">
        <v>305</v>
      </c>
      <c r="L3351" s="17" t="s">
        <v>10221</v>
      </c>
      <c r="M3351" s="17" t="s">
        <v>10222</v>
      </c>
      <c r="N3351" s="17" t="s">
        <v>10223</v>
      </c>
      <c r="O3351" s="17" t="s">
        <v>428</v>
      </c>
      <c r="P3351" s="43" t="s">
        <v>4047</v>
      </c>
      <c r="Q3351" s="17" t="str" cm="1">
        <f t="array" ref="Q3351">_xlfn.XLOOKUP(Table4[[#This Row],[Full Name / Nama Penuh]],Table1[[#All],[Employee Name]],Table1[[#All],[Status]],"",0,1)</f>
        <v>Active</v>
      </c>
      <c r="R3351" s="37"/>
    </row>
    <row r="3352" spans="1:18">
      <c r="A3352" s="17"/>
      <c r="B3352" s="15"/>
      <c r="C3352" s="15"/>
      <c r="D3352" s="15"/>
      <c r="E3352" s="32">
        <v>45871</v>
      </c>
      <c r="F3352" s="17" t="s">
        <v>135</v>
      </c>
      <c r="G3352" s="15"/>
      <c r="H3352" s="17" t="s">
        <v>239</v>
      </c>
      <c r="I3352" s="17" t="s">
        <v>1762</v>
      </c>
      <c r="J3352" s="17" t="s">
        <v>291</v>
      </c>
      <c r="K3352" s="17" t="s">
        <v>267</v>
      </c>
      <c r="L3352" s="17" t="s">
        <v>10224</v>
      </c>
      <c r="M3352" s="17" t="s">
        <v>10225</v>
      </c>
      <c r="N3352" s="17" t="s">
        <v>10226</v>
      </c>
      <c r="O3352" s="17" t="s">
        <v>283</v>
      </c>
      <c r="P3352" s="43" t="s">
        <v>4047</v>
      </c>
      <c r="Q3352" s="17" t="str" cm="1">
        <f t="array" ref="Q3352">_xlfn.XLOOKUP(Table4[[#This Row],[Full Name / Nama Penuh]],Table1[[#All],[Employee Name]],Table1[[#All],[Status]],"",0,1)</f>
        <v>Active</v>
      </c>
      <c r="R3352" s="37"/>
    </row>
    <row r="3353" spans="1:18">
      <c r="A3353" s="17"/>
      <c r="B3353" s="15"/>
      <c r="C3353" s="15"/>
      <c r="D3353" s="15"/>
      <c r="E3353" s="32">
        <v>45871</v>
      </c>
      <c r="F3353" s="17" t="s">
        <v>191</v>
      </c>
      <c r="G3353" s="15"/>
      <c r="H3353" s="17" t="s">
        <v>239</v>
      </c>
      <c r="I3353" s="17" t="s">
        <v>149</v>
      </c>
      <c r="J3353" s="17" t="s">
        <v>266</v>
      </c>
      <c r="K3353" s="17" t="s">
        <v>305</v>
      </c>
      <c r="L3353" s="17" t="s">
        <v>10227</v>
      </c>
      <c r="M3353" s="17" t="s">
        <v>10228</v>
      </c>
      <c r="N3353" s="17" t="s">
        <v>10229</v>
      </c>
      <c r="O3353" s="17" t="s">
        <v>295</v>
      </c>
      <c r="P3353" s="43" t="s">
        <v>4047</v>
      </c>
      <c r="Q3353" s="17" t="str" cm="1">
        <f t="array" ref="Q3353">_xlfn.XLOOKUP(Table4[[#This Row],[Full Name / Nama Penuh]],Table1[[#All],[Employee Name]],Table1[[#All],[Status]],"",0,1)</f>
        <v>Active</v>
      </c>
      <c r="R3353" s="37"/>
    </row>
    <row r="3354" spans="1:18">
      <c r="A3354" s="17"/>
      <c r="B3354" s="15"/>
      <c r="C3354" s="15"/>
      <c r="D3354" s="15"/>
      <c r="E3354" s="32">
        <v>45871</v>
      </c>
      <c r="F3354" s="17" t="s">
        <v>216</v>
      </c>
      <c r="G3354" s="15"/>
      <c r="H3354" s="17" t="s">
        <v>239</v>
      </c>
      <c r="I3354" s="17" t="s">
        <v>371</v>
      </c>
      <c r="J3354" s="17" t="s">
        <v>291</v>
      </c>
      <c r="K3354" s="17" t="s">
        <v>267</v>
      </c>
      <c r="L3354" s="17" t="s">
        <v>10230</v>
      </c>
      <c r="M3354" s="17" t="s">
        <v>10231</v>
      </c>
      <c r="N3354" s="17" t="s">
        <v>10232</v>
      </c>
      <c r="O3354" s="17" t="s">
        <v>295</v>
      </c>
      <c r="P3354" s="43" t="s">
        <v>4047</v>
      </c>
      <c r="Q3354" s="17" t="str" cm="1">
        <f t="array" ref="Q3354">_xlfn.XLOOKUP(Table4[[#This Row],[Full Name / Nama Penuh]],Table1[[#All],[Employee Name]],Table1[[#All],[Status]],"",0,1)</f>
        <v>Active</v>
      </c>
      <c r="R3354" s="37"/>
    </row>
    <row r="3355" spans="1:18">
      <c r="A3355" s="17"/>
      <c r="B3355" s="15"/>
      <c r="C3355" s="15"/>
      <c r="D3355" s="15"/>
      <c r="E3355" s="32">
        <v>45871</v>
      </c>
      <c r="F3355" s="17" t="s">
        <v>78</v>
      </c>
      <c r="G3355" s="15"/>
      <c r="H3355" s="17" t="s">
        <v>239</v>
      </c>
      <c r="I3355" s="17" t="s">
        <v>309</v>
      </c>
      <c r="J3355" s="17" t="s">
        <v>504</v>
      </c>
      <c r="K3355" s="17" t="s">
        <v>267</v>
      </c>
      <c r="L3355" s="17" t="s">
        <v>10233</v>
      </c>
      <c r="M3355" s="17" t="s">
        <v>10234</v>
      </c>
      <c r="N3355" s="17" t="s">
        <v>10235</v>
      </c>
      <c r="O3355" s="17" t="s">
        <v>340</v>
      </c>
      <c r="P3355" s="43" t="s">
        <v>4047</v>
      </c>
      <c r="Q3355" s="17" t="str" cm="1">
        <f t="array" ref="Q3355">_xlfn.XLOOKUP(Table4[[#This Row],[Full Name / Nama Penuh]],Table1[[#All],[Employee Name]],Table1[[#All],[Status]],"",0,1)</f>
        <v>Active</v>
      </c>
      <c r="R3355" s="37"/>
    </row>
    <row r="3356" spans="1:18">
      <c r="A3356" s="17"/>
      <c r="B3356" s="15"/>
      <c r="C3356" s="15"/>
      <c r="D3356" s="15"/>
      <c r="E3356" s="32">
        <v>45871</v>
      </c>
      <c r="F3356" s="17" t="s">
        <v>78</v>
      </c>
      <c r="G3356" s="15"/>
      <c r="H3356" s="17" t="s">
        <v>239</v>
      </c>
      <c r="I3356" s="17" t="s">
        <v>309</v>
      </c>
      <c r="J3356" s="17" t="s">
        <v>848</v>
      </c>
      <c r="K3356" s="17" t="s">
        <v>267</v>
      </c>
      <c r="L3356" s="17" t="s">
        <v>10236</v>
      </c>
      <c r="M3356" s="17" t="s">
        <v>10237</v>
      </c>
      <c r="N3356" s="17" t="s">
        <v>10238</v>
      </c>
      <c r="O3356" s="17" t="s">
        <v>450</v>
      </c>
      <c r="P3356" s="43" t="s">
        <v>4047</v>
      </c>
      <c r="Q3356" s="17" t="str" cm="1">
        <f t="array" ref="Q3356">_xlfn.XLOOKUP(Table4[[#This Row],[Full Name / Nama Penuh]],Table1[[#All],[Employee Name]],Table1[[#All],[Status]],"",0,1)</f>
        <v>Active</v>
      </c>
      <c r="R3356" s="37"/>
    </row>
    <row r="3357" spans="1:18">
      <c r="A3357" s="17"/>
      <c r="B3357" s="15"/>
      <c r="C3357" s="15"/>
      <c r="D3357" s="15"/>
      <c r="E3357" s="32">
        <v>45871</v>
      </c>
      <c r="F3357" s="17" t="s">
        <v>107</v>
      </c>
      <c r="G3357" s="15"/>
      <c r="H3357" s="17" t="s">
        <v>239</v>
      </c>
      <c r="I3357" s="17" t="s">
        <v>10062</v>
      </c>
      <c r="J3357" s="17" t="s">
        <v>291</v>
      </c>
      <c r="K3357" s="17" t="s">
        <v>305</v>
      </c>
      <c r="L3357" s="17" t="s">
        <v>10239</v>
      </c>
      <c r="M3357" s="17" t="s">
        <v>10240</v>
      </c>
      <c r="N3357" s="17" t="s">
        <v>10241</v>
      </c>
      <c r="O3357" s="17" t="s">
        <v>318</v>
      </c>
      <c r="P3357" s="43" t="s">
        <v>4047</v>
      </c>
      <c r="Q3357" s="17" t="str" cm="1">
        <f t="array" ref="Q3357">_xlfn.XLOOKUP(Table4[[#This Row],[Full Name / Nama Penuh]],Table1[[#All],[Employee Name]],Table1[[#All],[Status]],"",0,1)</f>
        <v>Active</v>
      </c>
      <c r="R3357" s="37"/>
    </row>
    <row r="3358" spans="1:18">
      <c r="A3358" s="17"/>
      <c r="B3358" s="15"/>
      <c r="C3358" s="15"/>
      <c r="D3358" s="15"/>
      <c r="E3358" s="32">
        <v>45871</v>
      </c>
      <c r="F3358" s="17" t="s">
        <v>134</v>
      </c>
      <c r="G3358" s="15"/>
      <c r="H3358" s="17" t="s">
        <v>239</v>
      </c>
      <c r="I3358" s="17" t="s">
        <v>10242</v>
      </c>
      <c r="J3358" s="17" t="s">
        <v>291</v>
      </c>
      <c r="K3358" s="17" t="s">
        <v>267</v>
      </c>
      <c r="L3358" s="17" t="s">
        <v>10243</v>
      </c>
      <c r="M3358" s="17" t="s">
        <v>10244</v>
      </c>
      <c r="N3358" s="17" t="s">
        <v>10245</v>
      </c>
      <c r="O3358" s="17" t="s">
        <v>541</v>
      </c>
      <c r="P3358" s="43" t="s">
        <v>4047</v>
      </c>
      <c r="Q3358" s="17" t="str" cm="1">
        <f t="array" ref="Q3358">_xlfn.XLOOKUP(Table4[[#This Row],[Full Name / Nama Penuh]],Table1[[#All],[Employee Name]],Table1[[#All],[Status]],"",0,1)</f>
        <v>Inactive</v>
      </c>
      <c r="R3358" s="37"/>
    </row>
    <row r="3359" spans="1:18">
      <c r="A3359" s="17"/>
      <c r="B3359" s="15"/>
      <c r="C3359" s="15"/>
      <c r="D3359" s="15"/>
      <c r="E3359" s="32">
        <v>45871</v>
      </c>
      <c r="F3359" s="17" t="s">
        <v>128</v>
      </c>
      <c r="G3359" s="15"/>
      <c r="H3359" s="17" t="s">
        <v>239</v>
      </c>
      <c r="I3359" s="17" t="s">
        <v>2887</v>
      </c>
      <c r="J3359" s="17" t="s">
        <v>274</v>
      </c>
      <c r="K3359" s="17" t="s">
        <v>305</v>
      </c>
      <c r="L3359" s="17" t="s">
        <v>10246</v>
      </c>
      <c r="M3359" s="17" t="s">
        <v>10247</v>
      </c>
      <c r="N3359" s="17" t="s">
        <v>10248</v>
      </c>
      <c r="O3359" s="17" t="s">
        <v>295</v>
      </c>
      <c r="P3359" s="43" t="s">
        <v>4047</v>
      </c>
      <c r="Q3359" s="17" t="str" cm="1">
        <f t="array" ref="Q3359">_xlfn.XLOOKUP(Table4[[#This Row],[Full Name / Nama Penuh]],Table1[[#All],[Employee Name]],Table1[[#All],[Status]],"",0,1)</f>
        <v>Inactive</v>
      </c>
      <c r="R3359" s="37"/>
    </row>
    <row r="3360" spans="1:18" ht="130.5">
      <c r="A3360" s="17"/>
      <c r="B3360" s="15"/>
      <c r="C3360" s="15"/>
      <c r="D3360" s="15"/>
      <c r="E3360" s="32">
        <v>45871</v>
      </c>
      <c r="F3360" s="17" t="s">
        <v>108</v>
      </c>
      <c r="G3360" s="15"/>
      <c r="H3360" s="17" t="s">
        <v>239</v>
      </c>
      <c r="I3360" s="18" t="s">
        <v>537</v>
      </c>
      <c r="J3360" s="18" t="s">
        <v>266</v>
      </c>
      <c r="K3360" s="19" t="s">
        <v>267</v>
      </c>
      <c r="L3360" s="19" t="s">
        <v>10249</v>
      </c>
      <c r="M3360" s="20" t="s">
        <v>10250</v>
      </c>
      <c r="N3360" s="19" t="s">
        <v>10251</v>
      </c>
      <c r="O3360" s="18" t="s">
        <v>589</v>
      </c>
      <c r="P3360" s="43" t="s">
        <v>4047</v>
      </c>
      <c r="Q3360" s="17" t="str" cm="1">
        <f t="array" ref="Q3360">_xlfn.XLOOKUP(Table4[[#This Row],[Full Name / Nama Penuh]],Table1[[#All],[Employee Name]],Table1[[#All],[Status]],"",0,1)</f>
        <v>Active</v>
      </c>
      <c r="R3360" s="37"/>
    </row>
    <row r="3361" spans="1:18">
      <c r="A3361" s="17"/>
      <c r="B3361" s="15"/>
      <c r="C3361" s="15"/>
      <c r="D3361" s="15"/>
      <c r="E3361" s="32">
        <v>45870</v>
      </c>
      <c r="F3361" s="17" t="s">
        <v>84</v>
      </c>
      <c r="G3361" s="15"/>
      <c r="H3361" s="17" t="s">
        <v>239</v>
      </c>
      <c r="I3361" s="17" t="s">
        <v>10252</v>
      </c>
      <c r="J3361" s="17" t="s">
        <v>483</v>
      </c>
      <c r="K3361" s="17" t="s">
        <v>296</v>
      </c>
      <c r="L3361" s="17" t="s">
        <v>10253</v>
      </c>
      <c r="M3361" s="17" t="s">
        <v>10254</v>
      </c>
      <c r="N3361" s="17" t="s">
        <v>10255</v>
      </c>
      <c r="O3361" s="17" t="s">
        <v>498</v>
      </c>
      <c r="P3361" s="43" t="s">
        <v>4047</v>
      </c>
      <c r="Q3361" s="17" t="str" cm="1">
        <f t="array" ref="Q3361">_xlfn.XLOOKUP(Table4[[#This Row],[Full Name / Nama Penuh]],Table1[[#All],[Employee Name]],Table1[[#All],[Status]],"",0,1)</f>
        <v>Active</v>
      </c>
      <c r="R3361" s="37"/>
    </row>
    <row r="3362" spans="1:18">
      <c r="A3362" s="17"/>
      <c r="B3362" s="15"/>
      <c r="C3362" s="15"/>
      <c r="D3362" s="15"/>
      <c r="E3362" s="32">
        <v>45870</v>
      </c>
      <c r="F3362" s="17" t="s">
        <v>116</v>
      </c>
      <c r="G3362" s="15"/>
      <c r="H3362" s="17" t="s">
        <v>239</v>
      </c>
      <c r="I3362" s="17" t="s">
        <v>5665</v>
      </c>
      <c r="J3362" s="17" t="s">
        <v>88</v>
      </c>
      <c r="K3362" s="17" t="s">
        <v>285</v>
      </c>
      <c r="L3362" s="17" t="s">
        <v>10256</v>
      </c>
      <c r="M3362" s="17" t="s">
        <v>10257</v>
      </c>
      <c r="N3362" s="17" t="s">
        <v>10258</v>
      </c>
      <c r="O3362" s="17" t="s">
        <v>527</v>
      </c>
      <c r="P3362" s="43" t="s">
        <v>4047</v>
      </c>
      <c r="Q3362" s="17" t="str" cm="1">
        <f t="array" ref="Q3362">_xlfn.XLOOKUP(Table4[[#This Row],[Full Name / Nama Penuh]],Table1[[#All],[Employee Name]],Table1[[#All],[Status]],"",0,1)</f>
        <v>Active</v>
      </c>
      <c r="R3362" s="37"/>
    </row>
    <row r="3363" spans="1:18">
      <c r="A3363" s="17"/>
      <c r="B3363" s="15"/>
      <c r="C3363" s="15"/>
      <c r="D3363" s="15"/>
      <c r="E3363" s="32">
        <v>45870</v>
      </c>
      <c r="F3363" s="17" t="s">
        <v>136</v>
      </c>
      <c r="G3363" s="15"/>
      <c r="H3363" s="17" t="s">
        <v>239</v>
      </c>
      <c r="I3363" s="17" t="s">
        <v>8306</v>
      </c>
      <c r="J3363" s="17" t="s">
        <v>291</v>
      </c>
      <c r="K3363" s="17" t="s">
        <v>267</v>
      </c>
      <c r="L3363" s="17" t="s">
        <v>10259</v>
      </c>
      <c r="M3363" s="17" t="s">
        <v>10260</v>
      </c>
      <c r="N3363" s="17" t="s">
        <v>10261</v>
      </c>
      <c r="O3363" s="17" t="s">
        <v>589</v>
      </c>
      <c r="P3363" s="43" t="s">
        <v>4047</v>
      </c>
      <c r="Q3363" s="17" t="str" cm="1">
        <f t="array" ref="Q3363">_xlfn.XLOOKUP(Table4[[#This Row],[Full Name / Nama Penuh]],Table1[[#All],[Employee Name]],Table1[[#All],[Status]],"",0,1)</f>
        <v>Active</v>
      </c>
      <c r="R3363" s="37"/>
    </row>
    <row r="3364" spans="1:18">
      <c r="A3364" s="17"/>
      <c r="B3364" s="15"/>
      <c r="C3364" s="15"/>
      <c r="D3364" s="15"/>
      <c r="E3364" s="32">
        <v>45870</v>
      </c>
      <c r="F3364" s="17" t="s">
        <v>136</v>
      </c>
      <c r="G3364" s="15"/>
      <c r="H3364" s="17" t="s">
        <v>239</v>
      </c>
      <c r="I3364" s="17" t="s">
        <v>8306</v>
      </c>
      <c r="J3364" s="17" t="s">
        <v>291</v>
      </c>
      <c r="K3364" s="17" t="s">
        <v>267</v>
      </c>
      <c r="L3364" s="17" t="s">
        <v>10262</v>
      </c>
      <c r="M3364" s="17" t="s">
        <v>3722</v>
      </c>
      <c r="N3364" s="17" t="s">
        <v>10263</v>
      </c>
      <c r="O3364" s="17" t="s">
        <v>553</v>
      </c>
      <c r="P3364" s="43" t="s">
        <v>4047</v>
      </c>
      <c r="Q3364" s="17" t="str" cm="1">
        <f t="array" ref="Q3364">_xlfn.XLOOKUP(Table4[[#This Row],[Full Name / Nama Penuh]],Table1[[#All],[Employee Name]],Table1[[#All],[Status]],"",0,1)</f>
        <v>Active</v>
      </c>
      <c r="R3364" s="37"/>
    </row>
    <row r="3365" spans="1:18">
      <c r="A3365" s="17"/>
      <c r="B3365" s="15"/>
      <c r="C3365" s="15"/>
      <c r="D3365" s="15"/>
      <c r="E3365" s="32">
        <v>45870</v>
      </c>
      <c r="F3365" s="17" t="s">
        <v>84</v>
      </c>
      <c r="G3365" s="15"/>
      <c r="H3365" s="17" t="s">
        <v>239</v>
      </c>
      <c r="I3365" s="17" t="s">
        <v>10252</v>
      </c>
      <c r="J3365" s="17" t="s">
        <v>483</v>
      </c>
      <c r="K3365" s="17" t="s">
        <v>305</v>
      </c>
      <c r="L3365" s="17" t="s">
        <v>10264</v>
      </c>
      <c r="M3365" s="17" t="s">
        <v>10265</v>
      </c>
      <c r="N3365" s="17" t="s">
        <v>287</v>
      </c>
      <c r="O3365" s="17" t="s">
        <v>295</v>
      </c>
      <c r="P3365" s="43" t="s">
        <v>4047</v>
      </c>
      <c r="Q3365" s="17" t="str" cm="1">
        <f t="array" ref="Q3365">_xlfn.XLOOKUP(Table4[[#This Row],[Full Name / Nama Penuh]],Table1[[#All],[Employee Name]],Table1[[#All],[Status]],"",0,1)</f>
        <v>Active</v>
      </c>
      <c r="R3365" s="37"/>
    </row>
    <row r="3366" spans="1:18">
      <c r="A3366" s="17"/>
      <c r="B3366" s="15"/>
      <c r="C3366" s="15"/>
      <c r="D3366" s="15"/>
      <c r="E3366" s="32">
        <v>45870</v>
      </c>
      <c r="F3366" s="17" t="s">
        <v>84</v>
      </c>
      <c r="G3366" s="15"/>
      <c r="H3366" s="17" t="s">
        <v>239</v>
      </c>
      <c r="I3366" s="17" t="s">
        <v>10252</v>
      </c>
      <c r="J3366" s="17" t="s">
        <v>483</v>
      </c>
      <c r="K3366" s="17" t="s">
        <v>305</v>
      </c>
      <c r="L3366" s="17" t="s">
        <v>10266</v>
      </c>
      <c r="M3366" s="17" t="s">
        <v>10267</v>
      </c>
      <c r="N3366" s="17" t="s">
        <v>10268</v>
      </c>
      <c r="O3366" s="17" t="s">
        <v>295</v>
      </c>
      <c r="P3366" s="43" t="s">
        <v>4047</v>
      </c>
      <c r="Q3366" s="17" t="str" cm="1">
        <f t="array" ref="Q3366">_xlfn.XLOOKUP(Table4[[#This Row],[Full Name / Nama Penuh]],Table1[[#All],[Employee Name]],Table1[[#All],[Status]],"",0,1)</f>
        <v>Active</v>
      </c>
      <c r="R3366" s="37"/>
    </row>
    <row r="3367" spans="1:18">
      <c r="A3367" s="17"/>
      <c r="B3367" s="15"/>
      <c r="C3367" s="15"/>
      <c r="D3367" s="15"/>
      <c r="E3367" s="32">
        <v>45870</v>
      </c>
      <c r="F3367" s="17" t="s">
        <v>223</v>
      </c>
      <c r="G3367" s="15"/>
      <c r="H3367" s="17" t="s">
        <v>239</v>
      </c>
      <c r="I3367" s="17" t="s">
        <v>8815</v>
      </c>
      <c r="J3367" s="17" t="s">
        <v>291</v>
      </c>
      <c r="K3367" s="17" t="s">
        <v>267</v>
      </c>
      <c r="L3367" s="17" t="s">
        <v>10269</v>
      </c>
      <c r="M3367" s="17" t="s">
        <v>10270</v>
      </c>
      <c r="N3367" s="17" t="s">
        <v>10271</v>
      </c>
      <c r="O3367" s="17" t="s">
        <v>553</v>
      </c>
      <c r="P3367" s="43" t="s">
        <v>4047</v>
      </c>
      <c r="Q3367" s="17" t="str" cm="1">
        <f t="array" ref="Q3367">_xlfn.XLOOKUP(Table4[[#This Row],[Full Name / Nama Penuh]],Table1[[#All],[Employee Name]],Table1[[#All],[Status]],"",0,1)</f>
        <v>Inactive</v>
      </c>
      <c r="R3367" s="37"/>
    </row>
    <row r="3368" spans="1:18">
      <c r="A3368" s="17"/>
      <c r="B3368" s="15"/>
      <c r="C3368" s="15"/>
      <c r="D3368" s="15"/>
      <c r="E3368" s="32">
        <v>45870</v>
      </c>
      <c r="F3368" s="17" t="s">
        <v>48</v>
      </c>
      <c r="G3368" s="15"/>
      <c r="H3368" s="17" t="s">
        <v>239</v>
      </c>
      <c r="I3368" s="17" t="s">
        <v>304</v>
      </c>
      <c r="J3368" s="17" t="s">
        <v>386</v>
      </c>
      <c r="K3368" s="17" t="s">
        <v>305</v>
      </c>
      <c r="L3368" s="17" t="s">
        <v>10272</v>
      </c>
      <c r="M3368" s="17" t="s">
        <v>10273</v>
      </c>
      <c r="N3368" s="17" t="s">
        <v>10274</v>
      </c>
      <c r="O3368" s="17" t="s">
        <v>295</v>
      </c>
      <c r="P3368" s="43" t="s">
        <v>4047</v>
      </c>
      <c r="Q3368" s="17" t="str" cm="1">
        <f t="array" ref="Q3368">_xlfn.XLOOKUP(Table4[[#This Row],[Full Name / Nama Penuh]],Table1[[#All],[Employee Name]],Table1[[#All],[Status]],"",0,1)</f>
        <v>Active</v>
      </c>
      <c r="R3368" s="37"/>
    </row>
    <row r="3369" spans="1:18">
      <c r="A3369" s="17"/>
      <c r="B3369" s="15"/>
      <c r="C3369" s="15"/>
      <c r="D3369" s="15"/>
      <c r="E3369" s="32">
        <v>45870</v>
      </c>
      <c r="F3369" s="17" t="s">
        <v>48</v>
      </c>
      <c r="G3369" s="15"/>
      <c r="H3369" s="17" t="s">
        <v>239</v>
      </c>
      <c r="I3369" s="17" t="s">
        <v>304</v>
      </c>
      <c r="J3369" s="17" t="s">
        <v>325</v>
      </c>
      <c r="K3369" s="17" t="s">
        <v>305</v>
      </c>
      <c r="L3369" s="17" t="s">
        <v>10275</v>
      </c>
      <c r="M3369" s="17" t="s">
        <v>10276</v>
      </c>
      <c r="N3369" s="17" t="s">
        <v>10277</v>
      </c>
      <c r="O3369" s="17" t="s">
        <v>295</v>
      </c>
      <c r="P3369" s="43" t="s">
        <v>4047</v>
      </c>
      <c r="Q3369" s="17" t="str" cm="1">
        <f t="array" ref="Q3369">_xlfn.XLOOKUP(Table4[[#This Row],[Full Name / Nama Penuh]],Table1[[#All],[Employee Name]],Table1[[#All],[Status]],"",0,1)</f>
        <v>Active</v>
      </c>
      <c r="R3369" s="37"/>
    </row>
    <row r="3370" spans="1:18">
      <c r="A3370" s="17"/>
      <c r="B3370" s="15"/>
      <c r="C3370" s="15"/>
      <c r="D3370" s="15"/>
      <c r="E3370" s="32">
        <v>45870</v>
      </c>
      <c r="F3370" s="17" t="s">
        <v>116</v>
      </c>
      <c r="G3370" s="15"/>
      <c r="H3370" s="17" t="s">
        <v>239</v>
      </c>
      <c r="I3370" s="17" t="s">
        <v>9490</v>
      </c>
      <c r="J3370" s="17" t="s">
        <v>88</v>
      </c>
      <c r="K3370" s="17" t="s">
        <v>305</v>
      </c>
      <c r="L3370" s="17" t="s">
        <v>10278</v>
      </c>
      <c r="M3370" s="17" t="s">
        <v>10279</v>
      </c>
      <c r="N3370" s="17" t="s">
        <v>10280</v>
      </c>
      <c r="O3370" s="17" t="s">
        <v>295</v>
      </c>
      <c r="P3370" s="43" t="s">
        <v>4047</v>
      </c>
      <c r="Q3370" s="17" t="str" cm="1">
        <f t="array" ref="Q3370">_xlfn.XLOOKUP(Table4[[#This Row],[Full Name / Nama Penuh]],Table1[[#All],[Employee Name]],Table1[[#All],[Status]],"",0,1)</f>
        <v>Active</v>
      </c>
      <c r="R3370" s="37"/>
    </row>
    <row r="3371" spans="1:18">
      <c r="A3371" s="17"/>
      <c r="B3371" s="15"/>
      <c r="C3371" s="15"/>
      <c r="D3371" s="15"/>
      <c r="E3371" s="32">
        <v>45870</v>
      </c>
      <c r="F3371" s="17" t="s">
        <v>98</v>
      </c>
      <c r="G3371" s="15"/>
      <c r="H3371" s="17" t="s">
        <v>239</v>
      </c>
      <c r="I3371" s="17" t="s">
        <v>489</v>
      </c>
      <c r="J3371" s="17" t="s">
        <v>266</v>
      </c>
      <c r="K3371" s="17" t="s">
        <v>305</v>
      </c>
      <c r="L3371" s="17" t="s">
        <v>10281</v>
      </c>
      <c r="M3371" s="17" t="s">
        <v>10282</v>
      </c>
      <c r="N3371" s="17" t="s">
        <v>10283</v>
      </c>
      <c r="O3371" s="17" t="s">
        <v>340</v>
      </c>
      <c r="P3371" s="43" t="s">
        <v>4047</v>
      </c>
      <c r="Q3371" s="17" t="str" cm="1">
        <f t="array" ref="Q3371">_xlfn.XLOOKUP(Table4[[#This Row],[Full Name / Nama Penuh]],Table1[[#All],[Employee Name]],Table1[[#All],[Status]],"",0,1)</f>
        <v>Active</v>
      </c>
      <c r="R3371" s="37"/>
    </row>
    <row r="3372" spans="1:18">
      <c r="A3372" s="17"/>
      <c r="B3372" s="15"/>
      <c r="C3372" s="15"/>
      <c r="D3372" s="15"/>
      <c r="E3372" s="32">
        <v>45870</v>
      </c>
      <c r="F3372" s="17" t="s">
        <v>111</v>
      </c>
      <c r="G3372" s="15"/>
      <c r="H3372" s="17" t="s">
        <v>239</v>
      </c>
      <c r="I3372" s="17" t="s">
        <v>8990</v>
      </c>
      <c r="J3372" s="17" t="s">
        <v>88</v>
      </c>
      <c r="K3372" s="17" t="s">
        <v>305</v>
      </c>
      <c r="L3372" s="17" t="s">
        <v>10284</v>
      </c>
      <c r="M3372" s="17" t="s">
        <v>10285</v>
      </c>
      <c r="N3372" s="17" t="s">
        <v>10286</v>
      </c>
      <c r="O3372" s="17" t="s">
        <v>295</v>
      </c>
      <c r="P3372" s="43" t="s">
        <v>4047</v>
      </c>
      <c r="Q3372" s="17" t="str" cm="1">
        <f t="array" ref="Q3372">_xlfn.XLOOKUP(Table4[[#This Row],[Full Name / Nama Penuh]],Table1[[#All],[Employee Name]],Table1[[#All],[Status]],"",0,1)</f>
        <v>Inactive</v>
      </c>
      <c r="R3372" s="37"/>
    </row>
    <row r="3373" spans="1:18">
      <c r="A3373" s="17"/>
      <c r="B3373" s="15"/>
      <c r="C3373" s="15"/>
      <c r="D3373" s="15"/>
      <c r="E3373" s="32">
        <v>45870</v>
      </c>
      <c r="F3373" s="17" t="s">
        <v>95</v>
      </c>
      <c r="G3373" s="15"/>
      <c r="H3373" s="17" t="s">
        <v>239</v>
      </c>
      <c r="I3373" s="17" t="s">
        <v>865</v>
      </c>
      <c r="J3373" s="17" t="s">
        <v>407</v>
      </c>
      <c r="K3373" s="17" t="s">
        <v>305</v>
      </c>
      <c r="L3373" s="17" t="s">
        <v>10287</v>
      </c>
      <c r="M3373" s="17" t="s">
        <v>10288</v>
      </c>
      <c r="N3373" s="17" t="s">
        <v>10289</v>
      </c>
      <c r="O3373" s="17" t="s">
        <v>340</v>
      </c>
      <c r="P3373" s="43" t="s">
        <v>4047</v>
      </c>
      <c r="Q3373" s="17" t="str" cm="1">
        <f t="array" ref="Q3373">_xlfn.XLOOKUP(Table4[[#This Row],[Full Name / Nama Penuh]],Table1[[#All],[Employee Name]],Table1[[#All],[Status]],"",0,1)</f>
        <v>Active</v>
      </c>
      <c r="R3373" s="37"/>
    </row>
    <row r="3374" spans="1:18">
      <c r="A3374" s="17"/>
      <c r="B3374" s="15"/>
      <c r="C3374" s="15"/>
      <c r="D3374" s="15"/>
      <c r="E3374" s="32">
        <v>45870</v>
      </c>
      <c r="F3374" s="17" t="s">
        <v>148</v>
      </c>
      <c r="G3374" s="15"/>
      <c r="H3374" s="17" t="s">
        <v>239</v>
      </c>
      <c r="I3374" s="17" t="s">
        <v>432</v>
      </c>
      <c r="J3374" s="17" t="s">
        <v>325</v>
      </c>
      <c r="K3374" s="17" t="s">
        <v>267</v>
      </c>
      <c r="L3374" s="17" t="s">
        <v>10290</v>
      </c>
      <c r="M3374" s="17" t="s">
        <v>10291</v>
      </c>
      <c r="N3374" s="17" t="s">
        <v>10292</v>
      </c>
      <c r="O3374" s="17" t="s">
        <v>346</v>
      </c>
      <c r="P3374" s="43" t="s">
        <v>4047</v>
      </c>
      <c r="Q3374" s="17" t="str" cm="1">
        <f t="array" ref="Q3374">_xlfn.XLOOKUP(Table4[[#This Row],[Full Name / Nama Penuh]],Table1[[#All],[Employee Name]],Table1[[#All],[Status]],"",0,1)</f>
        <v>Active</v>
      </c>
      <c r="R3374" s="37"/>
    </row>
    <row r="3375" spans="1:18">
      <c r="A3375" s="17"/>
      <c r="B3375" s="15"/>
      <c r="C3375" s="15"/>
      <c r="D3375" s="15"/>
      <c r="E3375" s="32">
        <v>45870</v>
      </c>
      <c r="F3375" s="17" t="s">
        <v>214</v>
      </c>
      <c r="G3375" s="15"/>
      <c r="H3375" s="17" t="s">
        <v>239</v>
      </c>
      <c r="I3375" s="17" t="s">
        <v>10293</v>
      </c>
      <c r="J3375" s="17" t="s">
        <v>266</v>
      </c>
      <c r="K3375" s="17" t="s">
        <v>267</v>
      </c>
      <c r="L3375" s="17" t="s">
        <v>10294</v>
      </c>
      <c r="M3375" s="17" t="s">
        <v>7827</v>
      </c>
      <c r="N3375" s="17" t="s">
        <v>10295</v>
      </c>
      <c r="O3375" s="17" t="s">
        <v>454</v>
      </c>
      <c r="P3375" s="43" t="s">
        <v>4047</v>
      </c>
      <c r="Q3375" s="17" t="str" cm="1">
        <f t="array" ref="Q3375">_xlfn.XLOOKUP(Table4[[#This Row],[Full Name / Nama Penuh]],Table1[[#All],[Employee Name]],Table1[[#All],[Status]],"",0,1)</f>
        <v>Active</v>
      </c>
      <c r="R3375" s="37"/>
    </row>
    <row r="3376" spans="1:18">
      <c r="A3376" s="17"/>
      <c r="B3376" s="15"/>
      <c r="C3376" s="15"/>
      <c r="D3376" s="15"/>
      <c r="E3376" s="32">
        <v>45870</v>
      </c>
      <c r="F3376" s="17" t="s">
        <v>58</v>
      </c>
      <c r="G3376" s="15"/>
      <c r="H3376" s="17" t="s">
        <v>239</v>
      </c>
      <c r="I3376" s="17" t="s">
        <v>56</v>
      </c>
      <c r="J3376" s="17" t="s">
        <v>2021</v>
      </c>
      <c r="K3376" s="17" t="s">
        <v>267</v>
      </c>
      <c r="L3376" s="17" t="s">
        <v>10296</v>
      </c>
      <c r="M3376" s="17" t="s">
        <v>10297</v>
      </c>
      <c r="N3376" s="17" t="s">
        <v>10298</v>
      </c>
      <c r="O3376" s="17" t="s">
        <v>450</v>
      </c>
      <c r="P3376" s="43" t="s">
        <v>4047</v>
      </c>
      <c r="Q3376" s="17" t="str" cm="1">
        <f t="array" ref="Q3376">_xlfn.XLOOKUP(Table4[[#This Row],[Full Name / Nama Penuh]],Table1[[#All],[Employee Name]],Table1[[#All],[Status]],"",0,1)</f>
        <v>Active</v>
      </c>
      <c r="R3376" s="37"/>
    </row>
    <row r="3377" spans="1:18">
      <c r="A3377" s="17"/>
      <c r="B3377" s="15"/>
      <c r="C3377" s="15"/>
      <c r="D3377" s="15"/>
      <c r="E3377" s="32">
        <v>45870</v>
      </c>
      <c r="F3377" s="17" t="s">
        <v>107</v>
      </c>
      <c r="G3377" s="15"/>
      <c r="H3377" s="17" t="s">
        <v>239</v>
      </c>
      <c r="I3377" s="17" t="s">
        <v>10062</v>
      </c>
      <c r="J3377" s="17" t="s">
        <v>291</v>
      </c>
      <c r="K3377" s="17" t="s">
        <v>305</v>
      </c>
      <c r="L3377" s="17" t="s">
        <v>10299</v>
      </c>
      <c r="M3377" s="17" t="s">
        <v>10300</v>
      </c>
      <c r="N3377" s="17" t="s">
        <v>10301</v>
      </c>
      <c r="O3377" s="17" t="s">
        <v>283</v>
      </c>
      <c r="P3377" s="43" t="s">
        <v>4047</v>
      </c>
      <c r="Q3377" s="17" t="str" cm="1">
        <f t="array" ref="Q3377">_xlfn.XLOOKUP(Table4[[#This Row],[Full Name / Nama Penuh]],Table1[[#All],[Employee Name]],Table1[[#All],[Status]],"",0,1)</f>
        <v>Active</v>
      </c>
      <c r="R3377" s="37"/>
    </row>
    <row r="3378" spans="1:18">
      <c r="A3378" s="17"/>
      <c r="B3378" s="15"/>
      <c r="C3378" s="15"/>
      <c r="D3378" s="15"/>
      <c r="E3378" s="32">
        <v>45870</v>
      </c>
      <c r="F3378" s="17" t="s">
        <v>215</v>
      </c>
      <c r="G3378" s="15"/>
      <c r="H3378" s="17" t="s">
        <v>239</v>
      </c>
      <c r="I3378" s="17" t="s">
        <v>7452</v>
      </c>
      <c r="J3378" s="17" t="s">
        <v>291</v>
      </c>
      <c r="K3378" s="17" t="s">
        <v>305</v>
      </c>
      <c r="L3378" s="17" t="s">
        <v>10302</v>
      </c>
      <c r="M3378" s="17" t="s">
        <v>10303</v>
      </c>
      <c r="N3378" s="17" t="s">
        <v>10304</v>
      </c>
      <c r="O3378" s="17" t="s">
        <v>295</v>
      </c>
      <c r="P3378" s="43" t="s">
        <v>4047</v>
      </c>
      <c r="Q3378" s="17" t="str" cm="1">
        <f t="array" ref="Q3378">_xlfn.XLOOKUP(Table4[[#This Row],[Full Name / Nama Penuh]],Table1[[#All],[Employee Name]],Table1[[#All],[Status]],"",0,1)</f>
        <v>Inactive</v>
      </c>
      <c r="R3378" s="37"/>
    </row>
    <row r="3379" spans="1:18">
      <c r="A3379" s="17"/>
      <c r="B3379" s="15"/>
      <c r="C3379" s="15"/>
      <c r="D3379" s="15"/>
      <c r="E3379" s="32">
        <v>45870</v>
      </c>
      <c r="F3379" s="17" t="s">
        <v>99</v>
      </c>
      <c r="G3379" s="15"/>
      <c r="H3379" s="17" t="s">
        <v>239</v>
      </c>
      <c r="I3379" s="17" t="s">
        <v>3494</v>
      </c>
      <c r="J3379" s="17" t="s">
        <v>266</v>
      </c>
      <c r="K3379" s="17" t="s">
        <v>305</v>
      </c>
      <c r="L3379" s="17" t="s">
        <v>10305</v>
      </c>
      <c r="M3379" s="17" t="s">
        <v>10306</v>
      </c>
      <c r="N3379" s="17" t="s">
        <v>10307</v>
      </c>
      <c r="O3379" s="17" t="s">
        <v>340</v>
      </c>
      <c r="P3379" s="43" t="s">
        <v>4047</v>
      </c>
      <c r="Q3379" s="17" t="str" cm="1">
        <f t="array" ref="Q3379">_xlfn.XLOOKUP(Table4[[#This Row],[Full Name / Nama Penuh]],Table1[[#All],[Employee Name]],Table1[[#All],[Status]],"",0,1)</f>
        <v>Active</v>
      </c>
      <c r="R3379" s="37"/>
    </row>
    <row r="3380" spans="1:18">
      <c r="A3380" s="17"/>
      <c r="B3380" s="15"/>
      <c r="C3380" s="15"/>
      <c r="D3380" s="15"/>
      <c r="E3380" s="32">
        <v>45870</v>
      </c>
      <c r="F3380" s="17" t="s">
        <v>231</v>
      </c>
      <c r="G3380" s="15"/>
      <c r="H3380" s="17" t="s">
        <v>239</v>
      </c>
      <c r="I3380" s="17" t="s">
        <v>10200</v>
      </c>
      <c r="J3380" s="17" t="s">
        <v>644</v>
      </c>
      <c r="K3380" s="17" t="s">
        <v>305</v>
      </c>
      <c r="L3380" s="17" t="s">
        <v>10308</v>
      </c>
      <c r="M3380" s="17" t="s">
        <v>5881</v>
      </c>
      <c r="N3380" s="17" t="s">
        <v>10309</v>
      </c>
      <c r="O3380" s="17" t="s">
        <v>295</v>
      </c>
      <c r="P3380" s="43" t="s">
        <v>4047</v>
      </c>
      <c r="Q3380" s="17" t="str" cm="1">
        <f t="array" ref="Q3380">_xlfn.XLOOKUP(Table4[[#This Row],[Full Name / Nama Penuh]],Table1[[#All],[Employee Name]],Table1[[#All],[Status]],"",0,1)</f>
        <v>Inactive</v>
      </c>
      <c r="R3380" s="37"/>
    </row>
    <row r="3381" spans="1:18">
      <c r="A3381" s="17"/>
      <c r="B3381" s="15"/>
      <c r="C3381" s="15"/>
      <c r="D3381" s="15"/>
      <c r="E3381" s="32">
        <v>45869</v>
      </c>
      <c r="F3381" s="17" t="s">
        <v>35</v>
      </c>
      <c r="G3381" s="15"/>
      <c r="H3381" s="17" t="s">
        <v>239</v>
      </c>
      <c r="I3381" s="17" t="s">
        <v>341</v>
      </c>
      <c r="J3381" s="17" t="s">
        <v>266</v>
      </c>
      <c r="K3381" s="17" t="s">
        <v>296</v>
      </c>
      <c r="L3381" s="17" t="s">
        <v>10310</v>
      </c>
      <c r="M3381" s="17" t="s">
        <v>10311</v>
      </c>
      <c r="N3381" s="17" t="s">
        <v>10312</v>
      </c>
      <c r="O3381" s="17" t="s">
        <v>541</v>
      </c>
      <c r="P3381" s="43" t="s">
        <v>4047</v>
      </c>
      <c r="Q3381" s="17" t="str" cm="1">
        <f t="array" ref="Q3381">_xlfn.XLOOKUP(Table4[[#This Row],[Full Name / Nama Penuh]],Table1[[#All],[Employee Name]],Table1[[#All],[Status]],"",0,1)</f>
        <v>Inactive</v>
      </c>
      <c r="R3381" s="37"/>
    </row>
    <row r="3382" spans="1:18">
      <c r="A3382" s="17"/>
      <c r="B3382" s="15"/>
      <c r="C3382" s="15"/>
      <c r="D3382" s="15"/>
      <c r="E3382" s="32">
        <v>45869</v>
      </c>
      <c r="F3382" s="17" t="s">
        <v>84</v>
      </c>
      <c r="G3382" s="15"/>
      <c r="H3382" s="17" t="s">
        <v>239</v>
      </c>
      <c r="I3382" s="17" t="s">
        <v>10313</v>
      </c>
      <c r="J3382" s="17" t="s">
        <v>407</v>
      </c>
      <c r="K3382" s="17" t="s">
        <v>296</v>
      </c>
      <c r="L3382" s="17" t="s">
        <v>10314</v>
      </c>
      <c r="M3382" s="17" t="s">
        <v>287</v>
      </c>
      <c r="N3382" s="17" t="s">
        <v>10315</v>
      </c>
      <c r="O3382" s="17" t="s">
        <v>289</v>
      </c>
      <c r="P3382" s="43" t="s">
        <v>4047</v>
      </c>
      <c r="Q3382" s="17" t="str" cm="1">
        <f t="array" ref="Q3382">_xlfn.XLOOKUP(Table4[[#This Row],[Full Name / Nama Penuh]],Table1[[#All],[Employee Name]],Table1[[#All],[Status]],"",0,1)</f>
        <v>Active</v>
      </c>
      <c r="R3382" s="37"/>
    </row>
    <row r="3383" spans="1:18">
      <c r="A3383" s="17"/>
      <c r="B3383" s="15"/>
      <c r="C3383" s="15"/>
      <c r="D3383" s="15"/>
      <c r="E3383" s="32">
        <v>45869</v>
      </c>
      <c r="F3383" s="17" t="s">
        <v>90</v>
      </c>
      <c r="G3383" s="15"/>
      <c r="H3383" s="17" t="s">
        <v>239</v>
      </c>
      <c r="I3383" s="17" t="s">
        <v>445</v>
      </c>
      <c r="J3383" s="17" t="s">
        <v>274</v>
      </c>
      <c r="K3383" s="17" t="s">
        <v>285</v>
      </c>
      <c r="L3383" s="17" t="s">
        <v>10316</v>
      </c>
      <c r="M3383" s="17" t="s">
        <v>10317</v>
      </c>
      <c r="N3383" s="17" t="s">
        <v>10318</v>
      </c>
      <c r="O3383" s="17" t="s">
        <v>289</v>
      </c>
      <c r="P3383" s="43" t="s">
        <v>4047</v>
      </c>
      <c r="Q3383" s="17" t="str" cm="1">
        <f t="array" ref="Q3383">_xlfn.XLOOKUP(Table4[[#This Row],[Full Name / Nama Penuh]],Table1[[#All],[Employee Name]],Table1[[#All],[Status]],"",0,1)</f>
        <v>Active</v>
      </c>
      <c r="R3383" s="37"/>
    </row>
    <row r="3384" spans="1:18">
      <c r="A3384" s="17"/>
      <c r="B3384" s="15"/>
      <c r="C3384" s="15"/>
      <c r="D3384" s="15"/>
      <c r="E3384" s="32">
        <v>45869</v>
      </c>
      <c r="F3384" s="17" t="s">
        <v>90</v>
      </c>
      <c r="G3384" s="15"/>
      <c r="H3384" s="17" t="s">
        <v>239</v>
      </c>
      <c r="I3384" s="17" t="s">
        <v>445</v>
      </c>
      <c r="J3384" s="17" t="s">
        <v>266</v>
      </c>
      <c r="K3384" s="17" t="s">
        <v>285</v>
      </c>
      <c r="L3384" s="17" t="s">
        <v>10319</v>
      </c>
      <c r="M3384" s="17" t="s">
        <v>10320</v>
      </c>
      <c r="N3384" s="17" t="s">
        <v>10321</v>
      </c>
      <c r="O3384" s="17" t="s">
        <v>289</v>
      </c>
      <c r="P3384" s="43" t="s">
        <v>4047</v>
      </c>
      <c r="Q3384" s="17" t="str" cm="1">
        <f t="array" ref="Q3384">_xlfn.XLOOKUP(Table4[[#This Row],[Full Name / Nama Penuh]],Table1[[#All],[Employee Name]],Table1[[#All],[Status]],"",0,1)</f>
        <v>Active</v>
      </c>
      <c r="R3384" s="37"/>
    </row>
    <row r="3385" spans="1:18">
      <c r="A3385" s="17"/>
      <c r="B3385" s="15"/>
      <c r="C3385" s="15"/>
      <c r="D3385" s="15"/>
      <c r="E3385" s="32">
        <v>45869</v>
      </c>
      <c r="F3385" s="17" t="s">
        <v>66</v>
      </c>
      <c r="G3385" s="15"/>
      <c r="H3385" s="17" t="s">
        <v>239</v>
      </c>
      <c r="I3385" s="17" t="s">
        <v>56</v>
      </c>
      <c r="J3385" s="17" t="s">
        <v>291</v>
      </c>
      <c r="K3385" s="17" t="s">
        <v>285</v>
      </c>
      <c r="L3385" s="17" t="s">
        <v>10322</v>
      </c>
      <c r="M3385" s="17" t="s">
        <v>10323</v>
      </c>
      <c r="N3385" s="17" t="s">
        <v>10324</v>
      </c>
      <c r="O3385" s="17" t="s">
        <v>428</v>
      </c>
      <c r="P3385" s="43" t="s">
        <v>4047</v>
      </c>
      <c r="Q3385" s="17" t="str" cm="1">
        <f t="array" ref="Q3385">_xlfn.XLOOKUP(Table4[[#This Row],[Full Name / Nama Penuh]],Table1[[#All],[Employee Name]],Table1[[#All],[Status]],"",0,1)</f>
        <v>Active</v>
      </c>
      <c r="R3385" s="37"/>
    </row>
    <row r="3386" spans="1:18">
      <c r="A3386" s="17"/>
      <c r="B3386" s="15"/>
      <c r="C3386" s="15"/>
      <c r="D3386" s="15"/>
      <c r="E3386" s="32">
        <v>45869</v>
      </c>
      <c r="F3386" s="17" t="s">
        <v>105</v>
      </c>
      <c r="G3386" s="15"/>
      <c r="H3386" s="17" t="s">
        <v>239</v>
      </c>
      <c r="I3386" s="17" t="s">
        <v>10055</v>
      </c>
      <c r="J3386" s="17" t="s">
        <v>628</v>
      </c>
      <c r="K3386" s="17" t="s">
        <v>285</v>
      </c>
      <c r="L3386" s="17" t="s">
        <v>10325</v>
      </c>
      <c r="M3386" s="17" t="s">
        <v>339</v>
      </c>
      <c r="N3386" s="17" t="s">
        <v>10326</v>
      </c>
      <c r="O3386" s="17" t="s">
        <v>289</v>
      </c>
      <c r="P3386" s="43" t="s">
        <v>4047</v>
      </c>
      <c r="Q3386" s="17" t="str" cm="1">
        <f t="array" ref="Q3386">_xlfn.XLOOKUP(Table4[[#This Row],[Full Name / Nama Penuh]],Table1[[#All],[Employee Name]],Table1[[#All],[Status]],"",0,1)</f>
        <v>Inactive</v>
      </c>
      <c r="R3386" s="37"/>
    </row>
    <row r="3387" spans="1:18">
      <c r="A3387" s="17"/>
      <c r="B3387" s="15"/>
      <c r="C3387" s="15"/>
      <c r="D3387" s="15"/>
      <c r="E3387" s="32">
        <v>45869</v>
      </c>
      <c r="F3387" s="17" t="s">
        <v>78</v>
      </c>
      <c r="G3387" s="15"/>
      <c r="H3387" s="17" t="s">
        <v>239</v>
      </c>
      <c r="I3387" s="17" t="s">
        <v>309</v>
      </c>
      <c r="J3387" s="17" t="s">
        <v>483</v>
      </c>
      <c r="K3387" s="17" t="s">
        <v>285</v>
      </c>
      <c r="L3387" s="17" t="s">
        <v>10327</v>
      </c>
      <c r="M3387" s="17" t="s">
        <v>10328</v>
      </c>
      <c r="N3387" s="17" t="s">
        <v>10329</v>
      </c>
      <c r="O3387" s="17" t="s">
        <v>289</v>
      </c>
      <c r="P3387" s="43" t="s">
        <v>4047</v>
      </c>
      <c r="Q3387" s="17" t="str" cm="1">
        <f t="array" ref="Q3387">_xlfn.XLOOKUP(Table4[[#This Row],[Full Name / Nama Penuh]],Table1[[#All],[Employee Name]],Table1[[#All],[Status]],"",0,1)</f>
        <v>Active</v>
      </c>
      <c r="R3387" s="37"/>
    </row>
    <row r="3388" spans="1:18">
      <c r="A3388" s="17"/>
      <c r="B3388" s="15"/>
      <c r="C3388" s="15"/>
      <c r="D3388" s="15"/>
      <c r="E3388" s="32">
        <v>45869</v>
      </c>
      <c r="F3388" s="17" t="s">
        <v>136</v>
      </c>
      <c r="G3388" s="15"/>
      <c r="H3388" s="17" t="s">
        <v>239</v>
      </c>
      <c r="I3388" s="17" t="s">
        <v>1436</v>
      </c>
      <c r="J3388" s="17" t="s">
        <v>266</v>
      </c>
      <c r="K3388" s="17" t="s">
        <v>305</v>
      </c>
      <c r="L3388" s="17" t="s">
        <v>10330</v>
      </c>
      <c r="M3388" s="17" t="s">
        <v>10331</v>
      </c>
      <c r="N3388" s="17" t="s">
        <v>10332</v>
      </c>
      <c r="O3388" s="17" t="s">
        <v>295</v>
      </c>
      <c r="P3388" s="43" t="s">
        <v>4047</v>
      </c>
      <c r="Q3388" s="17" t="str" cm="1">
        <f t="array" ref="Q3388">_xlfn.XLOOKUP(Table4[[#This Row],[Full Name / Nama Penuh]],Table1[[#All],[Employee Name]],Table1[[#All],[Status]],"",0,1)</f>
        <v>Active</v>
      </c>
      <c r="R3388" s="37"/>
    </row>
    <row r="3389" spans="1:18">
      <c r="A3389" s="17"/>
      <c r="B3389" s="15"/>
      <c r="C3389" s="15"/>
      <c r="D3389" s="15"/>
      <c r="E3389" s="32">
        <v>45869</v>
      </c>
      <c r="F3389" s="17" t="s">
        <v>35</v>
      </c>
      <c r="G3389" s="15"/>
      <c r="H3389" s="17" t="s">
        <v>239</v>
      </c>
      <c r="I3389" s="17" t="s">
        <v>341</v>
      </c>
      <c r="J3389" s="17" t="s">
        <v>266</v>
      </c>
      <c r="K3389" s="17" t="s">
        <v>267</v>
      </c>
      <c r="L3389" s="17" t="s">
        <v>10333</v>
      </c>
      <c r="M3389" s="17" t="s">
        <v>10334</v>
      </c>
      <c r="N3389" s="17" t="s">
        <v>10335</v>
      </c>
      <c r="O3389" s="17" t="s">
        <v>271</v>
      </c>
      <c r="P3389" s="43" t="s">
        <v>4047</v>
      </c>
      <c r="Q3389" s="17" t="str" cm="1">
        <f t="array" ref="Q3389">_xlfn.XLOOKUP(Table4[[#This Row],[Full Name / Nama Penuh]],Table1[[#All],[Employee Name]],Table1[[#All],[Status]],"",0,1)</f>
        <v>Inactive</v>
      </c>
      <c r="R3389" s="37"/>
    </row>
    <row r="3390" spans="1:18">
      <c r="A3390" s="17"/>
      <c r="B3390" s="15"/>
      <c r="C3390" s="15"/>
      <c r="D3390" s="15"/>
      <c r="E3390" s="32">
        <v>45869</v>
      </c>
      <c r="F3390" s="17" t="s">
        <v>96</v>
      </c>
      <c r="G3390" s="15"/>
      <c r="H3390" s="17" t="s">
        <v>239</v>
      </c>
      <c r="I3390" s="17" t="s">
        <v>5325</v>
      </c>
      <c r="J3390" s="17" t="s">
        <v>88</v>
      </c>
      <c r="K3390" s="17" t="s">
        <v>267</v>
      </c>
      <c r="L3390" s="17" t="s">
        <v>10336</v>
      </c>
      <c r="M3390" s="17" t="s">
        <v>10337</v>
      </c>
      <c r="N3390" s="17" t="s">
        <v>10338</v>
      </c>
      <c r="O3390" s="17" t="s">
        <v>295</v>
      </c>
      <c r="P3390" s="43" t="s">
        <v>4047</v>
      </c>
      <c r="Q3390" s="17" t="str" cm="1">
        <f t="array" ref="Q3390">_xlfn.XLOOKUP(Table4[[#This Row],[Full Name / Nama Penuh]],Table1[[#All],[Employee Name]],Table1[[#All],[Status]],"",0,1)</f>
        <v>Active</v>
      </c>
      <c r="R3390" s="37"/>
    </row>
    <row r="3391" spans="1:18">
      <c r="A3391" s="17"/>
      <c r="B3391" s="15"/>
      <c r="C3391" s="15"/>
      <c r="D3391" s="15"/>
      <c r="E3391" s="32">
        <v>45869</v>
      </c>
      <c r="F3391" s="17" t="s">
        <v>84</v>
      </c>
      <c r="G3391" s="15"/>
      <c r="H3391" s="17" t="s">
        <v>239</v>
      </c>
      <c r="I3391" s="17" t="s">
        <v>10252</v>
      </c>
      <c r="J3391" s="17" t="s">
        <v>266</v>
      </c>
      <c r="K3391" s="17" t="s">
        <v>267</v>
      </c>
      <c r="L3391" s="17" t="s">
        <v>10339</v>
      </c>
      <c r="M3391" s="17" t="s">
        <v>10340</v>
      </c>
      <c r="N3391" s="17" t="s">
        <v>287</v>
      </c>
      <c r="O3391" s="17" t="s">
        <v>541</v>
      </c>
      <c r="P3391" s="43" t="s">
        <v>4047</v>
      </c>
      <c r="Q3391" s="17" t="str" cm="1">
        <f t="array" ref="Q3391">_xlfn.XLOOKUP(Table4[[#This Row],[Full Name / Nama Penuh]],Table1[[#All],[Employee Name]],Table1[[#All],[Status]],"",0,1)</f>
        <v>Active</v>
      </c>
      <c r="R3391" s="37"/>
    </row>
    <row r="3392" spans="1:18">
      <c r="A3392" s="17"/>
      <c r="B3392" s="15"/>
      <c r="C3392" s="15"/>
      <c r="D3392" s="15"/>
      <c r="E3392" s="32">
        <v>45869</v>
      </c>
      <c r="F3392" s="17" t="s">
        <v>84</v>
      </c>
      <c r="G3392" s="15"/>
      <c r="H3392" s="17" t="s">
        <v>239</v>
      </c>
      <c r="I3392" s="17" t="s">
        <v>10313</v>
      </c>
      <c r="J3392" s="17" t="s">
        <v>266</v>
      </c>
      <c r="K3392" s="17" t="s">
        <v>267</v>
      </c>
      <c r="L3392" s="17" t="s">
        <v>10341</v>
      </c>
      <c r="M3392" s="17" t="s">
        <v>10342</v>
      </c>
      <c r="N3392" s="17" t="s">
        <v>287</v>
      </c>
      <c r="O3392" s="17" t="s">
        <v>541</v>
      </c>
      <c r="P3392" s="43" t="s">
        <v>4047</v>
      </c>
      <c r="Q3392" s="17" t="str" cm="1">
        <f t="array" ref="Q3392">_xlfn.XLOOKUP(Table4[[#This Row],[Full Name / Nama Penuh]],Table1[[#All],[Employee Name]],Table1[[#All],[Status]],"",0,1)</f>
        <v>Active</v>
      </c>
      <c r="R3392" s="37"/>
    </row>
    <row r="3393" spans="1:18">
      <c r="A3393" s="17"/>
      <c r="B3393" s="15"/>
      <c r="C3393" s="15"/>
      <c r="D3393" s="15"/>
      <c r="E3393" s="32">
        <v>45869</v>
      </c>
      <c r="F3393" s="17" t="s">
        <v>90</v>
      </c>
      <c r="G3393" s="15"/>
      <c r="H3393" s="17" t="s">
        <v>239</v>
      </c>
      <c r="I3393" s="17" t="s">
        <v>445</v>
      </c>
      <c r="J3393" s="17" t="s">
        <v>274</v>
      </c>
      <c r="K3393" s="17" t="s">
        <v>267</v>
      </c>
      <c r="L3393" s="17" t="s">
        <v>10343</v>
      </c>
      <c r="M3393" s="17" t="s">
        <v>10344</v>
      </c>
      <c r="N3393" s="17" t="s">
        <v>10345</v>
      </c>
      <c r="O3393" s="17" t="s">
        <v>375</v>
      </c>
      <c r="P3393" s="43" t="s">
        <v>4047</v>
      </c>
      <c r="Q3393" s="17" t="str" cm="1">
        <f t="array" ref="Q3393">_xlfn.XLOOKUP(Table4[[#This Row],[Full Name / Nama Penuh]],Table1[[#All],[Employee Name]],Table1[[#All],[Status]],"",0,1)</f>
        <v>Active</v>
      </c>
      <c r="R3393" s="37"/>
    </row>
    <row r="3394" spans="1:18">
      <c r="A3394" s="17"/>
      <c r="B3394" s="15"/>
      <c r="C3394" s="15"/>
      <c r="D3394" s="15"/>
      <c r="E3394" s="32">
        <v>45869</v>
      </c>
      <c r="F3394" s="17" t="s">
        <v>90</v>
      </c>
      <c r="G3394" s="15"/>
      <c r="H3394" s="17" t="s">
        <v>239</v>
      </c>
      <c r="I3394" s="17" t="s">
        <v>445</v>
      </c>
      <c r="J3394" s="17" t="s">
        <v>274</v>
      </c>
      <c r="K3394" s="17" t="s">
        <v>267</v>
      </c>
      <c r="L3394" s="17" t="s">
        <v>10346</v>
      </c>
      <c r="M3394" s="17" t="s">
        <v>10347</v>
      </c>
      <c r="N3394" s="17" t="s">
        <v>10348</v>
      </c>
      <c r="O3394" s="17" t="s">
        <v>428</v>
      </c>
      <c r="P3394" s="43" t="s">
        <v>4047</v>
      </c>
      <c r="Q3394" s="17" t="str" cm="1">
        <f t="array" ref="Q3394">_xlfn.XLOOKUP(Table4[[#This Row],[Full Name / Nama Penuh]],Table1[[#All],[Employee Name]],Table1[[#All],[Status]],"",0,1)</f>
        <v>Active</v>
      </c>
      <c r="R3394" s="37"/>
    </row>
    <row r="3395" spans="1:18">
      <c r="A3395" s="17"/>
      <c r="B3395" s="15"/>
      <c r="C3395" s="15"/>
      <c r="D3395" s="15"/>
      <c r="E3395" s="32">
        <v>45869</v>
      </c>
      <c r="F3395" s="17" t="s">
        <v>98</v>
      </c>
      <c r="G3395" s="15"/>
      <c r="H3395" s="17" t="s">
        <v>239</v>
      </c>
      <c r="I3395" s="17" t="s">
        <v>489</v>
      </c>
      <c r="J3395" s="17" t="s">
        <v>291</v>
      </c>
      <c r="K3395" s="17" t="s">
        <v>305</v>
      </c>
      <c r="L3395" s="17" t="s">
        <v>10349</v>
      </c>
      <c r="M3395" s="17" t="s">
        <v>10350</v>
      </c>
      <c r="N3395" s="17" t="s">
        <v>10351</v>
      </c>
      <c r="O3395" s="17" t="s">
        <v>428</v>
      </c>
      <c r="P3395" s="43" t="s">
        <v>4047</v>
      </c>
      <c r="Q3395" s="17" t="str" cm="1">
        <f t="array" ref="Q3395">_xlfn.XLOOKUP(Table4[[#This Row],[Full Name / Nama Penuh]],Table1[[#All],[Employee Name]],Table1[[#All],[Status]],"",0,1)</f>
        <v>Active</v>
      </c>
      <c r="R3395" s="37"/>
    </row>
    <row r="3396" spans="1:18">
      <c r="A3396" s="17"/>
      <c r="B3396" s="15"/>
      <c r="C3396" s="15"/>
      <c r="D3396" s="15"/>
      <c r="E3396" s="32">
        <v>45869</v>
      </c>
      <c r="F3396" s="17" t="s">
        <v>115</v>
      </c>
      <c r="G3396" s="15"/>
      <c r="H3396" s="17" t="s">
        <v>239</v>
      </c>
      <c r="I3396" s="17" t="s">
        <v>861</v>
      </c>
      <c r="J3396" s="17" t="s">
        <v>88</v>
      </c>
      <c r="K3396" s="17" t="s">
        <v>305</v>
      </c>
      <c r="L3396" s="17" t="s">
        <v>10352</v>
      </c>
      <c r="M3396" s="17" t="s">
        <v>10353</v>
      </c>
      <c r="N3396" s="17" t="s">
        <v>10354</v>
      </c>
      <c r="O3396" s="17" t="s">
        <v>454</v>
      </c>
      <c r="P3396" s="43" t="s">
        <v>4047</v>
      </c>
      <c r="Q3396" s="17" t="str" cm="1">
        <f t="array" ref="Q3396">_xlfn.XLOOKUP(Table4[[#This Row],[Full Name / Nama Penuh]],Table1[[#All],[Employee Name]],Table1[[#All],[Status]],"",0,1)</f>
        <v>Active</v>
      </c>
      <c r="R3396" s="37"/>
    </row>
    <row r="3397" spans="1:18">
      <c r="A3397" s="17"/>
      <c r="B3397" s="15"/>
      <c r="C3397" s="15"/>
      <c r="D3397" s="15"/>
      <c r="E3397" s="32">
        <v>45869</v>
      </c>
      <c r="F3397" s="17" t="s">
        <v>216</v>
      </c>
      <c r="G3397" s="15"/>
      <c r="H3397" s="17" t="s">
        <v>239</v>
      </c>
      <c r="I3397" s="17" t="s">
        <v>371</v>
      </c>
      <c r="J3397" s="17" t="s">
        <v>291</v>
      </c>
      <c r="K3397" s="17" t="s">
        <v>305</v>
      </c>
      <c r="L3397" s="17" t="s">
        <v>10355</v>
      </c>
      <c r="M3397" s="17" t="s">
        <v>10356</v>
      </c>
      <c r="N3397" s="17" t="s">
        <v>10357</v>
      </c>
      <c r="O3397" s="17" t="s">
        <v>428</v>
      </c>
      <c r="P3397" s="43" t="s">
        <v>4047</v>
      </c>
      <c r="Q3397" s="17" t="str" cm="1">
        <f t="array" ref="Q3397">_xlfn.XLOOKUP(Table4[[#This Row],[Full Name / Nama Penuh]],Table1[[#All],[Employee Name]],Table1[[#All],[Status]],"",0,1)</f>
        <v>Active</v>
      </c>
      <c r="R3397" s="37"/>
    </row>
    <row r="3398" spans="1:18">
      <c r="A3398" s="17"/>
      <c r="B3398" s="15"/>
      <c r="C3398" s="15"/>
      <c r="D3398" s="15"/>
      <c r="E3398" s="32">
        <v>45869</v>
      </c>
      <c r="F3398" s="17" t="s">
        <v>129</v>
      </c>
      <c r="G3398" s="15"/>
      <c r="H3398" s="17" t="s">
        <v>239</v>
      </c>
      <c r="I3398" s="17" t="s">
        <v>10358</v>
      </c>
      <c r="J3398" s="17" t="s">
        <v>274</v>
      </c>
      <c r="K3398" s="17" t="s">
        <v>305</v>
      </c>
      <c r="L3398" s="17" t="s">
        <v>10359</v>
      </c>
      <c r="M3398" s="17" t="s">
        <v>10360</v>
      </c>
      <c r="N3398" s="17" t="s">
        <v>10361</v>
      </c>
      <c r="O3398" s="17" t="s">
        <v>295</v>
      </c>
      <c r="P3398" s="43" t="s">
        <v>4047</v>
      </c>
      <c r="Q3398" s="17" t="str" cm="1">
        <f t="array" ref="Q3398">_xlfn.XLOOKUP(Table4[[#This Row],[Full Name / Nama Penuh]],Table1[[#All],[Employee Name]],Table1[[#All],[Status]],"",0,1)</f>
        <v>Inactive</v>
      </c>
      <c r="R3398" s="37"/>
    </row>
    <row r="3399" spans="1:18">
      <c r="A3399" s="17"/>
      <c r="B3399" s="15"/>
      <c r="C3399" s="15"/>
      <c r="D3399" s="15"/>
      <c r="E3399" s="32">
        <v>45869</v>
      </c>
      <c r="F3399" s="17" t="s">
        <v>129</v>
      </c>
      <c r="G3399" s="15"/>
      <c r="H3399" s="17" t="s">
        <v>239</v>
      </c>
      <c r="I3399" s="17" t="s">
        <v>10358</v>
      </c>
      <c r="J3399" s="17" t="s">
        <v>274</v>
      </c>
      <c r="K3399" s="17" t="s">
        <v>305</v>
      </c>
      <c r="L3399" s="17" t="s">
        <v>10362</v>
      </c>
      <c r="M3399" s="17" t="s">
        <v>10363</v>
      </c>
      <c r="N3399" s="17" t="s">
        <v>10364</v>
      </c>
      <c r="O3399" s="17" t="s">
        <v>295</v>
      </c>
      <c r="P3399" s="43" t="s">
        <v>4047</v>
      </c>
      <c r="Q3399" s="17" t="str" cm="1">
        <f t="array" ref="Q3399">_xlfn.XLOOKUP(Table4[[#This Row],[Full Name / Nama Penuh]],Table1[[#All],[Employee Name]],Table1[[#All],[Status]],"",0,1)</f>
        <v>Inactive</v>
      </c>
      <c r="R3399" s="37"/>
    </row>
    <row r="3400" spans="1:18">
      <c r="A3400" s="17"/>
      <c r="B3400" s="15"/>
      <c r="C3400" s="15"/>
      <c r="D3400" s="15"/>
      <c r="E3400" s="32">
        <v>45869</v>
      </c>
      <c r="F3400" s="17" t="s">
        <v>134</v>
      </c>
      <c r="G3400" s="15"/>
      <c r="H3400" s="17" t="s">
        <v>239</v>
      </c>
      <c r="I3400" s="17" t="s">
        <v>10365</v>
      </c>
      <c r="J3400" s="17" t="s">
        <v>291</v>
      </c>
      <c r="K3400" s="17" t="s">
        <v>305</v>
      </c>
      <c r="L3400" s="17" t="s">
        <v>10366</v>
      </c>
      <c r="M3400" s="17" t="s">
        <v>10367</v>
      </c>
      <c r="N3400" s="17" t="s">
        <v>10368</v>
      </c>
      <c r="O3400" s="17" t="s">
        <v>295</v>
      </c>
      <c r="P3400" s="43" t="s">
        <v>4047</v>
      </c>
      <c r="Q3400" s="17" t="str" cm="1">
        <f t="array" ref="Q3400">_xlfn.XLOOKUP(Table4[[#This Row],[Full Name / Nama Penuh]],Table1[[#All],[Employee Name]],Table1[[#All],[Status]],"",0,1)</f>
        <v>Inactive</v>
      </c>
      <c r="R3400" s="37"/>
    </row>
    <row r="3401" spans="1:18">
      <c r="A3401" s="17"/>
      <c r="B3401" s="15"/>
      <c r="C3401" s="15"/>
      <c r="D3401" s="15"/>
      <c r="E3401" s="32">
        <v>45869</v>
      </c>
      <c r="F3401" s="17" t="s">
        <v>128</v>
      </c>
      <c r="G3401" s="15"/>
      <c r="H3401" s="17" t="s">
        <v>239</v>
      </c>
      <c r="I3401" s="17" t="s">
        <v>2887</v>
      </c>
      <c r="J3401" s="17" t="s">
        <v>274</v>
      </c>
      <c r="K3401" s="17" t="s">
        <v>305</v>
      </c>
      <c r="L3401" s="17" t="s">
        <v>10369</v>
      </c>
      <c r="M3401" s="17" t="s">
        <v>10370</v>
      </c>
      <c r="N3401" s="17" t="s">
        <v>10371</v>
      </c>
      <c r="O3401" s="17" t="s">
        <v>948</v>
      </c>
      <c r="P3401" s="43" t="s">
        <v>4047</v>
      </c>
      <c r="Q3401" s="17" t="str" cm="1">
        <f t="array" ref="Q3401">_xlfn.XLOOKUP(Table4[[#This Row],[Full Name / Nama Penuh]],Table1[[#All],[Employee Name]],Table1[[#All],[Status]],"",0,1)</f>
        <v>Inactive</v>
      </c>
      <c r="R3401" s="37"/>
    </row>
    <row r="3402" spans="1:18">
      <c r="A3402" s="17"/>
      <c r="B3402" s="15"/>
      <c r="C3402" s="15"/>
      <c r="D3402" s="15"/>
      <c r="E3402" s="32">
        <v>45869</v>
      </c>
      <c r="F3402" s="17" t="s">
        <v>128</v>
      </c>
      <c r="G3402" s="15"/>
      <c r="H3402" s="17" t="s">
        <v>239</v>
      </c>
      <c r="I3402" s="17" t="s">
        <v>2887</v>
      </c>
      <c r="J3402" s="17" t="s">
        <v>274</v>
      </c>
      <c r="K3402" s="17" t="s">
        <v>305</v>
      </c>
      <c r="L3402" s="17" t="s">
        <v>10372</v>
      </c>
      <c r="M3402" s="17" t="s">
        <v>10373</v>
      </c>
      <c r="N3402" s="17" t="s">
        <v>10374</v>
      </c>
      <c r="O3402" s="17" t="s">
        <v>295</v>
      </c>
      <c r="P3402" s="43" t="s">
        <v>4047</v>
      </c>
      <c r="Q3402" s="17" t="str" cm="1">
        <f t="array" ref="Q3402">_xlfn.XLOOKUP(Table4[[#This Row],[Full Name / Nama Penuh]],Table1[[#All],[Employee Name]],Table1[[#All],[Status]],"",0,1)</f>
        <v>Inactive</v>
      </c>
      <c r="R3402" s="37"/>
    </row>
    <row r="3403" spans="1:18">
      <c r="A3403" s="17"/>
      <c r="B3403" s="15"/>
      <c r="C3403" s="15"/>
      <c r="D3403" s="15"/>
      <c r="E3403" s="32">
        <v>45869</v>
      </c>
      <c r="F3403" s="17" t="s">
        <v>128</v>
      </c>
      <c r="G3403" s="15"/>
      <c r="H3403" s="17" t="s">
        <v>239</v>
      </c>
      <c r="I3403" s="17" t="s">
        <v>2887</v>
      </c>
      <c r="J3403" s="17" t="s">
        <v>274</v>
      </c>
      <c r="K3403" s="17" t="s">
        <v>305</v>
      </c>
      <c r="L3403" s="17" t="s">
        <v>10375</v>
      </c>
      <c r="M3403" s="17" t="s">
        <v>10376</v>
      </c>
      <c r="N3403" s="17" t="s">
        <v>10377</v>
      </c>
      <c r="O3403" s="17" t="s">
        <v>295</v>
      </c>
      <c r="P3403" s="43" t="s">
        <v>4047</v>
      </c>
      <c r="Q3403" s="17" t="str" cm="1">
        <f t="array" ref="Q3403">_xlfn.XLOOKUP(Table4[[#This Row],[Full Name / Nama Penuh]],Table1[[#All],[Employee Name]],Table1[[#All],[Status]],"",0,1)</f>
        <v>Inactive</v>
      </c>
      <c r="R3403" s="37"/>
    </row>
    <row r="3404" spans="1:18">
      <c r="A3404" s="17"/>
      <c r="B3404" s="15"/>
      <c r="C3404" s="15"/>
      <c r="D3404" s="15"/>
      <c r="E3404" s="32">
        <v>45869</v>
      </c>
      <c r="F3404" s="17" t="s">
        <v>76</v>
      </c>
      <c r="G3404" s="15"/>
      <c r="H3404" s="17" t="s">
        <v>239</v>
      </c>
      <c r="I3404" s="17" t="s">
        <v>1809</v>
      </c>
      <c r="J3404" s="17" t="s">
        <v>266</v>
      </c>
      <c r="K3404" s="17" t="s">
        <v>267</v>
      </c>
      <c r="L3404" s="17" t="s">
        <v>10378</v>
      </c>
      <c r="M3404" s="17" t="s">
        <v>10379</v>
      </c>
      <c r="N3404" s="17" t="s">
        <v>10380</v>
      </c>
      <c r="O3404" s="17" t="s">
        <v>541</v>
      </c>
      <c r="P3404" s="43" t="s">
        <v>4047</v>
      </c>
      <c r="Q3404" s="17" t="str" cm="1">
        <f t="array" ref="Q3404">_xlfn.XLOOKUP(Table4[[#This Row],[Full Name / Nama Penuh]],Table1[[#All],[Employee Name]],Table1[[#All],[Status]],"",0,1)</f>
        <v>Active</v>
      </c>
      <c r="R3404" s="37"/>
    </row>
    <row r="3405" spans="1:18">
      <c r="A3405" s="17"/>
      <c r="B3405" s="15"/>
      <c r="C3405" s="15"/>
      <c r="D3405" s="15"/>
      <c r="E3405" s="32">
        <v>45868</v>
      </c>
      <c r="F3405" s="17" t="s">
        <v>136</v>
      </c>
      <c r="G3405" s="15"/>
      <c r="H3405" s="17" t="s">
        <v>239</v>
      </c>
      <c r="I3405" s="17" t="s">
        <v>8306</v>
      </c>
      <c r="J3405" s="17" t="s">
        <v>291</v>
      </c>
      <c r="K3405" s="17" t="s">
        <v>285</v>
      </c>
      <c r="L3405" s="17" t="s">
        <v>10381</v>
      </c>
      <c r="M3405" s="17" t="s">
        <v>10382</v>
      </c>
      <c r="N3405" s="17" t="s">
        <v>10383</v>
      </c>
      <c r="O3405" s="17" t="s">
        <v>295</v>
      </c>
      <c r="P3405" s="43" t="s">
        <v>4047</v>
      </c>
      <c r="Q3405" s="17" t="str" cm="1">
        <f t="array" ref="Q3405">_xlfn.XLOOKUP(Table4[[#This Row],[Full Name / Nama Penuh]],Table1[[#All],[Employee Name]],Table1[[#All],[Status]],"",0,1)</f>
        <v>Active</v>
      </c>
      <c r="R3405" s="37"/>
    </row>
    <row r="3406" spans="1:18">
      <c r="A3406" s="17"/>
      <c r="B3406" s="15"/>
      <c r="C3406" s="15"/>
      <c r="D3406" s="15"/>
      <c r="E3406" s="32">
        <v>45868</v>
      </c>
      <c r="F3406" s="17" t="s">
        <v>96</v>
      </c>
      <c r="G3406" s="15"/>
      <c r="H3406" s="17" t="s">
        <v>239</v>
      </c>
      <c r="I3406" s="17" t="s">
        <v>5325</v>
      </c>
      <c r="J3406" s="17" t="s">
        <v>88</v>
      </c>
      <c r="K3406" s="17" t="s">
        <v>285</v>
      </c>
      <c r="L3406" s="17" t="s">
        <v>10384</v>
      </c>
      <c r="M3406" s="17" t="s">
        <v>10385</v>
      </c>
      <c r="N3406" s="17" t="s">
        <v>10386</v>
      </c>
      <c r="O3406" s="17" t="s">
        <v>375</v>
      </c>
      <c r="P3406" s="43" t="s">
        <v>4047</v>
      </c>
      <c r="Q3406" s="17" t="str" cm="1">
        <f t="array" ref="Q3406">_xlfn.XLOOKUP(Table4[[#This Row],[Full Name / Nama Penuh]],Table1[[#All],[Employee Name]],Table1[[#All],[Status]],"",0,1)</f>
        <v>Active</v>
      </c>
      <c r="R3406" s="37"/>
    </row>
    <row r="3407" spans="1:18">
      <c r="A3407" s="17"/>
      <c r="B3407" s="15"/>
      <c r="C3407" s="15"/>
      <c r="D3407" s="15"/>
      <c r="E3407" s="32">
        <v>45868</v>
      </c>
      <c r="F3407" s="17" t="s">
        <v>116</v>
      </c>
      <c r="G3407" s="15"/>
      <c r="H3407" s="17" t="s">
        <v>239</v>
      </c>
      <c r="I3407" s="17" t="s">
        <v>861</v>
      </c>
      <c r="J3407" s="17" t="s">
        <v>88</v>
      </c>
      <c r="K3407" s="17" t="s">
        <v>296</v>
      </c>
      <c r="L3407" s="17" t="s">
        <v>10387</v>
      </c>
      <c r="M3407" s="17" t="s">
        <v>10388</v>
      </c>
      <c r="N3407" s="17" t="s">
        <v>10389</v>
      </c>
      <c r="O3407" s="17" t="s">
        <v>593</v>
      </c>
      <c r="P3407" s="43" t="s">
        <v>4047</v>
      </c>
      <c r="Q3407" s="17" t="str" cm="1">
        <f t="array" ref="Q3407">_xlfn.XLOOKUP(Table4[[#This Row],[Full Name / Nama Penuh]],Table1[[#All],[Employee Name]],Table1[[#All],[Status]],"",0,1)</f>
        <v>Active</v>
      </c>
      <c r="R3407" s="37"/>
    </row>
    <row r="3408" spans="1:18">
      <c r="A3408" s="17"/>
      <c r="B3408" s="15"/>
      <c r="C3408" s="15"/>
      <c r="D3408" s="15"/>
      <c r="E3408" s="32">
        <v>45868</v>
      </c>
      <c r="F3408" s="17" t="s">
        <v>115</v>
      </c>
      <c r="G3408" s="15"/>
      <c r="H3408" s="17" t="s">
        <v>239</v>
      </c>
      <c r="I3408" s="17" t="s">
        <v>861</v>
      </c>
      <c r="J3408" s="17" t="s">
        <v>88</v>
      </c>
      <c r="K3408" s="17" t="s">
        <v>285</v>
      </c>
      <c r="L3408" s="17" t="s">
        <v>10390</v>
      </c>
      <c r="M3408" s="17" t="s">
        <v>491</v>
      </c>
      <c r="N3408" s="17" t="s">
        <v>10391</v>
      </c>
      <c r="O3408" s="17" t="s">
        <v>367</v>
      </c>
      <c r="P3408" s="43" t="s">
        <v>4047</v>
      </c>
      <c r="Q3408" s="17" t="str" cm="1">
        <f t="array" ref="Q3408">_xlfn.XLOOKUP(Table4[[#This Row],[Full Name / Nama Penuh]],Table1[[#All],[Employee Name]],Table1[[#All],[Status]],"",0,1)</f>
        <v>Active</v>
      </c>
      <c r="R3408" s="37"/>
    </row>
    <row r="3409" spans="1:18">
      <c r="A3409" s="17"/>
      <c r="B3409" s="15"/>
      <c r="C3409" s="15"/>
      <c r="D3409" s="15"/>
      <c r="E3409" s="32">
        <v>45868</v>
      </c>
      <c r="F3409" s="17" t="s">
        <v>40</v>
      </c>
      <c r="G3409" s="15"/>
      <c r="H3409" s="17" t="s">
        <v>239</v>
      </c>
      <c r="I3409" s="17" t="s">
        <v>1044</v>
      </c>
      <c r="J3409" s="17" t="s">
        <v>644</v>
      </c>
      <c r="K3409" s="17" t="s">
        <v>285</v>
      </c>
      <c r="L3409" s="17" t="s">
        <v>10392</v>
      </c>
      <c r="M3409" s="17" t="s">
        <v>10393</v>
      </c>
      <c r="N3409" s="17" t="s">
        <v>10394</v>
      </c>
      <c r="O3409" s="17" t="s">
        <v>498</v>
      </c>
      <c r="P3409" s="43" t="s">
        <v>4047</v>
      </c>
      <c r="Q3409" s="17" t="str" cm="1">
        <f t="array" ref="Q3409">_xlfn.XLOOKUP(Table4[[#This Row],[Full Name / Nama Penuh]],Table1[[#All],[Employee Name]],Table1[[#All],[Status]],"",0,1)</f>
        <v>Inactive</v>
      </c>
      <c r="R3409" s="37"/>
    </row>
    <row r="3410" spans="1:18">
      <c r="A3410" s="17"/>
      <c r="B3410" s="15"/>
      <c r="C3410" s="15"/>
      <c r="D3410" s="15"/>
      <c r="E3410" s="32">
        <v>45868</v>
      </c>
      <c r="F3410" s="17" t="s">
        <v>110</v>
      </c>
      <c r="G3410" s="15"/>
      <c r="H3410" s="17" t="s">
        <v>239</v>
      </c>
      <c r="I3410" s="17" t="s">
        <v>537</v>
      </c>
      <c r="J3410" s="17" t="s">
        <v>320</v>
      </c>
      <c r="K3410" s="17" t="s">
        <v>296</v>
      </c>
      <c r="L3410" s="17" t="s">
        <v>10395</v>
      </c>
      <c r="M3410" s="17" t="s">
        <v>10396</v>
      </c>
      <c r="N3410" s="17" t="s">
        <v>10397</v>
      </c>
      <c r="O3410" s="17" t="s">
        <v>367</v>
      </c>
      <c r="P3410" s="43" t="s">
        <v>4047</v>
      </c>
      <c r="Q3410" s="17" t="str" cm="1">
        <f t="array" ref="Q3410">_xlfn.XLOOKUP(Table4[[#This Row],[Full Name / Nama Penuh]],Table1[[#All],[Employee Name]],Table1[[#All],[Status]],"",0,1)</f>
        <v>Active</v>
      </c>
      <c r="R3410" s="37"/>
    </row>
    <row r="3411" spans="1:18">
      <c r="A3411" s="17"/>
      <c r="B3411" s="15"/>
      <c r="C3411" s="15"/>
      <c r="D3411" s="15"/>
      <c r="E3411" s="32">
        <v>45868</v>
      </c>
      <c r="F3411" s="17" t="s">
        <v>129</v>
      </c>
      <c r="G3411" s="15"/>
      <c r="H3411" s="17" t="s">
        <v>239</v>
      </c>
      <c r="I3411" s="17" t="s">
        <v>10358</v>
      </c>
      <c r="J3411" s="17" t="s">
        <v>274</v>
      </c>
      <c r="K3411" s="17" t="s">
        <v>285</v>
      </c>
      <c r="L3411" s="17" t="s">
        <v>10398</v>
      </c>
      <c r="M3411" s="17" t="s">
        <v>10399</v>
      </c>
      <c r="N3411" s="17" t="s">
        <v>10400</v>
      </c>
      <c r="O3411" s="17" t="s">
        <v>289</v>
      </c>
      <c r="P3411" s="43" t="s">
        <v>4047</v>
      </c>
      <c r="Q3411" s="17" t="str" cm="1">
        <f t="array" ref="Q3411">_xlfn.XLOOKUP(Table4[[#This Row],[Full Name / Nama Penuh]],Table1[[#All],[Employee Name]],Table1[[#All],[Status]],"",0,1)</f>
        <v>Inactive</v>
      </c>
      <c r="R3411" s="37"/>
    </row>
    <row r="3412" spans="1:18">
      <c r="A3412" s="17"/>
      <c r="B3412" s="15"/>
      <c r="C3412" s="15"/>
      <c r="D3412" s="15"/>
      <c r="E3412" s="32">
        <v>45868</v>
      </c>
      <c r="F3412" s="17" t="s">
        <v>132</v>
      </c>
      <c r="G3412" s="15"/>
      <c r="H3412" s="17" t="s">
        <v>239</v>
      </c>
      <c r="I3412" s="17" t="s">
        <v>10401</v>
      </c>
      <c r="J3412" s="17" t="s">
        <v>332</v>
      </c>
      <c r="K3412" s="17" t="s">
        <v>285</v>
      </c>
      <c r="L3412" s="17" t="s">
        <v>10402</v>
      </c>
      <c r="M3412" s="17" t="s">
        <v>10403</v>
      </c>
      <c r="N3412" s="17" t="s">
        <v>10404</v>
      </c>
      <c r="O3412" s="17" t="s">
        <v>289</v>
      </c>
      <c r="P3412" s="43" t="s">
        <v>4047</v>
      </c>
      <c r="Q3412" s="17" t="str" cm="1">
        <f t="array" ref="Q3412">_xlfn.XLOOKUP(Table4[[#This Row],[Full Name / Nama Penuh]],Table1[[#All],[Employee Name]],Table1[[#All],[Status]],"",0,1)</f>
        <v>Active</v>
      </c>
      <c r="R3412" s="37"/>
    </row>
    <row r="3413" spans="1:18">
      <c r="A3413" s="17"/>
      <c r="B3413" s="15"/>
      <c r="C3413" s="15"/>
      <c r="D3413" s="15"/>
      <c r="E3413" s="32">
        <v>45868</v>
      </c>
      <c r="F3413" s="17" t="s">
        <v>128</v>
      </c>
      <c r="G3413" s="15"/>
      <c r="H3413" s="17" t="s">
        <v>239</v>
      </c>
      <c r="I3413" s="17" t="s">
        <v>10405</v>
      </c>
      <c r="J3413" s="17" t="s">
        <v>325</v>
      </c>
      <c r="K3413" s="17" t="s">
        <v>285</v>
      </c>
      <c r="L3413" s="17" t="s">
        <v>10406</v>
      </c>
      <c r="M3413" s="17" t="s">
        <v>10131</v>
      </c>
      <c r="N3413" s="17" t="s">
        <v>10131</v>
      </c>
      <c r="O3413" s="17" t="s">
        <v>295</v>
      </c>
      <c r="P3413" s="43" t="s">
        <v>4047</v>
      </c>
      <c r="Q3413" s="17" t="str" cm="1">
        <f t="array" ref="Q3413">_xlfn.XLOOKUP(Table4[[#This Row],[Full Name / Nama Penuh]],Table1[[#All],[Employee Name]],Table1[[#All],[Status]],"",0,1)</f>
        <v>Inactive</v>
      </c>
      <c r="R3413" s="37"/>
    </row>
    <row r="3414" spans="1:18">
      <c r="A3414" s="17"/>
      <c r="B3414" s="15"/>
      <c r="C3414" s="15"/>
      <c r="D3414" s="15"/>
      <c r="E3414" s="32">
        <v>45868</v>
      </c>
      <c r="F3414" s="17" t="s">
        <v>128</v>
      </c>
      <c r="G3414" s="15"/>
      <c r="H3414" s="17" t="s">
        <v>239</v>
      </c>
      <c r="I3414" s="17" t="s">
        <v>2658</v>
      </c>
      <c r="J3414" s="17" t="s">
        <v>274</v>
      </c>
      <c r="K3414" s="17" t="s">
        <v>285</v>
      </c>
      <c r="L3414" s="17" t="s">
        <v>10407</v>
      </c>
      <c r="M3414" s="17" t="s">
        <v>10131</v>
      </c>
      <c r="N3414" s="17" t="s">
        <v>10131</v>
      </c>
      <c r="O3414" s="17" t="s">
        <v>375</v>
      </c>
      <c r="P3414" s="43" t="s">
        <v>4047</v>
      </c>
      <c r="Q3414" s="17" t="str" cm="1">
        <f t="array" ref="Q3414">_xlfn.XLOOKUP(Table4[[#This Row],[Full Name / Nama Penuh]],Table1[[#All],[Employee Name]],Table1[[#All],[Status]],"",0,1)</f>
        <v>Inactive</v>
      </c>
      <c r="R3414" s="37"/>
    </row>
    <row r="3415" spans="1:18">
      <c r="A3415" s="17"/>
      <c r="B3415" s="15"/>
      <c r="C3415" s="15"/>
      <c r="D3415" s="15"/>
      <c r="E3415" s="32">
        <v>45868</v>
      </c>
      <c r="F3415" s="17" t="s">
        <v>152</v>
      </c>
      <c r="G3415" s="15"/>
      <c r="H3415" s="17" t="s">
        <v>239</v>
      </c>
      <c r="I3415" s="17" t="s">
        <v>359</v>
      </c>
      <c r="J3415" s="17" t="s">
        <v>1026</v>
      </c>
      <c r="K3415" s="17" t="s">
        <v>285</v>
      </c>
      <c r="L3415" s="17" t="s">
        <v>10408</v>
      </c>
      <c r="M3415" s="17" t="s">
        <v>287</v>
      </c>
      <c r="N3415" s="17" t="s">
        <v>10409</v>
      </c>
      <c r="O3415" s="17" t="s">
        <v>289</v>
      </c>
      <c r="P3415" s="43" t="s">
        <v>4047</v>
      </c>
      <c r="Q3415" s="17" t="str" cm="1">
        <f t="array" ref="Q3415">_xlfn.XLOOKUP(Table4[[#This Row],[Full Name / Nama Penuh]],Table1[[#All],[Employee Name]],Table1[[#All],[Status]],"",0,1)</f>
        <v>Active</v>
      </c>
      <c r="R3415" s="37"/>
    </row>
    <row r="3416" spans="1:18">
      <c r="A3416" s="17"/>
      <c r="B3416" s="15"/>
      <c r="C3416" s="15"/>
      <c r="D3416" s="15"/>
      <c r="E3416" s="32">
        <v>45868</v>
      </c>
      <c r="F3416" s="17" t="s">
        <v>42</v>
      </c>
      <c r="G3416" s="15"/>
      <c r="H3416" s="17" t="s">
        <v>239</v>
      </c>
      <c r="I3416" s="17" t="s">
        <v>4120</v>
      </c>
      <c r="J3416" s="17" t="s">
        <v>644</v>
      </c>
      <c r="K3416" s="17" t="s">
        <v>296</v>
      </c>
      <c r="L3416" s="17" t="s">
        <v>10410</v>
      </c>
      <c r="M3416" s="17" t="s">
        <v>10411</v>
      </c>
      <c r="N3416" s="17" t="s">
        <v>10412</v>
      </c>
      <c r="O3416" s="17" t="s">
        <v>289</v>
      </c>
      <c r="P3416" s="43" t="s">
        <v>4047</v>
      </c>
      <c r="Q3416" s="17" t="str" cm="1">
        <f t="array" ref="Q3416">_xlfn.XLOOKUP(Table4[[#This Row],[Full Name / Nama Penuh]],Table1[[#All],[Employee Name]],Table1[[#All],[Status]],"",0,1)</f>
        <v>Inactive</v>
      </c>
      <c r="R3416" s="37"/>
    </row>
    <row r="3417" spans="1:18">
      <c r="A3417" s="17"/>
      <c r="B3417" s="15"/>
      <c r="C3417" s="15"/>
      <c r="D3417" s="15"/>
      <c r="E3417" s="32">
        <v>45868</v>
      </c>
      <c r="F3417" s="17" t="s">
        <v>76</v>
      </c>
      <c r="G3417" s="15"/>
      <c r="H3417" s="17" t="s">
        <v>239</v>
      </c>
      <c r="I3417" s="17" t="s">
        <v>309</v>
      </c>
      <c r="J3417" s="17" t="s">
        <v>407</v>
      </c>
      <c r="K3417" s="17" t="s">
        <v>296</v>
      </c>
      <c r="L3417" s="17" t="s">
        <v>10413</v>
      </c>
      <c r="M3417" s="17" t="s">
        <v>10414</v>
      </c>
      <c r="N3417" s="17" t="s">
        <v>10415</v>
      </c>
      <c r="O3417" s="17" t="s">
        <v>346</v>
      </c>
      <c r="P3417" s="43" t="s">
        <v>4047</v>
      </c>
      <c r="Q3417" s="17" t="str" cm="1">
        <f t="array" ref="Q3417">_xlfn.XLOOKUP(Table4[[#This Row],[Full Name / Nama Penuh]],Table1[[#All],[Employee Name]],Table1[[#All],[Status]],"",0,1)</f>
        <v>Active</v>
      </c>
      <c r="R3417" s="37"/>
    </row>
    <row r="3418" spans="1:18">
      <c r="A3418" s="17"/>
      <c r="B3418" s="15"/>
      <c r="C3418" s="15"/>
      <c r="D3418" s="15"/>
      <c r="E3418" s="32">
        <v>45868</v>
      </c>
      <c r="F3418" s="17" t="s">
        <v>141</v>
      </c>
      <c r="G3418" s="15"/>
      <c r="H3418" s="17" t="s">
        <v>239</v>
      </c>
      <c r="I3418" s="17" t="s">
        <v>2221</v>
      </c>
      <c r="J3418" s="17" t="s">
        <v>266</v>
      </c>
      <c r="K3418" s="17" t="s">
        <v>285</v>
      </c>
      <c r="L3418" s="17" t="s">
        <v>10416</v>
      </c>
      <c r="M3418" s="17" t="s">
        <v>10417</v>
      </c>
      <c r="N3418" s="17" t="s">
        <v>10418</v>
      </c>
      <c r="O3418" s="17" t="s">
        <v>289</v>
      </c>
      <c r="P3418" s="43" t="s">
        <v>4047</v>
      </c>
      <c r="Q3418" s="17" t="str" cm="1">
        <f t="array" ref="Q3418">_xlfn.XLOOKUP(Table4[[#This Row],[Full Name / Nama Penuh]],Table1[[#All],[Employee Name]],Table1[[#All],[Status]],"",0,1)</f>
        <v>Inactive</v>
      </c>
      <c r="R3418" s="37"/>
    </row>
    <row r="3419" spans="1:18">
      <c r="A3419" s="17"/>
      <c r="B3419" s="15"/>
      <c r="C3419" s="15"/>
      <c r="D3419" s="15"/>
      <c r="E3419" s="32">
        <v>45868</v>
      </c>
      <c r="F3419" s="17" t="s">
        <v>136</v>
      </c>
      <c r="G3419" s="15"/>
      <c r="H3419" s="17" t="s">
        <v>239</v>
      </c>
      <c r="I3419" s="17" t="s">
        <v>1436</v>
      </c>
      <c r="J3419" s="17" t="s">
        <v>266</v>
      </c>
      <c r="K3419" s="17" t="s">
        <v>267</v>
      </c>
      <c r="L3419" s="17" t="s">
        <v>10419</v>
      </c>
      <c r="M3419" s="17" t="s">
        <v>10420</v>
      </c>
      <c r="N3419" s="17" t="s">
        <v>10421</v>
      </c>
      <c r="O3419" s="17" t="s">
        <v>375</v>
      </c>
      <c r="P3419" s="43" t="s">
        <v>4047</v>
      </c>
      <c r="Q3419" s="17" t="str" cm="1">
        <f t="array" ref="Q3419">_xlfn.XLOOKUP(Table4[[#This Row],[Full Name / Nama Penuh]],Table1[[#All],[Employee Name]],Table1[[#All],[Status]],"",0,1)</f>
        <v>Active</v>
      </c>
      <c r="R3419" s="37"/>
    </row>
    <row r="3420" spans="1:18">
      <c r="A3420" s="17"/>
      <c r="B3420" s="15"/>
      <c r="C3420" s="15"/>
      <c r="D3420" s="15"/>
      <c r="E3420" s="32">
        <v>45868</v>
      </c>
      <c r="F3420" s="17" t="s">
        <v>27</v>
      </c>
      <c r="G3420" s="15"/>
      <c r="H3420" s="17" t="s">
        <v>239</v>
      </c>
      <c r="I3420" s="17" t="s">
        <v>8922</v>
      </c>
      <c r="J3420" s="17" t="s">
        <v>266</v>
      </c>
      <c r="K3420" s="17" t="s">
        <v>305</v>
      </c>
      <c r="L3420" s="17" t="s">
        <v>10422</v>
      </c>
      <c r="M3420" s="17" t="s">
        <v>10423</v>
      </c>
      <c r="N3420" s="17" t="s">
        <v>10424</v>
      </c>
      <c r="O3420" s="17" t="s">
        <v>593</v>
      </c>
      <c r="P3420" s="43" t="s">
        <v>4047</v>
      </c>
      <c r="Q3420" s="17" t="str" cm="1">
        <f t="array" ref="Q3420">_xlfn.XLOOKUP(Table4[[#This Row],[Full Name / Nama Penuh]],Table1[[#All],[Employee Name]],Table1[[#All],[Status]],"",0,1)</f>
        <v>Inactive</v>
      </c>
      <c r="R3420" s="37"/>
    </row>
    <row r="3421" spans="1:18">
      <c r="A3421" s="17"/>
      <c r="B3421" s="15"/>
      <c r="C3421" s="15"/>
      <c r="D3421" s="15"/>
      <c r="E3421" s="32">
        <v>45868</v>
      </c>
      <c r="F3421" s="17" t="s">
        <v>224</v>
      </c>
      <c r="G3421" s="15"/>
      <c r="H3421" s="17" t="s">
        <v>239</v>
      </c>
      <c r="I3421" s="17" t="s">
        <v>2954</v>
      </c>
      <c r="J3421" s="17" t="s">
        <v>274</v>
      </c>
      <c r="K3421" s="17" t="s">
        <v>305</v>
      </c>
      <c r="L3421" s="17" t="s">
        <v>10425</v>
      </c>
      <c r="M3421" s="17" t="s">
        <v>10426</v>
      </c>
      <c r="N3421" s="17" t="s">
        <v>10427</v>
      </c>
      <c r="O3421" s="17" t="s">
        <v>295</v>
      </c>
      <c r="P3421" s="43" t="s">
        <v>4047</v>
      </c>
      <c r="Q3421" s="17" t="str" cm="1">
        <f t="array" ref="Q3421">_xlfn.XLOOKUP(Table4[[#This Row],[Full Name / Nama Penuh]],Table1[[#All],[Employee Name]],Table1[[#All],[Status]],"",0,1)</f>
        <v>Inactive</v>
      </c>
      <c r="R3421" s="37"/>
    </row>
    <row r="3422" spans="1:18">
      <c r="A3422" s="17"/>
      <c r="B3422" s="15"/>
      <c r="C3422" s="15"/>
      <c r="D3422" s="15"/>
      <c r="E3422" s="32">
        <v>45868</v>
      </c>
      <c r="F3422" s="17" t="s">
        <v>150</v>
      </c>
      <c r="G3422" s="15"/>
      <c r="H3422" s="17" t="s">
        <v>239</v>
      </c>
      <c r="I3422" s="17" t="s">
        <v>2081</v>
      </c>
      <c r="J3422" s="17" t="s">
        <v>266</v>
      </c>
      <c r="K3422" s="17" t="s">
        <v>305</v>
      </c>
      <c r="L3422" s="17" t="s">
        <v>10428</v>
      </c>
      <c r="M3422" s="17" t="s">
        <v>10429</v>
      </c>
      <c r="N3422" s="17" t="s">
        <v>10430</v>
      </c>
      <c r="O3422" s="17" t="s">
        <v>295</v>
      </c>
      <c r="P3422" s="43" t="s">
        <v>4047</v>
      </c>
      <c r="Q3422" s="17" t="str" cm="1">
        <f t="array" ref="Q3422">_xlfn.XLOOKUP(Table4[[#This Row],[Full Name / Nama Penuh]],Table1[[#All],[Employee Name]],Table1[[#All],[Status]],"",0,1)</f>
        <v>Active</v>
      </c>
      <c r="R3422" s="37"/>
    </row>
    <row r="3423" spans="1:18">
      <c r="A3423" s="17"/>
      <c r="B3423" s="15"/>
      <c r="C3423" s="15"/>
      <c r="D3423" s="15"/>
      <c r="E3423" s="32">
        <v>45868</v>
      </c>
      <c r="F3423" s="17" t="s">
        <v>150</v>
      </c>
      <c r="G3423" s="15"/>
      <c r="H3423" s="17" t="s">
        <v>239</v>
      </c>
      <c r="I3423" s="17" t="s">
        <v>2081</v>
      </c>
      <c r="J3423" s="17" t="s">
        <v>274</v>
      </c>
      <c r="K3423" s="17" t="s">
        <v>267</v>
      </c>
      <c r="L3423" s="17" t="s">
        <v>10431</v>
      </c>
      <c r="M3423" s="17" t="s">
        <v>10432</v>
      </c>
      <c r="N3423" s="17" t="s">
        <v>10433</v>
      </c>
      <c r="O3423" s="17" t="s">
        <v>318</v>
      </c>
      <c r="P3423" s="43" t="s">
        <v>4047</v>
      </c>
      <c r="Q3423" s="17" t="str" cm="1">
        <f t="array" ref="Q3423">_xlfn.XLOOKUP(Table4[[#This Row],[Full Name / Nama Penuh]],Table1[[#All],[Employee Name]],Table1[[#All],[Status]],"",0,1)</f>
        <v>Active</v>
      </c>
      <c r="R3423" s="37"/>
    </row>
    <row r="3424" spans="1:18">
      <c r="A3424" s="17"/>
      <c r="B3424" s="15"/>
      <c r="C3424" s="15"/>
      <c r="D3424" s="15"/>
      <c r="E3424" s="32">
        <v>45868</v>
      </c>
      <c r="F3424" s="17" t="s">
        <v>150</v>
      </c>
      <c r="G3424" s="15"/>
      <c r="H3424" s="17" t="s">
        <v>239</v>
      </c>
      <c r="I3424" s="17" t="s">
        <v>2081</v>
      </c>
      <c r="J3424" s="17" t="s">
        <v>266</v>
      </c>
      <c r="K3424" s="17" t="s">
        <v>305</v>
      </c>
      <c r="L3424" s="17" t="s">
        <v>10434</v>
      </c>
      <c r="M3424" s="17" t="s">
        <v>10435</v>
      </c>
      <c r="N3424" s="17" t="s">
        <v>10436</v>
      </c>
      <c r="O3424" s="17" t="s">
        <v>295</v>
      </c>
      <c r="P3424" s="43" t="s">
        <v>4047</v>
      </c>
      <c r="Q3424" s="17" t="str" cm="1">
        <f t="array" ref="Q3424">_xlfn.XLOOKUP(Table4[[#This Row],[Full Name / Nama Penuh]],Table1[[#All],[Employee Name]],Table1[[#All],[Status]],"",0,1)</f>
        <v>Active</v>
      </c>
      <c r="R3424" s="37"/>
    </row>
    <row r="3425" spans="1:18">
      <c r="A3425" s="17"/>
      <c r="B3425" s="15"/>
      <c r="C3425" s="15"/>
      <c r="D3425" s="15"/>
      <c r="E3425" s="32">
        <v>45868</v>
      </c>
      <c r="F3425" s="17" t="s">
        <v>18</v>
      </c>
      <c r="G3425" s="15"/>
      <c r="H3425" s="17" t="s">
        <v>239</v>
      </c>
      <c r="I3425" s="17" t="s">
        <v>10437</v>
      </c>
      <c r="J3425" s="17" t="s">
        <v>628</v>
      </c>
      <c r="K3425" s="17" t="s">
        <v>267</v>
      </c>
      <c r="L3425" s="17" t="s">
        <v>10438</v>
      </c>
      <c r="M3425" s="17" t="s">
        <v>3449</v>
      </c>
      <c r="N3425" s="17" t="s">
        <v>10439</v>
      </c>
      <c r="O3425" s="17" t="s">
        <v>346</v>
      </c>
      <c r="P3425" s="43" t="s">
        <v>4047</v>
      </c>
      <c r="Q3425" s="17" t="str" cm="1">
        <f t="array" ref="Q3425">_xlfn.XLOOKUP(Table4[[#This Row],[Full Name / Nama Penuh]],Table1[[#All],[Employee Name]],Table1[[#All],[Status]],"",0,1)</f>
        <v>Active</v>
      </c>
      <c r="R3425" s="37"/>
    </row>
    <row r="3426" spans="1:18">
      <c r="A3426" s="17"/>
      <c r="B3426" s="15"/>
      <c r="C3426" s="15"/>
      <c r="D3426" s="15"/>
      <c r="E3426" s="32">
        <v>45868</v>
      </c>
      <c r="F3426" s="17" t="s">
        <v>18</v>
      </c>
      <c r="G3426" s="15"/>
      <c r="H3426" s="17" t="s">
        <v>239</v>
      </c>
      <c r="I3426" s="17" t="s">
        <v>1086</v>
      </c>
      <c r="J3426" s="17" t="s">
        <v>10440</v>
      </c>
      <c r="K3426" s="17" t="s">
        <v>267</v>
      </c>
      <c r="L3426" s="17" t="s">
        <v>10441</v>
      </c>
      <c r="M3426" s="17" t="s">
        <v>10442</v>
      </c>
      <c r="N3426" s="17" t="s">
        <v>10443</v>
      </c>
      <c r="O3426" s="17" t="s">
        <v>346</v>
      </c>
      <c r="P3426" s="43" t="s">
        <v>4047</v>
      </c>
      <c r="Q3426" s="17" t="str" cm="1">
        <f t="array" ref="Q3426">_xlfn.XLOOKUP(Table4[[#This Row],[Full Name / Nama Penuh]],Table1[[#All],[Employee Name]],Table1[[#All],[Status]],"",0,1)</f>
        <v>Active</v>
      </c>
      <c r="R3426" s="37"/>
    </row>
    <row r="3427" spans="1:18">
      <c r="A3427" s="17"/>
      <c r="B3427" s="15"/>
      <c r="C3427" s="15"/>
      <c r="D3427" s="15"/>
      <c r="E3427" s="32">
        <v>45868</v>
      </c>
      <c r="F3427" s="17" t="s">
        <v>125</v>
      </c>
      <c r="G3427" s="15"/>
      <c r="H3427" s="17" t="s">
        <v>239</v>
      </c>
      <c r="I3427" s="17" t="s">
        <v>10444</v>
      </c>
      <c r="J3427" s="17" t="s">
        <v>274</v>
      </c>
      <c r="K3427" s="17" t="s">
        <v>305</v>
      </c>
      <c r="L3427" s="17" t="s">
        <v>10445</v>
      </c>
      <c r="M3427" s="17" t="s">
        <v>10446</v>
      </c>
      <c r="N3427" s="17" t="s">
        <v>10447</v>
      </c>
      <c r="O3427" s="17" t="s">
        <v>428</v>
      </c>
      <c r="P3427" s="43" t="s">
        <v>4047</v>
      </c>
      <c r="Q3427" s="17" t="str" cm="1">
        <f t="array" ref="Q3427">_xlfn.XLOOKUP(Table4[[#This Row],[Full Name / Nama Penuh]],Table1[[#All],[Employee Name]],Table1[[#All],[Status]],"",0,1)</f>
        <v>Inactive</v>
      </c>
      <c r="R3427" s="37"/>
    </row>
    <row r="3428" spans="1:18">
      <c r="A3428" s="17"/>
      <c r="B3428" s="15"/>
      <c r="C3428" s="15"/>
      <c r="D3428" s="15"/>
      <c r="E3428" s="32">
        <v>45868</v>
      </c>
      <c r="F3428" s="17" t="s">
        <v>222</v>
      </c>
      <c r="G3428" s="15"/>
      <c r="H3428" s="17" t="s">
        <v>239</v>
      </c>
      <c r="I3428" s="17" t="s">
        <v>9018</v>
      </c>
      <c r="J3428" s="17" t="s">
        <v>291</v>
      </c>
      <c r="K3428" s="17" t="s">
        <v>305</v>
      </c>
      <c r="L3428" s="17" t="s">
        <v>10448</v>
      </c>
      <c r="M3428" s="17" t="s">
        <v>10449</v>
      </c>
      <c r="N3428" s="17" t="s">
        <v>10450</v>
      </c>
      <c r="O3428" s="17" t="s">
        <v>295</v>
      </c>
      <c r="P3428" s="43" t="s">
        <v>4047</v>
      </c>
      <c r="Q3428" s="17" t="str" cm="1">
        <f t="array" ref="Q3428">_xlfn.XLOOKUP(Table4[[#This Row],[Full Name / Nama Penuh]],Table1[[#All],[Employee Name]],Table1[[#All],[Status]],"",0,1)</f>
        <v>Active</v>
      </c>
      <c r="R3428" s="37"/>
    </row>
    <row r="3429" spans="1:18">
      <c r="A3429" s="17"/>
      <c r="B3429" s="15"/>
      <c r="C3429" s="15"/>
      <c r="D3429" s="15"/>
      <c r="E3429" s="32">
        <v>45868</v>
      </c>
      <c r="F3429" s="17" t="s">
        <v>216</v>
      </c>
      <c r="G3429" s="15"/>
      <c r="H3429" s="17" t="s">
        <v>239</v>
      </c>
      <c r="I3429" s="17" t="s">
        <v>5231</v>
      </c>
      <c r="J3429" s="17" t="s">
        <v>291</v>
      </c>
      <c r="K3429" s="17" t="s">
        <v>267</v>
      </c>
      <c r="L3429" s="17" t="s">
        <v>10451</v>
      </c>
      <c r="M3429" s="17" t="s">
        <v>10452</v>
      </c>
      <c r="N3429" s="17" t="s">
        <v>10453</v>
      </c>
      <c r="O3429" s="17" t="s">
        <v>450</v>
      </c>
      <c r="P3429" s="43" t="s">
        <v>4047</v>
      </c>
      <c r="Q3429" s="17" t="str" cm="1">
        <f t="array" ref="Q3429">_xlfn.XLOOKUP(Table4[[#This Row],[Full Name / Nama Penuh]],Table1[[#All],[Employee Name]],Table1[[#All],[Status]],"",0,1)</f>
        <v>Active</v>
      </c>
      <c r="R3429" s="37"/>
    </row>
    <row r="3430" spans="1:18">
      <c r="A3430" s="17"/>
      <c r="B3430" s="15"/>
      <c r="C3430" s="15"/>
      <c r="D3430" s="15"/>
      <c r="E3430" s="32">
        <v>45868</v>
      </c>
      <c r="F3430" s="17" t="s">
        <v>129</v>
      </c>
      <c r="G3430" s="15"/>
      <c r="H3430" s="17" t="s">
        <v>239</v>
      </c>
      <c r="I3430" s="17" t="s">
        <v>10454</v>
      </c>
      <c r="J3430" s="17" t="s">
        <v>274</v>
      </c>
      <c r="K3430" s="17" t="s">
        <v>305</v>
      </c>
      <c r="L3430" s="17" t="s">
        <v>10455</v>
      </c>
      <c r="M3430" s="17" t="s">
        <v>10456</v>
      </c>
      <c r="N3430" s="17" t="s">
        <v>10457</v>
      </c>
      <c r="O3430" s="17" t="s">
        <v>367</v>
      </c>
      <c r="P3430" s="43" t="s">
        <v>4047</v>
      </c>
      <c r="Q3430" s="17" t="str" cm="1">
        <f t="array" ref="Q3430">_xlfn.XLOOKUP(Table4[[#This Row],[Full Name / Nama Penuh]],Table1[[#All],[Employee Name]],Table1[[#All],[Status]],"",0,1)</f>
        <v>Inactive</v>
      </c>
      <c r="R3430" s="37"/>
    </row>
    <row r="3431" spans="1:18">
      <c r="A3431" s="17"/>
      <c r="B3431" s="15"/>
      <c r="C3431" s="15"/>
      <c r="D3431" s="15"/>
      <c r="E3431" s="32">
        <v>45868</v>
      </c>
      <c r="F3431" s="17" t="s">
        <v>215</v>
      </c>
      <c r="G3431" s="15"/>
      <c r="H3431" s="17" t="s">
        <v>239</v>
      </c>
      <c r="I3431" s="17" t="s">
        <v>7452</v>
      </c>
      <c r="J3431" s="17" t="s">
        <v>291</v>
      </c>
      <c r="K3431" s="17" t="s">
        <v>305</v>
      </c>
      <c r="L3431" s="17" t="s">
        <v>10458</v>
      </c>
      <c r="M3431" s="17" t="s">
        <v>10459</v>
      </c>
      <c r="N3431" s="17" t="s">
        <v>10460</v>
      </c>
      <c r="O3431" s="17" t="s">
        <v>295</v>
      </c>
      <c r="P3431" s="43" t="s">
        <v>4047</v>
      </c>
      <c r="Q3431" s="17" t="str" cm="1">
        <f t="array" ref="Q3431">_xlfn.XLOOKUP(Table4[[#This Row],[Full Name / Nama Penuh]],Table1[[#All],[Employee Name]],Table1[[#All],[Status]],"",0,1)</f>
        <v>Inactive</v>
      </c>
      <c r="R3431" s="37"/>
    </row>
    <row r="3432" spans="1:18">
      <c r="A3432" s="17"/>
      <c r="B3432" s="15"/>
      <c r="C3432" s="15"/>
      <c r="D3432" s="15"/>
      <c r="E3432" s="32">
        <v>45868</v>
      </c>
      <c r="F3432" s="17" t="s">
        <v>132</v>
      </c>
      <c r="G3432" s="15"/>
      <c r="H3432" s="17" t="s">
        <v>239</v>
      </c>
      <c r="I3432" s="17" t="s">
        <v>2973</v>
      </c>
      <c r="J3432" s="17" t="s">
        <v>848</v>
      </c>
      <c r="K3432" s="17" t="s">
        <v>305</v>
      </c>
      <c r="L3432" s="17" t="s">
        <v>10461</v>
      </c>
      <c r="M3432" s="17" t="s">
        <v>10462</v>
      </c>
      <c r="N3432" s="17" t="s">
        <v>10463</v>
      </c>
      <c r="O3432" s="17" t="s">
        <v>295</v>
      </c>
      <c r="P3432" s="43" t="s">
        <v>4047</v>
      </c>
      <c r="Q3432" s="17" t="str" cm="1">
        <f t="array" ref="Q3432">_xlfn.XLOOKUP(Table4[[#This Row],[Full Name / Nama Penuh]],Table1[[#All],[Employee Name]],Table1[[#All],[Status]],"",0,1)</f>
        <v>Active</v>
      </c>
      <c r="R3432" s="37"/>
    </row>
    <row r="3433" spans="1:18">
      <c r="A3433" s="17"/>
      <c r="B3433" s="15"/>
      <c r="C3433" s="15"/>
      <c r="D3433" s="15"/>
      <c r="E3433" s="32">
        <v>45868</v>
      </c>
      <c r="F3433" s="17" t="s">
        <v>99</v>
      </c>
      <c r="G3433" s="15"/>
      <c r="H3433" s="17" t="s">
        <v>239</v>
      </c>
      <c r="I3433" s="17" t="s">
        <v>3494</v>
      </c>
      <c r="J3433" s="17" t="s">
        <v>2021</v>
      </c>
      <c r="K3433" s="17" t="s">
        <v>305</v>
      </c>
      <c r="L3433" s="17" t="s">
        <v>10464</v>
      </c>
      <c r="M3433" s="17" t="s">
        <v>10465</v>
      </c>
      <c r="N3433" s="17" t="s">
        <v>10466</v>
      </c>
      <c r="O3433" s="17" t="s">
        <v>295</v>
      </c>
      <c r="P3433" s="43" t="s">
        <v>4047</v>
      </c>
      <c r="Q3433" s="17" t="str" cm="1">
        <f t="array" ref="Q3433">_xlfn.XLOOKUP(Table4[[#This Row],[Full Name / Nama Penuh]],Table1[[#All],[Employee Name]],Table1[[#All],[Status]],"",0,1)</f>
        <v>Active</v>
      </c>
      <c r="R3433" s="37"/>
    </row>
    <row r="3434" spans="1:18">
      <c r="A3434" s="17"/>
      <c r="B3434" s="15"/>
      <c r="C3434" s="15"/>
      <c r="D3434" s="15"/>
      <c r="E3434" s="32">
        <v>45868</v>
      </c>
      <c r="F3434" s="17" t="s">
        <v>46</v>
      </c>
      <c r="G3434" s="15"/>
      <c r="H3434" s="17" t="s">
        <v>239</v>
      </c>
      <c r="I3434" s="17" t="s">
        <v>341</v>
      </c>
      <c r="J3434" s="17" t="s">
        <v>407</v>
      </c>
      <c r="K3434" s="17" t="s">
        <v>267</v>
      </c>
      <c r="L3434" s="17" t="s">
        <v>10467</v>
      </c>
      <c r="M3434" s="17" t="s">
        <v>10468</v>
      </c>
      <c r="N3434" s="17" t="s">
        <v>10469</v>
      </c>
      <c r="O3434" s="17" t="s">
        <v>428</v>
      </c>
      <c r="P3434" s="43" t="s">
        <v>4047</v>
      </c>
      <c r="Q3434" s="17" t="str" cm="1">
        <f t="array" ref="Q3434">_xlfn.XLOOKUP(Table4[[#This Row],[Full Name / Nama Penuh]],Table1[[#All],[Employee Name]],Table1[[#All],[Status]],"",0,1)</f>
        <v>Active</v>
      </c>
      <c r="R3434" s="37"/>
    </row>
    <row r="3435" spans="1:18">
      <c r="A3435" s="17"/>
      <c r="B3435" s="15"/>
      <c r="C3435" s="15"/>
      <c r="D3435" s="15"/>
      <c r="E3435" s="32">
        <v>45868</v>
      </c>
      <c r="F3435" s="17" t="s">
        <v>221</v>
      </c>
      <c r="G3435" s="15"/>
      <c r="H3435" s="17" t="s">
        <v>239</v>
      </c>
      <c r="I3435" s="17" t="s">
        <v>8842</v>
      </c>
      <c r="J3435" s="17" t="s">
        <v>291</v>
      </c>
      <c r="K3435" s="17" t="s">
        <v>305</v>
      </c>
      <c r="L3435" s="17" t="s">
        <v>10470</v>
      </c>
      <c r="M3435" s="17" t="s">
        <v>1495</v>
      </c>
      <c r="N3435" s="17" t="s">
        <v>10471</v>
      </c>
      <c r="O3435" s="17" t="s">
        <v>295</v>
      </c>
      <c r="P3435" s="43" t="s">
        <v>4047</v>
      </c>
      <c r="Q3435" s="17" t="str" cm="1">
        <f t="array" ref="Q3435">_xlfn.XLOOKUP(Table4[[#This Row],[Full Name / Nama Penuh]],Table1[[#All],[Employee Name]],Table1[[#All],[Status]],"",0,1)</f>
        <v>Active</v>
      </c>
      <c r="R3435" s="37"/>
    </row>
    <row r="3436" spans="1:18">
      <c r="A3436" s="17"/>
      <c r="B3436" s="15"/>
      <c r="C3436" s="15"/>
      <c r="D3436" s="15"/>
      <c r="E3436" s="32">
        <v>45868</v>
      </c>
      <c r="F3436" s="17" t="s">
        <v>221</v>
      </c>
      <c r="G3436" s="15"/>
      <c r="H3436" s="17" t="s">
        <v>239</v>
      </c>
      <c r="I3436" s="17" t="s">
        <v>10472</v>
      </c>
      <c r="J3436" s="17" t="s">
        <v>291</v>
      </c>
      <c r="K3436" s="17" t="s">
        <v>267</v>
      </c>
      <c r="L3436" s="17" t="s">
        <v>10473</v>
      </c>
      <c r="M3436" s="17" t="s">
        <v>10474</v>
      </c>
      <c r="N3436" s="17" t="s">
        <v>10475</v>
      </c>
      <c r="O3436" s="17" t="s">
        <v>318</v>
      </c>
      <c r="P3436" s="43" t="s">
        <v>4047</v>
      </c>
      <c r="Q3436" s="17" t="str" cm="1">
        <f t="array" ref="Q3436">_xlfn.XLOOKUP(Table4[[#This Row],[Full Name / Nama Penuh]],Table1[[#All],[Employee Name]],Table1[[#All],[Status]],"",0,1)</f>
        <v>Active</v>
      </c>
      <c r="R3436" s="37"/>
    </row>
    <row r="3437" spans="1:18">
      <c r="A3437" s="17"/>
      <c r="B3437" s="15"/>
      <c r="C3437" s="15"/>
      <c r="D3437" s="15"/>
      <c r="E3437" s="32">
        <v>45868</v>
      </c>
      <c r="F3437" s="17" t="s">
        <v>221</v>
      </c>
      <c r="G3437" s="15"/>
      <c r="H3437" s="17" t="s">
        <v>239</v>
      </c>
      <c r="I3437" s="17" t="s">
        <v>10476</v>
      </c>
      <c r="J3437" s="17" t="s">
        <v>291</v>
      </c>
      <c r="K3437" s="17" t="s">
        <v>305</v>
      </c>
      <c r="L3437" s="17" t="s">
        <v>10477</v>
      </c>
      <c r="M3437" s="17" t="s">
        <v>10478</v>
      </c>
      <c r="N3437" s="17" t="s">
        <v>10479</v>
      </c>
      <c r="O3437" s="17" t="s">
        <v>295</v>
      </c>
      <c r="P3437" s="43" t="s">
        <v>4047</v>
      </c>
      <c r="Q3437" s="17" t="str" cm="1">
        <f t="array" ref="Q3437">_xlfn.XLOOKUP(Table4[[#This Row],[Full Name / Nama Penuh]],Table1[[#All],[Employee Name]],Table1[[#All],[Status]],"",0,1)</f>
        <v>Active</v>
      </c>
      <c r="R3437" s="37"/>
    </row>
    <row r="3438" spans="1:18">
      <c r="A3438" s="17"/>
      <c r="B3438" s="15"/>
      <c r="C3438" s="15"/>
      <c r="D3438" s="15"/>
      <c r="E3438" s="32">
        <v>45867</v>
      </c>
      <c r="F3438" s="17" t="s">
        <v>35</v>
      </c>
      <c r="G3438" s="15"/>
      <c r="H3438" s="17" t="s">
        <v>239</v>
      </c>
      <c r="I3438" s="17" t="s">
        <v>341</v>
      </c>
      <c r="J3438" s="17" t="s">
        <v>483</v>
      </c>
      <c r="K3438" s="17" t="s">
        <v>296</v>
      </c>
      <c r="L3438" s="17" t="s">
        <v>10480</v>
      </c>
      <c r="M3438" s="17" t="s">
        <v>10481</v>
      </c>
      <c r="N3438" s="17" t="s">
        <v>10482</v>
      </c>
      <c r="O3438" s="17" t="s">
        <v>346</v>
      </c>
      <c r="P3438" s="43" t="s">
        <v>4047</v>
      </c>
      <c r="Q3438" s="17" t="str" cm="1">
        <f t="array" ref="Q3438">_xlfn.XLOOKUP(Table4[[#This Row],[Full Name / Nama Penuh]],Table1[[#All],[Employee Name]],Table1[[#All],[Status]],"",0,1)</f>
        <v>Inactive</v>
      </c>
      <c r="R3438" s="37"/>
    </row>
    <row r="3439" spans="1:18">
      <c r="A3439" s="17"/>
      <c r="B3439" s="15"/>
      <c r="C3439" s="15"/>
      <c r="D3439" s="15"/>
      <c r="E3439" s="32">
        <v>45867</v>
      </c>
      <c r="F3439" s="17" t="s">
        <v>160</v>
      </c>
      <c r="G3439" s="15"/>
      <c r="H3439" s="17" t="s">
        <v>239</v>
      </c>
      <c r="I3439" s="17" t="s">
        <v>359</v>
      </c>
      <c r="J3439" s="17" t="s">
        <v>355</v>
      </c>
      <c r="K3439" s="17" t="s">
        <v>285</v>
      </c>
      <c r="L3439" s="17" t="s">
        <v>10483</v>
      </c>
      <c r="M3439" s="17" t="s">
        <v>10484</v>
      </c>
      <c r="N3439" s="17" t="s">
        <v>10485</v>
      </c>
      <c r="O3439" s="17" t="s">
        <v>428</v>
      </c>
      <c r="P3439" s="43" t="s">
        <v>4047</v>
      </c>
      <c r="Q3439" s="17" t="str" cm="1">
        <f t="array" ref="Q3439">_xlfn.XLOOKUP(Table4[[#This Row],[Full Name / Nama Penuh]],Table1[[#All],[Employee Name]],Table1[[#All],[Status]],"",0,1)</f>
        <v>Active</v>
      </c>
      <c r="R3439" s="37"/>
    </row>
    <row r="3440" spans="1:18">
      <c r="A3440" s="17"/>
      <c r="B3440" s="15"/>
      <c r="C3440" s="15"/>
      <c r="D3440" s="15"/>
      <c r="E3440" s="32">
        <v>45867</v>
      </c>
      <c r="F3440" s="17" t="s">
        <v>100</v>
      </c>
      <c r="G3440" s="15"/>
      <c r="H3440" s="17" t="s">
        <v>239</v>
      </c>
      <c r="I3440" s="17" t="s">
        <v>8787</v>
      </c>
      <c r="J3440" s="17" t="s">
        <v>266</v>
      </c>
      <c r="K3440" s="17" t="s">
        <v>285</v>
      </c>
      <c r="L3440" s="17" t="s">
        <v>10486</v>
      </c>
      <c r="M3440" s="17" t="s">
        <v>10487</v>
      </c>
      <c r="N3440" s="17" t="s">
        <v>10488</v>
      </c>
      <c r="O3440" s="17" t="s">
        <v>295</v>
      </c>
      <c r="P3440" s="43" t="s">
        <v>4047</v>
      </c>
      <c r="Q3440" s="17" t="str" cm="1">
        <f t="array" ref="Q3440">_xlfn.XLOOKUP(Table4[[#This Row],[Full Name / Nama Penuh]],Table1[[#All],[Employee Name]],Table1[[#All],[Status]],"",0,1)</f>
        <v>Active</v>
      </c>
      <c r="R3440" s="37"/>
    </row>
    <row r="3441" spans="1:18">
      <c r="A3441" s="17"/>
      <c r="B3441" s="15"/>
      <c r="C3441" s="15"/>
      <c r="D3441" s="15"/>
      <c r="E3441" s="32">
        <v>45867</v>
      </c>
      <c r="F3441" s="17" t="s">
        <v>136</v>
      </c>
      <c r="G3441" s="15"/>
      <c r="H3441" s="17" t="s">
        <v>239</v>
      </c>
      <c r="I3441" s="17" t="s">
        <v>8306</v>
      </c>
      <c r="J3441" s="17" t="s">
        <v>266</v>
      </c>
      <c r="K3441" s="17" t="s">
        <v>305</v>
      </c>
      <c r="L3441" s="17" t="s">
        <v>10489</v>
      </c>
      <c r="M3441" s="17" t="s">
        <v>10490</v>
      </c>
      <c r="N3441" s="17" t="s">
        <v>10491</v>
      </c>
      <c r="O3441" s="17" t="s">
        <v>295</v>
      </c>
      <c r="P3441" s="43" t="s">
        <v>4047</v>
      </c>
      <c r="Q3441" s="17" t="str" cm="1">
        <f t="array" ref="Q3441">_xlfn.XLOOKUP(Table4[[#This Row],[Full Name / Nama Penuh]],Table1[[#All],[Employee Name]],Table1[[#All],[Status]],"",0,1)</f>
        <v>Active</v>
      </c>
      <c r="R3441" s="37"/>
    </row>
    <row r="3442" spans="1:18">
      <c r="A3442" s="17"/>
      <c r="B3442" s="15"/>
      <c r="C3442" s="15"/>
      <c r="D3442" s="15"/>
      <c r="E3442" s="32">
        <v>45867</v>
      </c>
      <c r="F3442" s="17" t="s">
        <v>22</v>
      </c>
      <c r="G3442" s="15"/>
      <c r="H3442" s="17" t="s">
        <v>239</v>
      </c>
      <c r="I3442" s="17" t="s">
        <v>3560</v>
      </c>
      <c r="J3442" s="17" t="s">
        <v>2021</v>
      </c>
      <c r="K3442" s="17" t="s">
        <v>267</v>
      </c>
      <c r="L3442" s="17" t="s">
        <v>10492</v>
      </c>
      <c r="M3442" s="17" t="s">
        <v>10493</v>
      </c>
      <c r="N3442" s="17" t="s">
        <v>10494</v>
      </c>
      <c r="O3442" s="17" t="s">
        <v>346</v>
      </c>
      <c r="P3442" s="43" t="s">
        <v>4047</v>
      </c>
      <c r="Q3442" s="17" t="str" cm="1">
        <f t="array" ref="Q3442">_xlfn.XLOOKUP(Table4[[#This Row],[Full Name / Nama Penuh]],Table1[[#All],[Employee Name]],Table1[[#All],[Status]],"",0,1)</f>
        <v>Inactive</v>
      </c>
      <c r="R3442" s="37"/>
    </row>
    <row r="3443" spans="1:18">
      <c r="A3443" s="17"/>
      <c r="B3443" s="15"/>
      <c r="C3443" s="15"/>
      <c r="D3443" s="15"/>
      <c r="E3443" s="32">
        <v>45867</v>
      </c>
      <c r="F3443" s="17" t="s">
        <v>125</v>
      </c>
      <c r="G3443" s="15"/>
      <c r="H3443" s="17" t="s">
        <v>239</v>
      </c>
      <c r="I3443" s="17" t="s">
        <v>10495</v>
      </c>
      <c r="J3443" s="17" t="s">
        <v>1372</v>
      </c>
      <c r="K3443" s="17" t="s">
        <v>305</v>
      </c>
      <c r="L3443" s="17" t="s">
        <v>10496</v>
      </c>
      <c r="M3443" s="17" t="s">
        <v>10497</v>
      </c>
      <c r="N3443" s="17" t="s">
        <v>10498</v>
      </c>
      <c r="O3443" s="17" t="s">
        <v>295</v>
      </c>
      <c r="P3443" s="43" t="s">
        <v>4047</v>
      </c>
      <c r="Q3443" s="17" t="str" cm="1">
        <f t="array" ref="Q3443">_xlfn.XLOOKUP(Table4[[#This Row],[Full Name / Nama Penuh]],Table1[[#All],[Employee Name]],Table1[[#All],[Status]],"",0,1)</f>
        <v>Inactive</v>
      </c>
      <c r="R3443" s="37"/>
    </row>
    <row r="3444" spans="1:18">
      <c r="A3444" s="17"/>
      <c r="B3444" s="15"/>
      <c r="C3444" s="15"/>
      <c r="D3444" s="15"/>
      <c r="E3444" s="32">
        <v>45867</v>
      </c>
      <c r="F3444" s="17" t="s">
        <v>51</v>
      </c>
      <c r="G3444" s="15"/>
      <c r="H3444" s="17" t="s">
        <v>239</v>
      </c>
      <c r="I3444" s="17" t="s">
        <v>10499</v>
      </c>
      <c r="J3444" s="17" t="s">
        <v>919</v>
      </c>
      <c r="K3444" s="17" t="s">
        <v>267</v>
      </c>
      <c r="L3444" s="17" t="s">
        <v>10500</v>
      </c>
      <c r="M3444" s="17" t="s">
        <v>10501</v>
      </c>
      <c r="N3444" s="17" t="s">
        <v>10502</v>
      </c>
      <c r="O3444" s="17" t="s">
        <v>271</v>
      </c>
      <c r="P3444" s="43" t="s">
        <v>4047</v>
      </c>
      <c r="Q3444" s="17" t="str" cm="1">
        <f t="array" ref="Q3444">_xlfn.XLOOKUP(Table4[[#This Row],[Full Name / Nama Penuh]],Table1[[#All],[Employee Name]],Table1[[#All],[Status]],"",0,1)</f>
        <v>Active</v>
      </c>
      <c r="R3444" s="37"/>
    </row>
    <row r="3445" spans="1:18">
      <c r="A3445" s="17"/>
      <c r="B3445" s="15"/>
      <c r="C3445" s="15"/>
      <c r="D3445" s="15"/>
      <c r="E3445" s="32">
        <v>45867</v>
      </c>
      <c r="F3445" s="17" t="s">
        <v>222</v>
      </c>
      <c r="G3445" s="15"/>
      <c r="H3445" s="17" t="s">
        <v>239</v>
      </c>
      <c r="I3445" s="17" t="s">
        <v>9018</v>
      </c>
      <c r="J3445" s="17" t="s">
        <v>291</v>
      </c>
      <c r="K3445" s="17" t="s">
        <v>305</v>
      </c>
      <c r="L3445" s="17" t="s">
        <v>10503</v>
      </c>
      <c r="M3445" s="17" t="s">
        <v>10504</v>
      </c>
      <c r="N3445" s="17" t="s">
        <v>10505</v>
      </c>
      <c r="O3445" s="17" t="s">
        <v>948</v>
      </c>
      <c r="P3445" s="43" t="s">
        <v>4047</v>
      </c>
      <c r="Q3445" s="17" t="str" cm="1">
        <f t="array" ref="Q3445">_xlfn.XLOOKUP(Table4[[#This Row],[Full Name / Nama Penuh]],Table1[[#All],[Employee Name]],Table1[[#All],[Status]],"",0,1)</f>
        <v>Active</v>
      </c>
      <c r="R3445" s="37"/>
    </row>
    <row r="3446" spans="1:18">
      <c r="A3446" s="17"/>
      <c r="B3446" s="15"/>
      <c r="C3446" s="15"/>
      <c r="D3446" s="15"/>
      <c r="E3446" s="32">
        <v>45867</v>
      </c>
      <c r="F3446" s="17" t="s">
        <v>152</v>
      </c>
      <c r="G3446" s="15"/>
      <c r="H3446" s="17" t="s">
        <v>239</v>
      </c>
      <c r="I3446" s="17" t="s">
        <v>359</v>
      </c>
      <c r="J3446" s="17" t="s">
        <v>332</v>
      </c>
      <c r="K3446" s="17" t="s">
        <v>305</v>
      </c>
      <c r="L3446" s="17" t="s">
        <v>10506</v>
      </c>
      <c r="M3446" s="17" t="s">
        <v>10507</v>
      </c>
      <c r="N3446" s="17" t="s">
        <v>10508</v>
      </c>
      <c r="O3446" s="17" t="s">
        <v>428</v>
      </c>
      <c r="P3446" s="43" t="s">
        <v>4047</v>
      </c>
      <c r="Q3446" s="17" t="str" cm="1">
        <f t="array" ref="Q3446">_xlfn.XLOOKUP(Table4[[#This Row],[Full Name / Nama Penuh]],Table1[[#All],[Employee Name]],Table1[[#All],[Status]],"",0,1)</f>
        <v>Active</v>
      </c>
      <c r="R3446" s="37"/>
    </row>
    <row r="3447" spans="1:18">
      <c r="A3447" s="17"/>
      <c r="B3447" s="15"/>
      <c r="C3447" s="15"/>
      <c r="D3447" s="15"/>
      <c r="E3447" s="32">
        <v>45867</v>
      </c>
      <c r="F3447" s="17" t="s">
        <v>152</v>
      </c>
      <c r="G3447" s="15"/>
      <c r="H3447" s="17" t="s">
        <v>239</v>
      </c>
      <c r="I3447" s="17" t="s">
        <v>359</v>
      </c>
      <c r="J3447" s="17" t="s">
        <v>291</v>
      </c>
      <c r="K3447" s="17" t="s">
        <v>267</v>
      </c>
      <c r="L3447" s="17" t="s">
        <v>10509</v>
      </c>
      <c r="M3447" s="17" t="s">
        <v>10510</v>
      </c>
      <c r="N3447" s="17" t="s">
        <v>10511</v>
      </c>
      <c r="O3447" s="17" t="s">
        <v>375</v>
      </c>
      <c r="P3447" s="43" t="s">
        <v>4047</v>
      </c>
      <c r="Q3447" s="17" t="str" cm="1">
        <f t="array" ref="Q3447">_xlfn.XLOOKUP(Table4[[#This Row],[Full Name / Nama Penuh]],Table1[[#All],[Employee Name]],Table1[[#All],[Status]],"",0,1)</f>
        <v>Active</v>
      </c>
      <c r="R3447" s="37"/>
    </row>
    <row r="3448" spans="1:18">
      <c r="A3448" s="17"/>
      <c r="B3448" s="15"/>
      <c r="C3448" s="15"/>
      <c r="D3448" s="15"/>
      <c r="E3448" s="32">
        <v>45867</v>
      </c>
      <c r="F3448" s="17" t="s">
        <v>152</v>
      </c>
      <c r="G3448" s="15"/>
      <c r="H3448" s="17" t="s">
        <v>239</v>
      </c>
      <c r="I3448" s="17" t="s">
        <v>359</v>
      </c>
      <c r="J3448" s="17" t="s">
        <v>291</v>
      </c>
      <c r="K3448" s="17" t="s">
        <v>305</v>
      </c>
      <c r="L3448" s="17" t="s">
        <v>10512</v>
      </c>
      <c r="M3448" s="17" t="s">
        <v>10513</v>
      </c>
      <c r="N3448" s="17" t="s">
        <v>10514</v>
      </c>
      <c r="O3448" s="17" t="s">
        <v>295</v>
      </c>
      <c r="P3448" s="43" t="s">
        <v>4047</v>
      </c>
      <c r="Q3448" s="17" t="str" cm="1">
        <f t="array" ref="Q3448">_xlfn.XLOOKUP(Table4[[#This Row],[Full Name / Nama Penuh]],Table1[[#All],[Employee Name]],Table1[[#All],[Status]],"",0,1)</f>
        <v>Active</v>
      </c>
      <c r="R3448" s="37"/>
    </row>
    <row r="3449" spans="1:18">
      <c r="A3449" s="17"/>
      <c r="B3449" s="15"/>
      <c r="C3449" s="15"/>
      <c r="D3449" s="15"/>
      <c r="E3449" s="32">
        <v>45867</v>
      </c>
      <c r="F3449" s="17" t="s">
        <v>231</v>
      </c>
      <c r="G3449" s="15"/>
      <c r="H3449" s="17" t="s">
        <v>239</v>
      </c>
      <c r="I3449" s="17" t="s">
        <v>10515</v>
      </c>
      <c r="J3449" s="17" t="s">
        <v>325</v>
      </c>
      <c r="K3449" s="17" t="s">
        <v>305</v>
      </c>
      <c r="L3449" s="17" t="s">
        <v>10516</v>
      </c>
      <c r="M3449" s="17" t="s">
        <v>10517</v>
      </c>
      <c r="N3449" s="17" t="s">
        <v>10518</v>
      </c>
      <c r="O3449" s="17" t="s">
        <v>295</v>
      </c>
      <c r="P3449" s="43" t="s">
        <v>4047</v>
      </c>
      <c r="Q3449" s="17" t="str" cm="1">
        <f t="array" ref="Q3449">_xlfn.XLOOKUP(Table4[[#This Row],[Full Name / Nama Penuh]],Table1[[#All],[Employee Name]],Table1[[#All],[Status]],"",0,1)</f>
        <v>Inactive</v>
      </c>
      <c r="R3449" s="37"/>
    </row>
    <row r="3450" spans="1:18">
      <c r="A3450" s="17"/>
      <c r="B3450" s="15"/>
      <c r="C3450" s="15"/>
      <c r="D3450" s="15"/>
      <c r="E3450" s="32">
        <v>45867</v>
      </c>
      <c r="F3450" s="17" t="s">
        <v>166</v>
      </c>
      <c r="G3450" s="15"/>
      <c r="H3450" s="17" t="s">
        <v>239</v>
      </c>
      <c r="I3450" s="17" t="s">
        <v>359</v>
      </c>
      <c r="J3450" s="17" t="s">
        <v>291</v>
      </c>
      <c r="K3450" s="17" t="s">
        <v>305</v>
      </c>
      <c r="L3450" s="17" t="s">
        <v>10519</v>
      </c>
      <c r="M3450" s="17" t="s">
        <v>10520</v>
      </c>
      <c r="N3450" s="17" t="s">
        <v>10521</v>
      </c>
      <c r="O3450" s="17" t="s">
        <v>295</v>
      </c>
      <c r="P3450" s="43" t="s">
        <v>4047</v>
      </c>
      <c r="Q3450" s="17" t="str" cm="1">
        <f t="array" ref="Q3450">_xlfn.XLOOKUP(Table4[[#This Row],[Full Name / Nama Penuh]],Table1[[#All],[Employee Name]],Table1[[#All],[Status]],"",0,1)</f>
        <v>Active</v>
      </c>
      <c r="R3450" s="37"/>
    </row>
    <row r="3451" spans="1:18">
      <c r="A3451" s="17"/>
      <c r="B3451" s="15"/>
      <c r="C3451" s="15"/>
      <c r="D3451" s="15"/>
      <c r="E3451" s="32">
        <v>45867</v>
      </c>
      <c r="F3451" s="17" t="s">
        <v>33</v>
      </c>
      <c r="G3451" s="15"/>
      <c r="H3451" s="17" t="s">
        <v>239</v>
      </c>
      <c r="I3451" s="17" t="s">
        <v>1673</v>
      </c>
      <c r="J3451" s="17" t="s">
        <v>266</v>
      </c>
      <c r="K3451" s="17" t="s">
        <v>305</v>
      </c>
      <c r="L3451" s="17" t="s">
        <v>10522</v>
      </c>
      <c r="M3451" s="17" t="s">
        <v>10523</v>
      </c>
      <c r="N3451" s="17" t="s">
        <v>10524</v>
      </c>
      <c r="O3451" s="17" t="s">
        <v>295</v>
      </c>
      <c r="P3451" s="43" t="s">
        <v>4047</v>
      </c>
      <c r="Q3451" s="17" t="str" cm="1">
        <f t="array" ref="Q3451">_xlfn.XLOOKUP(Table4[[#This Row],[Full Name / Nama Penuh]],Table1[[#All],[Employee Name]],Table1[[#All],[Status]],"",0,1)</f>
        <v>Inactive</v>
      </c>
      <c r="R3451" s="37"/>
    </row>
    <row r="3452" spans="1:18">
      <c r="A3452" s="17"/>
      <c r="B3452" s="15"/>
      <c r="C3452" s="15"/>
      <c r="D3452" s="15"/>
      <c r="E3452" s="32">
        <v>45866</v>
      </c>
      <c r="F3452" s="17" t="s">
        <v>51</v>
      </c>
      <c r="G3452" s="15"/>
      <c r="H3452" s="17" t="s">
        <v>239</v>
      </c>
      <c r="I3452" s="17" t="s">
        <v>10499</v>
      </c>
      <c r="J3452" s="17" t="s">
        <v>604</v>
      </c>
      <c r="K3452" s="17" t="s">
        <v>285</v>
      </c>
      <c r="L3452" s="17" t="s">
        <v>10525</v>
      </c>
      <c r="M3452" s="17" t="s">
        <v>10526</v>
      </c>
      <c r="N3452" s="17" t="s">
        <v>10527</v>
      </c>
      <c r="O3452" s="17" t="s">
        <v>289</v>
      </c>
      <c r="P3452" s="43" t="s">
        <v>4047</v>
      </c>
      <c r="Q3452" s="17" t="str" cm="1">
        <f t="array" ref="Q3452">_xlfn.XLOOKUP(Table4[[#This Row],[Full Name / Nama Penuh]],Table1[[#All],[Employee Name]],Table1[[#All],[Status]],"",0,1)</f>
        <v>Active</v>
      </c>
      <c r="R3452" s="37"/>
    </row>
    <row r="3453" spans="1:18">
      <c r="A3453" s="17"/>
      <c r="B3453" s="15"/>
      <c r="C3453" s="15"/>
      <c r="D3453" s="15"/>
      <c r="E3453" s="32">
        <v>45866</v>
      </c>
      <c r="F3453" s="17" t="s">
        <v>235</v>
      </c>
      <c r="G3453" s="15"/>
      <c r="H3453" s="17" t="s">
        <v>239</v>
      </c>
      <c r="I3453" s="17" t="s">
        <v>319</v>
      </c>
      <c r="J3453" s="17" t="s">
        <v>274</v>
      </c>
      <c r="K3453" s="17" t="s">
        <v>285</v>
      </c>
      <c r="L3453" s="17" t="s">
        <v>10528</v>
      </c>
      <c r="M3453" s="17" t="s">
        <v>362</v>
      </c>
      <c r="N3453" s="17" t="s">
        <v>10529</v>
      </c>
      <c r="O3453" s="17" t="s">
        <v>367</v>
      </c>
      <c r="P3453" s="43" t="s">
        <v>4047</v>
      </c>
      <c r="Q3453" s="17" t="str" cm="1">
        <f t="array" ref="Q3453">_xlfn.XLOOKUP(Table4[[#This Row],[Full Name / Nama Penuh]],Table1[[#All],[Employee Name]],Table1[[#All],[Status]],"",0,1)</f>
        <v>Active</v>
      </c>
      <c r="R3453" s="37"/>
    </row>
    <row r="3454" spans="1:18">
      <c r="A3454" s="17"/>
      <c r="B3454" s="15"/>
      <c r="C3454" s="15"/>
      <c r="D3454" s="15"/>
      <c r="E3454" s="32">
        <v>45866</v>
      </c>
      <c r="F3454" s="17" t="s">
        <v>141</v>
      </c>
      <c r="G3454" s="15"/>
      <c r="H3454" s="17" t="s">
        <v>239</v>
      </c>
      <c r="I3454" s="17" t="s">
        <v>10530</v>
      </c>
      <c r="J3454" s="17" t="s">
        <v>266</v>
      </c>
      <c r="K3454" s="17" t="s">
        <v>285</v>
      </c>
      <c r="L3454" s="17" t="s">
        <v>10531</v>
      </c>
      <c r="M3454" s="17" t="s">
        <v>10532</v>
      </c>
      <c r="N3454" s="17" t="s">
        <v>10533</v>
      </c>
      <c r="O3454" s="17" t="s">
        <v>289</v>
      </c>
      <c r="P3454" s="43" t="s">
        <v>4047</v>
      </c>
      <c r="Q3454" s="17" t="str" cm="1">
        <f t="array" ref="Q3454">_xlfn.XLOOKUP(Table4[[#This Row],[Full Name / Nama Penuh]],Table1[[#All],[Employee Name]],Table1[[#All],[Status]],"",0,1)</f>
        <v>Inactive</v>
      </c>
      <c r="R3454" s="37"/>
    </row>
    <row r="3455" spans="1:18">
      <c r="A3455" s="17"/>
      <c r="B3455" s="15"/>
      <c r="C3455" s="15"/>
      <c r="D3455" s="15"/>
      <c r="E3455" s="32">
        <v>45866</v>
      </c>
      <c r="F3455" s="17" t="s">
        <v>150</v>
      </c>
      <c r="G3455" s="15"/>
      <c r="H3455" s="17" t="s">
        <v>239</v>
      </c>
      <c r="I3455" s="17" t="s">
        <v>10534</v>
      </c>
      <c r="J3455" s="17" t="s">
        <v>1133</v>
      </c>
      <c r="K3455" s="17" t="s">
        <v>267</v>
      </c>
      <c r="L3455" s="17" t="s">
        <v>10535</v>
      </c>
      <c r="M3455" s="17" t="s">
        <v>10536</v>
      </c>
      <c r="N3455" s="17" t="s">
        <v>10537</v>
      </c>
      <c r="O3455" s="17" t="s">
        <v>428</v>
      </c>
      <c r="P3455" s="43" t="s">
        <v>4047</v>
      </c>
      <c r="Q3455" s="17" t="str" cm="1">
        <f t="array" ref="Q3455">_xlfn.XLOOKUP(Table4[[#This Row],[Full Name / Nama Penuh]],Table1[[#All],[Employee Name]],Table1[[#All],[Status]],"",0,1)</f>
        <v>Active</v>
      </c>
      <c r="R3455" s="37"/>
    </row>
    <row r="3456" spans="1:18">
      <c r="A3456" s="17"/>
      <c r="B3456" s="15"/>
      <c r="C3456" s="15"/>
      <c r="D3456" s="15"/>
      <c r="E3456" s="32">
        <v>45866</v>
      </c>
      <c r="F3456" s="17" t="s">
        <v>48</v>
      </c>
      <c r="G3456" s="15"/>
      <c r="H3456" s="17" t="s">
        <v>239</v>
      </c>
      <c r="I3456" s="17" t="s">
        <v>304</v>
      </c>
      <c r="J3456" s="17" t="s">
        <v>644</v>
      </c>
      <c r="K3456" s="17" t="s">
        <v>267</v>
      </c>
      <c r="L3456" s="17" t="s">
        <v>10538</v>
      </c>
      <c r="M3456" s="17" t="s">
        <v>10539</v>
      </c>
      <c r="N3456" s="17" t="s">
        <v>10540</v>
      </c>
      <c r="O3456" s="17" t="s">
        <v>428</v>
      </c>
      <c r="P3456" s="43" t="s">
        <v>4047</v>
      </c>
      <c r="Q3456" s="17" t="str" cm="1">
        <f t="array" ref="Q3456">_xlfn.XLOOKUP(Table4[[#This Row],[Full Name / Nama Penuh]],Table1[[#All],[Employee Name]],Table1[[#All],[Status]],"",0,1)</f>
        <v>Active</v>
      </c>
      <c r="R3456" s="37"/>
    </row>
    <row r="3457" spans="1:18">
      <c r="A3457" s="17"/>
      <c r="B3457" s="15"/>
      <c r="C3457" s="15"/>
      <c r="D3457" s="15"/>
      <c r="E3457" s="32">
        <v>45866</v>
      </c>
      <c r="F3457" s="17" t="s">
        <v>98</v>
      </c>
      <c r="G3457" s="15"/>
      <c r="H3457" s="17" t="s">
        <v>239</v>
      </c>
      <c r="I3457" s="17" t="s">
        <v>489</v>
      </c>
      <c r="J3457" s="17" t="s">
        <v>266</v>
      </c>
      <c r="K3457" s="17" t="s">
        <v>305</v>
      </c>
      <c r="L3457" s="17" t="s">
        <v>10541</v>
      </c>
      <c r="M3457" s="17" t="s">
        <v>4083</v>
      </c>
      <c r="N3457" s="17" t="s">
        <v>6178</v>
      </c>
      <c r="O3457" s="17" t="s">
        <v>295</v>
      </c>
      <c r="P3457" s="43" t="s">
        <v>4047</v>
      </c>
      <c r="Q3457" s="17" t="str" cm="1">
        <f t="array" ref="Q3457">_xlfn.XLOOKUP(Table4[[#This Row],[Full Name / Nama Penuh]],Table1[[#All],[Employee Name]],Table1[[#All],[Status]],"",0,1)</f>
        <v>Active</v>
      </c>
      <c r="R3457" s="37"/>
    </row>
    <row r="3458" spans="1:18">
      <c r="A3458" s="17"/>
      <c r="B3458" s="15"/>
      <c r="C3458" s="15"/>
      <c r="D3458" s="15"/>
      <c r="E3458" s="32">
        <v>45866</v>
      </c>
      <c r="F3458" s="17" t="s">
        <v>235</v>
      </c>
      <c r="G3458" s="15"/>
      <c r="H3458" s="17" t="s">
        <v>239</v>
      </c>
      <c r="I3458" s="17" t="s">
        <v>1016</v>
      </c>
      <c r="J3458" s="17" t="s">
        <v>291</v>
      </c>
      <c r="K3458" s="17" t="s">
        <v>305</v>
      </c>
      <c r="L3458" s="17" t="s">
        <v>10542</v>
      </c>
      <c r="M3458" s="17" t="s">
        <v>10543</v>
      </c>
      <c r="N3458" s="17" t="s">
        <v>10544</v>
      </c>
      <c r="O3458" s="17" t="s">
        <v>383</v>
      </c>
      <c r="P3458" s="43" t="s">
        <v>4047</v>
      </c>
      <c r="Q3458" s="17" t="str" cm="1">
        <f t="array" ref="Q3458">_xlfn.XLOOKUP(Table4[[#This Row],[Full Name / Nama Penuh]],Table1[[#All],[Employee Name]],Table1[[#All],[Status]],"",0,1)</f>
        <v>Active</v>
      </c>
      <c r="R3458" s="37"/>
    </row>
    <row r="3459" spans="1:18">
      <c r="A3459" s="17"/>
      <c r="B3459" s="15"/>
      <c r="C3459" s="15"/>
      <c r="D3459" s="15"/>
      <c r="E3459" s="32">
        <v>45866</v>
      </c>
      <c r="F3459" s="17" t="s">
        <v>99</v>
      </c>
      <c r="G3459" s="15"/>
      <c r="H3459" s="17" t="s">
        <v>239</v>
      </c>
      <c r="I3459" s="17" t="s">
        <v>3494</v>
      </c>
      <c r="J3459" s="17" t="s">
        <v>266</v>
      </c>
      <c r="K3459" s="17" t="s">
        <v>305</v>
      </c>
      <c r="L3459" s="17" t="s">
        <v>10545</v>
      </c>
      <c r="M3459" s="17" t="s">
        <v>10546</v>
      </c>
      <c r="N3459" s="17" t="s">
        <v>10547</v>
      </c>
      <c r="O3459" s="17" t="s">
        <v>340</v>
      </c>
      <c r="P3459" s="43" t="s">
        <v>4047</v>
      </c>
      <c r="Q3459" s="17" t="str" cm="1">
        <f t="array" ref="Q3459">_xlfn.XLOOKUP(Table4[[#This Row],[Full Name / Nama Penuh]],Table1[[#All],[Employee Name]],Table1[[#All],[Status]],"",0,1)</f>
        <v>Active</v>
      </c>
      <c r="R3459" s="37"/>
    </row>
    <row r="3460" spans="1:18">
      <c r="A3460" s="17"/>
      <c r="B3460" s="15"/>
      <c r="C3460" s="15"/>
      <c r="D3460" s="15"/>
      <c r="E3460" s="32">
        <v>45866</v>
      </c>
      <c r="F3460" s="17" t="s">
        <v>128</v>
      </c>
      <c r="G3460" s="15"/>
      <c r="H3460" s="17" t="s">
        <v>239</v>
      </c>
      <c r="I3460" s="17" t="s">
        <v>2660</v>
      </c>
      <c r="J3460" s="17" t="s">
        <v>274</v>
      </c>
      <c r="K3460" s="17" t="s">
        <v>305</v>
      </c>
      <c r="L3460" s="17" t="s">
        <v>10548</v>
      </c>
      <c r="M3460" s="17" t="s">
        <v>10549</v>
      </c>
      <c r="N3460" s="17" t="s">
        <v>10550</v>
      </c>
      <c r="O3460" s="17" t="s">
        <v>375</v>
      </c>
      <c r="P3460" s="43" t="s">
        <v>4047</v>
      </c>
      <c r="Q3460" s="17" t="str" cm="1">
        <f t="array" ref="Q3460">_xlfn.XLOOKUP(Table4[[#This Row],[Full Name / Nama Penuh]],Table1[[#All],[Employee Name]],Table1[[#All],[Status]],"",0,1)</f>
        <v>Inactive</v>
      </c>
      <c r="R3460" s="37"/>
    </row>
    <row r="3461" spans="1:18">
      <c r="A3461" s="17"/>
      <c r="B3461" s="15"/>
      <c r="C3461" s="15"/>
      <c r="D3461" s="15"/>
      <c r="E3461" s="32">
        <v>45866</v>
      </c>
      <c r="F3461" s="17" t="s">
        <v>128</v>
      </c>
      <c r="G3461" s="15"/>
      <c r="H3461" s="17" t="s">
        <v>239</v>
      </c>
      <c r="I3461" s="17" t="s">
        <v>2887</v>
      </c>
      <c r="J3461" s="17" t="s">
        <v>274</v>
      </c>
      <c r="K3461" s="17" t="s">
        <v>305</v>
      </c>
      <c r="L3461" s="17" t="s">
        <v>10551</v>
      </c>
      <c r="M3461" s="17" t="s">
        <v>10552</v>
      </c>
      <c r="N3461" s="17" t="s">
        <v>10553</v>
      </c>
      <c r="O3461" s="17" t="s">
        <v>283</v>
      </c>
      <c r="P3461" s="43" t="s">
        <v>4047</v>
      </c>
      <c r="Q3461" s="17" t="str" cm="1">
        <f t="array" ref="Q3461">_xlfn.XLOOKUP(Table4[[#This Row],[Full Name / Nama Penuh]],Table1[[#All],[Employee Name]],Table1[[#All],[Status]],"",0,1)</f>
        <v>Inactive</v>
      </c>
      <c r="R3461" s="37"/>
    </row>
    <row r="3462" spans="1:18">
      <c r="A3462" s="17"/>
      <c r="B3462" s="15"/>
      <c r="C3462" s="15"/>
      <c r="D3462" s="15"/>
      <c r="E3462" s="32">
        <v>45866</v>
      </c>
      <c r="F3462" s="17" t="s">
        <v>128</v>
      </c>
      <c r="G3462" s="15"/>
      <c r="H3462" s="17" t="s">
        <v>239</v>
      </c>
      <c r="I3462" s="17" t="s">
        <v>2887</v>
      </c>
      <c r="J3462" s="17" t="s">
        <v>274</v>
      </c>
      <c r="K3462" s="17" t="s">
        <v>305</v>
      </c>
      <c r="L3462" s="17" t="s">
        <v>10554</v>
      </c>
      <c r="M3462" s="17" t="s">
        <v>10555</v>
      </c>
      <c r="N3462" s="17" t="s">
        <v>10556</v>
      </c>
      <c r="O3462" s="17" t="s">
        <v>295</v>
      </c>
      <c r="P3462" s="43" t="s">
        <v>4047</v>
      </c>
      <c r="Q3462" s="17" t="str" cm="1">
        <f t="array" ref="Q3462">_xlfn.XLOOKUP(Table4[[#This Row],[Full Name / Nama Penuh]],Table1[[#All],[Employee Name]],Table1[[#All],[Status]],"",0,1)</f>
        <v>Inactive</v>
      </c>
      <c r="R3462" s="37"/>
    </row>
    <row r="3463" spans="1:18">
      <c r="A3463" s="17"/>
      <c r="B3463" s="15"/>
      <c r="C3463" s="15"/>
      <c r="D3463" s="15"/>
      <c r="E3463" s="32">
        <v>45864</v>
      </c>
      <c r="F3463" s="17" t="s">
        <v>11</v>
      </c>
      <c r="G3463" s="15"/>
      <c r="H3463" s="17" t="s">
        <v>239</v>
      </c>
      <c r="I3463" s="17" t="s">
        <v>1432</v>
      </c>
      <c r="J3463" s="17" t="s">
        <v>274</v>
      </c>
      <c r="K3463" s="17" t="s">
        <v>296</v>
      </c>
      <c r="L3463" s="17" t="s">
        <v>10557</v>
      </c>
      <c r="M3463" s="17" t="s">
        <v>10558</v>
      </c>
      <c r="N3463" s="17" t="s">
        <v>10559</v>
      </c>
      <c r="O3463" s="17" t="s">
        <v>948</v>
      </c>
      <c r="P3463" s="43" t="s">
        <v>4047</v>
      </c>
      <c r="Q3463" s="17" t="str" cm="1">
        <f t="array" ref="Q3463">_xlfn.XLOOKUP(Table4[[#This Row],[Full Name / Nama Penuh]],Table1[[#All],[Employee Name]],Table1[[#All],[Status]],"",0,1)</f>
        <v>Active</v>
      </c>
      <c r="R3463" s="37"/>
    </row>
    <row r="3464" spans="1:18">
      <c r="A3464" s="17"/>
      <c r="B3464" s="15"/>
      <c r="C3464" s="15"/>
      <c r="D3464" s="15"/>
      <c r="E3464" s="32">
        <v>45863</v>
      </c>
      <c r="F3464" s="17" t="s">
        <v>11</v>
      </c>
      <c r="G3464" s="15"/>
      <c r="H3464" s="17" t="s">
        <v>239</v>
      </c>
      <c r="I3464" s="17" t="s">
        <v>704</v>
      </c>
      <c r="J3464" s="17" t="s">
        <v>274</v>
      </c>
      <c r="K3464" s="17" t="s">
        <v>296</v>
      </c>
      <c r="L3464" s="17" t="s">
        <v>10560</v>
      </c>
      <c r="M3464" s="17" t="s">
        <v>10558</v>
      </c>
      <c r="N3464" s="17" t="s">
        <v>10561</v>
      </c>
      <c r="O3464" s="17" t="s">
        <v>541</v>
      </c>
      <c r="P3464" s="43" t="s">
        <v>4047</v>
      </c>
      <c r="Q3464" s="17" t="str" cm="1">
        <f t="array" ref="Q3464">_xlfn.XLOOKUP(Table4[[#This Row],[Full Name / Nama Penuh]],Table1[[#All],[Employee Name]],Table1[[#All],[Status]],"",0,1)</f>
        <v>Active</v>
      </c>
      <c r="R3464" s="37"/>
    </row>
    <row r="3465" spans="1:18">
      <c r="A3465" s="17"/>
      <c r="B3465" s="15"/>
      <c r="C3465" s="15"/>
      <c r="D3465" s="15"/>
      <c r="E3465" s="32">
        <v>45863</v>
      </c>
      <c r="F3465" s="17" t="s">
        <v>116</v>
      </c>
      <c r="G3465" s="15"/>
      <c r="H3465" s="17" t="s">
        <v>239</v>
      </c>
      <c r="I3465" s="17" t="s">
        <v>7809</v>
      </c>
      <c r="J3465" s="17" t="s">
        <v>88</v>
      </c>
      <c r="K3465" s="17" t="s">
        <v>296</v>
      </c>
      <c r="L3465" s="17" t="s">
        <v>10562</v>
      </c>
      <c r="M3465" s="17" t="s">
        <v>10563</v>
      </c>
      <c r="N3465" s="17" t="s">
        <v>10564</v>
      </c>
      <c r="O3465" s="17" t="s">
        <v>375</v>
      </c>
      <c r="P3465" s="43" t="s">
        <v>4047</v>
      </c>
      <c r="Q3465" s="17" t="str" cm="1">
        <f t="array" ref="Q3465">_xlfn.XLOOKUP(Table4[[#This Row],[Full Name / Nama Penuh]],Table1[[#All],[Employee Name]],Table1[[#All],[Status]],"",0,1)</f>
        <v>Active</v>
      </c>
      <c r="R3465" s="37"/>
    </row>
    <row r="3466" spans="1:18">
      <c r="A3466" s="17"/>
      <c r="B3466" s="15"/>
      <c r="C3466" s="15"/>
      <c r="D3466" s="15"/>
      <c r="E3466" s="32">
        <v>45863</v>
      </c>
      <c r="F3466" s="17" t="s">
        <v>229</v>
      </c>
      <c r="G3466" s="15"/>
      <c r="H3466" s="17" t="s">
        <v>239</v>
      </c>
      <c r="I3466" s="17" t="s">
        <v>2849</v>
      </c>
      <c r="J3466" s="17" t="s">
        <v>320</v>
      </c>
      <c r="K3466" s="17" t="s">
        <v>296</v>
      </c>
      <c r="L3466" s="17" t="s">
        <v>10565</v>
      </c>
      <c r="M3466" s="17" t="s">
        <v>10566</v>
      </c>
      <c r="N3466" s="17" t="s">
        <v>10567</v>
      </c>
      <c r="O3466" s="17" t="s">
        <v>283</v>
      </c>
      <c r="P3466" s="43" t="s">
        <v>4047</v>
      </c>
      <c r="Q3466" s="17" t="str" cm="1">
        <f t="array" ref="Q3466">_xlfn.XLOOKUP(Table4[[#This Row],[Full Name / Nama Penuh]],Table1[[#All],[Employee Name]],Table1[[#All],[Status]],"",0,1)</f>
        <v>Active</v>
      </c>
      <c r="R3466" s="37"/>
    </row>
    <row r="3467" spans="1:18">
      <c r="A3467" s="17"/>
      <c r="B3467" s="15"/>
      <c r="C3467" s="15"/>
      <c r="D3467" s="15"/>
      <c r="E3467" s="32">
        <v>45863</v>
      </c>
      <c r="F3467" s="17" t="s">
        <v>90</v>
      </c>
      <c r="G3467" s="15"/>
      <c r="H3467" s="17" t="s">
        <v>239</v>
      </c>
      <c r="I3467" s="17" t="s">
        <v>445</v>
      </c>
      <c r="J3467" s="17" t="s">
        <v>966</v>
      </c>
      <c r="K3467" s="17" t="s">
        <v>305</v>
      </c>
      <c r="L3467" s="17" t="s">
        <v>10568</v>
      </c>
      <c r="M3467" s="17" t="s">
        <v>10569</v>
      </c>
      <c r="N3467" s="17" t="s">
        <v>10570</v>
      </c>
      <c r="O3467" s="17" t="s">
        <v>527</v>
      </c>
      <c r="P3467" s="43" t="s">
        <v>4047</v>
      </c>
      <c r="Q3467" s="17" t="str" cm="1">
        <f t="array" ref="Q3467">_xlfn.XLOOKUP(Table4[[#This Row],[Full Name / Nama Penuh]],Table1[[#All],[Employee Name]],Table1[[#All],[Status]],"",0,1)</f>
        <v>Active</v>
      </c>
      <c r="R3467" s="37"/>
    </row>
    <row r="3468" spans="1:18">
      <c r="A3468" s="17"/>
      <c r="B3468" s="15"/>
      <c r="C3468" s="15"/>
      <c r="D3468" s="15"/>
      <c r="E3468" s="32">
        <v>45863</v>
      </c>
      <c r="F3468" s="17" t="s">
        <v>90</v>
      </c>
      <c r="G3468" s="15"/>
      <c r="H3468" s="17" t="s">
        <v>239</v>
      </c>
      <c r="I3468" s="17" t="s">
        <v>445</v>
      </c>
      <c r="J3468" s="17" t="s">
        <v>320</v>
      </c>
      <c r="K3468" s="17" t="s">
        <v>305</v>
      </c>
      <c r="L3468" s="17" t="s">
        <v>10571</v>
      </c>
      <c r="M3468" s="17" t="s">
        <v>10572</v>
      </c>
      <c r="N3468" s="17" t="s">
        <v>10573</v>
      </c>
      <c r="O3468" s="17" t="s">
        <v>283</v>
      </c>
      <c r="P3468" s="43" t="s">
        <v>4047</v>
      </c>
      <c r="Q3468" s="17" t="str" cm="1">
        <f t="array" ref="Q3468">_xlfn.XLOOKUP(Table4[[#This Row],[Full Name / Nama Penuh]],Table1[[#All],[Employee Name]],Table1[[#All],[Status]],"",0,1)</f>
        <v>Active</v>
      </c>
      <c r="R3468" s="37"/>
    </row>
    <row r="3469" spans="1:18">
      <c r="A3469" s="17"/>
      <c r="B3469" s="15"/>
      <c r="C3469" s="15"/>
      <c r="D3469" s="15"/>
      <c r="E3469" s="32">
        <v>45863</v>
      </c>
      <c r="F3469" s="17" t="s">
        <v>116</v>
      </c>
      <c r="G3469" s="15"/>
      <c r="H3469" s="17" t="s">
        <v>239</v>
      </c>
      <c r="I3469" s="17" t="s">
        <v>881</v>
      </c>
      <c r="J3469" s="17" t="s">
        <v>88</v>
      </c>
      <c r="K3469" s="17" t="s">
        <v>305</v>
      </c>
      <c r="L3469" s="17" t="s">
        <v>10574</v>
      </c>
      <c r="M3469" s="17" t="s">
        <v>10575</v>
      </c>
      <c r="N3469" s="17" t="s">
        <v>10576</v>
      </c>
      <c r="O3469" s="17" t="s">
        <v>295</v>
      </c>
      <c r="P3469" s="43" t="s">
        <v>4047</v>
      </c>
      <c r="Q3469" s="17" t="str" cm="1">
        <f t="array" ref="Q3469">_xlfn.XLOOKUP(Table4[[#This Row],[Full Name / Nama Penuh]],Table1[[#All],[Employee Name]],Table1[[#All],[Status]],"",0,1)</f>
        <v>Active</v>
      </c>
      <c r="R3469" s="37"/>
    </row>
    <row r="3470" spans="1:18">
      <c r="A3470" s="17"/>
      <c r="B3470" s="15"/>
      <c r="C3470" s="15"/>
      <c r="D3470" s="15"/>
      <c r="E3470" s="32">
        <v>45863</v>
      </c>
      <c r="F3470" s="17" t="s">
        <v>157</v>
      </c>
      <c r="G3470" s="15"/>
      <c r="H3470" s="17" t="s">
        <v>239</v>
      </c>
      <c r="I3470" s="17" t="s">
        <v>10186</v>
      </c>
      <c r="J3470" s="17" t="s">
        <v>274</v>
      </c>
      <c r="K3470" s="17" t="s">
        <v>305</v>
      </c>
      <c r="L3470" s="17" t="s">
        <v>10577</v>
      </c>
      <c r="M3470" s="17" t="s">
        <v>10578</v>
      </c>
      <c r="N3470" s="17" t="s">
        <v>10579</v>
      </c>
      <c r="O3470" s="17" t="s">
        <v>295</v>
      </c>
      <c r="P3470" s="43" t="s">
        <v>4047</v>
      </c>
      <c r="Q3470" s="17" t="str" cm="1">
        <f t="array" ref="Q3470">_xlfn.XLOOKUP(Table4[[#This Row],[Full Name / Nama Penuh]],Table1[[#All],[Employee Name]],Table1[[#All],[Status]],"",0,1)</f>
        <v>Active</v>
      </c>
      <c r="R3470" s="37"/>
    </row>
    <row r="3471" spans="1:18">
      <c r="A3471" s="17"/>
      <c r="B3471" s="15"/>
      <c r="C3471" s="15"/>
      <c r="D3471" s="15"/>
      <c r="E3471" s="32">
        <v>45862</v>
      </c>
      <c r="F3471" s="17" t="s">
        <v>93</v>
      </c>
      <c r="G3471" s="15"/>
      <c r="H3471" s="17" t="s">
        <v>239</v>
      </c>
      <c r="I3471" s="17" t="s">
        <v>6054</v>
      </c>
      <c r="J3471" s="17" t="s">
        <v>325</v>
      </c>
      <c r="K3471" s="17" t="s">
        <v>296</v>
      </c>
      <c r="L3471" s="17" t="s">
        <v>10580</v>
      </c>
      <c r="M3471" s="17" t="s">
        <v>10581</v>
      </c>
      <c r="N3471" s="17" t="s">
        <v>10582</v>
      </c>
      <c r="O3471" s="17" t="s">
        <v>450</v>
      </c>
      <c r="P3471" s="43" t="s">
        <v>4047</v>
      </c>
      <c r="Q3471" s="17" t="str" cm="1">
        <f t="array" ref="Q3471">_xlfn.XLOOKUP(Table4[[#This Row],[Full Name / Nama Penuh]],Table1[[#All],[Employee Name]],Table1[[#All],[Status]],"",0,1)</f>
        <v>Active</v>
      </c>
      <c r="R3471" s="37"/>
    </row>
    <row r="3472" spans="1:18">
      <c r="A3472" s="17"/>
      <c r="B3472" s="15"/>
      <c r="C3472" s="15"/>
      <c r="D3472" s="15"/>
      <c r="E3472" s="32">
        <v>45862</v>
      </c>
      <c r="F3472" s="17" t="s">
        <v>116</v>
      </c>
      <c r="G3472" s="15"/>
      <c r="H3472" s="17" t="s">
        <v>239</v>
      </c>
      <c r="I3472" s="17" t="s">
        <v>861</v>
      </c>
      <c r="J3472" s="17" t="s">
        <v>88</v>
      </c>
      <c r="K3472" s="17" t="s">
        <v>285</v>
      </c>
      <c r="L3472" s="17" t="s">
        <v>10583</v>
      </c>
      <c r="M3472" s="17" t="s">
        <v>10584</v>
      </c>
      <c r="N3472" s="17" t="s">
        <v>10585</v>
      </c>
      <c r="O3472" s="17" t="s">
        <v>283</v>
      </c>
      <c r="P3472" s="43" t="s">
        <v>4047</v>
      </c>
      <c r="Q3472" s="17" t="str" cm="1">
        <f t="array" ref="Q3472">_xlfn.XLOOKUP(Table4[[#This Row],[Full Name / Nama Penuh]],Table1[[#All],[Employee Name]],Table1[[#All],[Status]],"",0,1)</f>
        <v>Active</v>
      </c>
      <c r="R3472" s="37"/>
    </row>
    <row r="3473" spans="1:18">
      <c r="A3473" s="17"/>
      <c r="B3473" s="15"/>
      <c r="C3473" s="15"/>
      <c r="D3473" s="15"/>
      <c r="E3473" s="32">
        <v>45862</v>
      </c>
      <c r="F3473" s="17" t="s">
        <v>66</v>
      </c>
      <c r="G3473" s="15"/>
      <c r="H3473" s="17" t="s">
        <v>239</v>
      </c>
      <c r="I3473" s="17" t="s">
        <v>56</v>
      </c>
      <c r="J3473" s="17" t="s">
        <v>291</v>
      </c>
      <c r="K3473" s="17" t="s">
        <v>296</v>
      </c>
      <c r="L3473" s="17" t="s">
        <v>10586</v>
      </c>
      <c r="M3473" s="17" t="s">
        <v>10587</v>
      </c>
      <c r="N3473" s="17" t="s">
        <v>10588</v>
      </c>
      <c r="O3473" s="17" t="s">
        <v>346</v>
      </c>
      <c r="P3473" s="43" t="s">
        <v>4047</v>
      </c>
      <c r="Q3473" s="17" t="str" cm="1">
        <f t="array" ref="Q3473">_xlfn.XLOOKUP(Table4[[#This Row],[Full Name / Nama Penuh]],Table1[[#All],[Employee Name]],Table1[[#All],[Status]],"",0,1)</f>
        <v>Active</v>
      </c>
      <c r="R3473" s="37"/>
    </row>
    <row r="3474" spans="1:18">
      <c r="A3474" s="17"/>
      <c r="B3474" s="15"/>
      <c r="C3474" s="15"/>
      <c r="D3474" s="15"/>
      <c r="E3474" s="32">
        <v>45862</v>
      </c>
      <c r="F3474" s="17" t="s">
        <v>159</v>
      </c>
      <c r="G3474" s="15"/>
      <c r="H3474" s="17" t="s">
        <v>239</v>
      </c>
      <c r="I3474" s="17" t="s">
        <v>20</v>
      </c>
      <c r="J3474" s="17" t="s">
        <v>753</v>
      </c>
      <c r="K3474" s="17" t="s">
        <v>285</v>
      </c>
      <c r="L3474" s="17" t="s">
        <v>10589</v>
      </c>
      <c r="M3474" s="17" t="s">
        <v>10590</v>
      </c>
      <c r="N3474" s="17" t="s">
        <v>10591</v>
      </c>
      <c r="O3474" s="17" t="s">
        <v>428</v>
      </c>
      <c r="P3474" s="43" t="s">
        <v>4047</v>
      </c>
      <c r="Q3474" s="17" t="str" cm="1">
        <f t="array" ref="Q3474">_xlfn.XLOOKUP(Table4[[#This Row],[Full Name / Nama Penuh]],Table1[[#All],[Employee Name]],Table1[[#All],[Status]],"",0,1)</f>
        <v>Active</v>
      </c>
      <c r="R3474" s="37"/>
    </row>
    <row r="3475" spans="1:18">
      <c r="A3475" s="17"/>
      <c r="B3475" s="15"/>
      <c r="C3475" s="15"/>
      <c r="D3475" s="15"/>
      <c r="E3475" s="32">
        <v>45862</v>
      </c>
      <c r="F3475" s="17" t="s">
        <v>216</v>
      </c>
      <c r="G3475" s="15"/>
      <c r="H3475" s="17" t="s">
        <v>239</v>
      </c>
      <c r="I3475" s="17" t="s">
        <v>371</v>
      </c>
      <c r="J3475" s="17" t="s">
        <v>279</v>
      </c>
      <c r="K3475" s="17" t="s">
        <v>296</v>
      </c>
      <c r="L3475" s="17" t="s">
        <v>10592</v>
      </c>
      <c r="M3475" s="17" t="s">
        <v>10593</v>
      </c>
      <c r="N3475" s="17" t="s">
        <v>10594</v>
      </c>
      <c r="O3475" s="17" t="s">
        <v>346</v>
      </c>
      <c r="P3475" s="43" t="s">
        <v>4047</v>
      </c>
      <c r="Q3475" s="17" t="str" cm="1">
        <f t="array" ref="Q3475">_xlfn.XLOOKUP(Table4[[#This Row],[Full Name / Nama Penuh]],Table1[[#All],[Employee Name]],Table1[[#All],[Status]],"",0,1)</f>
        <v>Active</v>
      </c>
      <c r="R3475" s="37"/>
    </row>
    <row r="3476" spans="1:18">
      <c r="A3476" s="17"/>
      <c r="B3476" s="15"/>
      <c r="C3476" s="15"/>
      <c r="D3476" s="15"/>
      <c r="E3476" s="32">
        <v>45862</v>
      </c>
      <c r="F3476" s="17" t="s">
        <v>113</v>
      </c>
      <c r="G3476" s="15"/>
      <c r="H3476" s="17" t="s">
        <v>239</v>
      </c>
      <c r="I3476" s="17" t="s">
        <v>8492</v>
      </c>
      <c r="J3476" s="17" t="s">
        <v>274</v>
      </c>
      <c r="K3476" s="17" t="s">
        <v>285</v>
      </c>
      <c r="L3476" s="17" t="s">
        <v>10595</v>
      </c>
      <c r="M3476" s="17" t="s">
        <v>10596</v>
      </c>
      <c r="N3476" s="17" t="s">
        <v>10597</v>
      </c>
      <c r="O3476" s="17" t="s">
        <v>589</v>
      </c>
      <c r="P3476" s="43" t="s">
        <v>4047</v>
      </c>
      <c r="Q3476" s="17" t="str" cm="1">
        <f t="array" ref="Q3476">_xlfn.XLOOKUP(Table4[[#This Row],[Full Name / Nama Penuh]],Table1[[#All],[Employee Name]],Table1[[#All],[Status]],"",0,1)</f>
        <v>Inactive</v>
      </c>
      <c r="R3476" s="37"/>
    </row>
    <row r="3477" spans="1:18">
      <c r="A3477" s="17"/>
      <c r="B3477" s="15"/>
      <c r="C3477" s="15"/>
      <c r="D3477" s="15"/>
      <c r="E3477" s="32">
        <v>45862</v>
      </c>
      <c r="F3477" s="17" t="s">
        <v>70</v>
      </c>
      <c r="G3477" s="15"/>
      <c r="H3477" s="17" t="s">
        <v>239</v>
      </c>
      <c r="I3477" s="17" t="s">
        <v>722</v>
      </c>
      <c r="J3477" s="17" t="s">
        <v>274</v>
      </c>
      <c r="K3477" s="17" t="s">
        <v>285</v>
      </c>
      <c r="L3477" s="17" t="s">
        <v>10598</v>
      </c>
      <c r="M3477" s="17" t="s">
        <v>287</v>
      </c>
      <c r="N3477" s="17" t="s">
        <v>10599</v>
      </c>
      <c r="O3477" s="17" t="s">
        <v>289</v>
      </c>
      <c r="P3477" s="43" t="s">
        <v>4047</v>
      </c>
      <c r="Q3477" s="17" t="str" cm="1">
        <f t="array" ref="Q3477">_xlfn.XLOOKUP(Table4[[#This Row],[Full Name / Nama Penuh]],Table1[[#All],[Employee Name]],Table1[[#All],[Status]],"",0,1)</f>
        <v>Active</v>
      </c>
      <c r="R3477" s="37"/>
    </row>
    <row r="3478" spans="1:18">
      <c r="A3478" s="17"/>
      <c r="B3478" s="15"/>
      <c r="C3478" s="15"/>
      <c r="D3478" s="15"/>
      <c r="E3478" s="32">
        <v>45862</v>
      </c>
      <c r="F3478" s="17" t="s">
        <v>220</v>
      </c>
      <c r="G3478" s="15"/>
      <c r="H3478" s="17" t="s">
        <v>239</v>
      </c>
      <c r="I3478" s="17" t="s">
        <v>10600</v>
      </c>
      <c r="J3478" s="17" t="s">
        <v>332</v>
      </c>
      <c r="K3478" s="17" t="s">
        <v>285</v>
      </c>
      <c r="L3478" s="17" t="s">
        <v>2905</v>
      </c>
      <c r="M3478" s="17" t="s">
        <v>1049</v>
      </c>
      <c r="N3478" s="17" t="s">
        <v>8603</v>
      </c>
      <c r="O3478" s="17" t="s">
        <v>375</v>
      </c>
      <c r="P3478" s="43" t="s">
        <v>4047</v>
      </c>
      <c r="Q3478" s="17" t="str" cm="1">
        <f t="array" ref="Q3478">_xlfn.XLOOKUP(Table4[[#This Row],[Full Name / Nama Penuh]],Table1[[#All],[Employee Name]],Table1[[#All],[Status]],"",0,1)</f>
        <v>Active</v>
      </c>
      <c r="R3478" s="37"/>
    </row>
    <row r="3479" spans="1:18">
      <c r="A3479" s="17"/>
      <c r="B3479" s="15"/>
      <c r="C3479" s="15"/>
      <c r="D3479" s="15"/>
      <c r="E3479" s="32">
        <v>45862</v>
      </c>
      <c r="F3479" s="17" t="s">
        <v>177</v>
      </c>
      <c r="G3479" s="15"/>
      <c r="H3479" s="17" t="s">
        <v>239</v>
      </c>
      <c r="I3479" s="17" t="s">
        <v>6677</v>
      </c>
      <c r="J3479" s="17" t="s">
        <v>628</v>
      </c>
      <c r="K3479" s="17" t="s">
        <v>305</v>
      </c>
      <c r="L3479" s="17" t="s">
        <v>10601</v>
      </c>
      <c r="M3479" s="17" t="s">
        <v>10602</v>
      </c>
      <c r="N3479" s="17" t="s">
        <v>10603</v>
      </c>
      <c r="O3479" s="17" t="s">
        <v>589</v>
      </c>
      <c r="P3479" s="43" t="s">
        <v>4047</v>
      </c>
      <c r="Q3479" s="17" t="str" cm="1">
        <f t="array" ref="Q3479">_xlfn.XLOOKUP(Table4[[#This Row],[Full Name / Nama Penuh]],Table1[[#All],[Employee Name]],Table1[[#All],[Status]],"",0,1)</f>
        <v>Active</v>
      </c>
      <c r="R3479" s="37"/>
    </row>
    <row r="3480" spans="1:18">
      <c r="A3480" s="17"/>
      <c r="B3480" s="15"/>
      <c r="C3480" s="15"/>
      <c r="D3480" s="15"/>
      <c r="E3480" s="32">
        <v>45862</v>
      </c>
      <c r="F3480" s="17" t="s">
        <v>98</v>
      </c>
      <c r="G3480" s="15"/>
      <c r="H3480" s="17" t="s">
        <v>239</v>
      </c>
      <c r="I3480" s="17" t="s">
        <v>489</v>
      </c>
      <c r="J3480" s="17" t="s">
        <v>274</v>
      </c>
      <c r="K3480" s="17" t="s">
        <v>305</v>
      </c>
      <c r="L3480" s="17" t="s">
        <v>10604</v>
      </c>
      <c r="M3480" s="17" t="s">
        <v>10605</v>
      </c>
      <c r="N3480" s="17" t="s">
        <v>10606</v>
      </c>
      <c r="O3480" s="17" t="s">
        <v>450</v>
      </c>
      <c r="P3480" s="43" t="s">
        <v>4047</v>
      </c>
      <c r="Q3480" s="17" t="str" cm="1">
        <f t="array" ref="Q3480">_xlfn.XLOOKUP(Table4[[#This Row],[Full Name / Nama Penuh]],Table1[[#All],[Employee Name]],Table1[[#All],[Status]],"",0,1)</f>
        <v>Active</v>
      </c>
      <c r="R3480" s="37"/>
    </row>
    <row r="3481" spans="1:18">
      <c r="A3481" s="17"/>
      <c r="B3481" s="15"/>
      <c r="C3481" s="15"/>
      <c r="D3481" s="15"/>
      <c r="E3481" s="32">
        <v>45862</v>
      </c>
      <c r="F3481" s="17" t="s">
        <v>66</v>
      </c>
      <c r="G3481" s="15"/>
      <c r="H3481" s="17" t="s">
        <v>239</v>
      </c>
      <c r="I3481" s="17" t="s">
        <v>56</v>
      </c>
      <c r="J3481" s="17" t="s">
        <v>504</v>
      </c>
      <c r="K3481" s="17" t="s">
        <v>305</v>
      </c>
      <c r="L3481" s="17" t="s">
        <v>10607</v>
      </c>
      <c r="M3481" s="17" t="s">
        <v>1223</v>
      </c>
      <c r="N3481" s="17" t="s">
        <v>2589</v>
      </c>
      <c r="O3481" s="17" t="s">
        <v>428</v>
      </c>
      <c r="P3481" s="43" t="s">
        <v>4047</v>
      </c>
      <c r="Q3481" s="17" t="str" cm="1">
        <f t="array" ref="Q3481">_xlfn.XLOOKUP(Table4[[#This Row],[Full Name / Nama Penuh]],Table1[[#All],[Employee Name]],Table1[[#All],[Status]],"",0,1)</f>
        <v>Active</v>
      </c>
      <c r="R3481" s="37"/>
    </row>
    <row r="3482" spans="1:18">
      <c r="A3482" s="17"/>
      <c r="B3482" s="15"/>
      <c r="C3482" s="15"/>
      <c r="D3482" s="15"/>
      <c r="E3482" s="32">
        <v>45862</v>
      </c>
      <c r="F3482" s="17" t="s">
        <v>208</v>
      </c>
      <c r="G3482" s="15"/>
      <c r="H3482" s="17" t="s">
        <v>239</v>
      </c>
      <c r="I3482" s="17" t="s">
        <v>554</v>
      </c>
      <c r="J3482" s="17" t="s">
        <v>644</v>
      </c>
      <c r="K3482" s="17" t="s">
        <v>267</v>
      </c>
      <c r="L3482" s="17" t="s">
        <v>10608</v>
      </c>
      <c r="M3482" s="17" t="s">
        <v>5881</v>
      </c>
      <c r="N3482" s="17" t="s">
        <v>10609</v>
      </c>
      <c r="O3482" s="17" t="s">
        <v>283</v>
      </c>
      <c r="P3482" s="43" t="s">
        <v>4047</v>
      </c>
      <c r="Q3482" s="17" t="str" cm="1">
        <f t="array" ref="Q3482">_xlfn.XLOOKUP(Table4[[#This Row],[Full Name / Nama Penuh]],Table1[[#All],[Employee Name]],Table1[[#All],[Status]],"",0,1)</f>
        <v>Active</v>
      </c>
      <c r="R3482" s="37"/>
    </row>
    <row r="3483" spans="1:18">
      <c r="A3483" s="17"/>
      <c r="B3483" s="15"/>
      <c r="C3483" s="15"/>
      <c r="D3483" s="15"/>
      <c r="E3483" s="32">
        <v>45862</v>
      </c>
      <c r="F3483" s="17" t="s">
        <v>129</v>
      </c>
      <c r="G3483" s="15"/>
      <c r="H3483" s="17" t="s">
        <v>239</v>
      </c>
      <c r="I3483" s="17" t="s">
        <v>10610</v>
      </c>
      <c r="J3483" s="17" t="s">
        <v>1026</v>
      </c>
      <c r="K3483" s="17" t="s">
        <v>267</v>
      </c>
      <c r="L3483" s="17" t="s">
        <v>10611</v>
      </c>
      <c r="M3483" s="17" t="s">
        <v>10612</v>
      </c>
      <c r="N3483" s="17" t="s">
        <v>10613</v>
      </c>
      <c r="O3483" s="17" t="s">
        <v>450</v>
      </c>
      <c r="P3483" s="43" t="s">
        <v>4047</v>
      </c>
      <c r="Q3483" s="17" t="str" cm="1">
        <f t="array" ref="Q3483">_xlfn.XLOOKUP(Table4[[#This Row],[Full Name / Nama Penuh]],Table1[[#All],[Employee Name]],Table1[[#All],[Status]],"",0,1)</f>
        <v>Inactive</v>
      </c>
      <c r="R3483" s="37"/>
    </row>
    <row r="3484" spans="1:18">
      <c r="A3484" s="17"/>
      <c r="B3484" s="15"/>
      <c r="C3484" s="15"/>
      <c r="D3484" s="15"/>
      <c r="E3484" s="32">
        <v>45862</v>
      </c>
      <c r="F3484" s="17" t="s">
        <v>157</v>
      </c>
      <c r="G3484" s="15"/>
      <c r="H3484" s="17" t="s">
        <v>239</v>
      </c>
      <c r="I3484" s="17" t="s">
        <v>10614</v>
      </c>
      <c r="J3484" s="17" t="s">
        <v>274</v>
      </c>
      <c r="K3484" s="17" t="s">
        <v>267</v>
      </c>
      <c r="L3484" s="17" t="s">
        <v>10615</v>
      </c>
      <c r="M3484" s="17" t="s">
        <v>10616</v>
      </c>
      <c r="N3484" s="17" t="s">
        <v>10617</v>
      </c>
      <c r="O3484" s="17" t="s">
        <v>283</v>
      </c>
      <c r="P3484" s="43" t="s">
        <v>4047</v>
      </c>
      <c r="Q3484" s="17" t="str" cm="1">
        <f t="array" ref="Q3484">_xlfn.XLOOKUP(Table4[[#This Row],[Full Name / Nama Penuh]],Table1[[#All],[Employee Name]],Table1[[#All],[Status]],"",0,1)</f>
        <v>Active</v>
      </c>
      <c r="R3484" s="37"/>
    </row>
    <row r="3485" spans="1:18">
      <c r="A3485" s="17"/>
      <c r="B3485" s="15"/>
      <c r="C3485" s="15"/>
      <c r="D3485" s="15"/>
      <c r="E3485" s="32">
        <v>45862</v>
      </c>
      <c r="F3485" s="17" t="s">
        <v>174</v>
      </c>
      <c r="G3485" s="15"/>
      <c r="H3485" s="17" t="s">
        <v>239</v>
      </c>
      <c r="I3485" s="17" t="s">
        <v>359</v>
      </c>
      <c r="J3485" s="17" t="s">
        <v>644</v>
      </c>
      <c r="K3485" s="17" t="s">
        <v>267</v>
      </c>
      <c r="L3485" s="17" t="s">
        <v>10618</v>
      </c>
      <c r="M3485" s="17" t="s">
        <v>10619</v>
      </c>
      <c r="N3485" s="17" t="s">
        <v>10620</v>
      </c>
      <c r="O3485" s="17" t="s">
        <v>340</v>
      </c>
      <c r="P3485" s="43" t="s">
        <v>4047</v>
      </c>
      <c r="Q3485" s="17" t="str" cm="1">
        <f t="array" ref="Q3485">_xlfn.XLOOKUP(Table4[[#This Row],[Full Name / Nama Penuh]],Table1[[#All],[Employee Name]],Table1[[#All],[Status]],"",0,1)</f>
        <v>Active</v>
      </c>
      <c r="R3485" s="37"/>
    </row>
    <row r="3486" spans="1:18">
      <c r="A3486" s="17"/>
      <c r="B3486" s="15"/>
      <c r="C3486" s="15"/>
      <c r="D3486" s="15"/>
      <c r="E3486" s="32">
        <v>45862</v>
      </c>
      <c r="F3486" s="17" t="s">
        <v>70</v>
      </c>
      <c r="G3486" s="15"/>
      <c r="H3486" s="17" t="s">
        <v>239</v>
      </c>
      <c r="I3486" s="17" t="s">
        <v>722</v>
      </c>
      <c r="J3486" s="17" t="s">
        <v>274</v>
      </c>
      <c r="K3486" s="17" t="s">
        <v>267</v>
      </c>
      <c r="L3486" s="17" t="s">
        <v>10621</v>
      </c>
      <c r="M3486" s="17" t="s">
        <v>581</v>
      </c>
      <c r="N3486" s="17" t="s">
        <v>10622</v>
      </c>
      <c r="O3486" s="17" t="s">
        <v>346</v>
      </c>
      <c r="P3486" s="43" t="s">
        <v>4047</v>
      </c>
      <c r="Q3486" s="17" t="str" cm="1">
        <f t="array" ref="Q3486">_xlfn.XLOOKUP(Table4[[#This Row],[Full Name / Nama Penuh]],Table1[[#All],[Employee Name]],Table1[[#All],[Status]],"",0,1)</f>
        <v>Active</v>
      </c>
      <c r="R3486" s="37"/>
    </row>
    <row r="3487" spans="1:18" ht="115.5">
      <c r="A3487" s="47"/>
      <c r="B3487" s="21"/>
      <c r="C3487" s="21"/>
      <c r="D3487" s="21"/>
      <c r="E3487" s="33">
        <v>45862</v>
      </c>
      <c r="F3487" s="17" t="s">
        <v>131</v>
      </c>
      <c r="G3487" s="15"/>
      <c r="H3487" s="17" t="s">
        <v>239</v>
      </c>
      <c r="I3487" s="22" t="s">
        <v>403</v>
      </c>
      <c r="J3487" s="22" t="s">
        <v>314</v>
      </c>
      <c r="K3487" s="23" t="s">
        <v>267</v>
      </c>
      <c r="L3487" s="23" t="s">
        <v>10623</v>
      </c>
      <c r="M3487" s="24" t="s">
        <v>10624</v>
      </c>
      <c r="N3487" s="23" t="s">
        <v>10625</v>
      </c>
      <c r="O3487" s="22" t="s">
        <v>289</v>
      </c>
      <c r="P3487" s="43" t="s">
        <v>4047</v>
      </c>
      <c r="Q3487" s="17" t="str" cm="1">
        <f t="array" ref="Q3487">_xlfn.XLOOKUP(Table4[[#This Row],[Full Name / Nama Penuh]],Table1[[#All],[Employee Name]],Table1[[#All],[Status]],"",0,1)</f>
        <v>Active</v>
      </c>
      <c r="R3487" s="37"/>
    </row>
    <row r="3488" spans="1:18">
      <c r="A3488" s="17"/>
      <c r="B3488" s="15"/>
      <c r="C3488" s="15"/>
      <c r="D3488" s="15"/>
      <c r="E3488" s="32">
        <v>45861</v>
      </c>
      <c r="F3488" s="17" t="s">
        <v>11</v>
      </c>
      <c r="G3488" s="15"/>
      <c r="H3488" s="17" t="s">
        <v>239</v>
      </c>
      <c r="I3488" s="17" t="s">
        <v>1432</v>
      </c>
      <c r="J3488" s="17" t="s">
        <v>274</v>
      </c>
      <c r="K3488" s="17" t="s">
        <v>296</v>
      </c>
      <c r="L3488" s="17" t="s">
        <v>10626</v>
      </c>
      <c r="M3488" s="17" t="s">
        <v>10558</v>
      </c>
      <c r="N3488" s="17" t="s">
        <v>10627</v>
      </c>
      <c r="O3488" s="17" t="s">
        <v>948</v>
      </c>
      <c r="P3488" s="43" t="s">
        <v>4047</v>
      </c>
      <c r="Q3488" s="17" t="str" cm="1">
        <f t="array" ref="Q3488">_xlfn.XLOOKUP(Table4[[#This Row],[Full Name / Nama Penuh]],Table1[[#All],[Employee Name]],Table1[[#All],[Status]],"",0,1)</f>
        <v>Active</v>
      </c>
      <c r="R3488" s="37"/>
    </row>
    <row r="3489" spans="1:18">
      <c r="A3489" s="17"/>
      <c r="B3489" s="15"/>
      <c r="C3489" s="15"/>
      <c r="D3489" s="15"/>
      <c r="E3489" s="32">
        <v>45861</v>
      </c>
      <c r="F3489" s="17" t="s">
        <v>90</v>
      </c>
      <c r="G3489" s="15"/>
      <c r="H3489" s="17" t="s">
        <v>239</v>
      </c>
      <c r="I3489" s="17" t="s">
        <v>445</v>
      </c>
      <c r="J3489" s="17" t="s">
        <v>291</v>
      </c>
      <c r="K3489" s="17" t="s">
        <v>285</v>
      </c>
      <c r="L3489" s="17" t="s">
        <v>10628</v>
      </c>
      <c r="M3489" s="17" t="s">
        <v>10629</v>
      </c>
      <c r="N3489" s="17" t="s">
        <v>10630</v>
      </c>
      <c r="O3489" s="17" t="s">
        <v>289</v>
      </c>
      <c r="P3489" s="43" t="s">
        <v>4047</v>
      </c>
      <c r="Q3489" s="17" t="str" cm="1">
        <f t="array" ref="Q3489">_xlfn.XLOOKUP(Table4[[#This Row],[Full Name / Nama Penuh]],Table1[[#All],[Employee Name]],Table1[[#All],[Status]],"",0,1)</f>
        <v>Active</v>
      </c>
      <c r="R3489" s="37"/>
    </row>
    <row r="3490" spans="1:18">
      <c r="A3490" s="17"/>
      <c r="B3490" s="15"/>
      <c r="C3490" s="15"/>
      <c r="D3490" s="15"/>
      <c r="E3490" s="32">
        <v>45861</v>
      </c>
      <c r="F3490" s="17" t="s">
        <v>66</v>
      </c>
      <c r="G3490" s="15"/>
      <c r="H3490" s="17" t="s">
        <v>239</v>
      </c>
      <c r="I3490" s="17" t="s">
        <v>56</v>
      </c>
      <c r="J3490" s="17" t="s">
        <v>1026</v>
      </c>
      <c r="K3490" s="17" t="s">
        <v>296</v>
      </c>
      <c r="L3490" s="17" t="s">
        <v>10631</v>
      </c>
      <c r="M3490" s="17" t="s">
        <v>10632</v>
      </c>
      <c r="N3490" s="17" t="s">
        <v>10633</v>
      </c>
      <c r="O3490" s="17" t="s">
        <v>346</v>
      </c>
      <c r="P3490" s="43" t="s">
        <v>4047</v>
      </c>
      <c r="Q3490" s="17" t="str" cm="1">
        <f t="array" ref="Q3490">_xlfn.XLOOKUP(Table4[[#This Row],[Full Name / Nama Penuh]],Table1[[#All],[Employee Name]],Table1[[#All],[Status]],"",0,1)</f>
        <v>Active</v>
      </c>
      <c r="R3490" s="37"/>
    </row>
    <row r="3491" spans="1:18">
      <c r="A3491" s="17"/>
      <c r="B3491" s="15"/>
      <c r="C3491" s="15"/>
      <c r="D3491" s="15"/>
      <c r="E3491" s="32">
        <v>45861</v>
      </c>
      <c r="F3491" s="17" t="s">
        <v>66</v>
      </c>
      <c r="G3491" s="15"/>
      <c r="H3491" s="17" t="s">
        <v>239</v>
      </c>
      <c r="I3491" s="17" t="s">
        <v>56</v>
      </c>
      <c r="J3491" s="17" t="s">
        <v>4550</v>
      </c>
      <c r="K3491" s="17" t="s">
        <v>285</v>
      </c>
      <c r="L3491" s="17" t="s">
        <v>10634</v>
      </c>
      <c r="M3491" s="17" t="s">
        <v>10635</v>
      </c>
      <c r="N3491" s="17" t="s">
        <v>10636</v>
      </c>
      <c r="O3491" s="17" t="s">
        <v>428</v>
      </c>
      <c r="P3491" s="43" t="s">
        <v>4047</v>
      </c>
      <c r="Q3491" s="17" t="str" cm="1">
        <f t="array" ref="Q3491">_xlfn.XLOOKUP(Table4[[#This Row],[Full Name / Nama Penuh]],Table1[[#All],[Employee Name]],Table1[[#All],[Status]],"",0,1)</f>
        <v>Active</v>
      </c>
      <c r="R3491" s="37"/>
    </row>
    <row r="3492" spans="1:18">
      <c r="A3492" s="17"/>
      <c r="B3492" s="15"/>
      <c r="C3492" s="15"/>
      <c r="D3492" s="15"/>
      <c r="E3492" s="32">
        <v>45861</v>
      </c>
      <c r="F3492" s="17" t="s">
        <v>208</v>
      </c>
      <c r="G3492" s="15"/>
      <c r="H3492" s="17" t="s">
        <v>239</v>
      </c>
      <c r="I3492" s="17" t="s">
        <v>4858</v>
      </c>
      <c r="J3492" s="17" t="s">
        <v>644</v>
      </c>
      <c r="K3492" s="17" t="s">
        <v>296</v>
      </c>
      <c r="L3492" s="17" t="s">
        <v>10637</v>
      </c>
      <c r="M3492" s="17" t="s">
        <v>10638</v>
      </c>
      <c r="N3492" s="17" t="s">
        <v>10639</v>
      </c>
      <c r="O3492" s="17" t="s">
        <v>289</v>
      </c>
      <c r="P3492" s="43" t="s">
        <v>4047</v>
      </c>
      <c r="Q3492" s="17" t="str" cm="1">
        <f t="array" ref="Q3492">_xlfn.XLOOKUP(Table4[[#This Row],[Full Name / Nama Penuh]],Table1[[#All],[Employee Name]],Table1[[#All],[Status]],"",0,1)</f>
        <v>Active</v>
      </c>
      <c r="R3492" s="37"/>
    </row>
    <row r="3493" spans="1:18">
      <c r="A3493" s="17"/>
      <c r="B3493" s="15"/>
      <c r="C3493" s="15"/>
      <c r="D3493" s="15"/>
      <c r="E3493" s="32">
        <v>45861</v>
      </c>
      <c r="F3493" s="17" t="s">
        <v>110</v>
      </c>
      <c r="G3493" s="15"/>
      <c r="H3493" s="17" t="s">
        <v>239</v>
      </c>
      <c r="I3493" s="17" t="s">
        <v>537</v>
      </c>
      <c r="J3493" s="17" t="s">
        <v>88</v>
      </c>
      <c r="K3493" s="17" t="s">
        <v>296</v>
      </c>
      <c r="L3493" s="17" t="s">
        <v>10640</v>
      </c>
      <c r="M3493" s="17" t="s">
        <v>10641</v>
      </c>
      <c r="N3493" s="17" t="s">
        <v>10642</v>
      </c>
      <c r="O3493" s="17" t="s">
        <v>346</v>
      </c>
      <c r="P3493" s="43" t="s">
        <v>4047</v>
      </c>
      <c r="Q3493" s="17" t="str" cm="1">
        <f t="array" ref="Q3493">_xlfn.XLOOKUP(Table4[[#This Row],[Full Name / Nama Penuh]],Table1[[#All],[Employee Name]],Table1[[#All],[Status]],"",0,1)</f>
        <v>Active</v>
      </c>
      <c r="R3493" s="37"/>
    </row>
    <row r="3494" spans="1:18">
      <c r="A3494" s="17"/>
      <c r="B3494" s="15"/>
      <c r="C3494" s="15"/>
      <c r="D3494" s="15"/>
      <c r="E3494" s="32">
        <v>45861</v>
      </c>
      <c r="F3494" s="17" t="s">
        <v>216</v>
      </c>
      <c r="G3494" s="15"/>
      <c r="H3494" s="17" t="s">
        <v>239</v>
      </c>
      <c r="I3494" s="17" t="s">
        <v>371</v>
      </c>
      <c r="J3494" s="17" t="s">
        <v>386</v>
      </c>
      <c r="K3494" s="17" t="s">
        <v>296</v>
      </c>
      <c r="L3494" s="17" t="s">
        <v>10643</v>
      </c>
      <c r="M3494" s="17" t="s">
        <v>10644</v>
      </c>
      <c r="N3494" s="17" t="s">
        <v>10645</v>
      </c>
      <c r="O3494" s="17" t="s">
        <v>346</v>
      </c>
      <c r="P3494" s="43" t="s">
        <v>4047</v>
      </c>
      <c r="Q3494" s="17" t="str" cm="1">
        <f t="array" ref="Q3494">_xlfn.XLOOKUP(Table4[[#This Row],[Full Name / Nama Penuh]],Table1[[#All],[Employee Name]],Table1[[#All],[Status]],"",0,1)</f>
        <v>Active</v>
      </c>
      <c r="R3494" s="37"/>
    </row>
    <row r="3495" spans="1:18" ht="43.5">
      <c r="A3495" s="47"/>
      <c r="B3495" s="21"/>
      <c r="C3495" s="21"/>
      <c r="D3495" s="21"/>
      <c r="E3495" s="33">
        <v>45861</v>
      </c>
      <c r="F3495" s="17" t="s">
        <v>147</v>
      </c>
      <c r="G3495" s="15"/>
      <c r="H3495" s="17" t="s">
        <v>239</v>
      </c>
      <c r="I3495" s="22" t="s">
        <v>508</v>
      </c>
      <c r="J3495" s="22" t="s">
        <v>266</v>
      </c>
      <c r="K3495" s="23" t="s">
        <v>285</v>
      </c>
      <c r="L3495" s="23" t="s">
        <v>10646</v>
      </c>
      <c r="M3495" s="24" t="s">
        <v>10647</v>
      </c>
      <c r="N3495" s="24" t="s">
        <v>10648</v>
      </c>
      <c r="O3495" s="22" t="s">
        <v>428</v>
      </c>
      <c r="P3495" s="43" t="s">
        <v>4047</v>
      </c>
      <c r="Q3495" s="17" t="str" cm="1">
        <f t="array" ref="Q3495">_xlfn.XLOOKUP(Table4[[#This Row],[Full Name / Nama Penuh]],Table1[[#All],[Employee Name]],Table1[[#All],[Status]],"",0,1)</f>
        <v>Active</v>
      </c>
      <c r="R3495" s="37"/>
    </row>
    <row r="3496" spans="1:18">
      <c r="A3496" s="17"/>
      <c r="B3496" s="15"/>
      <c r="C3496" s="15"/>
      <c r="D3496" s="15"/>
      <c r="E3496" s="32">
        <v>45861</v>
      </c>
      <c r="F3496" s="17" t="s">
        <v>84</v>
      </c>
      <c r="G3496" s="15"/>
      <c r="H3496" s="17" t="s">
        <v>239</v>
      </c>
      <c r="I3496" s="17" t="s">
        <v>1809</v>
      </c>
      <c r="J3496" s="17" t="s">
        <v>848</v>
      </c>
      <c r="K3496" s="17" t="s">
        <v>305</v>
      </c>
      <c r="L3496" s="17" t="s">
        <v>10649</v>
      </c>
      <c r="M3496" s="17" t="s">
        <v>287</v>
      </c>
      <c r="N3496" s="17" t="s">
        <v>10650</v>
      </c>
      <c r="O3496" s="17" t="s">
        <v>295</v>
      </c>
      <c r="P3496" s="43" t="s">
        <v>4047</v>
      </c>
      <c r="Q3496" s="17" t="str" cm="1">
        <f t="array" ref="Q3496">_xlfn.XLOOKUP(Table4[[#This Row],[Full Name / Nama Penuh]],Table1[[#All],[Employee Name]],Table1[[#All],[Status]],"",0,1)</f>
        <v>Active</v>
      </c>
      <c r="R3496" s="37"/>
    </row>
    <row r="3497" spans="1:18">
      <c r="A3497" s="17"/>
      <c r="B3497" s="15"/>
      <c r="C3497" s="15"/>
      <c r="D3497" s="15"/>
      <c r="E3497" s="32">
        <v>45861</v>
      </c>
      <c r="F3497" s="17" t="s">
        <v>223</v>
      </c>
      <c r="G3497" s="15"/>
      <c r="H3497" s="17" t="s">
        <v>239</v>
      </c>
      <c r="I3497" s="17" t="s">
        <v>8815</v>
      </c>
      <c r="J3497" s="17" t="s">
        <v>291</v>
      </c>
      <c r="K3497" s="17" t="s">
        <v>305</v>
      </c>
      <c r="L3497" s="17" t="s">
        <v>10651</v>
      </c>
      <c r="M3497" s="17" t="s">
        <v>10652</v>
      </c>
      <c r="N3497" s="17" t="s">
        <v>10653</v>
      </c>
      <c r="O3497" s="17" t="s">
        <v>295</v>
      </c>
      <c r="P3497" s="43" t="s">
        <v>4047</v>
      </c>
      <c r="Q3497" s="17" t="str" cm="1">
        <f t="array" ref="Q3497">_xlfn.XLOOKUP(Table4[[#This Row],[Full Name / Nama Penuh]],Table1[[#All],[Employee Name]],Table1[[#All],[Status]],"",0,1)</f>
        <v>Inactive</v>
      </c>
      <c r="R3497" s="37"/>
    </row>
    <row r="3498" spans="1:18">
      <c r="A3498" s="17"/>
      <c r="B3498" s="15"/>
      <c r="C3498" s="15"/>
      <c r="D3498" s="15"/>
      <c r="E3498" s="32">
        <v>45861</v>
      </c>
      <c r="F3498" s="17" t="s">
        <v>90</v>
      </c>
      <c r="G3498" s="15"/>
      <c r="H3498" s="17" t="s">
        <v>239</v>
      </c>
      <c r="I3498" s="17" t="s">
        <v>445</v>
      </c>
      <c r="J3498" s="17" t="s">
        <v>266</v>
      </c>
      <c r="K3498" s="17" t="s">
        <v>305</v>
      </c>
      <c r="L3498" s="17" t="s">
        <v>10654</v>
      </c>
      <c r="M3498" s="17" t="s">
        <v>10655</v>
      </c>
      <c r="N3498" s="17" t="s">
        <v>10656</v>
      </c>
      <c r="O3498" s="17" t="s">
        <v>295</v>
      </c>
      <c r="P3498" s="43" t="s">
        <v>4047</v>
      </c>
      <c r="Q3498" s="17" t="str" cm="1">
        <f t="array" ref="Q3498">_xlfn.XLOOKUP(Table4[[#This Row],[Full Name / Nama Penuh]],Table1[[#All],[Employee Name]],Table1[[#All],[Status]],"",0,1)</f>
        <v>Active</v>
      </c>
      <c r="R3498" s="37"/>
    </row>
    <row r="3499" spans="1:18">
      <c r="A3499" s="17"/>
      <c r="B3499" s="15"/>
      <c r="C3499" s="15"/>
      <c r="D3499" s="15"/>
      <c r="E3499" s="32">
        <v>45861</v>
      </c>
      <c r="F3499" s="17" t="s">
        <v>90</v>
      </c>
      <c r="G3499" s="15"/>
      <c r="H3499" s="17" t="s">
        <v>239</v>
      </c>
      <c r="I3499" s="17" t="s">
        <v>445</v>
      </c>
      <c r="J3499" s="17" t="s">
        <v>274</v>
      </c>
      <c r="K3499" s="17" t="s">
        <v>305</v>
      </c>
      <c r="L3499" s="17" t="s">
        <v>10657</v>
      </c>
      <c r="M3499" s="17" t="s">
        <v>10658</v>
      </c>
      <c r="N3499" s="17" t="s">
        <v>10659</v>
      </c>
      <c r="O3499" s="17" t="s">
        <v>295</v>
      </c>
      <c r="P3499" s="43" t="s">
        <v>4047</v>
      </c>
      <c r="Q3499" s="17" t="str" cm="1">
        <f t="array" ref="Q3499">_xlfn.XLOOKUP(Table4[[#This Row],[Full Name / Nama Penuh]],Table1[[#All],[Employee Name]],Table1[[#All],[Status]],"",0,1)</f>
        <v>Active</v>
      </c>
      <c r="R3499" s="37"/>
    </row>
    <row r="3500" spans="1:18">
      <c r="A3500" s="17"/>
      <c r="B3500" s="15"/>
      <c r="C3500" s="15"/>
      <c r="D3500" s="15"/>
      <c r="E3500" s="32">
        <v>45861</v>
      </c>
      <c r="F3500" s="17" t="s">
        <v>90</v>
      </c>
      <c r="G3500" s="15"/>
      <c r="H3500" s="17" t="s">
        <v>239</v>
      </c>
      <c r="I3500" s="17" t="s">
        <v>445</v>
      </c>
      <c r="J3500" s="17" t="s">
        <v>279</v>
      </c>
      <c r="K3500" s="17" t="s">
        <v>267</v>
      </c>
      <c r="L3500" s="17" t="s">
        <v>10660</v>
      </c>
      <c r="M3500" s="17" t="s">
        <v>10661</v>
      </c>
      <c r="N3500" s="17" t="s">
        <v>10662</v>
      </c>
      <c r="O3500" s="17" t="s">
        <v>283</v>
      </c>
      <c r="P3500" s="43" t="s">
        <v>4047</v>
      </c>
      <c r="Q3500" s="17" t="str" cm="1">
        <f t="array" ref="Q3500">_xlfn.XLOOKUP(Table4[[#This Row],[Full Name / Nama Penuh]],Table1[[#All],[Employee Name]],Table1[[#All],[Status]],"",0,1)</f>
        <v>Active</v>
      </c>
      <c r="R3500" s="37"/>
    </row>
    <row r="3501" spans="1:18">
      <c r="A3501" s="17"/>
      <c r="B3501" s="15"/>
      <c r="C3501" s="15"/>
      <c r="D3501" s="15"/>
      <c r="E3501" s="32">
        <v>45861</v>
      </c>
      <c r="F3501" s="17" t="s">
        <v>174</v>
      </c>
      <c r="G3501" s="15"/>
      <c r="H3501" s="17" t="s">
        <v>239</v>
      </c>
      <c r="I3501" s="17" t="s">
        <v>359</v>
      </c>
      <c r="J3501" s="17" t="s">
        <v>291</v>
      </c>
      <c r="K3501" s="17" t="s">
        <v>305</v>
      </c>
      <c r="L3501" s="17" t="s">
        <v>10663</v>
      </c>
      <c r="M3501" s="17" t="s">
        <v>10664</v>
      </c>
      <c r="N3501" s="17" t="s">
        <v>10665</v>
      </c>
      <c r="O3501" s="17" t="s">
        <v>295</v>
      </c>
      <c r="P3501" s="43" t="s">
        <v>4047</v>
      </c>
      <c r="Q3501" s="17" t="str" cm="1">
        <f t="array" ref="Q3501">_xlfn.XLOOKUP(Table4[[#This Row],[Full Name / Nama Penuh]],Table1[[#All],[Employee Name]],Table1[[#All],[Status]],"",0,1)</f>
        <v>Active</v>
      </c>
      <c r="R3501" s="37"/>
    </row>
    <row r="3502" spans="1:18">
      <c r="A3502" s="17"/>
      <c r="B3502" s="15"/>
      <c r="C3502" s="15"/>
      <c r="D3502" s="15"/>
      <c r="E3502" s="32">
        <v>45861</v>
      </c>
      <c r="F3502" s="17" t="s">
        <v>70</v>
      </c>
      <c r="G3502" s="15"/>
      <c r="H3502" s="17" t="s">
        <v>239</v>
      </c>
      <c r="I3502" s="17" t="s">
        <v>722</v>
      </c>
      <c r="J3502" s="17" t="s">
        <v>266</v>
      </c>
      <c r="K3502" s="17" t="s">
        <v>267</v>
      </c>
      <c r="L3502" s="17" t="s">
        <v>10666</v>
      </c>
      <c r="M3502" s="17" t="s">
        <v>10667</v>
      </c>
      <c r="N3502" s="17" t="s">
        <v>10668</v>
      </c>
      <c r="O3502" s="17" t="s">
        <v>553</v>
      </c>
      <c r="P3502" s="43" t="s">
        <v>4047</v>
      </c>
      <c r="Q3502" s="17" t="str" cm="1">
        <f t="array" ref="Q3502">_xlfn.XLOOKUP(Table4[[#This Row],[Full Name / Nama Penuh]],Table1[[#All],[Employee Name]],Table1[[#All],[Status]],"",0,1)</f>
        <v>Active</v>
      </c>
      <c r="R3502" s="37"/>
    </row>
    <row r="3503" spans="1:18">
      <c r="A3503" s="17"/>
      <c r="B3503" s="15"/>
      <c r="C3503" s="15"/>
      <c r="D3503" s="15"/>
      <c r="E3503" s="32">
        <v>45860</v>
      </c>
      <c r="F3503" s="17" t="s">
        <v>66</v>
      </c>
      <c r="G3503" s="15"/>
      <c r="H3503" s="17" t="s">
        <v>239</v>
      </c>
      <c r="I3503" s="17" t="s">
        <v>56</v>
      </c>
      <c r="J3503" s="17" t="s">
        <v>386</v>
      </c>
      <c r="K3503" s="17" t="s">
        <v>296</v>
      </c>
      <c r="L3503" s="17" t="s">
        <v>10669</v>
      </c>
      <c r="M3503" s="17" t="s">
        <v>10670</v>
      </c>
      <c r="N3503" s="17" t="s">
        <v>10671</v>
      </c>
      <c r="O3503" s="17" t="s">
        <v>271</v>
      </c>
      <c r="P3503" s="43" t="s">
        <v>4047</v>
      </c>
      <c r="Q3503" s="17" t="str" cm="1">
        <f t="array" ref="Q3503">_xlfn.XLOOKUP(Table4[[#This Row],[Full Name / Nama Penuh]],Table1[[#All],[Employee Name]],Table1[[#All],[Status]],"",0,1)</f>
        <v>Active</v>
      </c>
      <c r="R3503" s="37"/>
    </row>
    <row r="3504" spans="1:18">
      <c r="A3504" s="17"/>
      <c r="B3504" s="15"/>
      <c r="C3504" s="15"/>
      <c r="D3504" s="15"/>
      <c r="E3504" s="32">
        <v>45860</v>
      </c>
      <c r="F3504" s="17" t="s">
        <v>135</v>
      </c>
      <c r="G3504" s="15"/>
      <c r="H3504" s="17" t="s">
        <v>239</v>
      </c>
      <c r="I3504" s="17" t="s">
        <v>324</v>
      </c>
      <c r="J3504" s="17" t="s">
        <v>355</v>
      </c>
      <c r="K3504" s="17" t="s">
        <v>296</v>
      </c>
      <c r="L3504" s="17" t="s">
        <v>10672</v>
      </c>
      <c r="M3504" s="17" t="s">
        <v>10673</v>
      </c>
      <c r="N3504" s="17" t="s">
        <v>10674</v>
      </c>
      <c r="O3504" s="17" t="s">
        <v>346</v>
      </c>
      <c r="P3504" s="43" t="s">
        <v>4047</v>
      </c>
      <c r="Q3504" s="17" t="str" cm="1">
        <f t="array" ref="Q3504">_xlfn.XLOOKUP(Table4[[#This Row],[Full Name / Nama Penuh]],Table1[[#All],[Employee Name]],Table1[[#All],[Status]],"",0,1)</f>
        <v>Active</v>
      </c>
      <c r="R3504" s="37"/>
    </row>
    <row r="3505" spans="1:18">
      <c r="A3505" s="17"/>
      <c r="B3505" s="15"/>
      <c r="C3505" s="15"/>
      <c r="D3505" s="15"/>
      <c r="E3505" s="32">
        <v>45860</v>
      </c>
      <c r="F3505" s="17" t="s">
        <v>216</v>
      </c>
      <c r="G3505" s="15"/>
      <c r="H3505" s="17" t="s">
        <v>239</v>
      </c>
      <c r="I3505" s="17" t="s">
        <v>10675</v>
      </c>
      <c r="J3505" s="17" t="s">
        <v>279</v>
      </c>
      <c r="K3505" s="17" t="s">
        <v>285</v>
      </c>
      <c r="L3505" s="17" t="s">
        <v>10676</v>
      </c>
      <c r="M3505" s="17" t="s">
        <v>10677</v>
      </c>
      <c r="N3505" s="17" t="s">
        <v>10678</v>
      </c>
      <c r="O3505" s="17" t="s">
        <v>289</v>
      </c>
      <c r="P3505" s="43" t="s">
        <v>4047</v>
      </c>
      <c r="Q3505" s="17" t="str" cm="1">
        <f t="array" ref="Q3505">_xlfn.XLOOKUP(Table4[[#This Row],[Full Name / Nama Penuh]],Table1[[#All],[Employee Name]],Table1[[#All],[Status]],"",0,1)</f>
        <v>Active</v>
      </c>
      <c r="R3505" s="37"/>
    </row>
    <row r="3506" spans="1:18">
      <c r="A3506" s="17"/>
      <c r="B3506" s="15"/>
      <c r="C3506" s="15"/>
      <c r="D3506" s="15"/>
      <c r="E3506" s="32">
        <v>45860</v>
      </c>
      <c r="F3506" s="17" t="s">
        <v>226</v>
      </c>
      <c r="G3506" s="15"/>
      <c r="H3506" s="17" t="s">
        <v>239</v>
      </c>
      <c r="I3506" s="17" t="s">
        <v>2954</v>
      </c>
      <c r="J3506" s="17" t="s">
        <v>274</v>
      </c>
      <c r="K3506" s="17" t="s">
        <v>285</v>
      </c>
      <c r="L3506" s="17" t="s">
        <v>10679</v>
      </c>
      <c r="M3506" s="17" t="s">
        <v>1049</v>
      </c>
      <c r="N3506" s="17" t="s">
        <v>10680</v>
      </c>
      <c r="O3506" s="17" t="s">
        <v>289</v>
      </c>
      <c r="P3506" s="43" t="s">
        <v>4047</v>
      </c>
      <c r="Q3506" s="17" t="str" cm="1">
        <f t="array" ref="Q3506">_xlfn.XLOOKUP(Table4[[#This Row],[Full Name / Nama Penuh]],Table1[[#All],[Employee Name]],Table1[[#All],[Status]],"",0,1)</f>
        <v>Active</v>
      </c>
      <c r="R3506" s="37"/>
    </row>
    <row r="3507" spans="1:18">
      <c r="A3507" s="17"/>
      <c r="B3507" s="15"/>
      <c r="C3507" s="15"/>
      <c r="D3507" s="15"/>
      <c r="E3507" s="32">
        <v>45860</v>
      </c>
      <c r="F3507" s="17" t="s">
        <v>142</v>
      </c>
      <c r="G3507" s="15"/>
      <c r="H3507" s="17" t="s">
        <v>239</v>
      </c>
      <c r="I3507" s="17" t="s">
        <v>324</v>
      </c>
      <c r="J3507" s="17" t="s">
        <v>355</v>
      </c>
      <c r="K3507" s="17" t="s">
        <v>296</v>
      </c>
      <c r="L3507" s="17" t="s">
        <v>10681</v>
      </c>
      <c r="M3507" s="17" t="s">
        <v>10682</v>
      </c>
      <c r="N3507" s="17" t="s">
        <v>10683</v>
      </c>
      <c r="O3507" s="17" t="s">
        <v>375</v>
      </c>
      <c r="P3507" s="43" t="s">
        <v>4047</v>
      </c>
      <c r="Q3507" s="17" t="str" cm="1">
        <f t="array" ref="Q3507">_xlfn.XLOOKUP(Table4[[#This Row],[Full Name / Nama Penuh]],Table1[[#All],[Employee Name]],Table1[[#All],[Status]],"",0,1)</f>
        <v>Active</v>
      </c>
      <c r="R3507" s="37"/>
    </row>
    <row r="3508" spans="1:18">
      <c r="A3508" s="17"/>
      <c r="B3508" s="15"/>
      <c r="C3508" s="15"/>
      <c r="D3508" s="15"/>
      <c r="E3508" s="32">
        <v>45860</v>
      </c>
      <c r="F3508" s="17" t="s">
        <v>211</v>
      </c>
      <c r="G3508" s="15"/>
      <c r="H3508" s="17" t="s">
        <v>239</v>
      </c>
      <c r="I3508" s="17" t="s">
        <v>892</v>
      </c>
      <c r="J3508" s="17" t="s">
        <v>325</v>
      </c>
      <c r="K3508" s="17" t="s">
        <v>305</v>
      </c>
      <c r="L3508" s="17" t="s">
        <v>10684</v>
      </c>
      <c r="M3508" s="17" t="s">
        <v>10685</v>
      </c>
      <c r="N3508" s="17" t="s">
        <v>10686</v>
      </c>
      <c r="O3508" s="17" t="s">
        <v>295</v>
      </c>
      <c r="P3508" s="43" t="s">
        <v>4047</v>
      </c>
      <c r="Q3508" s="17" t="str" cm="1">
        <f t="array" ref="Q3508">_xlfn.XLOOKUP(Table4[[#This Row],[Full Name / Nama Penuh]],Table1[[#All],[Employee Name]],Table1[[#All],[Status]],"",0,1)</f>
        <v>Active</v>
      </c>
      <c r="R3508" s="37"/>
    </row>
    <row r="3509" spans="1:18">
      <c r="A3509" s="17"/>
      <c r="B3509" s="15"/>
      <c r="C3509" s="15"/>
      <c r="D3509" s="15"/>
      <c r="E3509" s="32">
        <v>45860</v>
      </c>
      <c r="F3509" s="17" t="s">
        <v>90</v>
      </c>
      <c r="G3509" s="15"/>
      <c r="H3509" s="17" t="s">
        <v>239</v>
      </c>
      <c r="I3509" s="17" t="s">
        <v>445</v>
      </c>
      <c r="J3509" s="17" t="s">
        <v>320</v>
      </c>
      <c r="K3509" s="17" t="s">
        <v>267</v>
      </c>
      <c r="L3509" s="17" t="s">
        <v>10687</v>
      </c>
      <c r="M3509" s="17" t="s">
        <v>10688</v>
      </c>
      <c r="N3509" s="17" t="s">
        <v>10689</v>
      </c>
      <c r="O3509" s="17" t="s">
        <v>346</v>
      </c>
      <c r="P3509" s="43" t="s">
        <v>4047</v>
      </c>
      <c r="Q3509" s="17" t="str" cm="1">
        <f t="array" ref="Q3509">_xlfn.XLOOKUP(Table4[[#This Row],[Full Name / Nama Penuh]],Table1[[#All],[Employee Name]],Table1[[#All],[Status]],"",0,1)</f>
        <v>Active</v>
      </c>
      <c r="R3509" s="37"/>
    </row>
    <row r="3510" spans="1:18">
      <c r="A3510" s="17"/>
      <c r="B3510" s="15"/>
      <c r="C3510" s="15"/>
      <c r="D3510" s="15"/>
      <c r="E3510" s="32">
        <v>45860</v>
      </c>
      <c r="F3510" s="17" t="s">
        <v>66</v>
      </c>
      <c r="G3510" s="15"/>
      <c r="H3510" s="17" t="s">
        <v>239</v>
      </c>
      <c r="I3510" s="17" t="s">
        <v>56</v>
      </c>
      <c r="J3510" s="17" t="s">
        <v>644</v>
      </c>
      <c r="K3510" s="17" t="s">
        <v>305</v>
      </c>
      <c r="L3510" s="17" t="s">
        <v>10690</v>
      </c>
      <c r="M3510" s="17" t="s">
        <v>1223</v>
      </c>
      <c r="N3510" s="17" t="s">
        <v>10691</v>
      </c>
      <c r="O3510" s="17" t="s">
        <v>295</v>
      </c>
      <c r="P3510" s="43" t="s">
        <v>4047</v>
      </c>
      <c r="Q3510" s="17" t="str" cm="1">
        <f t="array" ref="Q3510">_xlfn.XLOOKUP(Table4[[#This Row],[Full Name / Nama Penuh]],Table1[[#All],[Employee Name]],Table1[[#All],[Status]],"",0,1)</f>
        <v>Active</v>
      </c>
      <c r="R3510" s="37"/>
    </row>
    <row r="3511" spans="1:18">
      <c r="A3511" s="17"/>
      <c r="B3511" s="15"/>
      <c r="C3511" s="15"/>
      <c r="D3511" s="15"/>
      <c r="E3511" s="32">
        <v>45860</v>
      </c>
      <c r="F3511" s="17" t="s">
        <v>159</v>
      </c>
      <c r="G3511" s="15"/>
      <c r="H3511" s="17" t="s">
        <v>239</v>
      </c>
      <c r="I3511" s="17" t="s">
        <v>20</v>
      </c>
      <c r="J3511" s="17" t="s">
        <v>644</v>
      </c>
      <c r="K3511" s="17" t="s">
        <v>267</v>
      </c>
      <c r="L3511" s="17" t="s">
        <v>10692</v>
      </c>
      <c r="M3511" s="17" t="s">
        <v>10693</v>
      </c>
      <c r="N3511" s="17" t="s">
        <v>10694</v>
      </c>
      <c r="O3511" s="17" t="s">
        <v>593</v>
      </c>
      <c r="P3511" s="43" t="s">
        <v>4047</v>
      </c>
      <c r="Q3511" s="17" t="str" cm="1">
        <f t="array" ref="Q3511">_xlfn.XLOOKUP(Table4[[#This Row],[Full Name / Nama Penuh]],Table1[[#All],[Employee Name]],Table1[[#All],[Status]],"",0,1)</f>
        <v>Active</v>
      </c>
      <c r="R3511" s="37"/>
    </row>
    <row r="3512" spans="1:18">
      <c r="A3512" s="17"/>
      <c r="B3512" s="15"/>
      <c r="C3512" s="15"/>
      <c r="D3512" s="15"/>
      <c r="E3512" s="32">
        <v>45860</v>
      </c>
      <c r="F3512" s="17" t="s">
        <v>134</v>
      </c>
      <c r="G3512" s="15"/>
      <c r="H3512" s="17" t="s">
        <v>239</v>
      </c>
      <c r="I3512" s="17" t="s">
        <v>835</v>
      </c>
      <c r="J3512" s="17" t="s">
        <v>88</v>
      </c>
      <c r="K3512" s="17" t="s">
        <v>305</v>
      </c>
      <c r="L3512" s="17" t="s">
        <v>10695</v>
      </c>
      <c r="M3512" s="17" t="s">
        <v>10696</v>
      </c>
      <c r="N3512" s="17" t="s">
        <v>10697</v>
      </c>
      <c r="O3512" s="17" t="s">
        <v>295</v>
      </c>
      <c r="P3512" s="43" t="s">
        <v>4047</v>
      </c>
      <c r="Q3512" s="17" t="str" cm="1">
        <f t="array" ref="Q3512">_xlfn.XLOOKUP(Table4[[#This Row],[Full Name / Nama Penuh]],Table1[[#All],[Employee Name]],Table1[[#All],[Status]],"",0,1)</f>
        <v>Inactive</v>
      </c>
      <c r="R3512" s="37"/>
    </row>
    <row r="3513" spans="1:18">
      <c r="A3513" s="17"/>
      <c r="B3513" s="15"/>
      <c r="C3513" s="15"/>
      <c r="D3513" s="15"/>
      <c r="E3513" s="32">
        <v>45860</v>
      </c>
      <c r="F3513" s="17" t="s">
        <v>142</v>
      </c>
      <c r="G3513" s="15"/>
      <c r="H3513" s="17" t="s">
        <v>239</v>
      </c>
      <c r="I3513" s="17" t="s">
        <v>324</v>
      </c>
      <c r="J3513" s="17" t="s">
        <v>2374</v>
      </c>
      <c r="K3513" s="17" t="s">
        <v>305</v>
      </c>
      <c r="L3513" s="17" t="s">
        <v>10698</v>
      </c>
      <c r="M3513" s="17" t="s">
        <v>10699</v>
      </c>
      <c r="N3513" s="17" t="s">
        <v>10700</v>
      </c>
      <c r="O3513" s="17" t="s">
        <v>527</v>
      </c>
      <c r="P3513" s="43" t="s">
        <v>4047</v>
      </c>
      <c r="Q3513" s="17" t="str" cm="1">
        <f t="array" ref="Q3513">_xlfn.XLOOKUP(Table4[[#This Row],[Full Name / Nama Penuh]],Table1[[#All],[Employee Name]],Table1[[#All],[Status]],"",0,1)</f>
        <v>Active</v>
      </c>
      <c r="R3513" s="37"/>
    </row>
    <row r="3514" spans="1:18">
      <c r="A3514" s="17"/>
      <c r="B3514" s="15"/>
      <c r="C3514" s="15"/>
      <c r="D3514" s="15"/>
      <c r="E3514" s="32">
        <v>45860</v>
      </c>
      <c r="F3514" s="17" t="s">
        <v>221</v>
      </c>
      <c r="G3514" s="15"/>
      <c r="H3514" s="17" t="s">
        <v>239</v>
      </c>
      <c r="I3514" s="17" t="s">
        <v>8842</v>
      </c>
      <c r="J3514" s="17" t="s">
        <v>266</v>
      </c>
      <c r="K3514" s="17" t="s">
        <v>267</v>
      </c>
      <c r="L3514" s="17" t="s">
        <v>10701</v>
      </c>
      <c r="M3514" s="17" t="s">
        <v>10153</v>
      </c>
      <c r="N3514" s="17" t="s">
        <v>10702</v>
      </c>
      <c r="O3514" s="17" t="s">
        <v>295</v>
      </c>
      <c r="P3514" s="43" t="s">
        <v>4047</v>
      </c>
      <c r="Q3514" s="17" t="str" cm="1">
        <f t="array" ref="Q3514">_xlfn.XLOOKUP(Table4[[#This Row],[Full Name / Nama Penuh]],Table1[[#All],[Employee Name]],Table1[[#All],[Status]],"",0,1)</f>
        <v>Active</v>
      </c>
      <c r="R3514" s="37"/>
    </row>
    <row r="3515" spans="1:18">
      <c r="A3515" s="17"/>
      <c r="B3515" s="15"/>
      <c r="C3515" s="15"/>
      <c r="D3515" s="15"/>
      <c r="E3515" s="32">
        <v>45860</v>
      </c>
      <c r="F3515" s="17" t="s">
        <v>221</v>
      </c>
      <c r="G3515" s="15"/>
      <c r="H3515" s="17" t="s">
        <v>239</v>
      </c>
      <c r="I3515" s="17" t="s">
        <v>8842</v>
      </c>
      <c r="J3515" s="17" t="s">
        <v>291</v>
      </c>
      <c r="K3515" s="17" t="s">
        <v>267</v>
      </c>
      <c r="L3515" s="17" t="s">
        <v>10703</v>
      </c>
      <c r="M3515" s="17" t="s">
        <v>6338</v>
      </c>
      <c r="N3515" s="17" t="s">
        <v>10704</v>
      </c>
      <c r="O3515" s="17" t="s">
        <v>295</v>
      </c>
      <c r="P3515" s="43" t="s">
        <v>4047</v>
      </c>
      <c r="Q3515" s="17" t="str" cm="1">
        <f t="array" ref="Q3515">_xlfn.XLOOKUP(Table4[[#This Row],[Full Name / Nama Penuh]],Table1[[#All],[Employee Name]],Table1[[#All],[Status]],"",0,1)</f>
        <v>Active</v>
      </c>
      <c r="R3515" s="37"/>
    </row>
    <row r="3516" spans="1:18">
      <c r="A3516" s="17"/>
      <c r="B3516" s="15"/>
      <c r="C3516" s="15"/>
      <c r="D3516" s="15"/>
      <c r="E3516" s="32">
        <v>45859</v>
      </c>
      <c r="F3516" s="17" t="s">
        <v>66</v>
      </c>
      <c r="G3516" s="15"/>
      <c r="H3516" s="17" t="s">
        <v>239</v>
      </c>
      <c r="I3516" s="17" t="s">
        <v>56</v>
      </c>
      <c r="J3516" s="17" t="s">
        <v>644</v>
      </c>
      <c r="K3516" s="17" t="s">
        <v>285</v>
      </c>
      <c r="L3516" s="17" t="s">
        <v>10705</v>
      </c>
      <c r="M3516" s="17" t="s">
        <v>10706</v>
      </c>
      <c r="N3516" s="17" t="s">
        <v>4526</v>
      </c>
      <c r="O3516" s="17" t="s">
        <v>428</v>
      </c>
      <c r="P3516" s="43" t="s">
        <v>4047</v>
      </c>
      <c r="Q3516" s="17" t="str" cm="1">
        <f t="array" ref="Q3516">_xlfn.XLOOKUP(Table4[[#This Row],[Full Name / Nama Penuh]],Table1[[#All],[Employee Name]],Table1[[#All],[Status]],"",0,1)</f>
        <v>Active</v>
      </c>
      <c r="R3516" s="37"/>
    </row>
    <row r="3517" spans="1:18">
      <c r="A3517" s="17"/>
      <c r="B3517" s="15"/>
      <c r="C3517" s="15"/>
      <c r="D3517" s="15"/>
      <c r="E3517" s="32">
        <v>45859</v>
      </c>
      <c r="F3517" s="17" t="s">
        <v>66</v>
      </c>
      <c r="G3517" s="15"/>
      <c r="H3517" s="17" t="s">
        <v>239</v>
      </c>
      <c r="I3517" s="17" t="s">
        <v>56</v>
      </c>
      <c r="J3517" s="17" t="s">
        <v>291</v>
      </c>
      <c r="K3517" s="17" t="s">
        <v>285</v>
      </c>
      <c r="L3517" s="17" t="s">
        <v>10707</v>
      </c>
      <c r="M3517" s="17" t="s">
        <v>4526</v>
      </c>
      <c r="N3517" s="17" t="s">
        <v>1050</v>
      </c>
      <c r="O3517" s="17" t="s">
        <v>428</v>
      </c>
      <c r="P3517" s="43" t="s">
        <v>4047</v>
      </c>
      <c r="Q3517" s="17" t="str" cm="1">
        <f t="array" ref="Q3517">_xlfn.XLOOKUP(Table4[[#This Row],[Full Name / Nama Penuh]],Table1[[#All],[Employee Name]],Table1[[#All],[Status]],"",0,1)</f>
        <v>Active</v>
      </c>
      <c r="R3517" s="37"/>
    </row>
    <row r="3518" spans="1:18">
      <c r="A3518" s="17"/>
      <c r="B3518" s="15"/>
      <c r="C3518" s="15"/>
      <c r="D3518" s="15"/>
      <c r="E3518" s="32">
        <v>45859</v>
      </c>
      <c r="F3518" s="17" t="s">
        <v>115</v>
      </c>
      <c r="G3518" s="15"/>
      <c r="H3518" s="17" t="s">
        <v>239</v>
      </c>
      <c r="I3518" s="17" t="s">
        <v>861</v>
      </c>
      <c r="J3518" s="17" t="s">
        <v>88</v>
      </c>
      <c r="K3518" s="17" t="s">
        <v>285</v>
      </c>
      <c r="L3518" s="17" t="s">
        <v>10708</v>
      </c>
      <c r="M3518" s="17" t="s">
        <v>491</v>
      </c>
      <c r="N3518" s="17" t="s">
        <v>10709</v>
      </c>
      <c r="O3518" s="17" t="s">
        <v>283</v>
      </c>
      <c r="P3518" s="43" t="s">
        <v>4047</v>
      </c>
      <c r="Q3518" s="17" t="str" cm="1">
        <f t="array" ref="Q3518">_xlfn.XLOOKUP(Table4[[#This Row],[Full Name / Nama Penuh]],Table1[[#All],[Employee Name]],Table1[[#All],[Status]],"",0,1)</f>
        <v>Active</v>
      </c>
      <c r="R3518" s="37"/>
    </row>
    <row r="3519" spans="1:18">
      <c r="A3519" s="17"/>
      <c r="B3519" s="15"/>
      <c r="C3519" s="15"/>
      <c r="D3519" s="15"/>
      <c r="E3519" s="32">
        <v>45859</v>
      </c>
      <c r="F3519" s="17" t="s">
        <v>159</v>
      </c>
      <c r="G3519" s="15"/>
      <c r="H3519" s="17" t="s">
        <v>239</v>
      </c>
      <c r="I3519" s="17" t="s">
        <v>20</v>
      </c>
      <c r="J3519" s="17" t="s">
        <v>753</v>
      </c>
      <c r="K3519" s="17" t="s">
        <v>285</v>
      </c>
      <c r="L3519" s="17" t="s">
        <v>10710</v>
      </c>
      <c r="M3519" s="17" t="s">
        <v>10711</v>
      </c>
      <c r="N3519" s="17" t="s">
        <v>10712</v>
      </c>
      <c r="O3519" s="17" t="s">
        <v>289</v>
      </c>
      <c r="P3519" s="43" t="s">
        <v>4047</v>
      </c>
      <c r="Q3519" s="17" t="str" cm="1">
        <f t="array" ref="Q3519">_xlfn.XLOOKUP(Table4[[#This Row],[Full Name / Nama Penuh]],Table1[[#All],[Employee Name]],Table1[[#All],[Status]],"",0,1)</f>
        <v>Active</v>
      </c>
      <c r="R3519" s="37"/>
    </row>
    <row r="3520" spans="1:18">
      <c r="A3520" s="17"/>
      <c r="B3520" s="15"/>
      <c r="C3520" s="15"/>
      <c r="D3520" s="15"/>
      <c r="E3520" s="32">
        <v>45859</v>
      </c>
      <c r="F3520" s="17" t="s">
        <v>174</v>
      </c>
      <c r="G3520" s="15"/>
      <c r="H3520" s="17" t="s">
        <v>239</v>
      </c>
      <c r="I3520" s="17" t="s">
        <v>5798</v>
      </c>
      <c r="J3520" s="17" t="s">
        <v>88</v>
      </c>
      <c r="K3520" s="17" t="s">
        <v>296</v>
      </c>
      <c r="L3520" s="17" t="s">
        <v>8873</v>
      </c>
      <c r="M3520" s="17" t="s">
        <v>8874</v>
      </c>
      <c r="N3520" s="17" t="s">
        <v>8875</v>
      </c>
      <c r="O3520" s="17" t="s">
        <v>346</v>
      </c>
      <c r="P3520" s="43" t="s">
        <v>4047</v>
      </c>
      <c r="Q3520" s="17" t="str" cm="1">
        <f t="array" ref="Q3520">_xlfn.XLOOKUP(Table4[[#This Row],[Full Name / Nama Penuh]],Table1[[#All],[Employee Name]],Table1[[#All],[Status]],"",0,1)</f>
        <v>Active</v>
      </c>
      <c r="R3520" s="37"/>
    </row>
    <row r="3521" spans="1:18">
      <c r="A3521" s="17"/>
      <c r="B3521" s="15"/>
      <c r="C3521" s="15"/>
      <c r="D3521" s="15"/>
      <c r="E3521" s="32">
        <v>45859</v>
      </c>
      <c r="F3521" s="17" t="s">
        <v>42</v>
      </c>
      <c r="G3521" s="15"/>
      <c r="H3521" s="17" t="s">
        <v>239</v>
      </c>
      <c r="I3521" s="17" t="s">
        <v>8855</v>
      </c>
      <c r="J3521" s="17" t="s">
        <v>88</v>
      </c>
      <c r="K3521" s="17" t="s">
        <v>296</v>
      </c>
      <c r="L3521" s="17" t="s">
        <v>10713</v>
      </c>
      <c r="M3521" s="17" t="s">
        <v>10714</v>
      </c>
      <c r="N3521" s="17" t="s">
        <v>10715</v>
      </c>
      <c r="O3521" s="17" t="s">
        <v>271</v>
      </c>
      <c r="P3521" s="43" t="s">
        <v>4047</v>
      </c>
      <c r="Q3521" s="17" t="str" cm="1">
        <f t="array" ref="Q3521">_xlfn.XLOOKUP(Table4[[#This Row],[Full Name / Nama Penuh]],Table1[[#All],[Employee Name]],Table1[[#All],[Status]],"",0,1)</f>
        <v>Inactive</v>
      </c>
      <c r="R3521" s="37"/>
    </row>
    <row r="3522" spans="1:18">
      <c r="A3522" s="17"/>
      <c r="B3522" s="15"/>
      <c r="C3522" s="15"/>
      <c r="D3522" s="15"/>
      <c r="E3522" s="32">
        <v>45859</v>
      </c>
      <c r="F3522" s="17" t="s">
        <v>224</v>
      </c>
      <c r="G3522" s="15"/>
      <c r="H3522" s="17" t="s">
        <v>239</v>
      </c>
      <c r="I3522" s="17" t="s">
        <v>2954</v>
      </c>
      <c r="J3522" s="17" t="s">
        <v>274</v>
      </c>
      <c r="K3522" s="17" t="s">
        <v>267</v>
      </c>
      <c r="L3522" s="17" t="s">
        <v>10716</v>
      </c>
      <c r="M3522" s="17" t="s">
        <v>10717</v>
      </c>
      <c r="N3522" s="17" t="s">
        <v>10718</v>
      </c>
      <c r="O3522" s="17" t="s">
        <v>283</v>
      </c>
      <c r="P3522" s="43" t="s">
        <v>4047</v>
      </c>
      <c r="Q3522" s="17" t="str" cm="1">
        <f t="array" ref="Q3522">_xlfn.XLOOKUP(Table4[[#This Row],[Full Name / Nama Penuh]],Table1[[#All],[Employee Name]],Table1[[#All],[Status]],"",0,1)</f>
        <v>Inactive</v>
      </c>
      <c r="R3522" s="37"/>
    </row>
    <row r="3523" spans="1:18">
      <c r="A3523" s="17"/>
      <c r="B3523" s="15"/>
      <c r="C3523" s="15"/>
      <c r="D3523" s="15"/>
      <c r="E3523" s="32">
        <v>45859</v>
      </c>
      <c r="F3523" s="17" t="s">
        <v>22</v>
      </c>
      <c r="G3523" s="15"/>
      <c r="H3523" s="17" t="s">
        <v>239</v>
      </c>
      <c r="I3523" s="17" t="s">
        <v>3560</v>
      </c>
      <c r="J3523" s="17" t="s">
        <v>88</v>
      </c>
      <c r="K3523" s="17" t="s">
        <v>267</v>
      </c>
      <c r="L3523" s="17" t="s">
        <v>10719</v>
      </c>
      <c r="M3523" s="17" t="s">
        <v>10720</v>
      </c>
      <c r="N3523" s="17" t="s">
        <v>10721</v>
      </c>
      <c r="O3523" s="17" t="s">
        <v>367</v>
      </c>
      <c r="P3523" s="43" t="s">
        <v>4047</v>
      </c>
      <c r="Q3523" s="17" t="str" cm="1">
        <f t="array" ref="Q3523">_xlfn.XLOOKUP(Table4[[#This Row],[Full Name / Nama Penuh]],Table1[[#All],[Employee Name]],Table1[[#All],[Status]],"",0,1)</f>
        <v>Inactive</v>
      </c>
      <c r="R3523" s="37"/>
    </row>
    <row r="3524" spans="1:18">
      <c r="A3524" s="17"/>
      <c r="B3524" s="15"/>
      <c r="C3524" s="15"/>
      <c r="D3524" s="15"/>
      <c r="E3524" s="32">
        <v>45859</v>
      </c>
      <c r="F3524" s="17" t="s">
        <v>135</v>
      </c>
      <c r="G3524" s="15"/>
      <c r="H3524" s="17" t="s">
        <v>239</v>
      </c>
      <c r="I3524" s="17" t="s">
        <v>324</v>
      </c>
      <c r="J3524" s="17" t="s">
        <v>88</v>
      </c>
      <c r="K3524" s="17" t="s">
        <v>305</v>
      </c>
      <c r="L3524" s="17" t="s">
        <v>10722</v>
      </c>
      <c r="M3524" s="17" t="s">
        <v>10723</v>
      </c>
      <c r="N3524" s="17" t="s">
        <v>10724</v>
      </c>
      <c r="O3524" s="17" t="s">
        <v>289</v>
      </c>
      <c r="P3524" s="43" t="s">
        <v>4047</v>
      </c>
      <c r="Q3524" s="17" t="str" cm="1">
        <f t="array" ref="Q3524">_xlfn.XLOOKUP(Table4[[#This Row],[Full Name / Nama Penuh]],Table1[[#All],[Employee Name]],Table1[[#All],[Status]],"",0,1)</f>
        <v>Active</v>
      </c>
      <c r="R3524" s="37"/>
    </row>
    <row r="3525" spans="1:18">
      <c r="A3525" s="17"/>
      <c r="B3525" s="15"/>
      <c r="C3525" s="15"/>
      <c r="D3525" s="15"/>
      <c r="E3525" s="32">
        <v>45859</v>
      </c>
      <c r="F3525" s="17" t="s">
        <v>214</v>
      </c>
      <c r="G3525" s="15"/>
      <c r="H3525" s="17" t="s">
        <v>239</v>
      </c>
      <c r="I3525" s="17" t="s">
        <v>9715</v>
      </c>
      <c r="J3525" s="17" t="s">
        <v>88</v>
      </c>
      <c r="K3525" s="17" t="s">
        <v>305</v>
      </c>
      <c r="L3525" s="17" t="s">
        <v>10725</v>
      </c>
      <c r="M3525" s="17" t="s">
        <v>3841</v>
      </c>
      <c r="N3525" s="17" t="s">
        <v>10726</v>
      </c>
      <c r="O3525" s="17" t="s">
        <v>428</v>
      </c>
      <c r="P3525" s="43" t="s">
        <v>4047</v>
      </c>
      <c r="Q3525" s="17" t="str" cm="1">
        <f t="array" ref="Q3525">_xlfn.XLOOKUP(Table4[[#This Row],[Full Name / Nama Penuh]],Table1[[#All],[Employee Name]],Table1[[#All],[Status]],"",0,1)</f>
        <v>Active</v>
      </c>
      <c r="R3525" s="37"/>
    </row>
    <row r="3526" spans="1:18">
      <c r="A3526" s="17"/>
      <c r="B3526" s="15"/>
      <c r="C3526" s="15"/>
      <c r="D3526" s="15"/>
      <c r="E3526" s="32">
        <v>45859</v>
      </c>
      <c r="F3526" s="17" t="s">
        <v>156</v>
      </c>
      <c r="G3526" s="15"/>
      <c r="H3526" s="17" t="s">
        <v>239</v>
      </c>
      <c r="I3526" s="17" t="s">
        <v>10727</v>
      </c>
      <c r="J3526" s="17" t="s">
        <v>325</v>
      </c>
      <c r="K3526" s="17" t="s">
        <v>305</v>
      </c>
      <c r="L3526" s="17" t="s">
        <v>10728</v>
      </c>
      <c r="M3526" s="17" t="s">
        <v>10729</v>
      </c>
      <c r="N3526" s="17" t="e">
        <f ca="1">-Speed Monitoring _xludf.and Enforcement: IMPLEMENT regular Monitoring using Speed cameras _xludf.OR patrols, _xludf.and enforce disciplinary actions _xludf.for violations.
-safety Training _xludf.and Awareness: Conduct regular Training sessions _xludf.for all personnel TO emphasize THE importance of adhering TO Speed limits _xludf.and THE risks associated with speeding.</f>
        <v>#NAME?</v>
      </c>
      <c r="O3526" s="17" t="s">
        <v>295</v>
      </c>
      <c r="P3526" s="43" t="s">
        <v>4047</v>
      </c>
      <c r="Q3526" s="17" t="str" cm="1">
        <f t="array" ref="Q3526">_xlfn.XLOOKUP(Table4[[#This Row],[Full Name / Nama Penuh]],Table1[[#All],[Employee Name]],Table1[[#All],[Status]],"",0,1)</f>
        <v>Active</v>
      </c>
      <c r="R3526" s="37"/>
    </row>
    <row r="3527" spans="1:18">
      <c r="A3527" s="17"/>
      <c r="B3527" s="15"/>
      <c r="C3527" s="15"/>
      <c r="D3527" s="15"/>
      <c r="E3527" s="32">
        <v>45859</v>
      </c>
      <c r="F3527" s="17" t="s">
        <v>160</v>
      </c>
      <c r="G3527" s="15"/>
      <c r="H3527" s="17" t="s">
        <v>239</v>
      </c>
      <c r="I3527" s="17" t="s">
        <v>359</v>
      </c>
      <c r="J3527" s="17" t="s">
        <v>266</v>
      </c>
      <c r="K3527" s="17" t="s">
        <v>305</v>
      </c>
      <c r="L3527" s="17" t="s">
        <v>10730</v>
      </c>
      <c r="M3527" s="17" t="s">
        <v>1903</v>
      </c>
      <c r="N3527" s="17" t="s">
        <v>10731</v>
      </c>
      <c r="O3527" s="17" t="s">
        <v>295</v>
      </c>
      <c r="P3527" s="43" t="s">
        <v>4047</v>
      </c>
      <c r="Q3527" s="17" t="str" cm="1">
        <f t="array" ref="Q3527">_xlfn.XLOOKUP(Table4[[#This Row],[Full Name / Nama Penuh]],Table1[[#All],[Employee Name]],Table1[[#All],[Status]],"",0,1)</f>
        <v>Active</v>
      </c>
      <c r="R3527" s="37"/>
    </row>
    <row r="3528" spans="1:18">
      <c r="A3528" s="17"/>
      <c r="B3528" s="15"/>
      <c r="C3528" s="15"/>
      <c r="D3528" s="15"/>
      <c r="E3528" s="32">
        <v>45859</v>
      </c>
      <c r="F3528" s="17" t="s">
        <v>33</v>
      </c>
      <c r="G3528" s="15"/>
      <c r="H3528" s="17" t="s">
        <v>239</v>
      </c>
      <c r="I3528" s="17" t="s">
        <v>1673</v>
      </c>
      <c r="J3528" s="17" t="s">
        <v>291</v>
      </c>
      <c r="K3528" s="17" t="s">
        <v>305</v>
      </c>
      <c r="L3528" s="17" t="s">
        <v>10732</v>
      </c>
      <c r="M3528" s="17" t="s">
        <v>10733</v>
      </c>
      <c r="N3528" s="17" t="s">
        <v>10734</v>
      </c>
      <c r="O3528" s="17" t="s">
        <v>295</v>
      </c>
      <c r="P3528" s="43" t="s">
        <v>4047</v>
      </c>
      <c r="Q3528" s="17" t="str" cm="1">
        <f t="array" ref="Q3528">_xlfn.XLOOKUP(Table4[[#This Row],[Full Name / Nama Penuh]],Table1[[#All],[Employee Name]],Table1[[#All],[Status]],"",0,1)</f>
        <v>Inactive</v>
      </c>
      <c r="R3528" s="37"/>
    </row>
    <row r="3529" spans="1:18" ht="57.75">
      <c r="A3529" s="47"/>
      <c r="B3529" s="21"/>
      <c r="C3529" s="21"/>
      <c r="D3529" s="21"/>
      <c r="E3529" s="33">
        <v>45858</v>
      </c>
      <c r="F3529" s="17" t="s">
        <v>147</v>
      </c>
      <c r="G3529" s="15"/>
      <c r="H3529" s="17" t="s">
        <v>239</v>
      </c>
      <c r="I3529" s="22" t="s">
        <v>508</v>
      </c>
      <c r="J3529" s="22" t="s">
        <v>266</v>
      </c>
      <c r="K3529" s="23" t="s">
        <v>285</v>
      </c>
      <c r="L3529" s="23" t="s">
        <v>10735</v>
      </c>
      <c r="M3529" s="24" t="s">
        <v>10736</v>
      </c>
      <c r="N3529" s="24" t="s">
        <v>2367</v>
      </c>
      <c r="O3529" s="22" t="s">
        <v>428</v>
      </c>
      <c r="P3529" s="43" t="s">
        <v>4047</v>
      </c>
      <c r="Q3529" s="17" t="str" cm="1">
        <f t="array" ref="Q3529">_xlfn.XLOOKUP(Table4[[#This Row],[Full Name / Nama Penuh]],Table1[[#All],[Employee Name]],Table1[[#All],[Status]],"",0,1)</f>
        <v>Active</v>
      </c>
      <c r="R3529" s="37"/>
    </row>
    <row r="3530" spans="1:18">
      <c r="A3530" s="17"/>
      <c r="B3530" s="15"/>
      <c r="C3530" s="15"/>
      <c r="D3530" s="15"/>
      <c r="E3530" s="32">
        <v>45857</v>
      </c>
      <c r="F3530" s="17" t="s">
        <v>191</v>
      </c>
      <c r="G3530" s="15"/>
      <c r="H3530" s="17" t="s">
        <v>239</v>
      </c>
      <c r="I3530" s="17" t="s">
        <v>1252</v>
      </c>
      <c r="J3530" s="17" t="s">
        <v>683</v>
      </c>
      <c r="K3530" s="17" t="s">
        <v>296</v>
      </c>
      <c r="L3530" s="17" t="s">
        <v>10737</v>
      </c>
      <c r="M3530" s="17" t="s">
        <v>10738</v>
      </c>
      <c r="N3530" s="17" t="s">
        <v>10739</v>
      </c>
      <c r="O3530" s="17" t="s">
        <v>346</v>
      </c>
      <c r="P3530" s="43" t="s">
        <v>4047</v>
      </c>
      <c r="Q3530" s="17" t="str" cm="1">
        <f t="array" ref="Q3530">_xlfn.XLOOKUP(Table4[[#This Row],[Full Name / Nama Penuh]],Table1[[#All],[Employee Name]],Table1[[#All],[Status]],"",0,1)</f>
        <v>Active</v>
      </c>
      <c r="R3530" s="37"/>
    </row>
    <row r="3531" spans="1:18">
      <c r="A3531" s="17"/>
      <c r="B3531" s="15"/>
      <c r="C3531" s="15"/>
      <c r="D3531" s="15"/>
      <c r="E3531" s="32">
        <v>45857</v>
      </c>
      <c r="F3531" s="17" t="s">
        <v>193</v>
      </c>
      <c r="G3531" s="15"/>
      <c r="H3531" s="17" t="s">
        <v>239</v>
      </c>
      <c r="I3531" s="17" t="s">
        <v>1308</v>
      </c>
      <c r="J3531" s="17" t="s">
        <v>266</v>
      </c>
      <c r="K3531" s="17" t="s">
        <v>267</v>
      </c>
      <c r="L3531" s="17" t="s">
        <v>10740</v>
      </c>
      <c r="M3531" s="17" t="s">
        <v>10741</v>
      </c>
      <c r="N3531" s="17" t="s">
        <v>10742</v>
      </c>
      <c r="O3531" s="17" t="s">
        <v>289</v>
      </c>
      <c r="P3531" s="43" t="s">
        <v>4047</v>
      </c>
      <c r="Q3531" s="17" t="str" cm="1">
        <f t="array" ref="Q3531">_xlfn.XLOOKUP(Table4[[#This Row],[Full Name / Nama Penuh]],Table1[[#All],[Employee Name]],Table1[[#All],[Status]],"",0,1)</f>
        <v>Active</v>
      </c>
      <c r="R3531" s="37"/>
    </row>
    <row r="3532" spans="1:18">
      <c r="A3532" s="17"/>
      <c r="B3532" s="15"/>
      <c r="C3532" s="15"/>
      <c r="D3532" s="15"/>
      <c r="E3532" s="32">
        <v>45856</v>
      </c>
      <c r="F3532" s="17" t="s">
        <v>84</v>
      </c>
      <c r="G3532" s="15"/>
      <c r="H3532" s="17" t="s">
        <v>239</v>
      </c>
      <c r="I3532" s="17" t="s">
        <v>10313</v>
      </c>
      <c r="J3532" s="17" t="s">
        <v>3594</v>
      </c>
      <c r="K3532" s="17" t="s">
        <v>296</v>
      </c>
      <c r="L3532" s="17" t="s">
        <v>10743</v>
      </c>
      <c r="M3532" s="17" t="s">
        <v>10744</v>
      </c>
      <c r="N3532" s="17" t="s">
        <v>10745</v>
      </c>
      <c r="O3532" s="17" t="s">
        <v>375</v>
      </c>
      <c r="P3532" s="43" t="s">
        <v>4047</v>
      </c>
      <c r="Q3532" s="17" t="str" cm="1">
        <f t="array" ref="Q3532">_xlfn.XLOOKUP(Table4[[#This Row],[Full Name / Nama Penuh]],Table1[[#All],[Employee Name]],Table1[[#All],[Status]],"",0,1)</f>
        <v>Active</v>
      </c>
      <c r="R3532" s="37"/>
    </row>
    <row r="3533" spans="1:18">
      <c r="A3533" s="17"/>
      <c r="B3533" s="15"/>
      <c r="C3533" s="15"/>
      <c r="D3533" s="15"/>
      <c r="E3533" s="32">
        <v>45856</v>
      </c>
      <c r="F3533" s="17" t="s">
        <v>66</v>
      </c>
      <c r="G3533" s="15"/>
      <c r="H3533" s="17" t="s">
        <v>239</v>
      </c>
      <c r="I3533" s="17" t="s">
        <v>56</v>
      </c>
      <c r="J3533" s="17" t="s">
        <v>644</v>
      </c>
      <c r="K3533" s="17" t="s">
        <v>285</v>
      </c>
      <c r="L3533" s="17" t="s">
        <v>10746</v>
      </c>
      <c r="M3533" s="17" t="s">
        <v>614</v>
      </c>
      <c r="N3533" s="17" t="s">
        <v>4526</v>
      </c>
      <c r="O3533" s="17" t="s">
        <v>428</v>
      </c>
      <c r="P3533" s="43" t="s">
        <v>4047</v>
      </c>
      <c r="Q3533" s="17" t="str" cm="1">
        <f t="array" ref="Q3533">_xlfn.XLOOKUP(Table4[[#This Row],[Full Name / Nama Penuh]],Table1[[#All],[Employee Name]],Table1[[#All],[Status]],"",0,1)</f>
        <v>Active</v>
      </c>
      <c r="R3533" s="37"/>
    </row>
    <row r="3534" spans="1:18">
      <c r="A3534" s="17"/>
      <c r="B3534" s="15"/>
      <c r="C3534" s="15"/>
      <c r="D3534" s="15"/>
      <c r="E3534" s="32">
        <v>45856</v>
      </c>
      <c r="F3534" s="17" t="s">
        <v>229</v>
      </c>
      <c r="G3534" s="15"/>
      <c r="H3534" s="17" t="s">
        <v>239</v>
      </c>
      <c r="I3534" s="17" t="s">
        <v>2849</v>
      </c>
      <c r="J3534" s="17" t="s">
        <v>1624</v>
      </c>
      <c r="K3534" s="17" t="s">
        <v>296</v>
      </c>
      <c r="L3534" s="17" t="s">
        <v>10747</v>
      </c>
      <c r="M3534" s="17" t="s">
        <v>2133</v>
      </c>
      <c r="N3534" s="17" t="s">
        <v>10748</v>
      </c>
      <c r="O3534" s="17" t="s">
        <v>346</v>
      </c>
      <c r="P3534" s="43" t="s">
        <v>4047</v>
      </c>
      <c r="Q3534" s="17" t="str" cm="1">
        <f t="array" ref="Q3534">_xlfn.XLOOKUP(Table4[[#This Row],[Full Name / Nama Penuh]],Table1[[#All],[Employee Name]],Table1[[#All],[Status]],"",0,1)</f>
        <v>Active</v>
      </c>
      <c r="R3534" s="37"/>
    </row>
    <row r="3535" spans="1:18">
      <c r="A3535" s="17"/>
      <c r="B3535" s="15"/>
      <c r="C3535" s="15"/>
      <c r="D3535" s="15"/>
      <c r="E3535" s="32">
        <v>45856</v>
      </c>
      <c r="F3535" s="17" t="s">
        <v>78</v>
      </c>
      <c r="G3535" s="15"/>
      <c r="H3535" s="17" t="s">
        <v>239</v>
      </c>
      <c r="I3535" s="17" t="s">
        <v>309</v>
      </c>
      <c r="J3535" s="17" t="s">
        <v>407</v>
      </c>
      <c r="K3535" s="17" t="s">
        <v>285</v>
      </c>
      <c r="L3535" s="17" t="s">
        <v>10749</v>
      </c>
      <c r="M3535" s="17" t="s">
        <v>10750</v>
      </c>
      <c r="N3535" s="17" t="s">
        <v>10751</v>
      </c>
      <c r="O3535" s="17" t="s">
        <v>428</v>
      </c>
      <c r="P3535" s="43" t="s">
        <v>4047</v>
      </c>
      <c r="Q3535" s="17" t="str" cm="1">
        <f t="array" ref="Q3535">_xlfn.XLOOKUP(Table4[[#This Row],[Full Name / Nama Penuh]],Table1[[#All],[Employee Name]],Table1[[#All],[Status]],"",0,1)</f>
        <v>Active</v>
      </c>
      <c r="R3535" s="37"/>
    </row>
    <row r="3536" spans="1:18">
      <c r="A3536" s="17"/>
      <c r="B3536" s="15"/>
      <c r="C3536" s="15"/>
      <c r="D3536" s="15"/>
      <c r="E3536" s="32">
        <v>45856</v>
      </c>
      <c r="F3536" s="17" t="s">
        <v>128</v>
      </c>
      <c r="G3536" s="15"/>
      <c r="H3536" s="17" t="s">
        <v>239</v>
      </c>
      <c r="I3536" s="17" t="s">
        <v>1831</v>
      </c>
      <c r="J3536" s="17" t="s">
        <v>325</v>
      </c>
      <c r="K3536" s="17" t="s">
        <v>296</v>
      </c>
      <c r="L3536" s="17" t="s">
        <v>10752</v>
      </c>
      <c r="M3536" s="17" t="s">
        <v>10753</v>
      </c>
      <c r="N3536" s="17" t="s">
        <v>10754</v>
      </c>
      <c r="O3536" s="17" t="s">
        <v>553</v>
      </c>
      <c r="P3536" s="43" t="s">
        <v>4047</v>
      </c>
      <c r="Q3536" s="17" t="str" cm="1">
        <f t="array" ref="Q3536">_xlfn.XLOOKUP(Table4[[#This Row],[Full Name / Nama Penuh]],Table1[[#All],[Employee Name]],Table1[[#All],[Status]],"",0,1)</f>
        <v>Inactive</v>
      </c>
      <c r="R3536" s="37"/>
    </row>
    <row r="3537" spans="1:18">
      <c r="A3537" s="17"/>
      <c r="B3537" s="15"/>
      <c r="C3537" s="15"/>
      <c r="D3537" s="15"/>
      <c r="E3537" s="32">
        <v>45856</v>
      </c>
      <c r="F3537" s="17" t="s">
        <v>76</v>
      </c>
      <c r="G3537" s="15"/>
      <c r="H3537" s="17" t="s">
        <v>239</v>
      </c>
      <c r="I3537" s="17" t="s">
        <v>309</v>
      </c>
      <c r="J3537" s="17" t="s">
        <v>3594</v>
      </c>
      <c r="K3537" s="17" t="s">
        <v>296</v>
      </c>
      <c r="L3537" s="17" t="s">
        <v>10755</v>
      </c>
      <c r="M3537" s="17" t="s">
        <v>10756</v>
      </c>
      <c r="N3537" s="17" t="s">
        <v>10757</v>
      </c>
      <c r="O3537" s="17" t="s">
        <v>375</v>
      </c>
      <c r="P3537" s="43" t="s">
        <v>4047</v>
      </c>
      <c r="Q3537" s="17" t="str" cm="1">
        <f t="array" ref="Q3537">_xlfn.XLOOKUP(Table4[[#This Row],[Full Name / Nama Penuh]],Table1[[#All],[Employee Name]],Table1[[#All],[Status]],"",0,1)</f>
        <v>Active</v>
      </c>
      <c r="R3537" s="37"/>
    </row>
    <row r="3538" spans="1:18">
      <c r="A3538" s="17"/>
      <c r="B3538" s="15"/>
      <c r="C3538" s="15"/>
      <c r="D3538" s="15"/>
      <c r="E3538" s="32">
        <v>45856</v>
      </c>
      <c r="F3538" s="17" t="s">
        <v>70</v>
      </c>
      <c r="G3538" s="15"/>
      <c r="H3538" s="17" t="s">
        <v>239</v>
      </c>
      <c r="I3538" s="17" t="s">
        <v>722</v>
      </c>
      <c r="J3538" s="17" t="s">
        <v>291</v>
      </c>
      <c r="K3538" s="17" t="s">
        <v>285</v>
      </c>
      <c r="L3538" s="17" t="s">
        <v>10758</v>
      </c>
      <c r="M3538" s="17" t="s">
        <v>287</v>
      </c>
      <c r="N3538" s="17" t="s">
        <v>10759</v>
      </c>
      <c r="O3538" s="17" t="s">
        <v>289</v>
      </c>
      <c r="P3538" s="43" t="s">
        <v>4047</v>
      </c>
      <c r="Q3538" s="17" t="str" cm="1">
        <f t="array" ref="Q3538">_xlfn.XLOOKUP(Table4[[#This Row],[Full Name / Nama Penuh]],Table1[[#All],[Employee Name]],Table1[[#All],[Status]],"",0,1)</f>
        <v>Active</v>
      </c>
      <c r="R3538" s="37"/>
    </row>
    <row r="3539" spans="1:18">
      <c r="A3539" s="17"/>
      <c r="B3539" s="15"/>
      <c r="C3539" s="15"/>
      <c r="D3539" s="15"/>
      <c r="E3539" s="32">
        <v>45856</v>
      </c>
      <c r="F3539" s="17" t="s">
        <v>224</v>
      </c>
      <c r="G3539" s="15"/>
      <c r="H3539" s="17" t="s">
        <v>239</v>
      </c>
      <c r="I3539" s="17" t="s">
        <v>1248</v>
      </c>
      <c r="J3539" s="17" t="s">
        <v>274</v>
      </c>
      <c r="K3539" s="17" t="s">
        <v>267</v>
      </c>
      <c r="L3539" s="17" t="s">
        <v>10760</v>
      </c>
      <c r="M3539" s="17" t="s">
        <v>10761</v>
      </c>
      <c r="N3539" s="17" t="s">
        <v>10718</v>
      </c>
      <c r="O3539" s="17" t="s">
        <v>318</v>
      </c>
      <c r="P3539" s="43" t="s">
        <v>4047</v>
      </c>
      <c r="Q3539" s="17" t="str" cm="1">
        <f t="array" ref="Q3539">_xlfn.XLOOKUP(Table4[[#This Row],[Full Name / Nama Penuh]],Table1[[#All],[Employee Name]],Table1[[#All],[Status]],"",0,1)</f>
        <v>Inactive</v>
      </c>
      <c r="R3539" s="37"/>
    </row>
    <row r="3540" spans="1:18">
      <c r="A3540" s="17"/>
      <c r="B3540" s="15"/>
      <c r="C3540" s="15"/>
      <c r="D3540" s="15"/>
      <c r="E3540" s="32">
        <v>45856</v>
      </c>
      <c r="F3540" s="17" t="s">
        <v>84</v>
      </c>
      <c r="G3540" s="15"/>
      <c r="H3540" s="17" t="s">
        <v>239</v>
      </c>
      <c r="I3540" s="17" t="s">
        <v>10313</v>
      </c>
      <c r="J3540" s="17" t="s">
        <v>266</v>
      </c>
      <c r="K3540" s="17" t="s">
        <v>267</v>
      </c>
      <c r="L3540" s="17" t="s">
        <v>10762</v>
      </c>
      <c r="M3540" s="17" t="s">
        <v>10763</v>
      </c>
      <c r="N3540" s="17" t="s">
        <v>10764</v>
      </c>
      <c r="O3540" s="17" t="s">
        <v>346</v>
      </c>
      <c r="P3540" s="43" t="s">
        <v>4047</v>
      </c>
      <c r="Q3540" s="17" t="str" cm="1">
        <f t="array" ref="Q3540">_xlfn.XLOOKUP(Table4[[#This Row],[Full Name / Nama Penuh]],Table1[[#All],[Employee Name]],Table1[[#All],[Status]],"",0,1)</f>
        <v>Active</v>
      </c>
      <c r="R3540" s="37"/>
    </row>
    <row r="3541" spans="1:18">
      <c r="A3541" s="17"/>
      <c r="B3541" s="15"/>
      <c r="C3541" s="15"/>
      <c r="D3541" s="15"/>
      <c r="E3541" s="32">
        <v>45856</v>
      </c>
      <c r="F3541" s="17" t="s">
        <v>84</v>
      </c>
      <c r="G3541" s="15"/>
      <c r="H3541" s="17" t="s">
        <v>239</v>
      </c>
      <c r="I3541" s="17" t="s">
        <v>10313</v>
      </c>
      <c r="J3541" s="17" t="s">
        <v>483</v>
      </c>
      <c r="K3541" s="17" t="s">
        <v>267</v>
      </c>
      <c r="L3541" s="17" t="s">
        <v>10765</v>
      </c>
      <c r="M3541" s="17" t="s">
        <v>10766</v>
      </c>
      <c r="N3541" s="17" t="s">
        <v>10767</v>
      </c>
      <c r="O3541" s="17" t="s">
        <v>271</v>
      </c>
      <c r="P3541" s="43" t="s">
        <v>4047</v>
      </c>
      <c r="Q3541" s="17" t="str" cm="1">
        <f t="array" ref="Q3541">_xlfn.XLOOKUP(Table4[[#This Row],[Full Name / Nama Penuh]],Table1[[#All],[Employee Name]],Table1[[#All],[Status]],"",0,1)</f>
        <v>Active</v>
      </c>
      <c r="R3541" s="37"/>
    </row>
    <row r="3542" spans="1:18">
      <c r="A3542" s="17"/>
      <c r="B3542" s="15"/>
      <c r="C3542" s="15"/>
      <c r="D3542" s="15"/>
      <c r="E3542" s="32">
        <v>45856</v>
      </c>
      <c r="F3542" s="17" t="s">
        <v>84</v>
      </c>
      <c r="G3542" s="15"/>
      <c r="H3542" s="17" t="s">
        <v>239</v>
      </c>
      <c r="I3542" s="17" t="s">
        <v>10313</v>
      </c>
      <c r="J3542" s="17" t="s">
        <v>848</v>
      </c>
      <c r="K3542" s="17" t="s">
        <v>305</v>
      </c>
      <c r="L3542" s="17" t="s">
        <v>10768</v>
      </c>
      <c r="M3542" s="17" t="s">
        <v>10769</v>
      </c>
      <c r="N3542" s="17" t="s">
        <v>10770</v>
      </c>
      <c r="O3542" s="17" t="s">
        <v>295</v>
      </c>
      <c r="P3542" s="43" t="s">
        <v>4047</v>
      </c>
      <c r="Q3542" s="17" t="str" cm="1">
        <f t="array" ref="Q3542">_xlfn.XLOOKUP(Table4[[#This Row],[Full Name / Nama Penuh]],Table1[[#All],[Employee Name]],Table1[[#All],[Status]],"",0,1)</f>
        <v>Active</v>
      </c>
      <c r="R3542" s="37"/>
    </row>
    <row r="3543" spans="1:18">
      <c r="A3543" s="17"/>
      <c r="B3543" s="15"/>
      <c r="C3543" s="15"/>
      <c r="D3543" s="15"/>
      <c r="E3543" s="32">
        <v>45856</v>
      </c>
      <c r="F3543" s="17" t="s">
        <v>98</v>
      </c>
      <c r="G3543" s="15"/>
      <c r="H3543" s="17" t="s">
        <v>239</v>
      </c>
      <c r="I3543" s="17" t="s">
        <v>489</v>
      </c>
      <c r="J3543" s="17" t="s">
        <v>266</v>
      </c>
      <c r="K3543" s="17" t="s">
        <v>305</v>
      </c>
      <c r="L3543" s="17" t="s">
        <v>10771</v>
      </c>
      <c r="M3543" s="17" t="s">
        <v>10772</v>
      </c>
      <c r="N3543" s="17" t="s">
        <v>6178</v>
      </c>
      <c r="O3543" s="17" t="s">
        <v>340</v>
      </c>
      <c r="P3543" s="43" t="s">
        <v>4047</v>
      </c>
      <c r="Q3543" s="17" t="str" cm="1">
        <f t="array" ref="Q3543">_xlfn.XLOOKUP(Table4[[#This Row],[Full Name / Nama Penuh]],Table1[[#All],[Employee Name]],Table1[[#All],[Status]],"",0,1)</f>
        <v>Active</v>
      </c>
      <c r="R3543" s="37"/>
    </row>
    <row r="3544" spans="1:18">
      <c r="A3544" s="17"/>
      <c r="B3544" s="15"/>
      <c r="C3544" s="15"/>
      <c r="D3544" s="15"/>
      <c r="E3544" s="32">
        <v>45856</v>
      </c>
      <c r="F3544" s="17" t="s">
        <v>66</v>
      </c>
      <c r="G3544" s="15"/>
      <c r="H3544" s="17" t="s">
        <v>239</v>
      </c>
      <c r="I3544" s="17" t="s">
        <v>56</v>
      </c>
      <c r="J3544" s="17" t="s">
        <v>291</v>
      </c>
      <c r="K3544" s="17" t="s">
        <v>305</v>
      </c>
      <c r="L3544" s="17" t="s">
        <v>10773</v>
      </c>
      <c r="M3544" s="17" t="s">
        <v>8446</v>
      </c>
      <c r="N3544" s="17" t="s">
        <v>10774</v>
      </c>
      <c r="O3544" s="17" t="s">
        <v>367</v>
      </c>
      <c r="P3544" s="43" t="s">
        <v>4047</v>
      </c>
      <c r="Q3544" s="17" t="str" cm="1">
        <f t="array" ref="Q3544">_xlfn.XLOOKUP(Table4[[#This Row],[Full Name / Nama Penuh]],Table1[[#All],[Employee Name]],Table1[[#All],[Status]],"",0,1)</f>
        <v>Active</v>
      </c>
      <c r="R3544" s="37"/>
    </row>
    <row r="3545" spans="1:18">
      <c r="A3545" s="17"/>
      <c r="B3545" s="15"/>
      <c r="C3545" s="15"/>
      <c r="D3545" s="15"/>
      <c r="E3545" s="32">
        <v>45856</v>
      </c>
      <c r="F3545" s="17" t="s">
        <v>66</v>
      </c>
      <c r="G3545" s="15"/>
      <c r="H3545" s="17" t="s">
        <v>239</v>
      </c>
      <c r="I3545" s="17" t="s">
        <v>56</v>
      </c>
      <c r="J3545" s="17" t="s">
        <v>475</v>
      </c>
      <c r="K3545" s="17" t="s">
        <v>305</v>
      </c>
      <c r="L3545" s="17" t="s">
        <v>10775</v>
      </c>
      <c r="M3545" s="17" t="s">
        <v>614</v>
      </c>
      <c r="N3545" s="17" t="s">
        <v>10774</v>
      </c>
      <c r="O3545" s="17" t="s">
        <v>428</v>
      </c>
      <c r="P3545" s="43" t="s">
        <v>4047</v>
      </c>
      <c r="Q3545" s="17" t="str" cm="1">
        <f t="array" ref="Q3545">_xlfn.XLOOKUP(Table4[[#This Row],[Full Name / Nama Penuh]],Table1[[#All],[Employee Name]],Table1[[#All],[Status]],"",0,1)</f>
        <v>Active</v>
      </c>
      <c r="R3545" s="37"/>
    </row>
    <row r="3546" spans="1:18">
      <c r="A3546" s="17"/>
      <c r="B3546" s="15"/>
      <c r="C3546" s="15"/>
      <c r="D3546" s="15"/>
      <c r="E3546" s="32">
        <v>45856</v>
      </c>
      <c r="F3546" s="17" t="s">
        <v>62</v>
      </c>
      <c r="G3546" s="15"/>
      <c r="H3546" s="17" t="s">
        <v>239</v>
      </c>
      <c r="I3546" s="17" t="s">
        <v>9581</v>
      </c>
      <c r="J3546" s="17" t="s">
        <v>475</v>
      </c>
      <c r="K3546" s="17" t="s">
        <v>267</v>
      </c>
      <c r="L3546" s="17" t="s">
        <v>10776</v>
      </c>
      <c r="M3546" s="17" t="s">
        <v>10777</v>
      </c>
      <c r="N3546" s="17" t="s">
        <v>10778</v>
      </c>
      <c r="O3546" s="17" t="s">
        <v>283</v>
      </c>
      <c r="P3546" s="43" t="s">
        <v>4047</v>
      </c>
      <c r="Q3546" s="17" t="str" cm="1">
        <f t="array" ref="Q3546">_xlfn.XLOOKUP(Table4[[#This Row],[Full Name / Nama Penuh]],Table1[[#All],[Employee Name]],Table1[[#All],[Status]],"",0,1)</f>
        <v>Active</v>
      </c>
      <c r="R3546" s="37"/>
    </row>
    <row r="3547" spans="1:18">
      <c r="A3547" s="17"/>
      <c r="B3547" s="15"/>
      <c r="C3547" s="15"/>
      <c r="D3547" s="15"/>
      <c r="E3547" s="32">
        <v>45856</v>
      </c>
      <c r="F3547" s="17" t="s">
        <v>202</v>
      </c>
      <c r="G3547" s="15"/>
      <c r="H3547" s="17" t="s">
        <v>239</v>
      </c>
      <c r="I3547" s="17" t="s">
        <v>10779</v>
      </c>
      <c r="J3547" s="17" t="s">
        <v>848</v>
      </c>
      <c r="K3547" s="17" t="s">
        <v>305</v>
      </c>
      <c r="L3547" s="17" t="s">
        <v>10780</v>
      </c>
      <c r="M3547" s="17" t="s">
        <v>10781</v>
      </c>
      <c r="N3547" s="17" t="s">
        <v>10782</v>
      </c>
      <c r="O3547" s="17" t="s">
        <v>450</v>
      </c>
      <c r="P3547" s="43" t="s">
        <v>4047</v>
      </c>
      <c r="Q3547" s="17" t="str" cm="1">
        <f t="array" ref="Q3547">_xlfn.XLOOKUP(Table4[[#This Row],[Full Name / Nama Penuh]],Table1[[#All],[Employee Name]],Table1[[#All],[Status]],"",0,1)</f>
        <v>Active</v>
      </c>
      <c r="R3547" s="37"/>
    </row>
    <row r="3548" spans="1:18">
      <c r="A3548" s="17"/>
      <c r="B3548" s="15"/>
      <c r="C3548" s="15"/>
      <c r="D3548" s="15"/>
      <c r="E3548" s="32">
        <v>45856</v>
      </c>
      <c r="F3548" s="17" t="s">
        <v>202</v>
      </c>
      <c r="G3548" s="15"/>
      <c r="H3548" s="17" t="s">
        <v>239</v>
      </c>
      <c r="I3548" s="17" t="s">
        <v>359</v>
      </c>
      <c r="J3548" s="17" t="s">
        <v>266</v>
      </c>
      <c r="K3548" s="17" t="s">
        <v>305</v>
      </c>
      <c r="L3548" s="17" t="s">
        <v>10783</v>
      </c>
      <c r="M3548" s="17" t="s">
        <v>10784</v>
      </c>
      <c r="N3548" s="17" t="s">
        <v>10785</v>
      </c>
      <c r="O3548" s="17" t="s">
        <v>428</v>
      </c>
      <c r="P3548" s="43" t="s">
        <v>4047</v>
      </c>
      <c r="Q3548" s="17" t="str" cm="1">
        <f t="array" ref="Q3548">_xlfn.XLOOKUP(Table4[[#This Row],[Full Name / Nama Penuh]],Table1[[#All],[Employee Name]],Table1[[#All],[Status]],"",0,1)</f>
        <v>Active</v>
      </c>
      <c r="R3548" s="37"/>
    </row>
    <row r="3549" spans="1:18">
      <c r="A3549" s="17"/>
      <c r="B3549" s="15"/>
      <c r="C3549" s="15"/>
      <c r="D3549" s="15"/>
      <c r="E3549" s="32">
        <v>45856</v>
      </c>
      <c r="F3549" s="17" t="s">
        <v>160</v>
      </c>
      <c r="G3549" s="15"/>
      <c r="H3549" s="17" t="s">
        <v>239</v>
      </c>
      <c r="I3549" s="17" t="s">
        <v>359</v>
      </c>
      <c r="J3549" s="17" t="s">
        <v>274</v>
      </c>
      <c r="K3549" s="17" t="s">
        <v>305</v>
      </c>
      <c r="L3549" s="17" t="s">
        <v>10786</v>
      </c>
      <c r="M3549" s="17" t="s">
        <v>10787</v>
      </c>
      <c r="N3549" s="17" t="s">
        <v>10788</v>
      </c>
      <c r="O3549" s="17" t="s">
        <v>295</v>
      </c>
      <c r="P3549" s="43" t="s">
        <v>4047</v>
      </c>
      <c r="Q3549" s="17" t="str" cm="1">
        <f t="array" ref="Q3549">_xlfn.XLOOKUP(Table4[[#This Row],[Full Name / Nama Penuh]],Table1[[#All],[Employee Name]],Table1[[#All],[Status]],"",0,1)</f>
        <v>Active</v>
      </c>
      <c r="R3549" s="37"/>
    </row>
    <row r="3550" spans="1:18">
      <c r="A3550" s="17"/>
      <c r="B3550" s="15"/>
      <c r="C3550" s="15"/>
      <c r="D3550" s="15"/>
      <c r="E3550" s="32">
        <v>45856</v>
      </c>
      <c r="F3550" s="17" t="s">
        <v>160</v>
      </c>
      <c r="G3550" s="15"/>
      <c r="H3550" s="17" t="s">
        <v>239</v>
      </c>
      <c r="I3550" s="17" t="s">
        <v>359</v>
      </c>
      <c r="J3550" s="17" t="s">
        <v>274</v>
      </c>
      <c r="K3550" s="17" t="s">
        <v>305</v>
      </c>
      <c r="L3550" s="17" t="s">
        <v>10789</v>
      </c>
      <c r="M3550" s="17" t="s">
        <v>10790</v>
      </c>
      <c r="N3550" s="17" t="s">
        <v>10791</v>
      </c>
      <c r="O3550" s="17" t="s">
        <v>428</v>
      </c>
      <c r="P3550" s="43" t="s">
        <v>4047</v>
      </c>
      <c r="Q3550" s="17" t="str" cm="1">
        <f t="array" ref="Q3550">_xlfn.XLOOKUP(Table4[[#This Row],[Full Name / Nama Penuh]],Table1[[#All],[Employee Name]],Table1[[#All],[Status]],"",0,1)</f>
        <v>Active</v>
      </c>
      <c r="R3550" s="37"/>
    </row>
    <row r="3551" spans="1:18">
      <c r="A3551" s="17"/>
      <c r="B3551" s="15"/>
      <c r="C3551" s="15"/>
      <c r="D3551" s="15"/>
      <c r="E3551" s="32">
        <v>45856</v>
      </c>
      <c r="F3551" s="17" t="s">
        <v>76</v>
      </c>
      <c r="G3551" s="15"/>
      <c r="H3551" s="17" t="s">
        <v>239</v>
      </c>
      <c r="I3551" s="17" t="s">
        <v>309</v>
      </c>
      <c r="J3551" s="17" t="s">
        <v>266</v>
      </c>
      <c r="K3551" s="17" t="s">
        <v>267</v>
      </c>
      <c r="L3551" s="17" t="s">
        <v>10792</v>
      </c>
      <c r="M3551" s="17" t="s">
        <v>10793</v>
      </c>
      <c r="N3551" s="17" t="s">
        <v>10794</v>
      </c>
      <c r="O3551" s="17" t="s">
        <v>346</v>
      </c>
      <c r="P3551" s="43" t="s">
        <v>4047</v>
      </c>
      <c r="Q3551" s="17" t="str" cm="1">
        <f t="array" ref="Q3551">_xlfn.XLOOKUP(Table4[[#This Row],[Full Name / Nama Penuh]],Table1[[#All],[Employee Name]],Table1[[#All],[Status]],"",0,1)</f>
        <v>Active</v>
      </c>
      <c r="R3551" s="37"/>
    </row>
    <row r="3552" spans="1:18">
      <c r="A3552" s="17"/>
      <c r="B3552" s="15"/>
      <c r="C3552" s="15"/>
      <c r="D3552" s="15"/>
      <c r="E3552" s="32">
        <v>45856</v>
      </c>
      <c r="F3552" s="17" t="s">
        <v>76</v>
      </c>
      <c r="G3552" s="15"/>
      <c r="H3552" s="17" t="s">
        <v>239</v>
      </c>
      <c r="I3552" s="17" t="s">
        <v>309</v>
      </c>
      <c r="J3552" s="17" t="s">
        <v>483</v>
      </c>
      <c r="K3552" s="17" t="s">
        <v>267</v>
      </c>
      <c r="L3552" s="17" t="s">
        <v>10795</v>
      </c>
      <c r="M3552" s="17" t="s">
        <v>10796</v>
      </c>
      <c r="N3552" s="17" t="s">
        <v>10797</v>
      </c>
      <c r="O3552" s="17" t="s">
        <v>271</v>
      </c>
      <c r="P3552" s="43" t="s">
        <v>4047</v>
      </c>
      <c r="Q3552" s="17" t="str" cm="1">
        <f t="array" ref="Q3552">_xlfn.XLOOKUP(Table4[[#This Row],[Full Name / Nama Penuh]],Table1[[#All],[Employee Name]],Table1[[#All],[Status]],"",0,1)</f>
        <v>Active</v>
      </c>
      <c r="R3552" s="37"/>
    </row>
    <row r="3553" spans="1:18">
      <c r="A3553" s="17"/>
      <c r="B3553" s="15"/>
      <c r="C3553" s="15"/>
      <c r="D3553" s="15"/>
      <c r="E3553" s="32">
        <v>45856</v>
      </c>
      <c r="F3553" s="17" t="s">
        <v>76</v>
      </c>
      <c r="G3553" s="15"/>
      <c r="H3553" s="17" t="s">
        <v>239</v>
      </c>
      <c r="I3553" s="17" t="s">
        <v>309</v>
      </c>
      <c r="J3553" s="17" t="s">
        <v>848</v>
      </c>
      <c r="K3553" s="17" t="s">
        <v>305</v>
      </c>
      <c r="L3553" s="17" t="s">
        <v>10798</v>
      </c>
      <c r="M3553" s="17" t="s">
        <v>10799</v>
      </c>
      <c r="N3553" s="17" t="s">
        <v>10800</v>
      </c>
      <c r="O3553" s="17" t="s">
        <v>295</v>
      </c>
      <c r="P3553" s="43" t="s">
        <v>4047</v>
      </c>
      <c r="Q3553" s="17" t="str" cm="1">
        <f t="array" ref="Q3553">_xlfn.XLOOKUP(Table4[[#This Row],[Full Name / Nama Penuh]],Table1[[#All],[Employee Name]],Table1[[#All],[Status]],"",0,1)</f>
        <v>Active</v>
      </c>
      <c r="R3553" s="37"/>
    </row>
    <row r="3554" spans="1:18">
      <c r="A3554" s="17"/>
      <c r="B3554" s="15"/>
      <c r="C3554" s="15"/>
      <c r="D3554" s="15"/>
      <c r="E3554" s="32">
        <v>45856</v>
      </c>
      <c r="F3554" s="17" t="s">
        <v>70</v>
      </c>
      <c r="G3554" s="15"/>
      <c r="H3554" s="17" t="s">
        <v>239</v>
      </c>
      <c r="I3554" s="17" t="s">
        <v>722</v>
      </c>
      <c r="J3554" s="17" t="s">
        <v>291</v>
      </c>
      <c r="K3554" s="17" t="s">
        <v>305</v>
      </c>
      <c r="L3554" s="17" t="s">
        <v>10801</v>
      </c>
      <c r="M3554" s="17" t="s">
        <v>10802</v>
      </c>
      <c r="N3554" s="17" t="s">
        <v>10803</v>
      </c>
      <c r="O3554" s="17" t="s">
        <v>295</v>
      </c>
      <c r="P3554" s="43" t="s">
        <v>4047</v>
      </c>
      <c r="Q3554" s="17" t="str" cm="1">
        <f t="array" ref="Q3554">_xlfn.XLOOKUP(Table4[[#This Row],[Full Name / Nama Penuh]],Table1[[#All],[Employee Name]],Table1[[#All],[Status]],"",0,1)</f>
        <v>Active</v>
      </c>
      <c r="R3554" s="37"/>
    </row>
    <row r="3555" spans="1:18">
      <c r="A3555" s="17"/>
      <c r="B3555" s="15"/>
      <c r="C3555" s="15"/>
      <c r="D3555" s="15"/>
      <c r="E3555" s="32">
        <v>45855.395833333336</v>
      </c>
      <c r="F3555" s="17" t="s">
        <v>87</v>
      </c>
      <c r="G3555" s="15" t="s">
        <v>10804</v>
      </c>
      <c r="H3555" s="17" t="s">
        <v>239</v>
      </c>
      <c r="I3555" s="17" t="s">
        <v>10805</v>
      </c>
      <c r="J3555" s="17" t="s">
        <v>753</v>
      </c>
      <c r="K3555" s="17" t="s">
        <v>10806</v>
      </c>
      <c r="L3555" s="17" t="s">
        <v>10807</v>
      </c>
      <c r="M3555" s="17" t="s">
        <v>10808</v>
      </c>
      <c r="N3555" s="17" t="s">
        <v>10809</v>
      </c>
      <c r="O3555" s="17" t="s">
        <v>10810</v>
      </c>
      <c r="P3555" s="43" t="s">
        <v>4047</v>
      </c>
      <c r="Q3555" s="17" t="str" cm="1">
        <f t="array" ref="Q3555">_xlfn.XLOOKUP(Table4[[#This Row],[Full Name / Nama Penuh]],Table1[[#All],[Employee Name]],Table1[[#All],[Status]],"",0,1)</f>
        <v>Active</v>
      </c>
      <c r="R3555" s="37"/>
    </row>
    <row r="3556" spans="1:18">
      <c r="A3556" s="17"/>
      <c r="B3556" s="15"/>
      <c r="C3556" s="15"/>
      <c r="D3556" s="15"/>
      <c r="E3556" s="32">
        <v>45855</v>
      </c>
      <c r="F3556" s="17" t="s">
        <v>110</v>
      </c>
      <c r="G3556" s="15"/>
      <c r="H3556" s="17" t="s">
        <v>239</v>
      </c>
      <c r="I3556" s="17" t="s">
        <v>537</v>
      </c>
      <c r="J3556" s="17" t="s">
        <v>355</v>
      </c>
      <c r="K3556" s="17" t="s">
        <v>296</v>
      </c>
      <c r="L3556" s="17" t="s">
        <v>10811</v>
      </c>
      <c r="M3556" s="17" t="s">
        <v>10812</v>
      </c>
      <c r="N3556" s="17" t="s">
        <v>10813</v>
      </c>
      <c r="O3556" s="17" t="s">
        <v>346</v>
      </c>
      <c r="P3556" s="43" t="s">
        <v>4047</v>
      </c>
      <c r="Q3556" s="17" t="str" cm="1">
        <f t="array" ref="Q3556">_xlfn.XLOOKUP(Table4[[#This Row],[Full Name / Nama Penuh]],Table1[[#All],[Employee Name]],Table1[[#All],[Status]],"",0,1)</f>
        <v>Active</v>
      </c>
      <c r="R3556" s="37"/>
    </row>
    <row r="3557" spans="1:18">
      <c r="A3557" s="17"/>
      <c r="B3557" s="15"/>
      <c r="C3557" s="15"/>
      <c r="D3557" s="15"/>
      <c r="E3557" s="32">
        <v>45855</v>
      </c>
      <c r="F3557" s="17" t="s">
        <v>202</v>
      </c>
      <c r="G3557" s="15"/>
      <c r="H3557" s="17" t="s">
        <v>239</v>
      </c>
      <c r="I3557" s="17" t="s">
        <v>359</v>
      </c>
      <c r="J3557" s="17" t="s">
        <v>266</v>
      </c>
      <c r="K3557" s="17" t="s">
        <v>285</v>
      </c>
      <c r="L3557" s="17" t="s">
        <v>10814</v>
      </c>
      <c r="M3557" s="17" t="s">
        <v>10815</v>
      </c>
      <c r="N3557" s="17" t="s">
        <v>10816</v>
      </c>
      <c r="O3557" s="17" t="s">
        <v>367</v>
      </c>
      <c r="P3557" s="43" t="s">
        <v>4047</v>
      </c>
      <c r="Q3557" s="17" t="str" cm="1">
        <f t="array" ref="Q3557">_xlfn.XLOOKUP(Table4[[#This Row],[Full Name / Nama Penuh]],Table1[[#All],[Employee Name]],Table1[[#All],[Status]],"",0,1)</f>
        <v>Active</v>
      </c>
      <c r="R3557" s="37"/>
    </row>
    <row r="3558" spans="1:18">
      <c r="A3558" s="17"/>
      <c r="B3558" s="15"/>
      <c r="C3558" s="15"/>
      <c r="D3558" s="15"/>
      <c r="E3558" s="32">
        <v>45855</v>
      </c>
      <c r="F3558" s="17" t="s">
        <v>181</v>
      </c>
      <c r="G3558" s="15"/>
      <c r="H3558" s="17" t="s">
        <v>239</v>
      </c>
      <c r="I3558" s="17" t="s">
        <v>10817</v>
      </c>
      <c r="J3558" s="17" t="s">
        <v>608</v>
      </c>
      <c r="K3558" s="17" t="s">
        <v>285</v>
      </c>
      <c r="L3558" s="17" t="s">
        <v>10818</v>
      </c>
      <c r="M3558" s="17" t="s">
        <v>10819</v>
      </c>
      <c r="N3558" s="17" t="s">
        <v>10820</v>
      </c>
      <c r="O3558" s="17" t="s">
        <v>428</v>
      </c>
      <c r="P3558" s="43" t="s">
        <v>4047</v>
      </c>
      <c r="Q3558" s="17" t="str" cm="1">
        <f t="array" ref="Q3558">_xlfn.XLOOKUP(Table4[[#This Row],[Full Name / Nama Penuh]],Table1[[#All],[Employee Name]],Table1[[#All],[Status]],"",0,1)</f>
        <v>Active</v>
      </c>
      <c r="R3558" s="37"/>
    </row>
    <row r="3559" spans="1:18">
      <c r="A3559" s="17"/>
      <c r="B3559" s="15"/>
      <c r="C3559" s="15"/>
      <c r="D3559" s="15"/>
      <c r="E3559" s="32">
        <v>45855</v>
      </c>
      <c r="F3559" s="17" t="s">
        <v>89</v>
      </c>
      <c r="G3559" s="15"/>
      <c r="H3559" s="17" t="s">
        <v>239</v>
      </c>
      <c r="I3559" s="17" t="s">
        <v>5950</v>
      </c>
      <c r="J3559" s="17" t="s">
        <v>1787</v>
      </c>
      <c r="K3559" s="17" t="s">
        <v>267</v>
      </c>
      <c r="L3559" s="17" t="s">
        <v>10821</v>
      </c>
      <c r="M3559" s="17" t="s">
        <v>10822</v>
      </c>
      <c r="N3559" s="17" t="s">
        <v>10823</v>
      </c>
      <c r="O3559" s="17" t="s">
        <v>367</v>
      </c>
      <c r="P3559" s="43" t="s">
        <v>4047</v>
      </c>
      <c r="Q3559" s="17" t="str" cm="1">
        <f t="array" ref="Q3559">_xlfn.XLOOKUP(Table4[[#This Row],[Full Name / Nama Penuh]],Table1[[#All],[Employee Name]],Table1[[#All],[Status]],"",0,1)</f>
        <v>Inactive</v>
      </c>
      <c r="R3559" s="37"/>
    </row>
    <row r="3560" spans="1:18">
      <c r="A3560" s="17"/>
      <c r="B3560" s="15"/>
      <c r="C3560" s="15"/>
      <c r="D3560" s="15"/>
      <c r="E3560" s="32">
        <v>45855</v>
      </c>
      <c r="F3560" s="17" t="s">
        <v>91</v>
      </c>
      <c r="G3560" s="15"/>
      <c r="H3560" s="17" t="s">
        <v>239</v>
      </c>
      <c r="I3560" s="17" t="s">
        <v>10824</v>
      </c>
      <c r="J3560" s="17" t="s">
        <v>342</v>
      </c>
      <c r="K3560" s="17" t="s">
        <v>267</v>
      </c>
      <c r="L3560" s="17" t="s">
        <v>10825</v>
      </c>
      <c r="M3560" s="17" t="s">
        <v>10826</v>
      </c>
      <c r="N3560" s="17" t="s">
        <v>10827</v>
      </c>
      <c r="O3560" s="17" t="s">
        <v>283</v>
      </c>
      <c r="P3560" s="43" t="s">
        <v>4047</v>
      </c>
      <c r="Q3560" s="17" t="str" cm="1">
        <f t="array" ref="Q3560">_xlfn.XLOOKUP(Table4[[#This Row],[Full Name / Nama Penuh]],Table1[[#All],[Employee Name]],Table1[[#All],[Status]],"",0,1)</f>
        <v>Inactive</v>
      </c>
      <c r="R3560" s="37"/>
    </row>
    <row r="3561" spans="1:18">
      <c r="A3561" s="17"/>
      <c r="B3561" s="15"/>
      <c r="C3561" s="15"/>
      <c r="D3561" s="15"/>
      <c r="E3561" s="32">
        <v>45855</v>
      </c>
      <c r="F3561" s="17" t="s">
        <v>90</v>
      </c>
      <c r="G3561" s="15"/>
      <c r="H3561" s="17" t="s">
        <v>239</v>
      </c>
      <c r="I3561" s="17" t="s">
        <v>445</v>
      </c>
      <c r="J3561" s="17" t="s">
        <v>279</v>
      </c>
      <c r="K3561" s="17" t="s">
        <v>267</v>
      </c>
      <c r="L3561" s="17" t="s">
        <v>10828</v>
      </c>
      <c r="M3561" s="17" t="s">
        <v>10829</v>
      </c>
      <c r="N3561" s="17" t="s">
        <v>10830</v>
      </c>
      <c r="O3561" s="17" t="s">
        <v>271</v>
      </c>
      <c r="P3561" s="43" t="s">
        <v>4047</v>
      </c>
      <c r="Q3561" s="17" t="str" cm="1">
        <f t="array" ref="Q3561">_xlfn.XLOOKUP(Table4[[#This Row],[Full Name / Nama Penuh]],Table1[[#All],[Employee Name]],Table1[[#All],[Status]],"",0,1)</f>
        <v>Active</v>
      </c>
      <c r="R3561" s="37"/>
    </row>
    <row r="3562" spans="1:18">
      <c r="A3562" s="17"/>
      <c r="B3562" s="15"/>
      <c r="C3562" s="15"/>
      <c r="D3562" s="15"/>
      <c r="E3562" s="32">
        <v>45855</v>
      </c>
      <c r="F3562" s="17" t="s">
        <v>133</v>
      </c>
      <c r="G3562" s="15"/>
      <c r="H3562" s="17" t="s">
        <v>239</v>
      </c>
      <c r="I3562" s="17" t="s">
        <v>290</v>
      </c>
      <c r="J3562" s="17" t="s">
        <v>291</v>
      </c>
      <c r="K3562" s="17" t="s">
        <v>267</v>
      </c>
      <c r="L3562" s="17" t="s">
        <v>10831</v>
      </c>
      <c r="M3562" s="17" t="s">
        <v>10832</v>
      </c>
      <c r="N3562" s="17" t="s">
        <v>10833</v>
      </c>
      <c r="O3562" s="17" t="s">
        <v>318</v>
      </c>
      <c r="P3562" s="43" t="s">
        <v>4047</v>
      </c>
      <c r="Q3562" s="17" t="str" cm="1">
        <f t="array" ref="Q3562">_xlfn.XLOOKUP(Table4[[#This Row],[Full Name / Nama Penuh]],Table1[[#All],[Employee Name]],Table1[[#All],[Status]],"",0,1)</f>
        <v>Active</v>
      </c>
      <c r="R3562" s="37"/>
    </row>
    <row r="3563" spans="1:18">
      <c r="A3563" s="17"/>
      <c r="B3563" s="15"/>
      <c r="C3563" s="15"/>
      <c r="D3563" s="15"/>
      <c r="E3563" s="32">
        <v>45855</v>
      </c>
      <c r="F3563" s="17" t="s">
        <v>128</v>
      </c>
      <c r="G3563" s="15"/>
      <c r="H3563" s="17" t="s">
        <v>239</v>
      </c>
      <c r="I3563" s="17" t="s">
        <v>10834</v>
      </c>
      <c r="J3563" s="17" t="s">
        <v>325</v>
      </c>
      <c r="K3563" s="17" t="s">
        <v>267</v>
      </c>
      <c r="L3563" s="17" t="s">
        <v>10835</v>
      </c>
      <c r="M3563" s="17" t="s">
        <v>10836</v>
      </c>
      <c r="N3563" s="17" t="s">
        <v>10837</v>
      </c>
      <c r="O3563" s="17" t="s">
        <v>346</v>
      </c>
      <c r="P3563" s="43" t="s">
        <v>4047</v>
      </c>
      <c r="Q3563" s="17" t="str" cm="1">
        <f t="array" ref="Q3563">_xlfn.XLOOKUP(Table4[[#This Row],[Full Name / Nama Penuh]],Table1[[#All],[Employee Name]],Table1[[#All],[Status]],"",0,1)</f>
        <v>Inactive</v>
      </c>
      <c r="R3563" s="37"/>
    </row>
    <row r="3564" spans="1:18">
      <c r="A3564" s="17"/>
      <c r="B3564" s="15"/>
      <c r="C3564" s="15"/>
      <c r="D3564" s="15"/>
      <c r="E3564" s="32">
        <v>45855</v>
      </c>
      <c r="F3564" s="17" t="s">
        <v>160</v>
      </c>
      <c r="G3564" s="15"/>
      <c r="H3564" s="17" t="s">
        <v>239</v>
      </c>
      <c r="I3564" s="17" t="s">
        <v>359</v>
      </c>
      <c r="J3564" s="17" t="s">
        <v>266</v>
      </c>
      <c r="K3564" s="17" t="s">
        <v>305</v>
      </c>
      <c r="L3564" s="17" t="s">
        <v>10838</v>
      </c>
      <c r="M3564" s="17" t="s">
        <v>10839</v>
      </c>
      <c r="N3564" s="17" t="s">
        <v>10840</v>
      </c>
      <c r="O3564" s="17" t="s">
        <v>295</v>
      </c>
      <c r="P3564" s="43" t="s">
        <v>4047</v>
      </c>
      <c r="Q3564" s="17" t="str" cm="1">
        <f t="array" ref="Q3564">_xlfn.XLOOKUP(Table4[[#This Row],[Full Name / Nama Penuh]],Table1[[#All],[Employee Name]],Table1[[#All],[Status]],"",0,1)</f>
        <v>Active</v>
      </c>
      <c r="R3564" s="37"/>
    </row>
    <row r="3565" spans="1:18">
      <c r="A3565" s="17"/>
      <c r="B3565" s="15"/>
      <c r="C3565" s="15"/>
      <c r="D3565" s="15"/>
      <c r="E3565" s="32">
        <v>45855</v>
      </c>
      <c r="F3565" s="17" t="s">
        <v>160</v>
      </c>
      <c r="G3565" s="15"/>
      <c r="H3565" s="17" t="s">
        <v>239</v>
      </c>
      <c r="I3565" s="17" t="s">
        <v>359</v>
      </c>
      <c r="J3565" s="17" t="s">
        <v>266</v>
      </c>
      <c r="K3565" s="17" t="s">
        <v>305</v>
      </c>
      <c r="L3565" s="17" t="s">
        <v>10841</v>
      </c>
      <c r="M3565" s="17" t="s">
        <v>10842</v>
      </c>
      <c r="N3565" s="17" t="s">
        <v>10843</v>
      </c>
      <c r="O3565" s="17" t="s">
        <v>428</v>
      </c>
      <c r="P3565" s="43" t="s">
        <v>4047</v>
      </c>
      <c r="Q3565" s="17" t="str" cm="1">
        <f t="array" ref="Q3565">_xlfn.XLOOKUP(Table4[[#This Row],[Full Name / Nama Penuh]],Table1[[#All],[Employee Name]],Table1[[#All],[Status]],"",0,1)</f>
        <v>Active</v>
      </c>
      <c r="R3565" s="37"/>
    </row>
    <row r="3566" spans="1:18">
      <c r="A3566" s="17"/>
      <c r="B3566" s="15"/>
      <c r="C3566" s="15"/>
      <c r="D3566" s="15"/>
      <c r="E3566" s="32">
        <v>45855</v>
      </c>
      <c r="F3566" s="17" t="s">
        <v>160</v>
      </c>
      <c r="G3566" s="15"/>
      <c r="H3566" s="17" t="s">
        <v>239</v>
      </c>
      <c r="I3566" s="17" t="s">
        <v>359</v>
      </c>
      <c r="J3566" s="17" t="s">
        <v>266</v>
      </c>
      <c r="K3566" s="17" t="s">
        <v>305</v>
      </c>
      <c r="L3566" s="17" t="s">
        <v>10844</v>
      </c>
      <c r="M3566" s="17" t="s">
        <v>10845</v>
      </c>
      <c r="N3566" s="17" t="s">
        <v>10846</v>
      </c>
      <c r="O3566" s="17" t="s">
        <v>428</v>
      </c>
      <c r="P3566" s="43" t="s">
        <v>4047</v>
      </c>
      <c r="Q3566" s="17" t="str" cm="1">
        <f t="array" ref="Q3566">_xlfn.XLOOKUP(Table4[[#This Row],[Full Name / Nama Penuh]],Table1[[#All],[Employee Name]],Table1[[#All],[Status]],"",0,1)</f>
        <v>Active</v>
      </c>
      <c r="R3566" s="37"/>
    </row>
    <row r="3567" spans="1:18">
      <c r="A3567" s="17"/>
      <c r="B3567" s="15"/>
      <c r="C3567" s="15"/>
      <c r="D3567" s="15"/>
      <c r="E3567" s="32">
        <v>45855</v>
      </c>
      <c r="F3567" s="17" t="s">
        <v>70</v>
      </c>
      <c r="G3567" s="15"/>
      <c r="H3567" s="17" t="s">
        <v>239</v>
      </c>
      <c r="I3567" s="17" t="s">
        <v>722</v>
      </c>
      <c r="J3567" s="17" t="s">
        <v>266</v>
      </c>
      <c r="K3567" s="17" t="s">
        <v>267</v>
      </c>
      <c r="L3567" s="17" t="s">
        <v>10847</v>
      </c>
      <c r="M3567" s="17" t="s">
        <v>957</v>
      </c>
      <c r="N3567" s="17" t="s">
        <v>10848</v>
      </c>
      <c r="O3567" s="17" t="s">
        <v>346</v>
      </c>
      <c r="P3567" s="43" t="s">
        <v>4047</v>
      </c>
      <c r="Q3567" s="17" t="str" cm="1">
        <f t="array" ref="Q3567">_xlfn.XLOOKUP(Table4[[#This Row],[Full Name / Nama Penuh]],Table1[[#All],[Employee Name]],Table1[[#All],[Status]],"",0,1)</f>
        <v>Active</v>
      </c>
      <c r="R3567" s="37"/>
    </row>
    <row r="3568" spans="1:18">
      <c r="A3568" s="17"/>
      <c r="B3568" s="15"/>
      <c r="C3568" s="15"/>
      <c r="D3568" s="15"/>
      <c r="E3568" s="32">
        <v>45854.583333333336</v>
      </c>
      <c r="F3568" s="17" t="s">
        <v>87</v>
      </c>
      <c r="G3568" s="15" t="s">
        <v>10804</v>
      </c>
      <c r="H3568" s="17" t="s">
        <v>239</v>
      </c>
      <c r="I3568" s="17" t="s">
        <v>10805</v>
      </c>
      <c r="J3568" s="17" t="s">
        <v>266</v>
      </c>
      <c r="K3568" s="17" t="s">
        <v>10849</v>
      </c>
      <c r="L3568" s="17" t="s">
        <v>10850</v>
      </c>
      <c r="M3568" s="17"/>
      <c r="N3568" s="17" t="s">
        <v>10851</v>
      </c>
      <c r="O3568" s="17" t="s">
        <v>10852</v>
      </c>
      <c r="P3568" s="43" t="s">
        <v>4047</v>
      </c>
      <c r="Q3568" s="17" t="str" cm="1">
        <f t="array" ref="Q3568">_xlfn.XLOOKUP(Table4[[#This Row],[Full Name / Nama Penuh]],Table1[[#All],[Employee Name]],Table1[[#All],[Status]],"",0,1)</f>
        <v>Active</v>
      </c>
      <c r="R3568" s="37"/>
    </row>
    <row r="3569" spans="1:18">
      <c r="A3569" s="17"/>
      <c r="B3569" s="15"/>
      <c r="C3569" s="15"/>
      <c r="D3569" s="15"/>
      <c r="E3569" s="32">
        <v>45854</v>
      </c>
      <c r="F3569" s="17" t="s">
        <v>48</v>
      </c>
      <c r="G3569" s="15"/>
      <c r="H3569" s="17" t="s">
        <v>239</v>
      </c>
      <c r="I3569" s="17" t="s">
        <v>304</v>
      </c>
      <c r="J3569" s="17" t="s">
        <v>966</v>
      </c>
      <c r="K3569" s="17" t="s">
        <v>296</v>
      </c>
      <c r="L3569" s="17" t="s">
        <v>10853</v>
      </c>
      <c r="M3569" s="17" t="s">
        <v>10854</v>
      </c>
      <c r="N3569" s="17" t="s">
        <v>10855</v>
      </c>
      <c r="O3569" s="17" t="s">
        <v>346</v>
      </c>
      <c r="P3569" s="43" t="s">
        <v>4047</v>
      </c>
      <c r="Q3569" s="17" t="str" cm="1">
        <f t="array" ref="Q3569">_xlfn.XLOOKUP(Table4[[#This Row],[Full Name / Nama Penuh]],Table1[[#All],[Employee Name]],Table1[[#All],[Status]],"",0,1)</f>
        <v>Active</v>
      </c>
      <c r="R3569" s="37"/>
    </row>
    <row r="3570" spans="1:18">
      <c r="A3570" s="17"/>
      <c r="B3570" s="15"/>
      <c r="C3570" s="15"/>
      <c r="D3570" s="15"/>
      <c r="E3570" s="32">
        <v>45854</v>
      </c>
      <c r="F3570" s="17" t="s">
        <v>48</v>
      </c>
      <c r="G3570" s="15"/>
      <c r="H3570" s="17" t="s">
        <v>239</v>
      </c>
      <c r="I3570" s="17" t="s">
        <v>304</v>
      </c>
      <c r="J3570" s="17" t="s">
        <v>753</v>
      </c>
      <c r="K3570" s="17" t="s">
        <v>296</v>
      </c>
      <c r="L3570" s="17" t="s">
        <v>10856</v>
      </c>
      <c r="M3570" s="17" t="s">
        <v>10857</v>
      </c>
      <c r="N3570" s="17" t="s">
        <v>10858</v>
      </c>
      <c r="O3570" s="17" t="s">
        <v>346</v>
      </c>
      <c r="P3570" s="43" t="s">
        <v>4047</v>
      </c>
      <c r="Q3570" s="17" t="str" cm="1">
        <f t="array" ref="Q3570">_xlfn.XLOOKUP(Table4[[#This Row],[Full Name / Nama Penuh]],Table1[[#All],[Employee Name]],Table1[[#All],[Status]],"",0,1)</f>
        <v>Active</v>
      </c>
      <c r="R3570" s="37"/>
    </row>
    <row r="3571" spans="1:18">
      <c r="A3571" s="17"/>
      <c r="B3571" s="15"/>
      <c r="C3571" s="15"/>
      <c r="D3571" s="15"/>
      <c r="E3571" s="32">
        <v>45854</v>
      </c>
      <c r="F3571" s="17" t="s">
        <v>62</v>
      </c>
      <c r="G3571" s="15"/>
      <c r="H3571" s="17" t="s">
        <v>239</v>
      </c>
      <c r="I3571" s="17" t="s">
        <v>9581</v>
      </c>
      <c r="J3571" s="17" t="s">
        <v>274</v>
      </c>
      <c r="K3571" s="17" t="s">
        <v>296</v>
      </c>
      <c r="L3571" s="17" t="s">
        <v>10859</v>
      </c>
      <c r="M3571" s="17" t="s">
        <v>10860</v>
      </c>
      <c r="N3571" s="17" t="s">
        <v>10861</v>
      </c>
      <c r="O3571" s="17" t="s">
        <v>271</v>
      </c>
      <c r="P3571" s="43" t="s">
        <v>4047</v>
      </c>
      <c r="Q3571" s="17" t="str" cm="1">
        <f t="array" ref="Q3571">_xlfn.XLOOKUP(Table4[[#This Row],[Full Name / Nama Penuh]],Table1[[#All],[Employee Name]],Table1[[#All],[Status]],"",0,1)</f>
        <v>Active</v>
      </c>
      <c r="R3571" s="37"/>
    </row>
    <row r="3572" spans="1:18">
      <c r="A3572" s="17"/>
      <c r="B3572" s="15"/>
      <c r="C3572" s="15"/>
      <c r="D3572" s="15"/>
      <c r="E3572" s="32">
        <v>45854</v>
      </c>
      <c r="F3572" s="17" t="s">
        <v>110</v>
      </c>
      <c r="G3572" s="15"/>
      <c r="H3572" s="17" t="s">
        <v>239</v>
      </c>
      <c r="I3572" s="17" t="s">
        <v>537</v>
      </c>
      <c r="J3572" s="17" t="s">
        <v>88</v>
      </c>
      <c r="K3572" s="17" t="s">
        <v>285</v>
      </c>
      <c r="L3572" s="17" t="s">
        <v>10862</v>
      </c>
      <c r="M3572" s="17" t="s">
        <v>10863</v>
      </c>
      <c r="N3572" s="17" t="s">
        <v>10864</v>
      </c>
      <c r="O3572" s="17" t="s">
        <v>367</v>
      </c>
      <c r="P3572" s="43" t="s">
        <v>4047</v>
      </c>
      <c r="Q3572" s="17" t="str" cm="1">
        <f t="array" ref="Q3572">_xlfn.XLOOKUP(Table4[[#This Row],[Full Name / Nama Penuh]],Table1[[#All],[Employee Name]],Table1[[#All],[Status]],"",0,1)</f>
        <v>Active</v>
      </c>
      <c r="R3572" s="37"/>
    </row>
    <row r="3573" spans="1:18">
      <c r="A3573" s="17"/>
      <c r="B3573" s="15"/>
      <c r="C3573" s="15"/>
      <c r="D3573" s="15"/>
      <c r="E3573" s="32">
        <v>45854</v>
      </c>
      <c r="F3573" s="17" t="s">
        <v>90</v>
      </c>
      <c r="G3573" s="15"/>
      <c r="H3573" s="17" t="s">
        <v>239</v>
      </c>
      <c r="I3573" s="17" t="s">
        <v>445</v>
      </c>
      <c r="J3573" s="17" t="s">
        <v>325</v>
      </c>
      <c r="K3573" s="17" t="s">
        <v>305</v>
      </c>
      <c r="L3573" s="17" t="s">
        <v>10865</v>
      </c>
      <c r="M3573" s="17" t="s">
        <v>10866</v>
      </c>
      <c r="N3573" s="17" t="s">
        <v>10867</v>
      </c>
      <c r="O3573" s="17" t="s">
        <v>295</v>
      </c>
      <c r="P3573" s="43" t="s">
        <v>4047</v>
      </c>
      <c r="Q3573" s="17" t="str" cm="1">
        <f t="array" ref="Q3573">_xlfn.XLOOKUP(Table4[[#This Row],[Full Name / Nama Penuh]],Table1[[#All],[Employee Name]],Table1[[#All],[Status]],"",0,1)</f>
        <v>Active</v>
      </c>
      <c r="R3573" s="37"/>
    </row>
    <row r="3574" spans="1:18">
      <c r="A3574" s="17"/>
      <c r="B3574" s="15"/>
      <c r="C3574" s="15"/>
      <c r="D3574" s="15"/>
      <c r="E3574" s="32">
        <v>45854</v>
      </c>
      <c r="F3574" s="17" t="s">
        <v>72</v>
      </c>
      <c r="G3574" s="15"/>
      <c r="H3574" s="17" t="s">
        <v>239</v>
      </c>
      <c r="I3574" s="17" t="s">
        <v>531</v>
      </c>
      <c r="J3574" s="17" t="s">
        <v>475</v>
      </c>
      <c r="K3574" s="17" t="s">
        <v>305</v>
      </c>
      <c r="L3574" s="17" t="s">
        <v>10868</v>
      </c>
      <c r="M3574" s="17" t="s">
        <v>10869</v>
      </c>
      <c r="N3574" s="17" t="s">
        <v>10870</v>
      </c>
      <c r="O3574" s="17" t="s">
        <v>428</v>
      </c>
      <c r="P3574" s="43" t="s">
        <v>4047</v>
      </c>
      <c r="Q3574" s="17" t="str" cm="1">
        <f t="array" ref="Q3574">_xlfn.XLOOKUP(Table4[[#This Row],[Full Name / Nama Penuh]],Table1[[#All],[Employee Name]],Table1[[#All],[Status]],"",0,1)</f>
        <v>Active</v>
      </c>
      <c r="R3574" s="37"/>
    </row>
    <row r="3575" spans="1:18">
      <c r="A3575" s="17"/>
      <c r="B3575" s="15"/>
      <c r="C3575" s="15"/>
      <c r="D3575" s="15"/>
      <c r="E3575" s="32">
        <v>45854</v>
      </c>
      <c r="F3575" s="17" t="s">
        <v>62</v>
      </c>
      <c r="G3575" s="15"/>
      <c r="H3575" s="17" t="s">
        <v>239</v>
      </c>
      <c r="I3575" s="17" t="s">
        <v>10871</v>
      </c>
      <c r="J3575" s="17" t="s">
        <v>1701</v>
      </c>
      <c r="K3575" s="17" t="s">
        <v>305</v>
      </c>
      <c r="L3575" s="17" t="s">
        <v>10872</v>
      </c>
      <c r="M3575" s="17" t="s">
        <v>10873</v>
      </c>
      <c r="N3575" s="17" t="s">
        <v>10874</v>
      </c>
      <c r="O3575" s="17" t="s">
        <v>428</v>
      </c>
      <c r="P3575" s="43" t="s">
        <v>4047</v>
      </c>
      <c r="Q3575" s="17" t="str" cm="1">
        <f t="array" ref="Q3575">_xlfn.XLOOKUP(Table4[[#This Row],[Full Name / Nama Penuh]],Table1[[#All],[Employee Name]],Table1[[#All],[Status]],"",0,1)</f>
        <v>Active</v>
      </c>
      <c r="R3575" s="37"/>
    </row>
    <row r="3576" spans="1:18">
      <c r="A3576" s="17"/>
      <c r="B3576" s="15"/>
      <c r="C3576" s="15"/>
      <c r="D3576" s="15"/>
      <c r="E3576" s="32">
        <v>45854</v>
      </c>
      <c r="F3576" s="17" t="s">
        <v>62</v>
      </c>
      <c r="G3576" s="15"/>
      <c r="H3576" s="17" t="s">
        <v>239</v>
      </c>
      <c r="I3576" s="17" t="s">
        <v>9581</v>
      </c>
      <c r="J3576" s="17" t="s">
        <v>274</v>
      </c>
      <c r="K3576" s="17" t="s">
        <v>305</v>
      </c>
      <c r="L3576" s="17" t="s">
        <v>10875</v>
      </c>
      <c r="M3576" s="17" t="s">
        <v>10876</v>
      </c>
      <c r="N3576" s="17" t="s">
        <v>10877</v>
      </c>
      <c r="O3576" s="17" t="s">
        <v>367</v>
      </c>
      <c r="P3576" s="43" t="s">
        <v>4047</v>
      </c>
      <c r="Q3576" s="17" t="str" cm="1">
        <f t="array" ref="Q3576">_xlfn.XLOOKUP(Table4[[#This Row],[Full Name / Nama Penuh]],Table1[[#All],[Employee Name]],Table1[[#All],[Status]],"",0,1)</f>
        <v>Active</v>
      </c>
      <c r="R3576" s="37"/>
    </row>
    <row r="3577" spans="1:18">
      <c r="A3577" s="17"/>
      <c r="B3577" s="15"/>
      <c r="C3577" s="15"/>
      <c r="D3577" s="15"/>
      <c r="E3577" s="32">
        <v>45854</v>
      </c>
      <c r="F3577" s="17" t="s">
        <v>113</v>
      </c>
      <c r="G3577" s="15"/>
      <c r="H3577" s="17" t="s">
        <v>239</v>
      </c>
      <c r="I3577" s="17" t="s">
        <v>10878</v>
      </c>
      <c r="J3577" s="17" t="s">
        <v>1624</v>
      </c>
      <c r="K3577" s="17" t="s">
        <v>267</v>
      </c>
      <c r="L3577" s="17" t="s">
        <v>10879</v>
      </c>
      <c r="M3577" s="17" t="s">
        <v>3106</v>
      </c>
      <c r="N3577" s="17" t="s">
        <v>10880</v>
      </c>
      <c r="O3577" s="17" t="s">
        <v>318</v>
      </c>
      <c r="P3577" s="43" t="s">
        <v>4047</v>
      </c>
      <c r="Q3577" s="17" t="str" cm="1">
        <f t="array" ref="Q3577">_xlfn.XLOOKUP(Table4[[#This Row],[Full Name / Nama Penuh]],Table1[[#All],[Employee Name]],Table1[[#All],[Status]],"",0,1)</f>
        <v>Inactive</v>
      </c>
      <c r="R3577" s="37"/>
    </row>
    <row r="3578" spans="1:18">
      <c r="A3578" s="17"/>
      <c r="B3578" s="15"/>
      <c r="C3578" s="15"/>
      <c r="D3578" s="15"/>
      <c r="E3578" s="32">
        <v>45854</v>
      </c>
      <c r="F3578" s="17" t="s">
        <v>171</v>
      </c>
      <c r="G3578" s="15"/>
      <c r="H3578" s="17" t="s">
        <v>239</v>
      </c>
      <c r="I3578" s="17" t="s">
        <v>2950</v>
      </c>
      <c r="J3578" s="17" t="s">
        <v>1026</v>
      </c>
      <c r="K3578" s="17" t="s">
        <v>305</v>
      </c>
      <c r="L3578" s="17" t="s">
        <v>10881</v>
      </c>
      <c r="M3578" s="17" t="s">
        <v>10882</v>
      </c>
      <c r="N3578" s="17" t="s">
        <v>10883</v>
      </c>
      <c r="O3578" s="17" t="s">
        <v>295</v>
      </c>
      <c r="P3578" s="43" t="s">
        <v>4047</v>
      </c>
      <c r="Q3578" s="17" t="str" cm="1">
        <f t="array" ref="Q3578">_xlfn.XLOOKUP(Table4[[#This Row],[Full Name / Nama Penuh]],Table1[[#All],[Employee Name]],Table1[[#All],[Status]],"",0,1)</f>
        <v>Active</v>
      </c>
      <c r="R3578" s="37"/>
    </row>
    <row r="3579" spans="1:18">
      <c r="A3579" s="17"/>
      <c r="B3579" s="15"/>
      <c r="C3579" s="15"/>
      <c r="D3579" s="15"/>
      <c r="E3579" s="32">
        <v>45854</v>
      </c>
      <c r="F3579" s="17" t="s">
        <v>221</v>
      </c>
      <c r="G3579" s="15"/>
      <c r="H3579" s="17" t="s">
        <v>239</v>
      </c>
      <c r="I3579" s="17" t="s">
        <v>8842</v>
      </c>
      <c r="J3579" s="17" t="s">
        <v>291</v>
      </c>
      <c r="K3579" s="17" t="s">
        <v>267</v>
      </c>
      <c r="L3579" s="17" t="s">
        <v>10884</v>
      </c>
      <c r="M3579" s="17" t="s">
        <v>10885</v>
      </c>
      <c r="N3579" s="17" t="s">
        <v>10886</v>
      </c>
      <c r="O3579" s="17" t="s">
        <v>271</v>
      </c>
      <c r="P3579" s="43" t="s">
        <v>4047</v>
      </c>
      <c r="Q3579" s="17" t="str" cm="1">
        <f t="array" ref="Q3579">_xlfn.XLOOKUP(Table4[[#This Row],[Full Name / Nama Penuh]],Table1[[#All],[Employee Name]],Table1[[#All],[Status]],"",0,1)</f>
        <v>Active</v>
      </c>
      <c r="R3579" s="37"/>
    </row>
    <row r="3580" spans="1:18">
      <c r="A3580" s="17"/>
      <c r="B3580" s="15"/>
      <c r="C3580" s="15"/>
      <c r="D3580" s="15"/>
      <c r="E3580" s="32">
        <v>45853.375</v>
      </c>
      <c r="F3580" s="17" t="s">
        <v>87</v>
      </c>
      <c r="G3580" s="15" t="s">
        <v>10804</v>
      </c>
      <c r="H3580" s="17" t="s">
        <v>239</v>
      </c>
      <c r="I3580" s="17" t="s">
        <v>10805</v>
      </c>
      <c r="J3580" s="17" t="s">
        <v>279</v>
      </c>
      <c r="K3580" s="17" t="s">
        <v>10806</v>
      </c>
      <c r="L3580" s="17" t="s">
        <v>10887</v>
      </c>
      <c r="M3580" s="17" t="s">
        <v>10888</v>
      </c>
      <c r="N3580" s="17" t="s">
        <v>10889</v>
      </c>
      <c r="O3580" s="17" t="s">
        <v>10810</v>
      </c>
      <c r="P3580" s="43" t="s">
        <v>4047</v>
      </c>
      <c r="Q3580" s="17" t="str" cm="1">
        <f t="array" ref="Q3580">_xlfn.XLOOKUP(Table4[[#This Row],[Full Name / Nama Penuh]],Table1[[#All],[Employee Name]],Table1[[#All],[Status]],"",0,1)</f>
        <v>Active</v>
      </c>
      <c r="R3580" s="37"/>
    </row>
    <row r="3581" spans="1:18">
      <c r="A3581" s="17"/>
      <c r="B3581" s="15"/>
      <c r="C3581" s="15"/>
      <c r="D3581" s="15"/>
      <c r="E3581" s="32">
        <v>45853</v>
      </c>
      <c r="F3581" s="17" t="s">
        <v>86</v>
      </c>
      <c r="G3581" s="15"/>
      <c r="H3581" s="17" t="s">
        <v>239</v>
      </c>
      <c r="I3581" s="17" t="s">
        <v>885</v>
      </c>
      <c r="J3581" s="17" t="s">
        <v>4132</v>
      </c>
      <c r="K3581" s="17" t="s">
        <v>296</v>
      </c>
      <c r="L3581" s="17" t="s">
        <v>10890</v>
      </c>
      <c r="M3581" s="17" t="s">
        <v>10891</v>
      </c>
      <c r="N3581" s="17" t="s">
        <v>10892</v>
      </c>
      <c r="O3581" s="17" t="s">
        <v>346</v>
      </c>
      <c r="P3581" s="43" t="s">
        <v>4047</v>
      </c>
      <c r="Q3581" s="17" t="str" cm="1">
        <f t="array" ref="Q3581">_xlfn.XLOOKUP(Table4[[#This Row],[Full Name / Nama Penuh]],Table1[[#All],[Employee Name]],Table1[[#All],[Status]],"",0,1)</f>
        <v>Active</v>
      </c>
      <c r="R3581" s="37"/>
    </row>
    <row r="3582" spans="1:18">
      <c r="A3582" s="17"/>
      <c r="B3582" s="15"/>
      <c r="C3582" s="15"/>
      <c r="D3582" s="15"/>
      <c r="E3582" s="32">
        <v>45853</v>
      </c>
      <c r="F3582" s="17" t="s">
        <v>31</v>
      </c>
      <c r="G3582" s="15"/>
      <c r="H3582" s="17" t="s">
        <v>239</v>
      </c>
      <c r="I3582" s="17" t="s">
        <v>7656</v>
      </c>
      <c r="J3582" s="17" t="s">
        <v>608</v>
      </c>
      <c r="K3582" s="17" t="s">
        <v>267</v>
      </c>
      <c r="L3582" s="17" t="s">
        <v>10893</v>
      </c>
      <c r="M3582" s="17" t="s">
        <v>10894</v>
      </c>
      <c r="N3582" s="17" t="s">
        <v>10895</v>
      </c>
      <c r="O3582" s="17" t="s">
        <v>271</v>
      </c>
      <c r="P3582" s="43" t="s">
        <v>4047</v>
      </c>
      <c r="Q3582" s="17" t="str" cm="1">
        <f t="array" ref="Q3582">_xlfn.XLOOKUP(Table4[[#This Row],[Full Name / Nama Penuh]],Table1[[#All],[Employee Name]],Table1[[#All],[Status]],"",0,1)</f>
        <v>Inactive</v>
      </c>
      <c r="R3582" s="37"/>
    </row>
    <row r="3583" spans="1:18">
      <c r="A3583" s="17"/>
      <c r="B3583" s="15"/>
      <c r="C3583" s="15"/>
      <c r="D3583" s="15"/>
      <c r="E3583" s="32">
        <v>45853</v>
      </c>
      <c r="F3583" s="17" t="s">
        <v>150</v>
      </c>
      <c r="G3583" s="15"/>
      <c r="H3583" s="17" t="s">
        <v>239</v>
      </c>
      <c r="I3583" s="17" t="s">
        <v>10534</v>
      </c>
      <c r="J3583" s="17" t="s">
        <v>753</v>
      </c>
      <c r="K3583" s="17" t="s">
        <v>267</v>
      </c>
      <c r="L3583" s="17" t="s">
        <v>10896</v>
      </c>
      <c r="M3583" s="17" t="s">
        <v>10897</v>
      </c>
      <c r="N3583" s="17" t="s">
        <v>10898</v>
      </c>
      <c r="O3583" s="17" t="s">
        <v>454</v>
      </c>
      <c r="P3583" s="43" t="s">
        <v>4047</v>
      </c>
      <c r="Q3583" s="17" t="str" cm="1">
        <f t="array" ref="Q3583">_xlfn.XLOOKUP(Table4[[#This Row],[Full Name / Nama Penuh]],Table1[[#All],[Employee Name]],Table1[[#All],[Status]],"",0,1)</f>
        <v>Active</v>
      </c>
      <c r="R3583" s="37"/>
    </row>
    <row r="3584" spans="1:18">
      <c r="A3584" s="17"/>
      <c r="B3584" s="15"/>
      <c r="C3584" s="15"/>
      <c r="D3584" s="15"/>
      <c r="E3584" s="32">
        <v>45853</v>
      </c>
      <c r="F3584" s="17" t="s">
        <v>150</v>
      </c>
      <c r="G3584" s="15"/>
      <c r="H3584" s="17" t="s">
        <v>239</v>
      </c>
      <c r="I3584" s="17" t="s">
        <v>10534</v>
      </c>
      <c r="J3584" s="17" t="s">
        <v>407</v>
      </c>
      <c r="K3584" s="17" t="s">
        <v>267</v>
      </c>
      <c r="L3584" s="17" t="s">
        <v>10899</v>
      </c>
      <c r="M3584" s="17" t="s">
        <v>10900</v>
      </c>
      <c r="N3584" s="17" t="s">
        <v>10901</v>
      </c>
      <c r="O3584" s="17" t="s">
        <v>428</v>
      </c>
      <c r="P3584" s="43" t="s">
        <v>4047</v>
      </c>
      <c r="Q3584" s="17" t="str" cm="1">
        <f t="array" ref="Q3584">_xlfn.XLOOKUP(Table4[[#This Row],[Full Name / Nama Penuh]],Table1[[#All],[Employee Name]],Table1[[#All],[Status]],"",0,1)</f>
        <v>Active</v>
      </c>
      <c r="R3584" s="37"/>
    </row>
    <row r="3585" spans="1:18">
      <c r="A3585" s="17"/>
      <c r="B3585" s="15"/>
      <c r="C3585" s="15"/>
      <c r="D3585" s="15"/>
      <c r="E3585" s="32">
        <v>45853</v>
      </c>
      <c r="F3585" s="17" t="s">
        <v>86</v>
      </c>
      <c r="G3585" s="15"/>
      <c r="H3585" s="17" t="s">
        <v>239</v>
      </c>
      <c r="I3585" s="17" t="s">
        <v>885</v>
      </c>
      <c r="J3585" s="17" t="s">
        <v>644</v>
      </c>
      <c r="K3585" s="17" t="s">
        <v>267</v>
      </c>
      <c r="L3585" s="17" t="s">
        <v>10902</v>
      </c>
      <c r="M3585" s="17" t="s">
        <v>10903</v>
      </c>
      <c r="N3585" s="17" t="s">
        <v>10904</v>
      </c>
      <c r="O3585" s="17" t="s">
        <v>283</v>
      </c>
      <c r="P3585" s="43" t="s">
        <v>4047</v>
      </c>
      <c r="Q3585" s="17" t="str" cm="1">
        <f t="array" ref="Q3585">_xlfn.XLOOKUP(Table4[[#This Row],[Full Name / Nama Penuh]],Table1[[#All],[Employee Name]],Table1[[#All],[Status]],"",0,1)</f>
        <v>Active</v>
      </c>
      <c r="R3585" s="37"/>
    </row>
    <row r="3586" spans="1:18">
      <c r="A3586" s="17"/>
      <c r="B3586" s="15"/>
      <c r="C3586" s="15"/>
      <c r="D3586" s="15"/>
      <c r="E3586" s="32">
        <v>45852</v>
      </c>
      <c r="F3586" s="17" t="s">
        <v>55</v>
      </c>
      <c r="G3586" s="15"/>
      <c r="H3586" s="17" t="s">
        <v>239</v>
      </c>
      <c r="I3586" s="17" t="s">
        <v>1025</v>
      </c>
      <c r="J3586" s="17" t="s">
        <v>644</v>
      </c>
      <c r="K3586" s="17" t="s">
        <v>296</v>
      </c>
      <c r="L3586" s="17" t="s">
        <v>10905</v>
      </c>
      <c r="M3586" s="17" t="s">
        <v>10906</v>
      </c>
      <c r="N3586" s="17" t="s">
        <v>10907</v>
      </c>
      <c r="O3586" s="17" t="s">
        <v>428</v>
      </c>
      <c r="P3586" s="43" t="s">
        <v>4047</v>
      </c>
      <c r="Q3586" s="17" t="str" cm="1">
        <f t="array" ref="Q3586">_xlfn.XLOOKUP(Table4[[#This Row],[Full Name / Nama Penuh]],Table1[[#All],[Employee Name]],Table1[[#All],[Status]],"",0,1)</f>
        <v>Active</v>
      </c>
      <c r="R3586" s="37"/>
    </row>
    <row r="3587" spans="1:18">
      <c r="A3587" s="17"/>
      <c r="B3587" s="15"/>
      <c r="C3587" s="15"/>
      <c r="D3587" s="15"/>
      <c r="E3587" s="32">
        <v>45852</v>
      </c>
      <c r="F3587" s="17" t="s">
        <v>128</v>
      </c>
      <c r="G3587" s="15"/>
      <c r="H3587" s="17" t="s">
        <v>239</v>
      </c>
      <c r="I3587" s="17" t="s">
        <v>2887</v>
      </c>
      <c r="J3587" s="17" t="s">
        <v>407</v>
      </c>
      <c r="K3587" s="17" t="s">
        <v>285</v>
      </c>
      <c r="L3587" s="17" t="s">
        <v>10908</v>
      </c>
      <c r="M3587" s="17" t="s">
        <v>10131</v>
      </c>
      <c r="N3587" s="17" t="s">
        <v>10131</v>
      </c>
      <c r="O3587" s="17" t="s">
        <v>428</v>
      </c>
      <c r="P3587" s="43" t="s">
        <v>4047</v>
      </c>
      <c r="Q3587" s="17" t="str" cm="1">
        <f t="array" ref="Q3587">_xlfn.XLOOKUP(Table4[[#This Row],[Full Name / Nama Penuh]],Table1[[#All],[Employee Name]],Table1[[#All],[Status]],"",0,1)</f>
        <v>Inactive</v>
      </c>
      <c r="R3587" s="37"/>
    </row>
    <row r="3588" spans="1:18">
      <c r="A3588" s="17"/>
      <c r="B3588" s="15"/>
      <c r="C3588" s="15"/>
      <c r="D3588" s="15"/>
      <c r="E3588" s="32">
        <v>45852</v>
      </c>
      <c r="F3588" s="17" t="s">
        <v>42</v>
      </c>
      <c r="G3588" s="15"/>
      <c r="H3588" s="17" t="s">
        <v>239</v>
      </c>
      <c r="I3588" s="17" t="s">
        <v>8855</v>
      </c>
      <c r="J3588" s="17" t="s">
        <v>291</v>
      </c>
      <c r="K3588" s="17" t="s">
        <v>296</v>
      </c>
      <c r="L3588" s="17" t="s">
        <v>10909</v>
      </c>
      <c r="M3588" s="17" t="s">
        <v>10910</v>
      </c>
      <c r="N3588" s="17" t="s">
        <v>10911</v>
      </c>
      <c r="O3588" s="17" t="s">
        <v>283</v>
      </c>
      <c r="P3588" s="43" t="s">
        <v>4047</v>
      </c>
      <c r="Q3588" s="17" t="str" cm="1">
        <f t="array" ref="Q3588">_xlfn.XLOOKUP(Table4[[#This Row],[Full Name / Nama Penuh]],Table1[[#All],[Employee Name]],Table1[[#All],[Status]],"",0,1)</f>
        <v>Inactive</v>
      </c>
      <c r="R3588" s="37"/>
    </row>
    <row r="3589" spans="1:18" ht="57.75">
      <c r="A3589" s="17"/>
      <c r="B3589" s="15"/>
      <c r="C3589" s="15"/>
      <c r="D3589" s="15"/>
      <c r="E3589" s="32">
        <v>45852</v>
      </c>
      <c r="F3589" s="17" t="s">
        <v>147</v>
      </c>
      <c r="G3589" s="15"/>
      <c r="H3589" s="17" t="s">
        <v>239</v>
      </c>
      <c r="I3589" s="18" t="s">
        <v>508</v>
      </c>
      <c r="J3589" s="18" t="s">
        <v>266</v>
      </c>
      <c r="K3589" s="19" t="s">
        <v>285</v>
      </c>
      <c r="L3589" s="19" t="s">
        <v>10912</v>
      </c>
      <c r="M3589" s="20" t="s">
        <v>10913</v>
      </c>
      <c r="N3589" s="20" t="s">
        <v>10914</v>
      </c>
      <c r="O3589" s="18" t="s">
        <v>289</v>
      </c>
      <c r="P3589" s="43" t="s">
        <v>4047</v>
      </c>
      <c r="Q3589" s="17" t="str" cm="1">
        <f t="array" ref="Q3589">_xlfn.XLOOKUP(Table4[[#This Row],[Full Name / Nama Penuh]],Table1[[#All],[Employee Name]],Table1[[#All],[Status]],"",0,1)</f>
        <v>Active</v>
      </c>
      <c r="R3589" s="37"/>
    </row>
    <row r="3590" spans="1:18">
      <c r="A3590" s="17"/>
      <c r="B3590" s="15"/>
      <c r="C3590" s="15"/>
      <c r="D3590" s="15"/>
      <c r="E3590" s="32">
        <v>45852</v>
      </c>
      <c r="F3590" s="17" t="s">
        <v>224</v>
      </c>
      <c r="G3590" s="15"/>
      <c r="H3590" s="17" t="s">
        <v>239</v>
      </c>
      <c r="I3590" s="17" t="s">
        <v>2954</v>
      </c>
      <c r="J3590" s="17" t="s">
        <v>274</v>
      </c>
      <c r="K3590" s="17" t="s">
        <v>305</v>
      </c>
      <c r="L3590" s="17" t="s">
        <v>10915</v>
      </c>
      <c r="M3590" s="17" t="s">
        <v>10916</v>
      </c>
      <c r="N3590" s="17" t="s">
        <v>10917</v>
      </c>
      <c r="O3590" s="17" t="s">
        <v>428</v>
      </c>
      <c r="P3590" s="43" t="s">
        <v>4047</v>
      </c>
      <c r="Q3590" s="17" t="str" cm="1">
        <f t="array" ref="Q3590">_xlfn.XLOOKUP(Table4[[#This Row],[Full Name / Nama Penuh]],Table1[[#All],[Employee Name]],Table1[[#All],[Status]],"",0,1)</f>
        <v>Inactive</v>
      </c>
      <c r="R3590" s="37"/>
    </row>
    <row r="3591" spans="1:18">
      <c r="A3591" s="17"/>
      <c r="B3591" s="15"/>
      <c r="C3591" s="15"/>
      <c r="D3591" s="15"/>
      <c r="E3591" s="32">
        <v>45852</v>
      </c>
      <c r="F3591" s="17" t="s">
        <v>112</v>
      </c>
      <c r="G3591" s="15"/>
      <c r="H3591" s="17" t="s">
        <v>239</v>
      </c>
      <c r="I3591" s="17" t="s">
        <v>10918</v>
      </c>
      <c r="J3591" s="17" t="s">
        <v>88</v>
      </c>
      <c r="K3591" s="17" t="s">
        <v>267</v>
      </c>
      <c r="L3591" s="17" t="s">
        <v>10919</v>
      </c>
      <c r="M3591" s="17" t="s">
        <v>10920</v>
      </c>
      <c r="N3591" s="17" t="s">
        <v>10921</v>
      </c>
      <c r="O3591" s="17" t="s">
        <v>283</v>
      </c>
      <c r="P3591" s="43" t="s">
        <v>4047</v>
      </c>
      <c r="Q3591" s="17" t="str" cm="1">
        <f t="array" ref="Q3591">_xlfn.XLOOKUP(Table4[[#This Row],[Full Name / Nama Penuh]],Table1[[#All],[Employee Name]],Table1[[#All],[Status]],"",0,1)</f>
        <v>Inactive</v>
      </c>
      <c r="R3591" s="37"/>
    </row>
    <row r="3592" spans="1:18">
      <c r="A3592" s="17"/>
      <c r="B3592" s="15"/>
      <c r="C3592" s="15"/>
      <c r="D3592" s="15"/>
      <c r="E3592" s="32">
        <v>45852</v>
      </c>
      <c r="F3592" s="17" t="s">
        <v>92</v>
      </c>
      <c r="G3592" s="15"/>
      <c r="H3592" s="17" t="s">
        <v>239</v>
      </c>
      <c r="I3592" s="17" t="s">
        <v>1617</v>
      </c>
      <c r="J3592" s="17" t="s">
        <v>320</v>
      </c>
      <c r="K3592" s="17" t="s">
        <v>267</v>
      </c>
      <c r="L3592" s="17" t="s">
        <v>10922</v>
      </c>
      <c r="M3592" s="17" t="s">
        <v>10923</v>
      </c>
      <c r="N3592" s="17" t="s">
        <v>10924</v>
      </c>
      <c r="O3592" s="17" t="s">
        <v>375</v>
      </c>
      <c r="P3592" s="43" t="s">
        <v>4047</v>
      </c>
      <c r="Q3592" s="17" t="str" cm="1">
        <f t="array" ref="Q3592">_xlfn.XLOOKUP(Table4[[#This Row],[Full Name / Nama Penuh]],Table1[[#All],[Employee Name]],Table1[[#All],[Status]],"",0,1)</f>
        <v>Active</v>
      </c>
      <c r="R3592" s="37"/>
    </row>
    <row r="3593" spans="1:18">
      <c r="A3593" s="17"/>
      <c r="B3593" s="15"/>
      <c r="C3593" s="15"/>
      <c r="D3593" s="15"/>
      <c r="E3593" s="32">
        <v>45852</v>
      </c>
      <c r="F3593" s="17" t="s">
        <v>128</v>
      </c>
      <c r="G3593" s="15"/>
      <c r="H3593" s="17" t="s">
        <v>239</v>
      </c>
      <c r="I3593" s="17" t="s">
        <v>835</v>
      </c>
      <c r="J3593" s="17" t="s">
        <v>407</v>
      </c>
      <c r="K3593" s="17" t="s">
        <v>305</v>
      </c>
      <c r="L3593" s="17" t="s">
        <v>10925</v>
      </c>
      <c r="M3593" s="17" t="s">
        <v>10926</v>
      </c>
      <c r="N3593" s="17" t="s">
        <v>10927</v>
      </c>
      <c r="O3593" s="17" t="s">
        <v>375</v>
      </c>
      <c r="P3593" s="43" t="s">
        <v>4047</v>
      </c>
      <c r="Q3593" s="17" t="str" cm="1">
        <f t="array" ref="Q3593">_xlfn.XLOOKUP(Table4[[#This Row],[Full Name / Nama Penuh]],Table1[[#All],[Employee Name]],Table1[[#All],[Status]],"",0,1)</f>
        <v>Inactive</v>
      </c>
      <c r="R3593" s="37"/>
    </row>
    <row r="3594" spans="1:18">
      <c r="A3594" s="17"/>
      <c r="B3594" s="15"/>
      <c r="C3594" s="15"/>
      <c r="D3594" s="15"/>
      <c r="E3594" s="32">
        <v>45852</v>
      </c>
      <c r="F3594" s="17" t="s">
        <v>128</v>
      </c>
      <c r="G3594" s="15"/>
      <c r="H3594" s="17" t="s">
        <v>239</v>
      </c>
      <c r="I3594" s="17" t="s">
        <v>2887</v>
      </c>
      <c r="J3594" s="17" t="s">
        <v>274</v>
      </c>
      <c r="K3594" s="17" t="s">
        <v>267</v>
      </c>
      <c r="L3594" s="17" t="s">
        <v>10928</v>
      </c>
      <c r="M3594" s="17" t="s">
        <v>10929</v>
      </c>
      <c r="N3594" s="17" t="s">
        <v>10930</v>
      </c>
      <c r="O3594" s="17" t="s">
        <v>375</v>
      </c>
      <c r="P3594" s="43" t="s">
        <v>4047</v>
      </c>
      <c r="Q3594" s="17" t="str" cm="1">
        <f t="array" ref="Q3594">_xlfn.XLOOKUP(Table4[[#This Row],[Full Name / Nama Penuh]],Table1[[#All],[Employee Name]],Table1[[#All],[Status]],"",0,1)</f>
        <v>Inactive</v>
      </c>
      <c r="R3594" s="37"/>
    </row>
    <row r="3595" spans="1:18">
      <c r="A3595" s="17"/>
      <c r="B3595" s="15"/>
      <c r="C3595" s="15"/>
      <c r="D3595" s="15"/>
      <c r="E3595" s="32">
        <v>45852</v>
      </c>
      <c r="F3595" s="17" t="s">
        <v>33</v>
      </c>
      <c r="G3595" s="15"/>
      <c r="H3595" s="17" t="s">
        <v>239</v>
      </c>
      <c r="I3595" s="17" t="s">
        <v>1673</v>
      </c>
      <c r="J3595" s="17" t="s">
        <v>266</v>
      </c>
      <c r="K3595" s="17" t="s">
        <v>305</v>
      </c>
      <c r="L3595" s="17" t="s">
        <v>10931</v>
      </c>
      <c r="M3595" s="17" t="s">
        <v>10932</v>
      </c>
      <c r="N3595" s="17" t="s">
        <v>10933</v>
      </c>
      <c r="O3595" s="17" t="s">
        <v>295</v>
      </c>
      <c r="P3595" s="43" t="s">
        <v>4047</v>
      </c>
      <c r="Q3595" s="17" t="str" cm="1">
        <f t="array" ref="Q3595">_xlfn.XLOOKUP(Table4[[#This Row],[Full Name / Nama Penuh]],Table1[[#All],[Employee Name]],Table1[[#All],[Status]],"",0,1)</f>
        <v>Inactive</v>
      </c>
      <c r="R3595" s="37"/>
    </row>
    <row r="3596" spans="1:18">
      <c r="A3596" s="17"/>
      <c r="B3596" s="15"/>
      <c r="C3596" s="15"/>
      <c r="D3596" s="15"/>
      <c r="E3596" s="32">
        <v>45849</v>
      </c>
      <c r="F3596" s="17" t="s">
        <v>78</v>
      </c>
      <c r="G3596" s="15"/>
      <c r="H3596" s="17" t="s">
        <v>239</v>
      </c>
      <c r="I3596" s="17" t="s">
        <v>309</v>
      </c>
      <c r="J3596" s="17" t="s">
        <v>1787</v>
      </c>
      <c r="K3596" s="17" t="s">
        <v>296</v>
      </c>
      <c r="L3596" s="17" t="s">
        <v>10934</v>
      </c>
      <c r="M3596" s="17" t="s">
        <v>10935</v>
      </c>
      <c r="N3596" s="17" t="s">
        <v>7014</v>
      </c>
      <c r="O3596" s="17" t="s">
        <v>346</v>
      </c>
      <c r="P3596" s="43" t="s">
        <v>4047</v>
      </c>
      <c r="Q3596" s="17" t="str" cm="1">
        <f t="array" ref="Q3596">_xlfn.XLOOKUP(Table4[[#This Row],[Full Name / Nama Penuh]],Table1[[#All],[Employee Name]],Table1[[#All],[Status]],"",0,1)</f>
        <v>Active</v>
      </c>
      <c r="R3596" s="37"/>
    </row>
    <row r="3597" spans="1:18">
      <c r="A3597" s="17"/>
      <c r="B3597" s="15"/>
      <c r="C3597" s="15"/>
      <c r="D3597" s="15"/>
      <c r="E3597" s="32">
        <v>45849</v>
      </c>
      <c r="F3597" s="17" t="s">
        <v>78</v>
      </c>
      <c r="G3597" s="15"/>
      <c r="H3597" s="17" t="s">
        <v>239</v>
      </c>
      <c r="I3597" s="17" t="s">
        <v>309</v>
      </c>
      <c r="J3597" s="17" t="s">
        <v>320</v>
      </c>
      <c r="K3597" s="17" t="s">
        <v>285</v>
      </c>
      <c r="L3597" s="17" t="s">
        <v>10936</v>
      </c>
      <c r="M3597" s="17" t="s">
        <v>10937</v>
      </c>
      <c r="N3597" s="17" t="s">
        <v>10938</v>
      </c>
      <c r="O3597" s="17" t="s">
        <v>295</v>
      </c>
      <c r="P3597" s="43" t="s">
        <v>4047</v>
      </c>
      <c r="Q3597" s="17" t="str" cm="1">
        <f t="array" ref="Q3597">_xlfn.XLOOKUP(Table4[[#This Row],[Full Name / Nama Penuh]],Table1[[#All],[Employee Name]],Table1[[#All],[Status]],"",0,1)</f>
        <v>Active</v>
      </c>
      <c r="R3597" s="37"/>
    </row>
    <row r="3598" spans="1:18">
      <c r="A3598" s="17"/>
      <c r="B3598" s="15"/>
      <c r="C3598" s="15"/>
      <c r="D3598" s="15"/>
      <c r="E3598" s="32">
        <v>45849</v>
      </c>
      <c r="F3598" s="17" t="s">
        <v>100</v>
      </c>
      <c r="G3598" s="15"/>
      <c r="H3598" s="17" t="s">
        <v>239</v>
      </c>
      <c r="I3598" s="17" t="s">
        <v>8787</v>
      </c>
      <c r="J3598" s="17" t="s">
        <v>291</v>
      </c>
      <c r="K3598" s="17" t="s">
        <v>285</v>
      </c>
      <c r="L3598" s="17" t="s">
        <v>10939</v>
      </c>
      <c r="M3598" s="17" t="s">
        <v>10940</v>
      </c>
      <c r="N3598" s="17" t="s">
        <v>10941</v>
      </c>
      <c r="O3598" s="17" t="s">
        <v>295</v>
      </c>
      <c r="P3598" s="43" t="s">
        <v>4047</v>
      </c>
      <c r="Q3598" s="17" t="str" cm="1">
        <f t="array" ref="Q3598">_xlfn.XLOOKUP(Table4[[#This Row],[Full Name / Nama Penuh]],Table1[[#All],[Employee Name]],Table1[[#All],[Status]],"",0,1)</f>
        <v>Active</v>
      </c>
      <c r="R3598" s="37"/>
    </row>
    <row r="3599" spans="1:18" ht="43.5">
      <c r="A3599" s="17"/>
      <c r="B3599" s="15"/>
      <c r="C3599" s="15"/>
      <c r="D3599" s="15"/>
      <c r="E3599" s="32">
        <v>45849</v>
      </c>
      <c r="F3599" s="17" t="s">
        <v>147</v>
      </c>
      <c r="G3599" s="15"/>
      <c r="H3599" s="17" t="s">
        <v>239</v>
      </c>
      <c r="I3599" s="18" t="s">
        <v>508</v>
      </c>
      <c r="J3599" s="18" t="s">
        <v>266</v>
      </c>
      <c r="K3599" s="19" t="s">
        <v>285</v>
      </c>
      <c r="L3599" s="19" t="s">
        <v>10942</v>
      </c>
      <c r="M3599" s="20" t="s">
        <v>10943</v>
      </c>
      <c r="N3599" s="20" t="s">
        <v>10944</v>
      </c>
      <c r="O3599" s="18" t="s">
        <v>289</v>
      </c>
      <c r="P3599" s="43" t="s">
        <v>4047</v>
      </c>
      <c r="Q3599" s="17" t="str" cm="1">
        <f t="array" ref="Q3599">_xlfn.XLOOKUP(Table4[[#This Row],[Full Name / Nama Penuh]],Table1[[#All],[Employee Name]],Table1[[#All],[Status]],"",0,1)</f>
        <v>Active</v>
      </c>
      <c r="R3599" s="37"/>
    </row>
    <row r="3600" spans="1:18">
      <c r="A3600" s="17"/>
      <c r="B3600" s="15"/>
      <c r="C3600" s="15"/>
      <c r="D3600" s="15"/>
      <c r="E3600" s="32">
        <v>45849</v>
      </c>
      <c r="F3600" s="17" t="s">
        <v>223</v>
      </c>
      <c r="G3600" s="15"/>
      <c r="H3600" s="17" t="s">
        <v>239</v>
      </c>
      <c r="I3600" s="17" t="s">
        <v>8815</v>
      </c>
      <c r="J3600" s="17" t="s">
        <v>291</v>
      </c>
      <c r="K3600" s="17" t="s">
        <v>267</v>
      </c>
      <c r="L3600" s="17" t="s">
        <v>10945</v>
      </c>
      <c r="M3600" s="17" t="s">
        <v>10946</v>
      </c>
      <c r="N3600" s="17" t="s">
        <v>10947</v>
      </c>
      <c r="O3600" s="17" t="s">
        <v>295</v>
      </c>
      <c r="P3600" s="43" t="s">
        <v>4047</v>
      </c>
      <c r="Q3600" s="17" t="str" cm="1">
        <f t="array" ref="Q3600">_xlfn.XLOOKUP(Table4[[#This Row],[Full Name / Nama Penuh]],Table1[[#All],[Employee Name]],Table1[[#All],[Status]],"",0,1)</f>
        <v>Inactive</v>
      </c>
      <c r="R3600" s="37"/>
    </row>
    <row r="3601" spans="1:18">
      <c r="A3601" s="17"/>
      <c r="B3601" s="15"/>
      <c r="C3601" s="15"/>
      <c r="D3601" s="15"/>
      <c r="E3601" s="32">
        <v>45849</v>
      </c>
      <c r="F3601" s="17" t="s">
        <v>223</v>
      </c>
      <c r="G3601" s="15"/>
      <c r="H3601" s="17" t="s">
        <v>239</v>
      </c>
      <c r="I3601" s="17" t="s">
        <v>8815</v>
      </c>
      <c r="J3601" s="17" t="s">
        <v>291</v>
      </c>
      <c r="K3601" s="17" t="s">
        <v>267</v>
      </c>
      <c r="L3601" s="17" t="s">
        <v>10948</v>
      </c>
      <c r="M3601" s="17" t="s">
        <v>10949</v>
      </c>
      <c r="N3601" s="17" t="s">
        <v>10950</v>
      </c>
      <c r="O3601" s="17" t="s">
        <v>295</v>
      </c>
      <c r="P3601" s="43" t="s">
        <v>4047</v>
      </c>
      <c r="Q3601" s="17" t="str" cm="1">
        <f t="array" ref="Q3601">_xlfn.XLOOKUP(Table4[[#This Row],[Full Name / Nama Penuh]],Table1[[#All],[Employee Name]],Table1[[#All],[Status]],"",0,1)</f>
        <v>Inactive</v>
      </c>
      <c r="R3601" s="37"/>
    </row>
    <row r="3602" spans="1:18">
      <c r="A3602" s="17"/>
      <c r="B3602" s="15"/>
      <c r="C3602" s="15"/>
      <c r="D3602" s="15"/>
      <c r="E3602" s="32">
        <v>45849</v>
      </c>
      <c r="F3602" s="17" t="s">
        <v>105</v>
      </c>
      <c r="G3602" s="15"/>
      <c r="H3602" s="17" t="s">
        <v>239</v>
      </c>
      <c r="I3602" s="17" t="s">
        <v>10951</v>
      </c>
      <c r="J3602" s="17" t="s">
        <v>1372</v>
      </c>
      <c r="K3602" s="17" t="s">
        <v>305</v>
      </c>
      <c r="L3602" s="17" t="s">
        <v>10952</v>
      </c>
      <c r="M3602" s="17" t="s">
        <v>10953</v>
      </c>
      <c r="N3602" s="17" t="s">
        <v>10954</v>
      </c>
      <c r="O3602" s="17" t="s">
        <v>295</v>
      </c>
      <c r="P3602" s="43" t="s">
        <v>4047</v>
      </c>
      <c r="Q3602" s="17" t="str" cm="1">
        <f t="array" ref="Q3602">_xlfn.XLOOKUP(Table4[[#This Row],[Full Name / Nama Penuh]],Table1[[#All],[Employee Name]],Table1[[#All],[Status]],"",0,1)</f>
        <v>Inactive</v>
      </c>
      <c r="R3602" s="37"/>
    </row>
    <row r="3603" spans="1:18">
      <c r="A3603" s="17"/>
      <c r="B3603" s="15"/>
      <c r="C3603" s="15"/>
      <c r="D3603" s="15"/>
      <c r="E3603" s="32">
        <v>45849</v>
      </c>
      <c r="F3603" s="17" t="s">
        <v>134</v>
      </c>
      <c r="G3603" s="15"/>
      <c r="H3603" s="17" t="s">
        <v>239</v>
      </c>
      <c r="I3603" s="17" t="s">
        <v>8052</v>
      </c>
      <c r="J3603" s="17" t="s">
        <v>291</v>
      </c>
      <c r="K3603" s="17" t="s">
        <v>267</v>
      </c>
      <c r="L3603" s="17" t="s">
        <v>10955</v>
      </c>
      <c r="M3603" s="17" t="s">
        <v>10956</v>
      </c>
      <c r="N3603" s="17" t="s">
        <v>10957</v>
      </c>
      <c r="O3603" s="17" t="s">
        <v>541</v>
      </c>
      <c r="P3603" s="43" t="s">
        <v>4047</v>
      </c>
      <c r="Q3603" s="17" t="str" cm="1">
        <f t="array" ref="Q3603">_xlfn.XLOOKUP(Table4[[#This Row],[Full Name / Nama Penuh]],Table1[[#All],[Employee Name]],Table1[[#All],[Status]],"",0,1)</f>
        <v>Inactive</v>
      </c>
      <c r="R3603" s="37"/>
    </row>
    <row r="3604" spans="1:18">
      <c r="A3604" s="17"/>
      <c r="B3604" s="15"/>
      <c r="C3604" s="15"/>
      <c r="D3604" s="15"/>
      <c r="E3604" s="32">
        <v>45848</v>
      </c>
      <c r="F3604" s="17" t="s">
        <v>140</v>
      </c>
      <c r="G3604" s="15"/>
      <c r="H3604" s="17" t="s">
        <v>239</v>
      </c>
      <c r="I3604" s="17" t="s">
        <v>714</v>
      </c>
      <c r="J3604" s="17" t="s">
        <v>355</v>
      </c>
      <c r="K3604" s="17" t="s">
        <v>285</v>
      </c>
      <c r="L3604" s="17" t="s">
        <v>10958</v>
      </c>
      <c r="M3604" s="17" t="s">
        <v>10959</v>
      </c>
      <c r="N3604" s="17" t="s">
        <v>10960</v>
      </c>
      <c r="O3604" s="17" t="s">
        <v>289</v>
      </c>
      <c r="P3604" s="43" t="s">
        <v>4047</v>
      </c>
      <c r="Q3604" s="17" t="str" cm="1">
        <f t="array" ref="Q3604">_xlfn.XLOOKUP(Table4[[#This Row],[Full Name / Nama Penuh]],Table1[[#All],[Employee Name]],Table1[[#All],[Status]],"",0,1)</f>
        <v>Active</v>
      </c>
      <c r="R3604" s="37"/>
    </row>
    <row r="3605" spans="1:18">
      <c r="A3605" s="17"/>
      <c r="B3605" s="15"/>
      <c r="C3605" s="15"/>
      <c r="D3605" s="15"/>
      <c r="E3605" s="32">
        <v>45848</v>
      </c>
      <c r="F3605" s="17" t="s">
        <v>157</v>
      </c>
      <c r="G3605" s="15"/>
      <c r="H3605" s="17" t="s">
        <v>239</v>
      </c>
      <c r="I3605" s="17" t="s">
        <v>465</v>
      </c>
      <c r="J3605" s="17" t="s">
        <v>386</v>
      </c>
      <c r="K3605" s="17" t="s">
        <v>296</v>
      </c>
      <c r="L3605" s="17" t="s">
        <v>10961</v>
      </c>
      <c r="M3605" s="17" t="s">
        <v>10962</v>
      </c>
      <c r="N3605" s="17" t="s">
        <v>10963</v>
      </c>
      <c r="O3605" s="17" t="s">
        <v>383</v>
      </c>
      <c r="P3605" s="43" t="s">
        <v>4047</v>
      </c>
      <c r="Q3605" s="17" t="str" cm="1">
        <f t="array" ref="Q3605">_xlfn.XLOOKUP(Table4[[#This Row],[Full Name / Nama Penuh]],Table1[[#All],[Employee Name]],Table1[[#All],[Status]],"",0,1)</f>
        <v>Active</v>
      </c>
      <c r="R3605" s="37"/>
    </row>
    <row r="3606" spans="1:18">
      <c r="A3606" s="17"/>
      <c r="B3606" s="15"/>
      <c r="C3606" s="15"/>
      <c r="D3606" s="15"/>
      <c r="E3606" s="32">
        <v>45848</v>
      </c>
      <c r="F3606" s="17" t="s">
        <v>174</v>
      </c>
      <c r="G3606" s="15"/>
      <c r="H3606" s="17" t="s">
        <v>239</v>
      </c>
      <c r="I3606" s="17" t="s">
        <v>5798</v>
      </c>
      <c r="J3606" s="17" t="s">
        <v>88</v>
      </c>
      <c r="K3606" s="17" t="s">
        <v>296</v>
      </c>
      <c r="L3606" s="17" t="s">
        <v>8873</v>
      </c>
      <c r="M3606" s="17" t="s">
        <v>8874</v>
      </c>
      <c r="N3606" s="17" t="s">
        <v>8875</v>
      </c>
      <c r="O3606" s="17" t="s">
        <v>346</v>
      </c>
      <c r="P3606" s="43" t="s">
        <v>4047</v>
      </c>
      <c r="Q3606" s="17" t="str" cm="1">
        <f t="array" ref="Q3606">_xlfn.XLOOKUP(Table4[[#This Row],[Full Name / Nama Penuh]],Table1[[#All],[Employee Name]],Table1[[#All],[Status]],"",0,1)</f>
        <v>Active</v>
      </c>
      <c r="R3606" s="37"/>
    </row>
    <row r="3607" spans="1:18">
      <c r="A3607" s="17"/>
      <c r="B3607" s="15"/>
      <c r="C3607" s="15"/>
      <c r="D3607" s="15"/>
      <c r="E3607" s="32">
        <v>45848</v>
      </c>
      <c r="F3607" s="17" t="s">
        <v>78</v>
      </c>
      <c r="G3607" s="15"/>
      <c r="H3607" s="17" t="s">
        <v>239</v>
      </c>
      <c r="I3607" s="17" t="s">
        <v>309</v>
      </c>
      <c r="J3607" s="17" t="s">
        <v>848</v>
      </c>
      <c r="K3607" s="17" t="s">
        <v>267</v>
      </c>
      <c r="L3607" s="17" t="s">
        <v>10964</v>
      </c>
      <c r="M3607" s="17" t="s">
        <v>10965</v>
      </c>
      <c r="N3607" s="17" t="s">
        <v>10966</v>
      </c>
      <c r="O3607" s="17" t="s">
        <v>450</v>
      </c>
      <c r="P3607" s="43" t="s">
        <v>4047</v>
      </c>
      <c r="Q3607" s="17" t="str" cm="1">
        <f t="array" ref="Q3607">_xlfn.XLOOKUP(Table4[[#This Row],[Full Name / Nama Penuh]],Table1[[#All],[Employee Name]],Table1[[#All],[Status]],"",0,1)</f>
        <v>Active</v>
      </c>
      <c r="R3607" s="37"/>
    </row>
    <row r="3608" spans="1:18">
      <c r="A3608" s="17"/>
      <c r="B3608" s="15"/>
      <c r="C3608" s="15"/>
      <c r="D3608" s="15"/>
      <c r="E3608" s="32">
        <v>45848</v>
      </c>
      <c r="F3608" s="17" t="s">
        <v>182</v>
      </c>
      <c r="G3608" s="15"/>
      <c r="H3608" s="17" t="s">
        <v>239</v>
      </c>
      <c r="I3608" s="17" t="s">
        <v>359</v>
      </c>
      <c r="J3608" s="17" t="s">
        <v>355</v>
      </c>
      <c r="K3608" s="17" t="s">
        <v>267</v>
      </c>
      <c r="L3608" s="17" t="s">
        <v>10967</v>
      </c>
      <c r="M3608" s="17" t="s">
        <v>10968</v>
      </c>
      <c r="N3608" s="17" t="s">
        <v>10969</v>
      </c>
      <c r="O3608" s="17" t="s">
        <v>346</v>
      </c>
      <c r="P3608" s="43" t="s">
        <v>4047</v>
      </c>
      <c r="Q3608" s="17" t="str" cm="1">
        <f t="array" ref="Q3608">_xlfn.XLOOKUP(Table4[[#This Row],[Full Name / Nama Penuh]],Table1[[#All],[Employee Name]],Table1[[#All],[Status]],"",0,1)</f>
        <v>Active</v>
      </c>
      <c r="R3608" s="37"/>
    </row>
    <row r="3609" spans="1:18">
      <c r="A3609" s="17"/>
      <c r="B3609" s="15"/>
      <c r="C3609" s="15"/>
      <c r="D3609" s="15"/>
      <c r="E3609" s="32">
        <v>45848</v>
      </c>
      <c r="F3609" s="17" t="s">
        <v>97</v>
      </c>
      <c r="G3609" s="15"/>
      <c r="H3609" s="17" t="s">
        <v>239</v>
      </c>
      <c r="I3609" s="17" t="s">
        <v>687</v>
      </c>
      <c r="J3609" s="17" t="s">
        <v>88</v>
      </c>
      <c r="K3609" s="17" t="s">
        <v>305</v>
      </c>
      <c r="L3609" s="17" t="s">
        <v>10970</v>
      </c>
      <c r="M3609" s="17" t="s">
        <v>10971</v>
      </c>
      <c r="N3609" s="17" t="s">
        <v>10972</v>
      </c>
      <c r="O3609" s="17" t="s">
        <v>295</v>
      </c>
      <c r="P3609" s="43" t="s">
        <v>4047</v>
      </c>
      <c r="Q3609" s="17" t="str" cm="1">
        <f t="array" ref="Q3609">_xlfn.XLOOKUP(Table4[[#This Row],[Full Name / Nama Penuh]],Table1[[#All],[Employee Name]],Table1[[#All],[Status]],"",0,1)</f>
        <v>Active</v>
      </c>
      <c r="R3609" s="37"/>
    </row>
    <row r="3610" spans="1:18">
      <c r="A3610" s="17"/>
      <c r="B3610" s="15"/>
      <c r="C3610" s="15"/>
      <c r="D3610" s="15"/>
      <c r="E3610" s="32">
        <v>45848</v>
      </c>
      <c r="F3610" s="17" t="s">
        <v>97</v>
      </c>
      <c r="G3610" s="15"/>
      <c r="H3610" s="17" t="s">
        <v>239</v>
      </c>
      <c r="I3610" s="17" t="s">
        <v>2973</v>
      </c>
      <c r="J3610" s="17" t="s">
        <v>88</v>
      </c>
      <c r="K3610" s="17" t="s">
        <v>305</v>
      </c>
      <c r="L3610" s="17" t="s">
        <v>10973</v>
      </c>
      <c r="M3610" s="17" t="s">
        <v>10974</v>
      </c>
      <c r="N3610" s="17" t="s">
        <v>10975</v>
      </c>
      <c r="O3610" s="17" t="s">
        <v>295</v>
      </c>
      <c r="P3610" s="43" t="s">
        <v>4047</v>
      </c>
      <c r="Q3610" s="17" t="str" cm="1">
        <f t="array" ref="Q3610">_xlfn.XLOOKUP(Table4[[#This Row],[Full Name / Nama Penuh]],Table1[[#All],[Employee Name]],Table1[[#All],[Status]],"",0,1)</f>
        <v>Active</v>
      </c>
      <c r="R3610" s="37"/>
    </row>
    <row r="3611" spans="1:18">
      <c r="A3611" s="17"/>
      <c r="B3611" s="15"/>
      <c r="C3611" s="15"/>
      <c r="D3611" s="15"/>
      <c r="E3611" s="32">
        <v>45848</v>
      </c>
      <c r="F3611" s="17" t="s">
        <v>160</v>
      </c>
      <c r="G3611" s="15"/>
      <c r="H3611" s="17" t="s">
        <v>239</v>
      </c>
      <c r="I3611" s="17" t="s">
        <v>359</v>
      </c>
      <c r="J3611" s="17" t="s">
        <v>966</v>
      </c>
      <c r="K3611" s="17" t="s">
        <v>267</v>
      </c>
      <c r="L3611" s="17" t="s">
        <v>10976</v>
      </c>
      <c r="M3611" s="17" t="s">
        <v>10977</v>
      </c>
      <c r="N3611" s="17" t="s">
        <v>10978</v>
      </c>
      <c r="O3611" s="17" t="s">
        <v>450</v>
      </c>
      <c r="P3611" s="43" t="s">
        <v>4047</v>
      </c>
      <c r="Q3611" s="17" t="str" cm="1">
        <f t="array" ref="Q3611">_xlfn.XLOOKUP(Table4[[#This Row],[Full Name / Nama Penuh]],Table1[[#All],[Employee Name]],Table1[[#All],[Status]],"",0,1)</f>
        <v>Active</v>
      </c>
      <c r="R3611" s="37"/>
    </row>
    <row r="3612" spans="1:18">
      <c r="A3612" s="17"/>
      <c r="B3612" s="15"/>
      <c r="C3612" s="15"/>
      <c r="D3612" s="15"/>
      <c r="E3612" s="32">
        <v>45848</v>
      </c>
      <c r="F3612" s="17" t="s">
        <v>166</v>
      </c>
      <c r="G3612" s="15"/>
      <c r="H3612" s="17" t="s">
        <v>239</v>
      </c>
      <c r="I3612" s="17" t="s">
        <v>359</v>
      </c>
      <c r="J3612" s="17" t="s">
        <v>332</v>
      </c>
      <c r="K3612" s="17" t="s">
        <v>305</v>
      </c>
      <c r="L3612" s="17" t="s">
        <v>10979</v>
      </c>
      <c r="M3612" s="17" t="s">
        <v>10980</v>
      </c>
      <c r="N3612" s="17" t="s">
        <v>10981</v>
      </c>
      <c r="O3612" s="17" t="s">
        <v>428</v>
      </c>
      <c r="P3612" s="43" t="s">
        <v>4047</v>
      </c>
      <c r="Q3612" s="17" t="str" cm="1">
        <f t="array" ref="Q3612">_xlfn.XLOOKUP(Table4[[#This Row],[Full Name / Nama Penuh]],Table1[[#All],[Employee Name]],Table1[[#All],[Status]],"",0,1)</f>
        <v>Active</v>
      </c>
      <c r="R3612" s="37"/>
    </row>
    <row r="3613" spans="1:18">
      <c r="A3613" s="17"/>
      <c r="B3613" s="15"/>
      <c r="C3613" s="15"/>
      <c r="D3613" s="15"/>
      <c r="E3613" s="32">
        <v>45848</v>
      </c>
      <c r="F3613" s="17" t="s">
        <v>166</v>
      </c>
      <c r="G3613" s="15"/>
      <c r="H3613" s="17" t="s">
        <v>239</v>
      </c>
      <c r="I3613" s="17" t="s">
        <v>359</v>
      </c>
      <c r="J3613" s="17" t="s">
        <v>274</v>
      </c>
      <c r="K3613" s="17" t="s">
        <v>305</v>
      </c>
      <c r="L3613" s="17" t="s">
        <v>10982</v>
      </c>
      <c r="M3613" s="17" t="s">
        <v>10983</v>
      </c>
      <c r="N3613" s="17" t="s">
        <v>362</v>
      </c>
      <c r="O3613" s="17" t="s">
        <v>295</v>
      </c>
      <c r="P3613" s="43" t="s">
        <v>4047</v>
      </c>
      <c r="Q3613" s="17" t="str" cm="1">
        <f t="array" ref="Q3613">_xlfn.XLOOKUP(Table4[[#This Row],[Full Name / Nama Penuh]],Table1[[#All],[Employee Name]],Table1[[#All],[Status]],"",0,1)</f>
        <v>Active</v>
      </c>
      <c r="R3613" s="37"/>
    </row>
    <row r="3614" spans="1:18">
      <c r="A3614" s="17"/>
      <c r="B3614" s="15"/>
      <c r="C3614" s="15"/>
      <c r="D3614" s="15"/>
      <c r="E3614" s="32">
        <v>45847.625</v>
      </c>
      <c r="F3614" s="17" t="s">
        <v>87</v>
      </c>
      <c r="G3614" s="15" t="s">
        <v>10804</v>
      </c>
      <c r="H3614" s="17" t="s">
        <v>239</v>
      </c>
      <c r="I3614" s="17" t="s">
        <v>10805</v>
      </c>
      <c r="J3614" s="17" t="s">
        <v>5998</v>
      </c>
      <c r="K3614" s="17" t="s">
        <v>10849</v>
      </c>
      <c r="L3614" s="17" t="s">
        <v>10984</v>
      </c>
      <c r="M3614" s="17"/>
      <c r="N3614" s="17" t="s">
        <v>10985</v>
      </c>
      <c r="O3614" s="17" t="s">
        <v>10986</v>
      </c>
      <c r="P3614" s="43" t="s">
        <v>4047</v>
      </c>
      <c r="Q3614" s="17" t="str" cm="1">
        <f t="array" ref="Q3614">_xlfn.XLOOKUP(Table4[[#This Row],[Full Name / Nama Penuh]],Table1[[#All],[Employee Name]],Table1[[#All],[Status]],"",0,1)</f>
        <v>Active</v>
      </c>
      <c r="R3614" s="37"/>
    </row>
    <row r="3615" spans="1:18">
      <c r="A3615" s="17"/>
      <c r="B3615" s="15"/>
      <c r="C3615" s="15"/>
      <c r="D3615" s="15"/>
      <c r="E3615" s="32">
        <v>45847.583333333336</v>
      </c>
      <c r="F3615" s="17" t="s">
        <v>87</v>
      </c>
      <c r="G3615" s="15" t="s">
        <v>10804</v>
      </c>
      <c r="H3615" s="17" t="s">
        <v>239</v>
      </c>
      <c r="I3615" s="17" t="s">
        <v>10805</v>
      </c>
      <c r="J3615" s="17" t="s">
        <v>966</v>
      </c>
      <c r="K3615" s="17" t="s">
        <v>9334</v>
      </c>
      <c r="L3615" s="17" t="s">
        <v>10987</v>
      </c>
      <c r="M3615" s="17" t="s">
        <v>10988</v>
      </c>
      <c r="N3615" s="17" t="s">
        <v>10989</v>
      </c>
      <c r="O3615" s="17" t="s">
        <v>10990</v>
      </c>
      <c r="P3615" s="43" t="s">
        <v>4047</v>
      </c>
      <c r="Q3615" s="17" t="str" cm="1">
        <f t="array" ref="Q3615">_xlfn.XLOOKUP(Table4[[#This Row],[Full Name / Nama Penuh]],Table1[[#All],[Employee Name]],Table1[[#All],[Status]],"",0,1)</f>
        <v>Active</v>
      </c>
      <c r="R3615" s="37"/>
    </row>
    <row r="3616" spans="1:18">
      <c r="A3616" s="17"/>
      <c r="B3616" s="15"/>
      <c r="C3616" s="15"/>
      <c r="D3616" s="15"/>
      <c r="E3616" s="32">
        <v>45847.583333333336</v>
      </c>
      <c r="F3616" s="17" t="s">
        <v>213</v>
      </c>
      <c r="G3616" s="15" t="s">
        <v>8778</v>
      </c>
      <c r="H3616" s="17" t="s">
        <v>239</v>
      </c>
      <c r="I3616" s="17" t="s">
        <v>599</v>
      </c>
      <c r="J3616" s="17" t="s">
        <v>274</v>
      </c>
      <c r="K3616" s="17" t="s">
        <v>8779</v>
      </c>
      <c r="L3616" s="17" t="s">
        <v>10991</v>
      </c>
      <c r="M3616" s="17" t="s">
        <v>10992</v>
      </c>
      <c r="N3616" s="17" t="s">
        <v>10993</v>
      </c>
      <c r="O3616" s="17" t="s">
        <v>9333</v>
      </c>
      <c r="P3616" s="43" t="s">
        <v>4047</v>
      </c>
      <c r="Q3616" s="17" t="str" cm="1">
        <f t="array" ref="Q3616">_xlfn.XLOOKUP(Table4[[#This Row],[Full Name / Nama Penuh]],Table1[[#All],[Employee Name]],Table1[[#All],[Status]],"",0,1)</f>
        <v>Active</v>
      </c>
      <c r="R3616" s="37"/>
    </row>
    <row r="3617" spans="1:18">
      <c r="A3617" s="17"/>
      <c r="B3617" s="15"/>
      <c r="C3617" s="15"/>
      <c r="D3617" s="15"/>
      <c r="E3617" s="32">
        <v>45847</v>
      </c>
      <c r="F3617" s="17" t="s">
        <v>58</v>
      </c>
      <c r="G3617" s="15"/>
      <c r="H3617" s="17" t="s">
        <v>239</v>
      </c>
      <c r="I3617" s="17" t="s">
        <v>56</v>
      </c>
      <c r="J3617" s="17" t="s">
        <v>386</v>
      </c>
      <c r="K3617" s="17" t="s">
        <v>296</v>
      </c>
      <c r="L3617" s="17" t="s">
        <v>10994</v>
      </c>
      <c r="M3617" s="17" t="s">
        <v>10995</v>
      </c>
      <c r="N3617" s="17" t="s">
        <v>10996</v>
      </c>
      <c r="O3617" s="17" t="s">
        <v>295</v>
      </c>
      <c r="P3617" s="43" t="s">
        <v>4047</v>
      </c>
      <c r="Q3617" s="17" t="str" cm="1">
        <f t="array" ref="Q3617">_xlfn.XLOOKUP(Table4[[#This Row],[Full Name / Nama Penuh]],Table1[[#All],[Employee Name]],Table1[[#All],[Status]],"",0,1)</f>
        <v>Active</v>
      </c>
      <c r="R3617" s="37"/>
    </row>
    <row r="3618" spans="1:18">
      <c r="A3618" s="17"/>
      <c r="B3618" s="15"/>
      <c r="C3618" s="15"/>
      <c r="D3618" s="15"/>
      <c r="E3618" s="32">
        <v>45847</v>
      </c>
      <c r="F3618" s="17" t="s">
        <v>58</v>
      </c>
      <c r="G3618" s="15"/>
      <c r="H3618" s="17" t="s">
        <v>239</v>
      </c>
      <c r="I3618" s="17" t="s">
        <v>56</v>
      </c>
      <c r="J3618" s="17" t="s">
        <v>355</v>
      </c>
      <c r="K3618" s="17" t="s">
        <v>285</v>
      </c>
      <c r="L3618" s="17" t="s">
        <v>10997</v>
      </c>
      <c r="M3618" s="17" t="s">
        <v>287</v>
      </c>
      <c r="N3618" s="17" t="s">
        <v>287</v>
      </c>
      <c r="O3618" s="17" t="s">
        <v>454</v>
      </c>
      <c r="P3618" s="43" t="s">
        <v>4047</v>
      </c>
      <c r="Q3618" s="17" t="str" cm="1">
        <f t="array" ref="Q3618">_xlfn.XLOOKUP(Table4[[#This Row],[Full Name / Nama Penuh]],Table1[[#All],[Employee Name]],Table1[[#All],[Status]],"",0,1)</f>
        <v>Active</v>
      </c>
      <c r="R3618" s="37"/>
    </row>
    <row r="3619" spans="1:18">
      <c r="A3619" s="17"/>
      <c r="B3619" s="15"/>
      <c r="C3619" s="15"/>
      <c r="D3619" s="15"/>
      <c r="E3619" s="32">
        <v>45847</v>
      </c>
      <c r="F3619" s="17" t="s">
        <v>157</v>
      </c>
      <c r="G3619" s="15"/>
      <c r="H3619" s="17" t="s">
        <v>239</v>
      </c>
      <c r="I3619" s="17" t="s">
        <v>465</v>
      </c>
      <c r="J3619" s="17" t="s">
        <v>266</v>
      </c>
      <c r="K3619" s="17" t="s">
        <v>267</v>
      </c>
      <c r="L3619" s="17" t="s">
        <v>10998</v>
      </c>
      <c r="M3619" s="17" t="s">
        <v>10999</v>
      </c>
      <c r="N3619" s="17" t="s">
        <v>11000</v>
      </c>
      <c r="O3619" s="17" t="s">
        <v>553</v>
      </c>
      <c r="P3619" s="43" t="s">
        <v>4047</v>
      </c>
      <c r="Q3619" s="17" t="str" cm="1">
        <f t="array" ref="Q3619">_xlfn.XLOOKUP(Table4[[#This Row],[Full Name / Nama Penuh]],Table1[[#All],[Employee Name]],Table1[[#All],[Status]],"",0,1)</f>
        <v>Active</v>
      </c>
      <c r="R3619" s="37"/>
    </row>
    <row r="3620" spans="1:18">
      <c r="A3620" s="17"/>
      <c r="B3620" s="15"/>
      <c r="C3620" s="15"/>
      <c r="D3620" s="15"/>
      <c r="E3620" s="32">
        <v>45847</v>
      </c>
      <c r="F3620" s="17" t="s">
        <v>33</v>
      </c>
      <c r="G3620" s="15"/>
      <c r="H3620" s="17" t="s">
        <v>239</v>
      </c>
      <c r="I3620" s="17" t="s">
        <v>1673</v>
      </c>
      <c r="J3620" s="17" t="s">
        <v>291</v>
      </c>
      <c r="K3620" s="17" t="s">
        <v>305</v>
      </c>
      <c r="L3620" s="17" t="s">
        <v>11001</v>
      </c>
      <c r="M3620" s="17" t="s">
        <v>11002</v>
      </c>
      <c r="N3620" s="17" t="s">
        <v>11003</v>
      </c>
      <c r="O3620" s="17" t="s">
        <v>589</v>
      </c>
      <c r="P3620" s="43" t="s">
        <v>4047</v>
      </c>
      <c r="Q3620" s="17" t="str" cm="1">
        <f t="array" ref="Q3620">_xlfn.XLOOKUP(Table4[[#This Row],[Full Name / Nama Penuh]],Table1[[#All],[Employee Name]],Table1[[#All],[Status]],"",0,1)</f>
        <v>Inactive</v>
      </c>
      <c r="R3620" s="37"/>
    </row>
    <row r="3621" spans="1:18">
      <c r="A3621" s="17"/>
      <c r="B3621" s="15"/>
      <c r="C3621" s="15"/>
      <c r="D3621" s="15"/>
      <c r="E3621" s="32">
        <v>45846</v>
      </c>
      <c r="F3621" s="17" t="s">
        <v>53</v>
      </c>
      <c r="G3621" s="15"/>
      <c r="H3621" s="17" t="s">
        <v>239</v>
      </c>
      <c r="I3621" s="17" t="s">
        <v>304</v>
      </c>
      <c r="J3621" s="17" t="s">
        <v>3662</v>
      </c>
      <c r="K3621" s="17" t="s">
        <v>296</v>
      </c>
      <c r="L3621" s="17" t="s">
        <v>11004</v>
      </c>
      <c r="M3621" s="17" t="s">
        <v>11005</v>
      </c>
      <c r="N3621" s="17" t="s">
        <v>11006</v>
      </c>
      <c r="O3621" s="17" t="s">
        <v>271</v>
      </c>
      <c r="P3621" s="43" t="s">
        <v>4047</v>
      </c>
      <c r="Q3621" s="17" t="str" cm="1">
        <f t="array" ref="Q3621">_xlfn.XLOOKUP(Table4[[#This Row],[Full Name / Nama Penuh]],Table1[[#All],[Employee Name]],Table1[[#All],[Status]],"",0,1)</f>
        <v>Active</v>
      </c>
      <c r="R3621" s="37"/>
    </row>
    <row r="3622" spans="1:18">
      <c r="A3622" s="17"/>
      <c r="B3622" s="15"/>
      <c r="C3622" s="15"/>
      <c r="D3622" s="15"/>
      <c r="E3622" s="32">
        <v>45846</v>
      </c>
      <c r="F3622" s="17" t="s">
        <v>84</v>
      </c>
      <c r="G3622" s="15"/>
      <c r="H3622" s="17" t="s">
        <v>239</v>
      </c>
      <c r="I3622" s="17" t="s">
        <v>10252</v>
      </c>
      <c r="J3622" s="17" t="s">
        <v>320</v>
      </c>
      <c r="K3622" s="17" t="s">
        <v>296</v>
      </c>
      <c r="L3622" s="17" t="s">
        <v>11007</v>
      </c>
      <c r="M3622" s="17" t="s">
        <v>287</v>
      </c>
      <c r="N3622" s="17" t="s">
        <v>11008</v>
      </c>
      <c r="O3622" s="17" t="s">
        <v>289</v>
      </c>
      <c r="P3622" s="43" t="s">
        <v>4047</v>
      </c>
      <c r="Q3622" s="17" t="str" cm="1">
        <f t="array" ref="Q3622">_xlfn.XLOOKUP(Table4[[#This Row],[Full Name / Nama Penuh]],Table1[[#All],[Employee Name]],Table1[[#All],[Status]],"",0,1)</f>
        <v>Active</v>
      </c>
      <c r="R3622" s="37"/>
    </row>
    <row r="3623" spans="1:18">
      <c r="A3623" s="17"/>
      <c r="B3623" s="15"/>
      <c r="C3623" s="15"/>
      <c r="D3623" s="15"/>
      <c r="E3623" s="32">
        <v>45846</v>
      </c>
      <c r="F3623" s="17" t="s">
        <v>84</v>
      </c>
      <c r="G3623" s="15"/>
      <c r="H3623" s="17" t="s">
        <v>239</v>
      </c>
      <c r="I3623" s="17" t="s">
        <v>10313</v>
      </c>
      <c r="J3623" s="17" t="s">
        <v>386</v>
      </c>
      <c r="K3623" s="17" t="s">
        <v>296</v>
      </c>
      <c r="L3623" s="17" t="s">
        <v>11007</v>
      </c>
      <c r="M3623" s="17" t="s">
        <v>11009</v>
      </c>
      <c r="N3623" s="17" t="s">
        <v>11010</v>
      </c>
      <c r="O3623" s="17" t="s">
        <v>289</v>
      </c>
      <c r="P3623" s="43" t="s">
        <v>4047</v>
      </c>
      <c r="Q3623" s="17" t="str" cm="1">
        <f t="array" ref="Q3623">_xlfn.XLOOKUP(Table4[[#This Row],[Full Name / Nama Penuh]],Table1[[#All],[Employee Name]],Table1[[#All],[Status]],"",0,1)</f>
        <v>Active</v>
      </c>
      <c r="R3623" s="37"/>
    </row>
    <row r="3624" spans="1:18">
      <c r="A3624" s="17"/>
      <c r="B3624" s="15"/>
      <c r="C3624" s="15"/>
      <c r="D3624" s="15"/>
      <c r="E3624" s="32">
        <v>45846</v>
      </c>
      <c r="F3624" s="17" t="s">
        <v>72</v>
      </c>
      <c r="G3624" s="15"/>
      <c r="H3624" s="17" t="s">
        <v>239</v>
      </c>
      <c r="I3624" s="17" t="s">
        <v>531</v>
      </c>
      <c r="J3624" s="17" t="s">
        <v>604</v>
      </c>
      <c r="K3624" s="17" t="s">
        <v>285</v>
      </c>
      <c r="L3624" s="17" t="s">
        <v>11011</v>
      </c>
      <c r="M3624" s="17" t="s">
        <v>11012</v>
      </c>
      <c r="N3624" s="17" t="s">
        <v>11013</v>
      </c>
      <c r="O3624" s="17" t="s">
        <v>289</v>
      </c>
      <c r="P3624" s="43" t="s">
        <v>4047</v>
      </c>
      <c r="Q3624" s="17" t="str" cm="1">
        <f t="array" ref="Q3624">_xlfn.XLOOKUP(Table4[[#This Row],[Full Name / Nama Penuh]],Table1[[#All],[Employee Name]],Table1[[#All],[Status]],"",0,1)</f>
        <v>Active</v>
      </c>
      <c r="R3624" s="37"/>
    </row>
    <row r="3625" spans="1:18">
      <c r="A3625" s="17"/>
      <c r="B3625" s="15"/>
      <c r="C3625" s="15"/>
      <c r="D3625" s="15"/>
      <c r="E3625" s="32">
        <v>45846</v>
      </c>
      <c r="F3625" s="17" t="s">
        <v>110</v>
      </c>
      <c r="G3625" s="15"/>
      <c r="H3625" s="17" t="s">
        <v>239</v>
      </c>
      <c r="I3625" s="17" t="s">
        <v>11014</v>
      </c>
      <c r="J3625" s="17" t="s">
        <v>88</v>
      </c>
      <c r="K3625" s="17" t="s">
        <v>285</v>
      </c>
      <c r="L3625" s="17" t="s">
        <v>11015</v>
      </c>
      <c r="M3625" s="17" t="s">
        <v>11016</v>
      </c>
      <c r="N3625" s="17" t="s">
        <v>11017</v>
      </c>
      <c r="O3625" s="17" t="s">
        <v>289</v>
      </c>
      <c r="P3625" s="43" t="s">
        <v>4047</v>
      </c>
      <c r="Q3625" s="17" t="str" cm="1">
        <f t="array" ref="Q3625">_xlfn.XLOOKUP(Table4[[#This Row],[Full Name / Nama Penuh]],Table1[[#All],[Employee Name]],Table1[[#All],[Status]],"",0,1)</f>
        <v>Active</v>
      </c>
      <c r="R3625" s="37"/>
    </row>
    <row r="3626" spans="1:18">
      <c r="A3626" s="17"/>
      <c r="B3626" s="15"/>
      <c r="C3626" s="15"/>
      <c r="D3626" s="15"/>
      <c r="E3626" s="32">
        <v>45846</v>
      </c>
      <c r="F3626" s="17" t="s">
        <v>156</v>
      </c>
      <c r="G3626" s="15"/>
      <c r="H3626" s="17" t="s">
        <v>239</v>
      </c>
      <c r="I3626" s="17" t="s">
        <v>9581</v>
      </c>
      <c r="J3626" s="17" t="s">
        <v>88</v>
      </c>
      <c r="K3626" s="17" t="s">
        <v>296</v>
      </c>
      <c r="L3626" s="17" t="s">
        <v>11018</v>
      </c>
      <c r="M3626" s="17" t="s">
        <v>11019</v>
      </c>
      <c r="N3626" s="17" t="s">
        <v>11020</v>
      </c>
      <c r="O3626" s="17" t="s">
        <v>271</v>
      </c>
      <c r="P3626" s="43" t="s">
        <v>4047</v>
      </c>
      <c r="Q3626" s="17" t="str" cm="1">
        <f t="array" ref="Q3626">_xlfn.XLOOKUP(Table4[[#This Row],[Full Name / Nama Penuh]],Table1[[#All],[Employee Name]],Table1[[#All],[Status]],"",0,1)</f>
        <v>Active</v>
      </c>
      <c r="R3626" s="37"/>
    </row>
    <row r="3627" spans="1:18">
      <c r="A3627" s="17"/>
      <c r="B3627" s="15"/>
      <c r="C3627" s="15"/>
      <c r="D3627" s="15"/>
      <c r="E3627" s="32">
        <v>45846</v>
      </c>
      <c r="F3627" s="17" t="s">
        <v>78</v>
      </c>
      <c r="G3627" s="15"/>
      <c r="H3627" s="17" t="s">
        <v>239</v>
      </c>
      <c r="I3627" s="17" t="s">
        <v>722</v>
      </c>
      <c r="J3627" s="17" t="s">
        <v>291</v>
      </c>
      <c r="K3627" s="17" t="s">
        <v>285</v>
      </c>
      <c r="L3627" s="17" t="s">
        <v>11021</v>
      </c>
      <c r="M3627" s="17" t="s">
        <v>1734</v>
      </c>
      <c r="N3627" s="17" t="s">
        <v>11022</v>
      </c>
      <c r="O3627" s="17" t="s">
        <v>383</v>
      </c>
      <c r="P3627" s="43" t="s">
        <v>4047</v>
      </c>
      <c r="Q3627" s="17" t="str" cm="1">
        <f t="array" ref="Q3627">_xlfn.XLOOKUP(Table4[[#This Row],[Full Name / Nama Penuh]],Table1[[#All],[Employee Name]],Table1[[#All],[Status]],"",0,1)</f>
        <v>Active</v>
      </c>
      <c r="R3627" s="37"/>
    </row>
    <row r="3628" spans="1:18">
      <c r="A3628" s="17"/>
      <c r="B3628" s="15"/>
      <c r="C3628" s="15"/>
      <c r="D3628" s="15"/>
      <c r="E3628" s="32">
        <v>45846</v>
      </c>
      <c r="F3628" s="17" t="s">
        <v>171</v>
      </c>
      <c r="G3628" s="15"/>
      <c r="H3628" s="17" t="s">
        <v>239</v>
      </c>
      <c r="I3628" s="17" t="s">
        <v>465</v>
      </c>
      <c r="J3628" s="17" t="s">
        <v>332</v>
      </c>
      <c r="K3628" s="17" t="s">
        <v>285</v>
      </c>
      <c r="L3628" s="17" t="s">
        <v>11023</v>
      </c>
      <c r="M3628" s="17" t="s">
        <v>11024</v>
      </c>
      <c r="N3628" s="17" t="s">
        <v>11025</v>
      </c>
      <c r="O3628" s="17" t="s">
        <v>289</v>
      </c>
      <c r="P3628" s="43" t="s">
        <v>4047</v>
      </c>
      <c r="Q3628" s="17" t="str" cm="1">
        <f t="array" ref="Q3628">_xlfn.XLOOKUP(Table4[[#This Row],[Full Name / Nama Penuh]],Table1[[#All],[Employee Name]],Table1[[#All],[Status]],"",0,1)</f>
        <v>Active</v>
      </c>
      <c r="R3628" s="37"/>
    </row>
    <row r="3629" spans="1:18">
      <c r="A3629" s="17"/>
      <c r="B3629" s="15"/>
      <c r="C3629" s="15"/>
      <c r="D3629" s="15"/>
      <c r="E3629" s="32">
        <v>45846</v>
      </c>
      <c r="F3629" s="17" t="s">
        <v>166</v>
      </c>
      <c r="G3629" s="15"/>
      <c r="H3629" s="17" t="s">
        <v>239</v>
      </c>
      <c r="I3629" s="17" t="s">
        <v>359</v>
      </c>
      <c r="J3629" s="17" t="s">
        <v>644</v>
      </c>
      <c r="K3629" s="17" t="s">
        <v>296</v>
      </c>
      <c r="L3629" s="17" t="s">
        <v>11026</v>
      </c>
      <c r="M3629" s="17" t="s">
        <v>11027</v>
      </c>
      <c r="N3629" s="17" t="s">
        <v>11028</v>
      </c>
      <c r="O3629" s="17" t="s">
        <v>450</v>
      </c>
      <c r="P3629" s="43" t="s">
        <v>4047</v>
      </c>
      <c r="Q3629" s="17" t="str" cm="1">
        <f t="array" ref="Q3629">_xlfn.XLOOKUP(Table4[[#This Row],[Full Name / Nama Penuh]],Table1[[#All],[Employee Name]],Table1[[#All],[Status]],"",0,1)</f>
        <v>Active</v>
      </c>
      <c r="R3629" s="37"/>
    </row>
    <row r="3630" spans="1:18">
      <c r="A3630" s="17"/>
      <c r="B3630" s="15"/>
      <c r="C3630" s="15"/>
      <c r="D3630" s="15"/>
      <c r="E3630" s="32">
        <v>45846</v>
      </c>
      <c r="F3630" s="17" t="s">
        <v>27</v>
      </c>
      <c r="G3630" s="15"/>
      <c r="H3630" s="17" t="s">
        <v>239</v>
      </c>
      <c r="I3630" s="17" t="s">
        <v>8922</v>
      </c>
      <c r="J3630" s="17" t="s">
        <v>483</v>
      </c>
      <c r="K3630" s="17" t="s">
        <v>267</v>
      </c>
      <c r="L3630" s="17" t="s">
        <v>11029</v>
      </c>
      <c r="M3630" s="17" t="s">
        <v>11030</v>
      </c>
      <c r="N3630" s="17" t="s">
        <v>11031</v>
      </c>
      <c r="O3630" s="17" t="s">
        <v>271</v>
      </c>
      <c r="P3630" s="43" t="s">
        <v>4047</v>
      </c>
      <c r="Q3630" s="17" t="str" cm="1">
        <f t="array" ref="Q3630">_xlfn.XLOOKUP(Table4[[#This Row],[Full Name / Nama Penuh]],Table1[[#All],[Employee Name]],Table1[[#All],[Status]],"",0,1)</f>
        <v>Inactive</v>
      </c>
      <c r="R3630" s="37"/>
    </row>
    <row r="3631" spans="1:18">
      <c r="A3631" s="17"/>
      <c r="B3631" s="15"/>
      <c r="C3631" s="15"/>
      <c r="D3631" s="15"/>
      <c r="E3631" s="32">
        <v>45846</v>
      </c>
      <c r="F3631" s="17" t="s">
        <v>27</v>
      </c>
      <c r="G3631" s="15"/>
      <c r="H3631" s="17" t="s">
        <v>239</v>
      </c>
      <c r="I3631" s="17" t="s">
        <v>8922</v>
      </c>
      <c r="J3631" s="17" t="s">
        <v>483</v>
      </c>
      <c r="K3631" s="17" t="s">
        <v>267</v>
      </c>
      <c r="L3631" s="17" t="s">
        <v>11032</v>
      </c>
      <c r="M3631" s="17" t="s">
        <v>11033</v>
      </c>
      <c r="N3631" s="17" t="s">
        <v>11034</v>
      </c>
      <c r="O3631" s="17" t="s">
        <v>271</v>
      </c>
      <c r="P3631" s="43" t="s">
        <v>4047</v>
      </c>
      <c r="Q3631" s="17" t="str" cm="1">
        <f t="array" ref="Q3631">_xlfn.XLOOKUP(Table4[[#This Row],[Full Name / Nama Penuh]],Table1[[#All],[Employee Name]],Table1[[#All],[Status]],"",0,1)</f>
        <v>Inactive</v>
      </c>
      <c r="R3631" s="37"/>
    </row>
    <row r="3632" spans="1:18">
      <c r="A3632" s="17"/>
      <c r="B3632" s="15"/>
      <c r="C3632" s="15"/>
      <c r="D3632" s="15"/>
      <c r="E3632" s="32">
        <v>45846</v>
      </c>
      <c r="F3632" s="17" t="s">
        <v>177</v>
      </c>
      <c r="G3632" s="15"/>
      <c r="H3632" s="17" t="s">
        <v>239</v>
      </c>
      <c r="I3632" s="17" t="s">
        <v>512</v>
      </c>
      <c r="J3632" s="17" t="s">
        <v>620</v>
      </c>
      <c r="K3632" s="17" t="s">
        <v>305</v>
      </c>
      <c r="L3632" s="17" t="s">
        <v>11035</v>
      </c>
      <c r="M3632" s="17" t="s">
        <v>11036</v>
      </c>
      <c r="N3632" s="17" t="s">
        <v>11037</v>
      </c>
      <c r="O3632" s="17" t="s">
        <v>295</v>
      </c>
      <c r="P3632" s="43" t="s">
        <v>4047</v>
      </c>
      <c r="Q3632" s="17" t="str" cm="1">
        <f t="array" ref="Q3632">_xlfn.XLOOKUP(Table4[[#This Row],[Full Name / Nama Penuh]],Table1[[#All],[Employee Name]],Table1[[#All],[Status]],"",0,1)</f>
        <v>Active</v>
      </c>
      <c r="R3632" s="37"/>
    </row>
    <row r="3633" spans="1:18">
      <c r="A3633" s="17"/>
      <c r="B3633" s="15"/>
      <c r="C3633" s="15"/>
      <c r="D3633" s="15"/>
      <c r="E3633" s="32">
        <v>45846</v>
      </c>
      <c r="F3633" s="17" t="s">
        <v>84</v>
      </c>
      <c r="G3633" s="15"/>
      <c r="H3633" s="17" t="s">
        <v>239</v>
      </c>
      <c r="I3633" s="17" t="s">
        <v>10252</v>
      </c>
      <c r="J3633" s="17" t="s">
        <v>274</v>
      </c>
      <c r="K3633" s="17" t="s">
        <v>305</v>
      </c>
      <c r="L3633" s="17" t="s">
        <v>11038</v>
      </c>
      <c r="M3633" s="17" t="s">
        <v>7942</v>
      </c>
      <c r="N3633" s="17" t="s">
        <v>11039</v>
      </c>
      <c r="O3633" s="17" t="s">
        <v>450</v>
      </c>
      <c r="P3633" s="43" t="s">
        <v>4047</v>
      </c>
      <c r="Q3633" s="17" t="str" cm="1">
        <f t="array" ref="Q3633">_xlfn.XLOOKUP(Table4[[#This Row],[Full Name / Nama Penuh]],Table1[[#All],[Employee Name]],Table1[[#All],[Status]],"",0,1)</f>
        <v>Active</v>
      </c>
      <c r="R3633" s="37"/>
    </row>
    <row r="3634" spans="1:18">
      <c r="A3634" s="17"/>
      <c r="B3634" s="15"/>
      <c r="C3634" s="15"/>
      <c r="D3634" s="15"/>
      <c r="E3634" s="32">
        <v>45846</v>
      </c>
      <c r="F3634" s="17" t="s">
        <v>116</v>
      </c>
      <c r="G3634" s="15"/>
      <c r="H3634" s="17" t="s">
        <v>239</v>
      </c>
      <c r="I3634" s="17" t="s">
        <v>7809</v>
      </c>
      <c r="J3634" s="17" t="s">
        <v>88</v>
      </c>
      <c r="K3634" s="17" t="s">
        <v>267</v>
      </c>
      <c r="L3634" s="17" t="s">
        <v>11040</v>
      </c>
      <c r="M3634" s="17" t="s">
        <v>11041</v>
      </c>
      <c r="N3634" s="17" t="s">
        <v>11042</v>
      </c>
      <c r="O3634" s="17" t="s">
        <v>283</v>
      </c>
      <c r="P3634" s="43" t="s">
        <v>4047</v>
      </c>
      <c r="Q3634" s="17" t="str" cm="1">
        <f t="array" ref="Q3634">_xlfn.XLOOKUP(Table4[[#This Row],[Full Name / Nama Penuh]],Table1[[#All],[Employee Name]],Table1[[#All],[Status]],"",0,1)</f>
        <v>Active</v>
      </c>
      <c r="R3634" s="37"/>
    </row>
    <row r="3635" spans="1:18">
      <c r="A3635" s="17"/>
      <c r="B3635" s="15"/>
      <c r="C3635" s="15"/>
      <c r="D3635" s="15"/>
      <c r="E3635" s="32">
        <v>45846</v>
      </c>
      <c r="F3635" s="17" t="s">
        <v>115</v>
      </c>
      <c r="G3635" s="15"/>
      <c r="H3635" s="17" t="s">
        <v>239</v>
      </c>
      <c r="I3635" s="17" t="s">
        <v>861</v>
      </c>
      <c r="J3635" s="17" t="s">
        <v>88</v>
      </c>
      <c r="K3635" s="17" t="s">
        <v>267</v>
      </c>
      <c r="L3635" s="17" t="s">
        <v>11043</v>
      </c>
      <c r="M3635" s="17" t="s">
        <v>11044</v>
      </c>
      <c r="N3635" s="17" t="s">
        <v>11045</v>
      </c>
      <c r="O3635" s="17" t="s">
        <v>318</v>
      </c>
      <c r="P3635" s="43" t="s">
        <v>4047</v>
      </c>
      <c r="Q3635" s="17" t="str" cm="1">
        <f t="array" ref="Q3635">_xlfn.XLOOKUP(Table4[[#This Row],[Full Name / Nama Penuh]],Table1[[#All],[Employee Name]],Table1[[#All],[Status]],"",0,1)</f>
        <v>Active</v>
      </c>
      <c r="R3635" s="37"/>
    </row>
    <row r="3636" spans="1:18">
      <c r="A3636" s="17"/>
      <c r="B3636" s="15"/>
      <c r="C3636" s="15"/>
      <c r="D3636" s="15"/>
      <c r="E3636" s="32">
        <v>45846</v>
      </c>
      <c r="F3636" s="17" t="s">
        <v>62</v>
      </c>
      <c r="G3636" s="15"/>
      <c r="H3636" s="17" t="s">
        <v>239</v>
      </c>
      <c r="I3636" s="17" t="s">
        <v>9581</v>
      </c>
      <c r="J3636" s="17" t="s">
        <v>88</v>
      </c>
      <c r="K3636" s="17" t="s">
        <v>305</v>
      </c>
      <c r="L3636" s="17" t="s">
        <v>11046</v>
      </c>
      <c r="M3636" s="17" t="s">
        <v>11047</v>
      </c>
      <c r="N3636" s="17" t="s">
        <v>11048</v>
      </c>
      <c r="O3636" s="17" t="s">
        <v>283</v>
      </c>
      <c r="P3636" s="43" t="s">
        <v>4047</v>
      </c>
      <c r="Q3636" s="17" t="str" cm="1">
        <f t="array" ref="Q3636">_xlfn.XLOOKUP(Table4[[#This Row],[Full Name / Nama Penuh]],Table1[[#All],[Employee Name]],Table1[[#All],[Status]],"",0,1)</f>
        <v>Active</v>
      </c>
      <c r="R3636" s="37"/>
    </row>
    <row r="3637" spans="1:18">
      <c r="A3637" s="17"/>
      <c r="B3637" s="15"/>
      <c r="C3637" s="15"/>
      <c r="D3637" s="15"/>
      <c r="E3637" s="32">
        <v>45846</v>
      </c>
      <c r="F3637" s="17" t="s">
        <v>86</v>
      </c>
      <c r="G3637" s="15"/>
      <c r="H3637" s="17" t="s">
        <v>239</v>
      </c>
      <c r="I3637" s="17" t="s">
        <v>885</v>
      </c>
      <c r="J3637" s="17" t="s">
        <v>88</v>
      </c>
      <c r="K3637" s="17" t="s">
        <v>267</v>
      </c>
      <c r="L3637" s="17" t="s">
        <v>11049</v>
      </c>
      <c r="M3637" s="17" t="s">
        <v>11050</v>
      </c>
      <c r="N3637" s="17" t="s">
        <v>11051</v>
      </c>
      <c r="O3637" s="17" t="s">
        <v>283</v>
      </c>
      <c r="P3637" s="43" t="s">
        <v>4047</v>
      </c>
      <c r="Q3637" s="17" t="str" cm="1">
        <f t="array" ref="Q3637">_xlfn.XLOOKUP(Table4[[#This Row],[Full Name / Nama Penuh]],Table1[[#All],[Employee Name]],Table1[[#All],[Status]],"",0,1)</f>
        <v>Active</v>
      </c>
      <c r="R3637" s="37"/>
    </row>
    <row r="3638" spans="1:18">
      <c r="A3638" s="17"/>
      <c r="B3638" s="15"/>
      <c r="C3638" s="15"/>
      <c r="D3638" s="15"/>
      <c r="E3638" s="32">
        <v>45846</v>
      </c>
      <c r="F3638" s="17" t="s">
        <v>171</v>
      </c>
      <c r="G3638" s="15"/>
      <c r="H3638" s="17" t="s">
        <v>239</v>
      </c>
      <c r="I3638" s="17" t="s">
        <v>465</v>
      </c>
      <c r="J3638" s="17" t="s">
        <v>274</v>
      </c>
      <c r="K3638" s="17" t="s">
        <v>305</v>
      </c>
      <c r="L3638" s="17" t="s">
        <v>11052</v>
      </c>
      <c r="M3638" s="17" t="s">
        <v>11053</v>
      </c>
      <c r="N3638" s="17" t="s">
        <v>11054</v>
      </c>
      <c r="O3638" s="17" t="s">
        <v>295</v>
      </c>
      <c r="P3638" s="43" t="s">
        <v>4047</v>
      </c>
      <c r="Q3638" s="17" t="str" cm="1">
        <f t="array" ref="Q3638">_xlfn.XLOOKUP(Table4[[#This Row],[Full Name / Nama Penuh]],Table1[[#All],[Employee Name]],Table1[[#All],[Status]],"",0,1)</f>
        <v>Active</v>
      </c>
      <c r="R3638" s="37"/>
    </row>
    <row r="3639" spans="1:18">
      <c r="A3639" s="17"/>
      <c r="B3639" s="15"/>
      <c r="C3639" s="15"/>
      <c r="D3639" s="15"/>
      <c r="E3639" s="32">
        <v>45846</v>
      </c>
      <c r="F3639" s="17" t="s">
        <v>166</v>
      </c>
      <c r="G3639" s="15"/>
      <c r="H3639" s="17" t="s">
        <v>239</v>
      </c>
      <c r="I3639" s="17" t="s">
        <v>359</v>
      </c>
      <c r="J3639" s="17" t="s">
        <v>325</v>
      </c>
      <c r="K3639" s="17" t="s">
        <v>305</v>
      </c>
      <c r="L3639" s="17" t="s">
        <v>11055</v>
      </c>
      <c r="M3639" s="17" t="s">
        <v>11056</v>
      </c>
      <c r="N3639" s="17" t="s">
        <v>362</v>
      </c>
      <c r="O3639" s="17" t="s">
        <v>295</v>
      </c>
      <c r="P3639" s="43" t="s">
        <v>4047</v>
      </c>
      <c r="Q3639" s="17" t="str" cm="1">
        <f t="array" ref="Q3639">_xlfn.XLOOKUP(Table4[[#This Row],[Full Name / Nama Penuh]],Table1[[#All],[Employee Name]],Table1[[#All],[Status]],"",0,1)</f>
        <v>Active</v>
      </c>
      <c r="R3639" s="37"/>
    </row>
    <row r="3640" spans="1:18">
      <c r="A3640" s="17"/>
      <c r="B3640" s="15"/>
      <c r="C3640" s="15"/>
      <c r="D3640" s="15"/>
      <c r="E3640" s="32">
        <v>45845</v>
      </c>
      <c r="F3640" s="17" t="s">
        <v>84</v>
      </c>
      <c r="G3640" s="15"/>
      <c r="H3640" s="17" t="s">
        <v>239</v>
      </c>
      <c r="I3640" s="17" t="s">
        <v>309</v>
      </c>
      <c r="J3640" s="17" t="s">
        <v>683</v>
      </c>
      <c r="K3640" s="17" t="s">
        <v>285</v>
      </c>
      <c r="L3640" s="17" t="s">
        <v>11057</v>
      </c>
      <c r="M3640" s="17" t="s">
        <v>287</v>
      </c>
      <c r="N3640" s="17" t="s">
        <v>287</v>
      </c>
      <c r="O3640" s="17" t="s">
        <v>289</v>
      </c>
      <c r="P3640" s="43" t="s">
        <v>4047</v>
      </c>
      <c r="Q3640" s="17" t="str" cm="1">
        <f t="array" ref="Q3640">_xlfn.XLOOKUP(Table4[[#This Row],[Full Name / Nama Penuh]],Table1[[#All],[Employee Name]],Table1[[#All],[Status]],"",0,1)</f>
        <v>Active</v>
      </c>
      <c r="R3640" s="37"/>
    </row>
    <row r="3641" spans="1:18">
      <c r="A3641" s="17"/>
      <c r="B3641" s="15"/>
      <c r="C3641" s="15"/>
      <c r="D3641" s="15"/>
      <c r="E3641" s="32">
        <v>45845</v>
      </c>
      <c r="F3641" s="17" t="s">
        <v>213</v>
      </c>
      <c r="G3641" s="15" t="s">
        <v>8778</v>
      </c>
      <c r="H3641" s="17" t="s">
        <v>239</v>
      </c>
      <c r="I3641" s="17" t="s">
        <v>599</v>
      </c>
      <c r="J3641" s="17" t="s">
        <v>355</v>
      </c>
      <c r="K3641" s="17" t="s">
        <v>9334</v>
      </c>
      <c r="L3641" s="17" t="s">
        <v>11058</v>
      </c>
      <c r="M3641" s="17" t="s">
        <v>11059</v>
      </c>
      <c r="N3641" s="17" t="s">
        <v>11060</v>
      </c>
      <c r="O3641" s="17" t="s">
        <v>10852</v>
      </c>
      <c r="P3641" s="43" t="s">
        <v>4047</v>
      </c>
      <c r="Q3641" s="17" t="str" cm="1">
        <f t="array" ref="Q3641">_xlfn.XLOOKUP(Table4[[#This Row],[Full Name / Nama Penuh]],Table1[[#All],[Employee Name]],Table1[[#All],[Status]],"",0,1)</f>
        <v>Active</v>
      </c>
      <c r="R3641" s="37"/>
    </row>
    <row r="3642" spans="1:18">
      <c r="A3642" s="17"/>
      <c r="B3642" s="15"/>
      <c r="C3642" s="15"/>
      <c r="D3642" s="15"/>
      <c r="E3642" s="32">
        <v>45845</v>
      </c>
      <c r="F3642" s="17" t="s">
        <v>58</v>
      </c>
      <c r="G3642" s="15"/>
      <c r="H3642" s="17" t="s">
        <v>239</v>
      </c>
      <c r="I3642" s="17" t="s">
        <v>56</v>
      </c>
      <c r="J3642" s="17" t="s">
        <v>266</v>
      </c>
      <c r="K3642" s="17" t="s">
        <v>285</v>
      </c>
      <c r="L3642" s="17" t="s">
        <v>11061</v>
      </c>
      <c r="M3642" s="17" t="s">
        <v>3449</v>
      </c>
      <c r="N3642" s="17" t="s">
        <v>2876</v>
      </c>
      <c r="O3642" s="17" t="s">
        <v>454</v>
      </c>
      <c r="P3642" s="43" t="s">
        <v>4047</v>
      </c>
      <c r="Q3642" s="17" t="str" cm="1">
        <f t="array" ref="Q3642">_xlfn.XLOOKUP(Table4[[#This Row],[Full Name / Nama Penuh]],Table1[[#All],[Employee Name]],Table1[[#All],[Status]],"",0,1)</f>
        <v>Active</v>
      </c>
      <c r="R3642" s="37"/>
    </row>
    <row r="3643" spans="1:18">
      <c r="A3643" s="17"/>
      <c r="B3643" s="15"/>
      <c r="C3643" s="15"/>
      <c r="D3643" s="15"/>
      <c r="E3643" s="32">
        <v>45845</v>
      </c>
      <c r="F3643" s="17" t="s">
        <v>78</v>
      </c>
      <c r="G3643" s="15"/>
      <c r="H3643" s="17" t="s">
        <v>239</v>
      </c>
      <c r="I3643" s="17" t="s">
        <v>309</v>
      </c>
      <c r="J3643" s="17" t="s">
        <v>291</v>
      </c>
      <c r="K3643" s="17" t="s">
        <v>285</v>
      </c>
      <c r="L3643" s="17" t="s">
        <v>11062</v>
      </c>
      <c r="M3643" s="17" t="s">
        <v>11063</v>
      </c>
      <c r="N3643" s="17" t="s">
        <v>11064</v>
      </c>
      <c r="O3643" s="17" t="s">
        <v>340</v>
      </c>
      <c r="P3643" s="43" t="s">
        <v>4047</v>
      </c>
      <c r="Q3643" s="17" t="str" cm="1">
        <f t="array" ref="Q3643">_xlfn.XLOOKUP(Table4[[#This Row],[Full Name / Nama Penuh]],Table1[[#All],[Employee Name]],Table1[[#All],[Status]],"",0,1)</f>
        <v>Active</v>
      </c>
      <c r="R3643" s="37"/>
    </row>
    <row r="3644" spans="1:18">
      <c r="A3644" s="17"/>
      <c r="B3644" s="15"/>
      <c r="C3644" s="15"/>
      <c r="D3644" s="15"/>
      <c r="E3644" s="32">
        <v>45845</v>
      </c>
      <c r="F3644" s="17" t="s">
        <v>160</v>
      </c>
      <c r="G3644" s="15"/>
      <c r="H3644" s="17" t="s">
        <v>239</v>
      </c>
      <c r="I3644" s="17" t="s">
        <v>359</v>
      </c>
      <c r="J3644" s="17" t="s">
        <v>266</v>
      </c>
      <c r="K3644" s="17" t="s">
        <v>285</v>
      </c>
      <c r="L3644" s="17" t="s">
        <v>11065</v>
      </c>
      <c r="M3644" s="17" t="s">
        <v>11066</v>
      </c>
      <c r="N3644" s="17" t="s">
        <v>11067</v>
      </c>
      <c r="O3644" s="17" t="s">
        <v>367</v>
      </c>
      <c r="P3644" s="43" t="s">
        <v>4047</v>
      </c>
      <c r="Q3644" s="17" t="str" cm="1">
        <f t="array" ref="Q3644">_xlfn.XLOOKUP(Table4[[#This Row],[Full Name / Nama Penuh]],Table1[[#All],[Employee Name]],Table1[[#All],[Status]],"",0,1)</f>
        <v>Active</v>
      </c>
      <c r="R3644" s="37"/>
    </row>
    <row r="3645" spans="1:18">
      <c r="A3645" s="17"/>
      <c r="B3645" s="15"/>
      <c r="C3645" s="15"/>
      <c r="D3645" s="15"/>
      <c r="E3645" s="32">
        <v>45845</v>
      </c>
      <c r="F3645" s="17" t="s">
        <v>94</v>
      </c>
      <c r="G3645" s="15"/>
      <c r="H3645" s="17" t="s">
        <v>239</v>
      </c>
      <c r="I3645" s="17" t="s">
        <v>5710</v>
      </c>
      <c r="J3645" s="17" t="s">
        <v>274</v>
      </c>
      <c r="K3645" s="17" t="s">
        <v>285</v>
      </c>
      <c r="L3645" s="17" t="s">
        <v>11068</v>
      </c>
      <c r="M3645" s="17" t="s">
        <v>11069</v>
      </c>
      <c r="N3645" s="17" t="s">
        <v>11070</v>
      </c>
      <c r="O3645" s="17" t="s">
        <v>450</v>
      </c>
      <c r="P3645" s="43" t="s">
        <v>4047</v>
      </c>
      <c r="Q3645" s="17" t="str" cm="1">
        <f t="array" ref="Q3645">_xlfn.XLOOKUP(Table4[[#This Row],[Full Name / Nama Penuh]],Table1[[#All],[Employee Name]],Table1[[#All],[Status]],"",0,1)</f>
        <v>Active</v>
      </c>
      <c r="R3645" s="37"/>
    </row>
    <row r="3646" spans="1:18">
      <c r="A3646" s="17"/>
      <c r="B3646" s="15"/>
      <c r="C3646" s="15"/>
      <c r="D3646" s="15"/>
      <c r="E3646" s="32">
        <v>45845</v>
      </c>
      <c r="F3646" s="17" t="s">
        <v>70</v>
      </c>
      <c r="G3646" s="15"/>
      <c r="H3646" s="17" t="s">
        <v>239</v>
      </c>
      <c r="I3646" s="17" t="s">
        <v>722</v>
      </c>
      <c r="J3646" s="17" t="s">
        <v>279</v>
      </c>
      <c r="K3646" s="17" t="s">
        <v>285</v>
      </c>
      <c r="L3646" s="17" t="s">
        <v>11071</v>
      </c>
      <c r="M3646" s="17" t="s">
        <v>287</v>
      </c>
      <c r="N3646" s="17" t="s">
        <v>11072</v>
      </c>
      <c r="O3646" s="17" t="s">
        <v>289</v>
      </c>
      <c r="P3646" s="43" t="s">
        <v>4047</v>
      </c>
      <c r="Q3646" s="17" t="str" cm="1">
        <f t="array" ref="Q3646">_xlfn.XLOOKUP(Table4[[#This Row],[Full Name / Nama Penuh]],Table1[[#All],[Employee Name]],Table1[[#All],[Status]],"",0,1)</f>
        <v>Active</v>
      </c>
      <c r="R3646" s="37"/>
    </row>
    <row r="3647" spans="1:18">
      <c r="A3647" s="17"/>
      <c r="B3647" s="15"/>
      <c r="C3647" s="15"/>
      <c r="D3647" s="15"/>
      <c r="E3647" s="32">
        <v>45845</v>
      </c>
      <c r="F3647" s="17" t="s">
        <v>27</v>
      </c>
      <c r="G3647" s="15"/>
      <c r="H3647" s="17" t="s">
        <v>239</v>
      </c>
      <c r="I3647" s="17" t="s">
        <v>8922</v>
      </c>
      <c r="J3647" s="17" t="s">
        <v>291</v>
      </c>
      <c r="K3647" s="17" t="s">
        <v>267</v>
      </c>
      <c r="L3647" s="17" t="s">
        <v>11073</v>
      </c>
      <c r="M3647" s="17" t="s">
        <v>11074</v>
      </c>
      <c r="N3647" s="17" t="s">
        <v>11075</v>
      </c>
      <c r="O3647" s="17" t="s">
        <v>283</v>
      </c>
      <c r="P3647" s="43" t="s">
        <v>4047</v>
      </c>
      <c r="Q3647" s="17" t="str" cm="1">
        <f t="array" ref="Q3647">_xlfn.XLOOKUP(Table4[[#This Row],[Full Name / Nama Penuh]],Table1[[#All],[Employee Name]],Table1[[#All],[Status]],"",0,1)</f>
        <v>Inactive</v>
      </c>
      <c r="R3647" s="37"/>
    </row>
    <row r="3648" spans="1:18">
      <c r="A3648" s="17"/>
      <c r="B3648" s="15"/>
      <c r="C3648" s="15"/>
      <c r="D3648" s="15"/>
      <c r="E3648" s="32">
        <v>45845</v>
      </c>
      <c r="F3648" s="17" t="s">
        <v>27</v>
      </c>
      <c r="G3648" s="15"/>
      <c r="H3648" s="17" t="s">
        <v>239</v>
      </c>
      <c r="I3648" s="17" t="s">
        <v>8922</v>
      </c>
      <c r="J3648" s="17" t="s">
        <v>715</v>
      </c>
      <c r="K3648" s="17" t="s">
        <v>267</v>
      </c>
      <c r="L3648" s="17" t="s">
        <v>11076</v>
      </c>
      <c r="M3648" s="17" t="s">
        <v>11077</v>
      </c>
      <c r="N3648" s="17" t="s">
        <v>11078</v>
      </c>
      <c r="O3648" s="17" t="s">
        <v>283</v>
      </c>
      <c r="P3648" s="43" t="s">
        <v>4047</v>
      </c>
      <c r="Q3648" s="17" t="str" cm="1">
        <f t="array" ref="Q3648">_xlfn.XLOOKUP(Table4[[#This Row],[Full Name / Nama Penuh]],Table1[[#All],[Employee Name]],Table1[[#All],[Status]],"",0,1)</f>
        <v>Inactive</v>
      </c>
      <c r="R3648" s="37"/>
    </row>
    <row r="3649" spans="1:18">
      <c r="A3649" s="17"/>
      <c r="B3649" s="15"/>
      <c r="C3649" s="15"/>
      <c r="D3649" s="15"/>
      <c r="E3649" s="32">
        <v>45845</v>
      </c>
      <c r="F3649" s="17" t="s">
        <v>27</v>
      </c>
      <c r="G3649" s="15"/>
      <c r="H3649" s="17" t="s">
        <v>239</v>
      </c>
      <c r="I3649" s="17" t="s">
        <v>8922</v>
      </c>
      <c r="J3649" s="17" t="s">
        <v>291</v>
      </c>
      <c r="K3649" s="17" t="s">
        <v>267</v>
      </c>
      <c r="L3649" s="17" t="s">
        <v>11079</v>
      </c>
      <c r="M3649" s="17" t="s">
        <v>11080</v>
      </c>
      <c r="N3649" s="17" t="s">
        <v>11081</v>
      </c>
      <c r="O3649" s="17" t="s">
        <v>283</v>
      </c>
      <c r="P3649" s="43" t="s">
        <v>4047</v>
      </c>
      <c r="Q3649" s="17" t="str" cm="1">
        <f t="array" ref="Q3649">_xlfn.XLOOKUP(Table4[[#This Row],[Full Name / Nama Penuh]],Table1[[#All],[Employee Name]],Table1[[#All],[Status]],"",0,1)</f>
        <v>Inactive</v>
      </c>
      <c r="R3649" s="37"/>
    </row>
    <row r="3650" spans="1:18">
      <c r="A3650" s="17"/>
      <c r="B3650" s="15"/>
      <c r="C3650" s="15"/>
      <c r="D3650" s="15"/>
      <c r="E3650" s="32">
        <v>45845</v>
      </c>
      <c r="F3650" s="17" t="s">
        <v>27</v>
      </c>
      <c r="G3650" s="15"/>
      <c r="H3650" s="17" t="s">
        <v>239</v>
      </c>
      <c r="I3650" s="17" t="s">
        <v>8922</v>
      </c>
      <c r="J3650" s="17" t="s">
        <v>715</v>
      </c>
      <c r="K3650" s="17" t="s">
        <v>267</v>
      </c>
      <c r="L3650" s="17" t="s">
        <v>11082</v>
      </c>
      <c r="M3650" s="17" t="s">
        <v>11077</v>
      </c>
      <c r="N3650" s="17" t="s">
        <v>11078</v>
      </c>
      <c r="O3650" s="17" t="s">
        <v>283</v>
      </c>
      <c r="P3650" s="43" t="s">
        <v>4047</v>
      </c>
      <c r="Q3650" s="17" t="str" cm="1">
        <f t="array" ref="Q3650">_xlfn.XLOOKUP(Table4[[#This Row],[Full Name / Nama Penuh]],Table1[[#All],[Employee Name]],Table1[[#All],[Status]],"",0,1)</f>
        <v>Inactive</v>
      </c>
      <c r="R3650" s="37"/>
    </row>
    <row r="3651" spans="1:18">
      <c r="A3651" s="17"/>
      <c r="B3651" s="15"/>
      <c r="C3651" s="15"/>
      <c r="D3651" s="15"/>
      <c r="E3651" s="32">
        <v>45845</v>
      </c>
      <c r="F3651" s="17" t="s">
        <v>27</v>
      </c>
      <c r="G3651" s="15"/>
      <c r="H3651" s="17" t="s">
        <v>239</v>
      </c>
      <c r="I3651" s="17" t="s">
        <v>8922</v>
      </c>
      <c r="J3651" s="17" t="s">
        <v>715</v>
      </c>
      <c r="K3651" s="17" t="s">
        <v>267</v>
      </c>
      <c r="L3651" s="17" t="s">
        <v>11083</v>
      </c>
      <c r="M3651" s="17" t="s">
        <v>11084</v>
      </c>
      <c r="N3651" s="17" t="s">
        <v>11085</v>
      </c>
      <c r="O3651" s="17" t="s">
        <v>346</v>
      </c>
      <c r="P3651" s="43" t="s">
        <v>4047</v>
      </c>
      <c r="Q3651" s="17" t="str" cm="1">
        <f t="array" ref="Q3651">_xlfn.XLOOKUP(Table4[[#This Row],[Full Name / Nama Penuh]],Table1[[#All],[Employee Name]],Table1[[#All],[Status]],"",0,1)</f>
        <v>Inactive</v>
      </c>
      <c r="R3651" s="37"/>
    </row>
    <row r="3652" spans="1:18">
      <c r="A3652" s="17"/>
      <c r="B3652" s="15"/>
      <c r="C3652" s="15"/>
      <c r="D3652" s="15"/>
      <c r="E3652" s="32">
        <v>45845</v>
      </c>
      <c r="F3652" s="17" t="s">
        <v>35</v>
      </c>
      <c r="G3652" s="15"/>
      <c r="H3652" s="17" t="s">
        <v>239</v>
      </c>
      <c r="I3652" s="17" t="s">
        <v>341</v>
      </c>
      <c r="J3652" s="17" t="s">
        <v>266</v>
      </c>
      <c r="K3652" s="17" t="s">
        <v>267</v>
      </c>
      <c r="L3652" s="17" t="s">
        <v>11086</v>
      </c>
      <c r="M3652" s="17" t="s">
        <v>11087</v>
      </c>
      <c r="N3652" s="17" t="s">
        <v>11088</v>
      </c>
      <c r="O3652" s="17" t="s">
        <v>346</v>
      </c>
      <c r="P3652" s="43" t="s">
        <v>4047</v>
      </c>
      <c r="Q3652" s="17" t="str" cm="1">
        <f t="array" ref="Q3652">_xlfn.XLOOKUP(Table4[[#This Row],[Full Name / Nama Penuh]],Table1[[#All],[Employee Name]],Table1[[#All],[Status]],"",0,1)</f>
        <v>Inactive</v>
      </c>
      <c r="R3652" s="37"/>
    </row>
    <row r="3653" spans="1:18">
      <c r="A3653" s="17"/>
      <c r="B3653" s="15"/>
      <c r="C3653" s="15"/>
      <c r="D3653" s="15"/>
      <c r="E3653" s="32">
        <v>45845</v>
      </c>
      <c r="F3653" s="17" t="s">
        <v>84</v>
      </c>
      <c r="G3653" s="15"/>
      <c r="H3653" s="17" t="s">
        <v>239</v>
      </c>
      <c r="I3653" s="17" t="s">
        <v>309</v>
      </c>
      <c r="J3653" s="17" t="s">
        <v>88</v>
      </c>
      <c r="K3653" s="17" t="s">
        <v>305</v>
      </c>
      <c r="L3653" s="17" t="s">
        <v>11089</v>
      </c>
      <c r="M3653" s="17" t="s">
        <v>11090</v>
      </c>
      <c r="N3653" s="17" t="s">
        <v>11091</v>
      </c>
      <c r="O3653" s="17" t="s">
        <v>428</v>
      </c>
      <c r="P3653" s="43" t="s">
        <v>4047</v>
      </c>
      <c r="Q3653" s="17" t="str" cm="1">
        <f t="array" ref="Q3653">_xlfn.XLOOKUP(Table4[[#This Row],[Full Name / Nama Penuh]],Table1[[#All],[Employee Name]],Table1[[#All],[Status]],"",0,1)</f>
        <v>Active</v>
      </c>
      <c r="R3653" s="37"/>
    </row>
    <row r="3654" spans="1:18">
      <c r="A3654" s="17"/>
      <c r="B3654" s="15"/>
      <c r="C3654" s="15"/>
      <c r="D3654" s="15"/>
      <c r="E3654" s="32">
        <v>45845</v>
      </c>
      <c r="F3654" s="17" t="s">
        <v>115</v>
      </c>
      <c r="G3654" s="15"/>
      <c r="H3654" s="17" t="s">
        <v>239</v>
      </c>
      <c r="I3654" s="17" t="s">
        <v>881</v>
      </c>
      <c r="J3654" s="17" t="s">
        <v>88</v>
      </c>
      <c r="K3654" s="17" t="s">
        <v>305</v>
      </c>
      <c r="L3654" s="17" t="s">
        <v>11092</v>
      </c>
      <c r="M3654" s="17" t="s">
        <v>11093</v>
      </c>
      <c r="N3654" s="17" t="s">
        <v>11094</v>
      </c>
      <c r="O3654" s="17" t="s">
        <v>295</v>
      </c>
      <c r="P3654" s="43" t="s">
        <v>4047</v>
      </c>
      <c r="Q3654" s="17" t="str" cm="1">
        <f t="array" ref="Q3654">_xlfn.XLOOKUP(Table4[[#This Row],[Full Name / Nama Penuh]],Table1[[#All],[Employee Name]],Table1[[#All],[Status]],"",0,1)</f>
        <v>Active</v>
      </c>
      <c r="R3654" s="37"/>
    </row>
    <row r="3655" spans="1:18">
      <c r="A3655" s="17"/>
      <c r="B3655" s="15"/>
      <c r="C3655" s="15"/>
      <c r="D3655" s="15"/>
      <c r="E3655" s="32">
        <v>45845</v>
      </c>
      <c r="F3655" s="17" t="s">
        <v>58</v>
      </c>
      <c r="G3655" s="15"/>
      <c r="H3655" s="17" t="s">
        <v>239</v>
      </c>
      <c r="I3655" s="17" t="s">
        <v>56</v>
      </c>
      <c r="J3655" s="17" t="s">
        <v>88</v>
      </c>
      <c r="K3655" s="17" t="s">
        <v>267</v>
      </c>
      <c r="L3655" s="17" t="s">
        <v>11095</v>
      </c>
      <c r="M3655" s="17" t="s">
        <v>11096</v>
      </c>
      <c r="N3655" s="17" t="s">
        <v>11097</v>
      </c>
      <c r="O3655" s="17" t="s">
        <v>295</v>
      </c>
      <c r="P3655" s="43" t="s">
        <v>4047</v>
      </c>
      <c r="Q3655" s="17" t="str" cm="1">
        <f t="array" ref="Q3655">_xlfn.XLOOKUP(Table4[[#This Row],[Full Name / Nama Penuh]],Table1[[#All],[Employee Name]],Table1[[#All],[Status]],"",0,1)</f>
        <v>Active</v>
      </c>
      <c r="R3655" s="37"/>
    </row>
    <row r="3656" spans="1:18">
      <c r="A3656" s="17"/>
      <c r="B3656" s="15"/>
      <c r="C3656" s="15"/>
      <c r="D3656" s="15"/>
      <c r="E3656" s="32">
        <v>45845</v>
      </c>
      <c r="F3656" s="17" t="s">
        <v>76</v>
      </c>
      <c r="G3656" s="15"/>
      <c r="H3656" s="17" t="s">
        <v>239</v>
      </c>
      <c r="I3656" s="17" t="s">
        <v>309</v>
      </c>
      <c r="J3656" s="17" t="s">
        <v>88</v>
      </c>
      <c r="K3656" s="17" t="s">
        <v>305</v>
      </c>
      <c r="L3656" s="17" t="s">
        <v>11098</v>
      </c>
      <c r="M3656" s="17" t="s">
        <v>11099</v>
      </c>
      <c r="N3656" s="17" t="s">
        <v>11100</v>
      </c>
      <c r="O3656" s="17" t="s">
        <v>295</v>
      </c>
      <c r="P3656" s="43" t="s">
        <v>4047</v>
      </c>
      <c r="Q3656" s="17" t="str" cm="1">
        <f t="array" ref="Q3656">_xlfn.XLOOKUP(Table4[[#This Row],[Full Name / Nama Penuh]],Table1[[#All],[Employee Name]],Table1[[#All],[Status]],"",0,1)</f>
        <v>Active</v>
      </c>
      <c r="R3656" s="37"/>
    </row>
    <row r="3657" spans="1:18">
      <c r="A3657" s="17"/>
      <c r="B3657" s="15"/>
      <c r="C3657" s="15"/>
      <c r="D3657" s="15"/>
      <c r="E3657" s="32">
        <v>45845</v>
      </c>
      <c r="F3657" s="17" t="s">
        <v>70</v>
      </c>
      <c r="G3657" s="15"/>
      <c r="H3657" s="17" t="s">
        <v>239</v>
      </c>
      <c r="I3657" s="17" t="s">
        <v>722</v>
      </c>
      <c r="J3657" s="17" t="s">
        <v>274</v>
      </c>
      <c r="K3657" s="17" t="s">
        <v>267</v>
      </c>
      <c r="L3657" s="17" t="s">
        <v>11101</v>
      </c>
      <c r="M3657" s="17" t="s">
        <v>581</v>
      </c>
      <c r="N3657" s="17" t="s">
        <v>11102</v>
      </c>
      <c r="O3657" s="17" t="s">
        <v>346</v>
      </c>
      <c r="P3657" s="43" t="s">
        <v>4047</v>
      </c>
      <c r="Q3657" s="17" t="str" cm="1">
        <f t="array" ref="Q3657">_xlfn.XLOOKUP(Table4[[#This Row],[Full Name / Nama Penuh]],Table1[[#All],[Employee Name]],Table1[[#All],[Status]],"",0,1)</f>
        <v>Active</v>
      </c>
      <c r="R3657" s="37"/>
    </row>
    <row r="3658" spans="1:18" ht="201.75">
      <c r="A3658" s="17"/>
      <c r="B3658" s="15"/>
      <c r="C3658" s="15"/>
      <c r="D3658" s="15"/>
      <c r="E3658" s="32">
        <v>45845</v>
      </c>
      <c r="F3658" s="17" t="s">
        <v>131</v>
      </c>
      <c r="G3658" s="15"/>
      <c r="H3658" s="17" t="s">
        <v>239</v>
      </c>
      <c r="I3658" s="18" t="s">
        <v>403</v>
      </c>
      <c r="J3658" s="18" t="s">
        <v>644</v>
      </c>
      <c r="K3658" s="19" t="s">
        <v>267</v>
      </c>
      <c r="L3658" s="19" t="s">
        <v>11103</v>
      </c>
      <c r="M3658" s="20" t="s">
        <v>11104</v>
      </c>
      <c r="N3658" s="19" t="s">
        <v>11105</v>
      </c>
      <c r="O3658" s="18" t="s">
        <v>295</v>
      </c>
      <c r="P3658" s="43" t="s">
        <v>4047</v>
      </c>
      <c r="Q3658" s="17" t="str" cm="1">
        <f t="array" ref="Q3658">_xlfn.XLOOKUP(Table4[[#This Row],[Full Name / Nama Penuh]],Table1[[#All],[Employee Name]],Table1[[#All],[Status]],"",0,1)</f>
        <v>Active</v>
      </c>
      <c r="R3658" s="37"/>
    </row>
    <row r="3659" spans="1:18">
      <c r="A3659" s="17"/>
      <c r="B3659" s="15"/>
      <c r="C3659" s="15"/>
      <c r="D3659" s="15"/>
      <c r="E3659" s="32">
        <v>45843</v>
      </c>
      <c r="F3659" s="17" t="s">
        <v>42</v>
      </c>
      <c r="G3659" s="15"/>
      <c r="H3659" s="17" t="s">
        <v>239</v>
      </c>
      <c r="I3659" s="17" t="s">
        <v>8855</v>
      </c>
      <c r="J3659" s="17" t="s">
        <v>325</v>
      </c>
      <c r="K3659" s="17" t="s">
        <v>296</v>
      </c>
      <c r="L3659" s="17" t="s">
        <v>11106</v>
      </c>
      <c r="M3659" s="17" t="s">
        <v>11107</v>
      </c>
      <c r="N3659" s="17" t="s">
        <v>11108</v>
      </c>
      <c r="O3659" s="17" t="s">
        <v>450</v>
      </c>
      <c r="P3659" s="43" t="s">
        <v>4047</v>
      </c>
      <c r="Q3659" s="17" t="str" cm="1">
        <f t="array" ref="Q3659">_xlfn.XLOOKUP(Table4[[#This Row],[Full Name / Nama Penuh]],Table1[[#All],[Employee Name]],Table1[[#All],[Status]],"",0,1)</f>
        <v>Inactive</v>
      </c>
      <c r="R3659" s="37"/>
    </row>
    <row r="3660" spans="1:18">
      <c r="A3660" s="17"/>
      <c r="B3660" s="15"/>
      <c r="C3660" s="15"/>
      <c r="D3660" s="15"/>
      <c r="E3660" s="32">
        <v>45843</v>
      </c>
      <c r="F3660" s="17" t="s">
        <v>42</v>
      </c>
      <c r="G3660" s="15"/>
      <c r="H3660" s="17" t="s">
        <v>239</v>
      </c>
      <c r="I3660" s="17" t="s">
        <v>11109</v>
      </c>
      <c r="J3660" s="17" t="s">
        <v>274</v>
      </c>
      <c r="K3660" s="17" t="s">
        <v>296</v>
      </c>
      <c r="L3660" s="17" t="s">
        <v>11110</v>
      </c>
      <c r="M3660" s="17" t="s">
        <v>11111</v>
      </c>
      <c r="N3660" s="17" t="s">
        <v>11112</v>
      </c>
      <c r="O3660" s="17" t="s">
        <v>593</v>
      </c>
      <c r="P3660" s="43" t="s">
        <v>4047</v>
      </c>
      <c r="Q3660" s="17" t="str" cm="1">
        <f t="array" ref="Q3660">_xlfn.XLOOKUP(Table4[[#This Row],[Full Name / Nama Penuh]],Table1[[#All],[Employee Name]],Table1[[#All],[Status]],"",0,1)</f>
        <v>Inactive</v>
      </c>
      <c r="R3660" s="37"/>
    </row>
    <row r="3661" spans="1:18">
      <c r="A3661" s="17"/>
      <c r="B3661" s="15"/>
      <c r="C3661" s="15"/>
      <c r="D3661" s="15"/>
      <c r="E3661" s="32">
        <v>45843</v>
      </c>
      <c r="F3661" s="17" t="s">
        <v>42</v>
      </c>
      <c r="G3661" s="15"/>
      <c r="H3661" s="17" t="s">
        <v>239</v>
      </c>
      <c r="I3661" s="17" t="s">
        <v>8855</v>
      </c>
      <c r="J3661" s="17" t="s">
        <v>683</v>
      </c>
      <c r="K3661" s="17" t="s">
        <v>267</v>
      </c>
      <c r="L3661" s="17" t="s">
        <v>11113</v>
      </c>
      <c r="M3661" s="17" t="s">
        <v>11114</v>
      </c>
      <c r="N3661" s="17" t="s">
        <v>11115</v>
      </c>
      <c r="O3661" s="17" t="s">
        <v>346</v>
      </c>
      <c r="P3661" s="43" t="s">
        <v>4047</v>
      </c>
      <c r="Q3661" s="17" t="str" cm="1">
        <f t="array" ref="Q3661">_xlfn.XLOOKUP(Table4[[#This Row],[Full Name / Nama Penuh]],Table1[[#All],[Employee Name]],Table1[[#All],[Status]],"",0,1)</f>
        <v>Inactive</v>
      </c>
      <c r="R3661" s="37"/>
    </row>
    <row r="3662" spans="1:18">
      <c r="A3662" s="17"/>
      <c r="B3662" s="15"/>
      <c r="C3662" s="15"/>
      <c r="D3662" s="15"/>
      <c r="E3662" s="32">
        <v>45842.458333333336</v>
      </c>
      <c r="F3662" s="17" t="s">
        <v>213</v>
      </c>
      <c r="G3662" s="15" t="s">
        <v>8778</v>
      </c>
      <c r="H3662" s="17" t="s">
        <v>239</v>
      </c>
      <c r="I3662" s="17" t="s">
        <v>599</v>
      </c>
      <c r="J3662" s="17" t="s">
        <v>266</v>
      </c>
      <c r="K3662" s="17" t="s">
        <v>8779</v>
      </c>
      <c r="L3662" s="17" t="s">
        <v>11116</v>
      </c>
      <c r="M3662" s="17" t="s">
        <v>11117</v>
      </c>
      <c r="N3662" s="17" t="s">
        <v>11118</v>
      </c>
      <c r="O3662" s="17" t="s">
        <v>11119</v>
      </c>
      <c r="P3662" s="43" t="s">
        <v>4047</v>
      </c>
      <c r="Q3662" s="17" t="str" cm="1">
        <f t="array" ref="Q3662">_xlfn.XLOOKUP(Table4[[#This Row],[Full Name / Nama Penuh]],Table1[[#All],[Employee Name]],Table1[[#All],[Status]],"",0,1)</f>
        <v>Active</v>
      </c>
      <c r="R3662" s="37"/>
    </row>
    <row r="3663" spans="1:18">
      <c r="A3663" s="17"/>
      <c r="B3663" s="15"/>
      <c r="C3663" s="15"/>
      <c r="D3663" s="15"/>
      <c r="E3663" s="32">
        <v>45842</v>
      </c>
      <c r="F3663" s="17" t="s">
        <v>84</v>
      </c>
      <c r="G3663" s="15"/>
      <c r="H3663" s="17" t="s">
        <v>239</v>
      </c>
      <c r="I3663" s="17" t="s">
        <v>309</v>
      </c>
      <c r="J3663" s="17" t="s">
        <v>300</v>
      </c>
      <c r="K3663" s="17" t="s">
        <v>296</v>
      </c>
      <c r="L3663" s="17" t="s">
        <v>11120</v>
      </c>
      <c r="M3663" s="17" t="s">
        <v>11121</v>
      </c>
      <c r="N3663" s="17" t="s">
        <v>11122</v>
      </c>
      <c r="O3663" s="17" t="s">
        <v>289</v>
      </c>
      <c r="P3663" s="43" t="s">
        <v>4047</v>
      </c>
      <c r="Q3663" s="17" t="str" cm="1">
        <f t="array" ref="Q3663">_xlfn.XLOOKUP(Table4[[#This Row],[Full Name / Nama Penuh]],Table1[[#All],[Employee Name]],Table1[[#All],[Status]],"",0,1)</f>
        <v>Active</v>
      </c>
      <c r="R3663" s="37"/>
    </row>
    <row r="3664" spans="1:18">
      <c r="A3664" s="17"/>
      <c r="B3664" s="15"/>
      <c r="C3664" s="15"/>
      <c r="D3664" s="15"/>
      <c r="E3664" s="32">
        <v>45842</v>
      </c>
      <c r="F3664" s="17" t="s">
        <v>116</v>
      </c>
      <c r="G3664" s="15"/>
      <c r="H3664" s="17" t="s">
        <v>239</v>
      </c>
      <c r="I3664" s="17" t="s">
        <v>11123</v>
      </c>
      <c r="J3664" s="17" t="s">
        <v>88</v>
      </c>
      <c r="K3664" s="17" t="s">
        <v>296</v>
      </c>
      <c r="L3664" s="17" t="s">
        <v>11124</v>
      </c>
      <c r="M3664" s="17" t="s">
        <v>11125</v>
      </c>
      <c r="N3664" s="17" t="s">
        <v>11126</v>
      </c>
      <c r="O3664" s="17" t="s">
        <v>318</v>
      </c>
      <c r="P3664" s="43" t="s">
        <v>4047</v>
      </c>
      <c r="Q3664" s="17" t="str" cm="1">
        <f t="array" ref="Q3664">_xlfn.XLOOKUP(Table4[[#This Row],[Full Name / Nama Penuh]],Table1[[#All],[Employee Name]],Table1[[#All],[Status]],"",0,1)</f>
        <v>Active</v>
      </c>
      <c r="R3664" s="37"/>
    </row>
    <row r="3665" spans="1:18">
      <c r="A3665" s="17"/>
      <c r="B3665" s="15"/>
      <c r="C3665" s="15"/>
      <c r="D3665" s="15"/>
      <c r="E3665" s="32">
        <v>45842</v>
      </c>
      <c r="F3665" s="17" t="s">
        <v>132</v>
      </c>
      <c r="G3665" s="15"/>
      <c r="H3665" s="17" t="s">
        <v>239</v>
      </c>
      <c r="I3665" s="17" t="s">
        <v>56</v>
      </c>
      <c r="J3665" s="17" t="s">
        <v>320</v>
      </c>
      <c r="K3665" s="17" t="s">
        <v>285</v>
      </c>
      <c r="L3665" s="17" t="s">
        <v>11127</v>
      </c>
      <c r="M3665" s="17" t="s">
        <v>11128</v>
      </c>
      <c r="N3665" s="17" t="s">
        <v>11129</v>
      </c>
      <c r="O3665" s="17" t="s">
        <v>383</v>
      </c>
      <c r="P3665" s="43" t="s">
        <v>4047</v>
      </c>
      <c r="Q3665" s="17" t="str" cm="1">
        <f t="array" ref="Q3665">_xlfn.XLOOKUP(Table4[[#This Row],[Full Name / Nama Penuh]],Table1[[#All],[Employee Name]],Table1[[#All],[Status]],"",0,1)</f>
        <v>Active</v>
      </c>
      <c r="R3665" s="37"/>
    </row>
    <row r="3666" spans="1:18">
      <c r="A3666" s="17"/>
      <c r="B3666" s="15"/>
      <c r="C3666" s="15"/>
      <c r="D3666" s="15"/>
      <c r="E3666" s="32">
        <v>45842</v>
      </c>
      <c r="F3666" s="17" t="s">
        <v>171</v>
      </c>
      <c r="G3666" s="15"/>
      <c r="H3666" s="17" t="s">
        <v>239</v>
      </c>
      <c r="I3666" s="17" t="s">
        <v>465</v>
      </c>
      <c r="J3666" s="17" t="s">
        <v>4550</v>
      </c>
      <c r="K3666" s="17" t="s">
        <v>285</v>
      </c>
      <c r="L3666" s="17" t="s">
        <v>11130</v>
      </c>
      <c r="M3666" s="17" t="s">
        <v>11131</v>
      </c>
      <c r="N3666" s="17" t="s">
        <v>11132</v>
      </c>
      <c r="O3666" s="17" t="s">
        <v>289</v>
      </c>
      <c r="P3666" s="43" t="s">
        <v>4047</v>
      </c>
      <c r="Q3666" s="17" t="str" cm="1">
        <f t="array" ref="Q3666">_xlfn.XLOOKUP(Table4[[#This Row],[Full Name / Nama Penuh]],Table1[[#All],[Employee Name]],Table1[[#All],[Status]],"",0,1)</f>
        <v>Active</v>
      </c>
      <c r="R3666" s="37"/>
    </row>
    <row r="3667" spans="1:18">
      <c r="A3667" s="17"/>
      <c r="B3667" s="15"/>
      <c r="C3667" s="15"/>
      <c r="D3667" s="15"/>
      <c r="E3667" s="32">
        <v>45842</v>
      </c>
      <c r="F3667" s="17" t="s">
        <v>217</v>
      </c>
      <c r="G3667" s="15"/>
      <c r="H3667" s="17" t="s">
        <v>239</v>
      </c>
      <c r="I3667" s="17" t="s">
        <v>9458</v>
      </c>
      <c r="J3667" s="17" t="s">
        <v>274</v>
      </c>
      <c r="K3667" s="17" t="s">
        <v>285</v>
      </c>
      <c r="L3667" s="17" t="s">
        <v>11133</v>
      </c>
      <c r="M3667" s="17" t="s">
        <v>1049</v>
      </c>
      <c r="N3667" s="17" t="s">
        <v>1049</v>
      </c>
      <c r="O3667" s="17" t="s">
        <v>428</v>
      </c>
      <c r="P3667" s="43" t="s">
        <v>4047</v>
      </c>
      <c r="Q3667" s="17" t="str" cm="1">
        <f t="array" ref="Q3667">_xlfn.XLOOKUP(Table4[[#This Row],[Full Name / Nama Penuh]],Table1[[#All],[Employee Name]],Table1[[#All],[Status]],"",0,1)</f>
        <v>Inactive</v>
      </c>
      <c r="R3667" s="37"/>
    </row>
    <row r="3668" spans="1:18">
      <c r="A3668" s="17"/>
      <c r="B3668" s="15"/>
      <c r="C3668" s="15"/>
      <c r="D3668" s="15"/>
      <c r="E3668" s="32">
        <v>45842</v>
      </c>
      <c r="F3668" s="17" t="s">
        <v>42</v>
      </c>
      <c r="G3668" s="15"/>
      <c r="H3668" s="17" t="s">
        <v>239</v>
      </c>
      <c r="I3668" s="17" t="s">
        <v>8855</v>
      </c>
      <c r="J3668" s="17" t="s">
        <v>266</v>
      </c>
      <c r="K3668" s="17" t="s">
        <v>296</v>
      </c>
      <c r="L3668" s="17" t="s">
        <v>11134</v>
      </c>
      <c r="M3668" s="17" t="s">
        <v>11135</v>
      </c>
      <c r="N3668" s="17" t="s">
        <v>11136</v>
      </c>
      <c r="O3668" s="17" t="s">
        <v>271</v>
      </c>
      <c r="P3668" s="43" t="s">
        <v>4047</v>
      </c>
      <c r="Q3668" s="17" t="str" cm="1">
        <f t="array" ref="Q3668">_xlfn.XLOOKUP(Table4[[#This Row],[Full Name / Nama Penuh]],Table1[[#All],[Employee Name]],Table1[[#All],[Status]],"",0,1)</f>
        <v>Inactive</v>
      </c>
      <c r="R3668" s="37"/>
    </row>
    <row r="3669" spans="1:18">
      <c r="A3669" s="17"/>
      <c r="B3669" s="15"/>
      <c r="C3669" s="15"/>
      <c r="D3669" s="15"/>
      <c r="E3669" s="32">
        <v>45842</v>
      </c>
      <c r="F3669" s="17" t="s">
        <v>27</v>
      </c>
      <c r="G3669" s="15"/>
      <c r="H3669" s="17" t="s">
        <v>239</v>
      </c>
      <c r="I3669" s="17" t="s">
        <v>2994</v>
      </c>
      <c r="J3669" s="17" t="s">
        <v>483</v>
      </c>
      <c r="K3669" s="17" t="s">
        <v>267</v>
      </c>
      <c r="L3669" s="17" t="s">
        <v>11137</v>
      </c>
      <c r="M3669" s="17" t="s">
        <v>11138</v>
      </c>
      <c r="N3669" s="17" t="s">
        <v>11139</v>
      </c>
      <c r="O3669" s="17" t="s">
        <v>283</v>
      </c>
      <c r="P3669" s="43" t="s">
        <v>4047</v>
      </c>
      <c r="Q3669" s="17" t="str" cm="1">
        <f t="array" ref="Q3669">_xlfn.XLOOKUP(Table4[[#This Row],[Full Name / Nama Penuh]],Table1[[#All],[Employee Name]],Table1[[#All],[Status]],"",0,1)</f>
        <v>Inactive</v>
      </c>
      <c r="R3669" s="37"/>
    </row>
    <row r="3670" spans="1:18">
      <c r="A3670" s="17"/>
      <c r="B3670" s="15"/>
      <c r="C3670" s="15"/>
      <c r="D3670" s="15"/>
      <c r="E3670" s="32">
        <v>45842</v>
      </c>
      <c r="F3670" s="17" t="s">
        <v>27</v>
      </c>
      <c r="G3670" s="15"/>
      <c r="H3670" s="17" t="s">
        <v>239</v>
      </c>
      <c r="I3670" s="17" t="s">
        <v>8922</v>
      </c>
      <c r="J3670" s="17" t="s">
        <v>608</v>
      </c>
      <c r="K3670" s="17" t="s">
        <v>267</v>
      </c>
      <c r="L3670" s="17" t="s">
        <v>11140</v>
      </c>
      <c r="M3670" s="17" t="s">
        <v>11141</v>
      </c>
      <c r="N3670" s="17" t="s">
        <v>11142</v>
      </c>
      <c r="O3670" s="17" t="s">
        <v>283</v>
      </c>
      <c r="P3670" s="43" t="s">
        <v>4047</v>
      </c>
      <c r="Q3670" s="17" t="str" cm="1">
        <f t="array" ref="Q3670">_xlfn.XLOOKUP(Table4[[#This Row],[Full Name / Nama Penuh]],Table1[[#All],[Employee Name]],Table1[[#All],[Status]],"",0,1)</f>
        <v>Inactive</v>
      </c>
      <c r="R3670" s="37"/>
    </row>
    <row r="3671" spans="1:18">
      <c r="A3671" s="17"/>
      <c r="B3671" s="15"/>
      <c r="C3671" s="15"/>
      <c r="D3671" s="15"/>
      <c r="E3671" s="32">
        <v>45842</v>
      </c>
      <c r="F3671" s="17" t="s">
        <v>35</v>
      </c>
      <c r="G3671" s="15"/>
      <c r="H3671" s="17" t="s">
        <v>239</v>
      </c>
      <c r="I3671" s="17" t="s">
        <v>341</v>
      </c>
      <c r="J3671" s="17" t="s">
        <v>266</v>
      </c>
      <c r="K3671" s="17" t="s">
        <v>267</v>
      </c>
      <c r="L3671" s="17" t="s">
        <v>11143</v>
      </c>
      <c r="M3671" s="17" t="s">
        <v>11144</v>
      </c>
      <c r="N3671" s="17" t="s">
        <v>11145</v>
      </c>
      <c r="O3671" s="17" t="s">
        <v>271</v>
      </c>
      <c r="P3671" s="43" t="s">
        <v>4047</v>
      </c>
      <c r="Q3671" s="17" t="str" cm="1">
        <f t="array" ref="Q3671">_xlfn.XLOOKUP(Table4[[#This Row],[Full Name / Nama Penuh]],Table1[[#All],[Employee Name]],Table1[[#All],[Status]],"",0,1)</f>
        <v>Inactive</v>
      </c>
      <c r="R3671" s="37"/>
    </row>
    <row r="3672" spans="1:18">
      <c r="A3672" s="17"/>
      <c r="B3672" s="15"/>
      <c r="C3672" s="15"/>
      <c r="D3672" s="15"/>
      <c r="E3672" s="32">
        <v>45842</v>
      </c>
      <c r="F3672" s="17" t="s">
        <v>53</v>
      </c>
      <c r="G3672" s="15"/>
      <c r="H3672" s="17" t="s">
        <v>239</v>
      </c>
      <c r="I3672" s="17" t="s">
        <v>304</v>
      </c>
      <c r="J3672" s="17" t="s">
        <v>342</v>
      </c>
      <c r="K3672" s="17" t="s">
        <v>267</v>
      </c>
      <c r="L3672" s="17" t="s">
        <v>11146</v>
      </c>
      <c r="M3672" s="17" t="s">
        <v>11147</v>
      </c>
      <c r="N3672" s="17" t="s">
        <v>11148</v>
      </c>
      <c r="O3672" s="17" t="s">
        <v>346</v>
      </c>
      <c r="P3672" s="43" t="s">
        <v>4047</v>
      </c>
      <c r="Q3672" s="17" t="str" cm="1">
        <f t="array" ref="Q3672">_xlfn.XLOOKUP(Table4[[#This Row],[Full Name / Nama Penuh]],Table1[[#All],[Employee Name]],Table1[[#All],[Status]],"",0,1)</f>
        <v>Active</v>
      </c>
      <c r="R3672" s="37"/>
    </row>
    <row r="3673" spans="1:18">
      <c r="A3673" s="17"/>
      <c r="B3673" s="15"/>
      <c r="C3673" s="15"/>
      <c r="D3673" s="15"/>
      <c r="E3673" s="32">
        <v>45842</v>
      </c>
      <c r="F3673" s="17" t="s">
        <v>66</v>
      </c>
      <c r="G3673" s="15"/>
      <c r="H3673" s="17" t="s">
        <v>239</v>
      </c>
      <c r="I3673" s="17" t="s">
        <v>56</v>
      </c>
      <c r="J3673" s="17" t="s">
        <v>753</v>
      </c>
      <c r="K3673" s="17" t="s">
        <v>267</v>
      </c>
      <c r="L3673" s="17" t="s">
        <v>11149</v>
      </c>
      <c r="M3673" s="17" t="s">
        <v>11150</v>
      </c>
      <c r="N3673" s="17" t="s">
        <v>2589</v>
      </c>
      <c r="O3673" s="17" t="s">
        <v>428</v>
      </c>
      <c r="P3673" s="43" t="s">
        <v>4047</v>
      </c>
      <c r="Q3673" s="17" t="str" cm="1">
        <f t="array" ref="Q3673">_xlfn.XLOOKUP(Table4[[#This Row],[Full Name / Nama Penuh]],Table1[[#All],[Employee Name]],Table1[[#All],[Status]],"",0,1)</f>
        <v>Active</v>
      </c>
      <c r="R3673" s="37"/>
    </row>
    <row r="3674" spans="1:18">
      <c r="A3674" s="17"/>
      <c r="B3674" s="15"/>
      <c r="C3674" s="15"/>
      <c r="D3674" s="15"/>
      <c r="E3674" s="32">
        <v>45842</v>
      </c>
      <c r="F3674" s="17" t="s">
        <v>165</v>
      </c>
      <c r="G3674" s="15"/>
      <c r="H3674" s="17" t="s">
        <v>239</v>
      </c>
      <c r="I3674" s="17" t="s">
        <v>11151</v>
      </c>
      <c r="J3674" s="17" t="s">
        <v>683</v>
      </c>
      <c r="K3674" s="17" t="s">
        <v>267</v>
      </c>
      <c r="L3674" s="17" t="s">
        <v>11152</v>
      </c>
      <c r="M3674" s="17" t="s">
        <v>11153</v>
      </c>
      <c r="N3674" s="17" t="s">
        <v>11154</v>
      </c>
      <c r="O3674" s="17" t="s">
        <v>450</v>
      </c>
      <c r="P3674" s="43" t="s">
        <v>4047</v>
      </c>
      <c r="Q3674" s="17" t="str" cm="1">
        <f t="array" ref="Q3674">_xlfn.XLOOKUP(Table4[[#This Row],[Full Name / Nama Penuh]],Table1[[#All],[Employee Name]],Table1[[#All],[Status]],"",0,1)</f>
        <v>Active</v>
      </c>
      <c r="R3674" s="37"/>
    </row>
    <row r="3675" spans="1:18">
      <c r="A3675" s="17"/>
      <c r="B3675" s="15"/>
      <c r="C3675" s="15"/>
      <c r="D3675" s="15"/>
      <c r="E3675" s="32">
        <v>45842</v>
      </c>
      <c r="F3675" s="17" t="s">
        <v>165</v>
      </c>
      <c r="G3675" s="15"/>
      <c r="H3675" s="17" t="s">
        <v>239</v>
      </c>
      <c r="I3675" s="17" t="s">
        <v>701</v>
      </c>
      <c r="J3675" s="17" t="s">
        <v>266</v>
      </c>
      <c r="K3675" s="17" t="s">
        <v>267</v>
      </c>
      <c r="L3675" s="17" t="s">
        <v>11155</v>
      </c>
      <c r="M3675" s="17" t="s">
        <v>11156</v>
      </c>
      <c r="N3675" s="17" t="s">
        <v>11157</v>
      </c>
      <c r="O3675" s="17" t="s">
        <v>318</v>
      </c>
      <c r="P3675" s="43" t="s">
        <v>4047</v>
      </c>
      <c r="Q3675" s="17" t="str" cm="1">
        <f t="array" ref="Q3675">_xlfn.XLOOKUP(Table4[[#This Row],[Full Name / Nama Penuh]],Table1[[#All],[Employee Name]],Table1[[#All],[Status]],"",0,1)</f>
        <v>Active</v>
      </c>
      <c r="R3675" s="37"/>
    </row>
    <row r="3676" spans="1:18">
      <c r="A3676" s="17"/>
      <c r="B3676" s="15"/>
      <c r="C3676" s="15"/>
      <c r="D3676" s="15"/>
      <c r="E3676" s="32">
        <v>45842</v>
      </c>
      <c r="F3676" s="17" t="s">
        <v>222</v>
      </c>
      <c r="G3676" s="15"/>
      <c r="H3676" s="17" t="s">
        <v>239</v>
      </c>
      <c r="I3676" s="17" t="s">
        <v>9018</v>
      </c>
      <c r="J3676" s="17" t="s">
        <v>291</v>
      </c>
      <c r="K3676" s="17" t="s">
        <v>305</v>
      </c>
      <c r="L3676" s="17" t="s">
        <v>11158</v>
      </c>
      <c r="M3676" s="17" t="s">
        <v>11159</v>
      </c>
      <c r="N3676" s="17" t="s">
        <v>11160</v>
      </c>
      <c r="O3676" s="17" t="s">
        <v>375</v>
      </c>
      <c r="P3676" s="43" t="s">
        <v>4047</v>
      </c>
      <c r="Q3676" s="17" t="str" cm="1">
        <f t="array" ref="Q3676">_xlfn.XLOOKUP(Table4[[#This Row],[Full Name / Nama Penuh]],Table1[[#All],[Employee Name]],Table1[[#All],[Status]],"",0,1)</f>
        <v>Active</v>
      </c>
      <c r="R3676" s="37"/>
    </row>
    <row r="3677" spans="1:18">
      <c r="A3677" s="17"/>
      <c r="B3677" s="15"/>
      <c r="C3677" s="15"/>
      <c r="D3677" s="15"/>
      <c r="E3677" s="32">
        <v>45842</v>
      </c>
      <c r="F3677" s="17" t="s">
        <v>222</v>
      </c>
      <c r="G3677" s="15"/>
      <c r="H3677" s="17" t="s">
        <v>239</v>
      </c>
      <c r="I3677" s="17" t="s">
        <v>9018</v>
      </c>
      <c r="J3677" s="17" t="s">
        <v>1372</v>
      </c>
      <c r="K3677" s="17" t="s">
        <v>305</v>
      </c>
      <c r="L3677" s="17" t="s">
        <v>11161</v>
      </c>
      <c r="M3677" s="17" t="s">
        <v>11162</v>
      </c>
      <c r="N3677" s="17" t="s">
        <v>11163</v>
      </c>
      <c r="O3677" s="17" t="s">
        <v>498</v>
      </c>
      <c r="P3677" s="43" t="s">
        <v>4047</v>
      </c>
      <c r="Q3677" s="17" t="str" cm="1">
        <f t="array" ref="Q3677">_xlfn.XLOOKUP(Table4[[#This Row],[Full Name / Nama Penuh]],Table1[[#All],[Employee Name]],Table1[[#All],[Status]],"",0,1)</f>
        <v>Active</v>
      </c>
      <c r="R3677" s="37"/>
    </row>
    <row r="3678" spans="1:18">
      <c r="A3678" s="17"/>
      <c r="B3678" s="15"/>
      <c r="C3678" s="15"/>
      <c r="D3678" s="15"/>
      <c r="E3678" s="32">
        <v>45842</v>
      </c>
      <c r="F3678" s="17" t="s">
        <v>171</v>
      </c>
      <c r="G3678" s="15"/>
      <c r="H3678" s="17" t="s">
        <v>239</v>
      </c>
      <c r="I3678" s="17" t="s">
        <v>465</v>
      </c>
      <c r="J3678" s="17" t="s">
        <v>608</v>
      </c>
      <c r="K3678" s="17" t="s">
        <v>267</v>
      </c>
      <c r="L3678" s="17" t="s">
        <v>11164</v>
      </c>
      <c r="M3678" s="17" t="s">
        <v>11165</v>
      </c>
      <c r="N3678" s="17" t="s">
        <v>11166</v>
      </c>
      <c r="O3678" s="17" t="s">
        <v>283</v>
      </c>
      <c r="P3678" s="43" t="s">
        <v>4047</v>
      </c>
      <c r="Q3678" s="17" t="str" cm="1">
        <f t="array" ref="Q3678">_xlfn.XLOOKUP(Table4[[#This Row],[Full Name / Nama Penuh]],Table1[[#All],[Employee Name]],Table1[[#All],[Status]],"",0,1)</f>
        <v>Active</v>
      </c>
      <c r="R3678" s="37"/>
    </row>
    <row r="3679" spans="1:18">
      <c r="A3679" s="17"/>
      <c r="B3679" s="15"/>
      <c r="C3679" s="15"/>
      <c r="D3679" s="15"/>
      <c r="E3679" s="32">
        <v>45842</v>
      </c>
      <c r="F3679" s="17" t="s">
        <v>42</v>
      </c>
      <c r="G3679" s="15"/>
      <c r="H3679" s="17" t="s">
        <v>239</v>
      </c>
      <c r="I3679" s="17" t="s">
        <v>8855</v>
      </c>
      <c r="J3679" s="17" t="s">
        <v>683</v>
      </c>
      <c r="K3679" s="17" t="s">
        <v>267</v>
      </c>
      <c r="L3679" s="17" t="s">
        <v>11167</v>
      </c>
      <c r="M3679" s="17" t="s">
        <v>11168</v>
      </c>
      <c r="N3679" s="17" t="s">
        <v>11169</v>
      </c>
      <c r="O3679" s="17" t="s">
        <v>346</v>
      </c>
      <c r="P3679" s="43" t="s">
        <v>4047</v>
      </c>
      <c r="Q3679" s="17" t="str" cm="1">
        <f t="array" ref="Q3679">_xlfn.XLOOKUP(Table4[[#This Row],[Full Name / Nama Penuh]],Table1[[#All],[Employee Name]],Table1[[#All],[Status]],"",0,1)</f>
        <v>Inactive</v>
      </c>
      <c r="R3679" s="37"/>
    </row>
    <row r="3680" spans="1:18">
      <c r="A3680" s="17"/>
      <c r="B3680" s="15"/>
      <c r="C3680" s="15"/>
      <c r="D3680" s="15"/>
      <c r="E3680" s="32">
        <v>45842</v>
      </c>
      <c r="F3680" s="17" t="s">
        <v>42</v>
      </c>
      <c r="G3680" s="15"/>
      <c r="H3680" s="17" t="s">
        <v>239</v>
      </c>
      <c r="I3680" s="17" t="s">
        <v>8855</v>
      </c>
      <c r="J3680" s="17" t="s">
        <v>683</v>
      </c>
      <c r="K3680" s="17" t="s">
        <v>267</v>
      </c>
      <c r="L3680" s="17" t="s">
        <v>11170</v>
      </c>
      <c r="M3680" s="17" t="s">
        <v>11171</v>
      </c>
      <c r="N3680" s="17" t="s">
        <v>11172</v>
      </c>
      <c r="O3680" s="17" t="s">
        <v>346</v>
      </c>
      <c r="P3680" s="43" t="s">
        <v>4047</v>
      </c>
      <c r="Q3680" s="17" t="str" cm="1">
        <f t="array" ref="Q3680">_xlfn.XLOOKUP(Table4[[#This Row],[Full Name / Nama Penuh]],Table1[[#All],[Employee Name]],Table1[[#All],[Status]],"",0,1)</f>
        <v>Inactive</v>
      </c>
      <c r="R3680" s="37"/>
    </row>
    <row r="3681" spans="1:18">
      <c r="A3681" s="17"/>
      <c r="B3681" s="15"/>
      <c r="C3681" s="15"/>
      <c r="D3681" s="15"/>
      <c r="E3681" s="32">
        <v>45842</v>
      </c>
      <c r="F3681" s="17" t="s">
        <v>46</v>
      </c>
      <c r="G3681" s="15"/>
      <c r="H3681" s="17" t="s">
        <v>239</v>
      </c>
      <c r="I3681" s="17" t="s">
        <v>341</v>
      </c>
      <c r="J3681" s="17" t="s">
        <v>279</v>
      </c>
      <c r="K3681" s="17" t="s">
        <v>267</v>
      </c>
      <c r="L3681" s="17" t="s">
        <v>11173</v>
      </c>
      <c r="M3681" s="17" t="s">
        <v>11174</v>
      </c>
      <c r="N3681" s="17" t="s">
        <v>11175</v>
      </c>
      <c r="O3681" s="17" t="s">
        <v>498</v>
      </c>
      <c r="P3681" s="43" t="s">
        <v>4047</v>
      </c>
      <c r="Q3681" s="17" t="str" cm="1">
        <f t="array" ref="Q3681">_xlfn.XLOOKUP(Table4[[#This Row],[Full Name / Nama Penuh]],Table1[[#All],[Employee Name]],Table1[[#All],[Status]],"",0,1)</f>
        <v>Active</v>
      </c>
      <c r="R3681" s="37"/>
    </row>
    <row r="3682" spans="1:18">
      <c r="A3682" s="17"/>
      <c r="B3682" s="15"/>
      <c r="C3682" s="15"/>
      <c r="D3682" s="15"/>
      <c r="E3682" s="32">
        <v>45842</v>
      </c>
      <c r="F3682" s="17" t="s">
        <v>221</v>
      </c>
      <c r="G3682" s="15"/>
      <c r="H3682" s="17" t="s">
        <v>239</v>
      </c>
      <c r="I3682" s="17" t="s">
        <v>8842</v>
      </c>
      <c r="J3682" s="17" t="s">
        <v>266</v>
      </c>
      <c r="K3682" s="17" t="s">
        <v>267</v>
      </c>
      <c r="L3682" s="17" t="s">
        <v>11176</v>
      </c>
      <c r="M3682" s="17" t="s">
        <v>11177</v>
      </c>
      <c r="N3682" s="17" t="s">
        <v>11178</v>
      </c>
      <c r="O3682" s="17" t="s">
        <v>283</v>
      </c>
      <c r="P3682" s="43" t="s">
        <v>4047</v>
      </c>
      <c r="Q3682" s="17" t="str" cm="1">
        <f t="array" ref="Q3682">_xlfn.XLOOKUP(Table4[[#This Row],[Full Name / Nama Penuh]],Table1[[#All],[Employee Name]],Table1[[#All],[Status]],"",0,1)</f>
        <v>Active</v>
      </c>
      <c r="R3682" s="37"/>
    </row>
    <row r="3683" spans="1:18" ht="216.75">
      <c r="A3683" s="17"/>
      <c r="B3683" s="15"/>
      <c r="C3683" s="15"/>
      <c r="D3683" s="15"/>
      <c r="E3683" s="32">
        <v>45841.355000000003</v>
      </c>
      <c r="F3683" s="17" t="s">
        <v>114</v>
      </c>
      <c r="G3683" s="15"/>
      <c r="H3683" s="17" t="s">
        <v>239</v>
      </c>
      <c r="I3683" s="18" t="s">
        <v>8879</v>
      </c>
      <c r="J3683" s="18" t="s">
        <v>266</v>
      </c>
      <c r="K3683" s="19" t="s">
        <v>285</v>
      </c>
      <c r="L3683" s="19" t="s">
        <v>11179</v>
      </c>
      <c r="M3683" s="20" t="s">
        <v>11180</v>
      </c>
      <c r="N3683" s="19" t="s">
        <v>11181</v>
      </c>
      <c r="O3683" s="18" t="s">
        <v>289</v>
      </c>
      <c r="P3683" s="43" t="s">
        <v>4047</v>
      </c>
      <c r="Q3683" s="17" t="str" cm="1">
        <f t="array" ref="Q3683">_xlfn.XLOOKUP(Table4[[#This Row],[Full Name / Nama Penuh]],Table1[[#All],[Employee Name]],Table1[[#All],[Status]],"",0,1)</f>
        <v>Active</v>
      </c>
      <c r="R3683" s="37"/>
    </row>
    <row r="3684" spans="1:18" ht="101.25">
      <c r="A3684" s="47"/>
      <c r="B3684" s="21"/>
      <c r="C3684" s="21"/>
      <c r="D3684" s="21"/>
      <c r="E3684" s="33">
        <v>45841.351006944402</v>
      </c>
      <c r="F3684" s="17" t="s">
        <v>114</v>
      </c>
      <c r="G3684" s="15"/>
      <c r="H3684" s="17" t="s">
        <v>239</v>
      </c>
      <c r="I3684" s="22" t="s">
        <v>8879</v>
      </c>
      <c r="J3684" s="22" t="s">
        <v>266</v>
      </c>
      <c r="K3684" s="23" t="s">
        <v>285</v>
      </c>
      <c r="L3684" s="23" t="s">
        <v>11182</v>
      </c>
      <c r="M3684" s="24" t="s">
        <v>287</v>
      </c>
      <c r="N3684" s="23" t="s">
        <v>11183</v>
      </c>
      <c r="O3684" s="22" t="s">
        <v>375</v>
      </c>
      <c r="P3684" s="43" t="s">
        <v>4047</v>
      </c>
      <c r="Q3684" s="17" t="str" cm="1">
        <f t="array" ref="Q3684">_xlfn.XLOOKUP(Table4[[#This Row],[Full Name / Nama Penuh]],Table1[[#All],[Employee Name]],Table1[[#All],[Status]],"",0,1)</f>
        <v>Active</v>
      </c>
      <c r="R3684" s="37"/>
    </row>
    <row r="3685" spans="1:18" ht="57.75">
      <c r="A3685" s="17"/>
      <c r="B3685" s="15"/>
      <c r="C3685" s="15"/>
      <c r="D3685" s="15"/>
      <c r="E3685" s="32">
        <v>45841.342094907399</v>
      </c>
      <c r="F3685" s="17" t="s">
        <v>114</v>
      </c>
      <c r="G3685" s="15"/>
      <c r="H3685" s="17" t="s">
        <v>239</v>
      </c>
      <c r="I3685" s="18" t="s">
        <v>8879</v>
      </c>
      <c r="J3685" s="18" t="s">
        <v>644</v>
      </c>
      <c r="K3685" s="19" t="s">
        <v>296</v>
      </c>
      <c r="L3685" s="19" t="s">
        <v>11184</v>
      </c>
      <c r="M3685" s="20" t="s">
        <v>11185</v>
      </c>
      <c r="N3685" s="19" t="s">
        <v>11186</v>
      </c>
      <c r="O3685" s="18" t="s">
        <v>383</v>
      </c>
      <c r="P3685" s="43" t="s">
        <v>4047</v>
      </c>
      <c r="Q3685" s="17" t="str" cm="1">
        <f t="array" ref="Q3685">_xlfn.XLOOKUP(Table4[[#This Row],[Full Name / Nama Penuh]],Table1[[#All],[Employee Name]],Table1[[#All],[Status]],"",0,1)</f>
        <v>Active</v>
      </c>
      <c r="R3685" s="37"/>
    </row>
    <row r="3686" spans="1:18">
      <c r="A3686" s="17"/>
      <c r="B3686" s="15"/>
      <c r="C3686" s="15"/>
      <c r="D3686" s="15"/>
      <c r="E3686" s="32">
        <v>45841</v>
      </c>
      <c r="F3686" s="17" t="s">
        <v>171</v>
      </c>
      <c r="G3686" s="15"/>
      <c r="H3686" s="17" t="s">
        <v>239</v>
      </c>
      <c r="I3686" s="17" t="s">
        <v>465</v>
      </c>
      <c r="J3686" s="17" t="s">
        <v>753</v>
      </c>
      <c r="K3686" s="17" t="s">
        <v>285</v>
      </c>
      <c r="L3686" s="17" t="s">
        <v>11187</v>
      </c>
      <c r="M3686" s="17" t="s">
        <v>11188</v>
      </c>
      <c r="N3686" s="17" t="s">
        <v>11189</v>
      </c>
      <c r="O3686" s="17" t="s">
        <v>289</v>
      </c>
      <c r="P3686" s="43" t="s">
        <v>4047</v>
      </c>
      <c r="Q3686" s="17" t="str" cm="1">
        <f t="array" ref="Q3686">_xlfn.XLOOKUP(Table4[[#This Row],[Full Name / Nama Penuh]],Table1[[#All],[Employee Name]],Table1[[#All],[Status]],"",0,1)</f>
        <v>Active</v>
      </c>
      <c r="R3686" s="37"/>
    </row>
    <row r="3687" spans="1:18">
      <c r="A3687" s="17"/>
      <c r="B3687" s="15"/>
      <c r="C3687" s="15"/>
      <c r="D3687" s="15"/>
      <c r="E3687" s="32">
        <v>45841</v>
      </c>
      <c r="F3687" s="17" t="s">
        <v>174</v>
      </c>
      <c r="G3687" s="15"/>
      <c r="H3687" s="17" t="s">
        <v>239</v>
      </c>
      <c r="I3687" s="17" t="s">
        <v>8879</v>
      </c>
      <c r="J3687" s="17" t="s">
        <v>644</v>
      </c>
      <c r="K3687" s="17" t="s">
        <v>296</v>
      </c>
      <c r="L3687" s="17" t="s">
        <v>11184</v>
      </c>
      <c r="M3687" s="17" t="s">
        <v>11185</v>
      </c>
      <c r="N3687" s="17" t="s">
        <v>11186</v>
      </c>
      <c r="O3687" s="17" t="s">
        <v>383</v>
      </c>
      <c r="P3687" s="43" t="s">
        <v>4047</v>
      </c>
      <c r="Q3687" s="17" t="str" cm="1">
        <f t="array" ref="Q3687">_xlfn.XLOOKUP(Table4[[#This Row],[Full Name / Nama Penuh]],Table1[[#All],[Employee Name]],Table1[[#All],[Status]],"",0,1)</f>
        <v>Active</v>
      </c>
      <c r="R3687" s="37"/>
    </row>
    <row r="3688" spans="1:18">
      <c r="A3688" s="17"/>
      <c r="B3688" s="15"/>
      <c r="C3688" s="15"/>
      <c r="D3688" s="15"/>
      <c r="E3688" s="32">
        <v>45841</v>
      </c>
      <c r="F3688" s="17" t="s">
        <v>70</v>
      </c>
      <c r="G3688" s="15"/>
      <c r="H3688" s="17" t="s">
        <v>239</v>
      </c>
      <c r="I3688" s="17" t="s">
        <v>722</v>
      </c>
      <c r="J3688" s="17" t="s">
        <v>320</v>
      </c>
      <c r="K3688" s="17" t="s">
        <v>296</v>
      </c>
      <c r="L3688" s="17" t="s">
        <v>11190</v>
      </c>
      <c r="M3688" s="17" t="s">
        <v>1423</v>
      </c>
      <c r="N3688" s="17" t="s">
        <v>11191</v>
      </c>
      <c r="O3688" s="17" t="s">
        <v>593</v>
      </c>
      <c r="P3688" s="43" t="s">
        <v>4047</v>
      </c>
      <c r="Q3688" s="17" t="str" cm="1">
        <f t="array" ref="Q3688">_xlfn.XLOOKUP(Table4[[#This Row],[Full Name / Nama Penuh]],Table1[[#All],[Employee Name]],Table1[[#All],[Status]],"",0,1)</f>
        <v>Active</v>
      </c>
      <c r="R3688" s="37"/>
    </row>
    <row r="3689" spans="1:18">
      <c r="A3689" s="17"/>
      <c r="B3689" s="15"/>
      <c r="C3689" s="15"/>
      <c r="D3689" s="15"/>
      <c r="E3689" s="32">
        <v>45841</v>
      </c>
      <c r="F3689" s="17" t="s">
        <v>27</v>
      </c>
      <c r="G3689" s="15"/>
      <c r="H3689" s="17" t="s">
        <v>239</v>
      </c>
      <c r="I3689" s="17" t="s">
        <v>2994</v>
      </c>
      <c r="J3689" s="17" t="s">
        <v>483</v>
      </c>
      <c r="K3689" s="17" t="s">
        <v>267</v>
      </c>
      <c r="L3689" s="17" t="s">
        <v>11192</v>
      </c>
      <c r="M3689" s="17" t="s">
        <v>11138</v>
      </c>
      <c r="N3689" s="17" t="s">
        <v>11139</v>
      </c>
      <c r="O3689" s="17" t="s">
        <v>283</v>
      </c>
      <c r="P3689" s="43" t="s">
        <v>4047</v>
      </c>
      <c r="Q3689" s="17" t="str" cm="1">
        <f t="array" ref="Q3689">_xlfn.XLOOKUP(Table4[[#This Row],[Full Name / Nama Penuh]],Table1[[#All],[Employee Name]],Table1[[#All],[Status]],"",0,1)</f>
        <v>Inactive</v>
      </c>
      <c r="R3689" s="37"/>
    </row>
    <row r="3690" spans="1:18">
      <c r="A3690" s="17"/>
      <c r="B3690" s="15"/>
      <c r="C3690" s="15"/>
      <c r="D3690" s="15"/>
      <c r="E3690" s="32">
        <v>45841</v>
      </c>
      <c r="F3690" s="17" t="s">
        <v>211</v>
      </c>
      <c r="G3690" s="15"/>
      <c r="H3690" s="17" t="s">
        <v>239</v>
      </c>
      <c r="I3690" s="17" t="s">
        <v>892</v>
      </c>
      <c r="J3690" s="17" t="s">
        <v>325</v>
      </c>
      <c r="K3690" s="17" t="s">
        <v>305</v>
      </c>
      <c r="L3690" s="17" t="s">
        <v>11193</v>
      </c>
      <c r="M3690" s="17" t="s">
        <v>11194</v>
      </c>
      <c r="N3690" s="17" t="s">
        <v>11195</v>
      </c>
      <c r="O3690" s="17" t="s">
        <v>553</v>
      </c>
      <c r="P3690" s="43" t="s">
        <v>4047</v>
      </c>
      <c r="Q3690" s="17" t="str" cm="1">
        <f t="array" ref="Q3690">_xlfn.XLOOKUP(Table4[[#This Row],[Full Name / Nama Penuh]],Table1[[#All],[Employee Name]],Table1[[#All],[Status]],"",0,1)</f>
        <v>Active</v>
      </c>
      <c r="R3690" s="37"/>
    </row>
    <row r="3691" spans="1:18">
      <c r="A3691" s="17"/>
      <c r="B3691" s="15"/>
      <c r="C3691" s="15"/>
      <c r="D3691" s="15"/>
      <c r="E3691" s="32">
        <v>45841</v>
      </c>
      <c r="F3691" s="17" t="s">
        <v>35</v>
      </c>
      <c r="G3691" s="15"/>
      <c r="H3691" s="17" t="s">
        <v>239</v>
      </c>
      <c r="I3691" s="17" t="s">
        <v>341</v>
      </c>
      <c r="J3691" s="17" t="s">
        <v>274</v>
      </c>
      <c r="K3691" s="17" t="s">
        <v>267</v>
      </c>
      <c r="L3691" s="17" t="s">
        <v>11196</v>
      </c>
      <c r="M3691" s="17" t="s">
        <v>11197</v>
      </c>
      <c r="N3691" s="17" t="s">
        <v>11198</v>
      </c>
      <c r="O3691" s="17" t="s">
        <v>375</v>
      </c>
      <c r="P3691" s="43" t="s">
        <v>4047</v>
      </c>
      <c r="Q3691" s="17" t="str" cm="1">
        <f t="array" ref="Q3691">_xlfn.XLOOKUP(Table4[[#This Row],[Full Name / Nama Penuh]],Table1[[#All],[Employee Name]],Table1[[#All],[Status]],"",0,1)</f>
        <v>Inactive</v>
      </c>
      <c r="R3691" s="37"/>
    </row>
    <row r="3692" spans="1:18">
      <c r="A3692" s="17"/>
      <c r="B3692" s="15"/>
      <c r="C3692" s="15"/>
      <c r="D3692" s="15"/>
      <c r="E3692" s="32">
        <v>45841</v>
      </c>
      <c r="F3692" s="17" t="s">
        <v>96</v>
      </c>
      <c r="G3692" s="15"/>
      <c r="H3692" s="17" t="s">
        <v>239</v>
      </c>
      <c r="I3692" s="17" t="s">
        <v>11199</v>
      </c>
      <c r="J3692" s="17" t="s">
        <v>88</v>
      </c>
      <c r="K3692" s="17" t="s">
        <v>267</v>
      </c>
      <c r="L3692" s="17" t="s">
        <v>11200</v>
      </c>
      <c r="M3692" s="17" t="s">
        <v>11201</v>
      </c>
      <c r="N3692" s="17" t="s">
        <v>11202</v>
      </c>
      <c r="O3692" s="17" t="s">
        <v>428</v>
      </c>
      <c r="P3692" s="43" t="s">
        <v>4047</v>
      </c>
      <c r="Q3692" s="17" t="str" cm="1">
        <f t="array" ref="Q3692">_xlfn.XLOOKUP(Table4[[#This Row],[Full Name / Nama Penuh]],Table1[[#All],[Employee Name]],Table1[[#All],[Status]],"",0,1)</f>
        <v>Active</v>
      </c>
      <c r="R3692" s="37"/>
    </row>
    <row r="3693" spans="1:18">
      <c r="A3693" s="17"/>
      <c r="B3693" s="15"/>
      <c r="C3693" s="15"/>
      <c r="D3693" s="15"/>
      <c r="E3693" s="32">
        <v>45841</v>
      </c>
      <c r="F3693" s="17" t="s">
        <v>22</v>
      </c>
      <c r="G3693" s="15"/>
      <c r="H3693" s="17" t="s">
        <v>239</v>
      </c>
      <c r="I3693" s="17" t="s">
        <v>11203</v>
      </c>
      <c r="J3693" s="17" t="s">
        <v>715</v>
      </c>
      <c r="K3693" s="17" t="s">
        <v>267</v>
      </c>
      <c r="L3693" s="17" t="s">
        <v>11204</v>
      </c>
      <c r="M3693" s="17" t="s">
        <v>11205</v>
      </c>
      <c r="N3693" s="17" t="s">
        <v>11206</v>
      </c>
      <c r="O3693" s="17" t="s">
        <v>271</v>
      </c>
      <c r="P3693" s="43" t="s">
        <v>4047</v>
      </c>
      <c r="Q3693" s="17" t="str" cm="1">
        <f t="array" ref="Q3693">_xlfn.XLOOKUP(Table4[[#This Row],[Full Name / Nama Penuh]],Table1[[#All],[Employee Name]],Table1[[#All],[Status]],"",0,1)</f>
        <v>Inactive</v>
      </c>
      <c r="R3693" s="37"/>
    </row>
    <row r="3694" spans="1:18">
      <c r="A3694" s="17"/>
      <c r="B3694" s="15"/>
      <c r="C3694" s="15"/>
      <c r="D3694" s="15"/>
      <c r="E3694" s="32">
        <v>45841</v>
      </c>
      <c r="F3694" s="17" t="s">
        <v>72</v>
      </c>
      <c r="G3694" s="15"/>
      <c r="H3694" s="17" t="s">
        <v>239</v>
      </c>
      <c r="I3694" s="17" t="s">
        <v>531</v>
      </c>
      <c r="J3694" s="17" t="s">
        <v>2021</v>
      </c>
      <c r="K3694" s="17" t="s">
        <v>305</v>
      </c>
      <c r="L3694" s="17" t="s">
        <v>11207</v>
      </c>
      <c r="M3694" s="17" t="s">
        <v>11208</v>
      </c>
      <c r="N3694" s="17" t="s">
        <v>2875</v>
      </c>
      <c r="O3694" s="17" t="s">
        <v>450</v>
      </c>
      <c r="P3694" s="43" t="s">
        <v>4047</v>
      </c>
      <c r="Q3694" s="17" t="str" cm="1">
        <f t="array" ref="Q3694">_xlfn.XLOOKUP(Table4[[#This Row],[Full Name / Nama Penuh]],Table1[[#All],[Employee Name]],Table1[[#All],[Status]],"",0,1)</f>
        <v>Active</v>
      </c>
      <c r="R3694" s="37"/>
    </row>
    <row r="3695" spans="1:18">
      <c r="A3695" s="17"/>
      <c r="B3695" s="15"/>
      <c r="C3695" s="15"/>
      <c r="D3695" s="15"/>
      <c r="E3695" s="32">
        <v>45841</v>
      </c>
      <c r="F3695" s="17" t="s">
        <v>110</v>
      </c>
      <c r="G3695" s="15"/>
      <c r="H3695" s="17" t="s">
        <v>239</v>
      </c>
      <c r="I3695" s="17" t="s">
        <v>11014</v>
      </c>
      <c r="J3695" s="17" t="s">
        <v>88</v>
      </c>
      <c r="K3695" s="17" t="s">
        <v>267</v>
      </c>
      <c r="L3695" s="17" t="s">
        <v>11209</v>
      </c>
      <c r="M3695" s="17" t="s">
        <v>11210</v>
      </c>
      <c r="N3695" s="17" t="s">
        <v>11211</v>
      </c>
      <c r="O3695" s="17" t="s">
        <v>450</v>
      </c>
      <c r="P3695" s="43" t="s">
        <v>4047</v>
      </c>
      <c r="Q3695" s="17" t="str" cm="1">
        <f t="array" ref="Q3695">_xlfn.XLOOKUP(Table4[[#This Row],[Full Name / Nama Penuh]],Table1[[#All],[Employee Name]],Table1[[#All],[Status]],"",0,1)</f>
        <v>Active</v>
      </c>
      <c r="R3695" s="37"/>
    </row>
    <row r="3696" spans="1:18">
      <c r="A3696" s="17"/>
      <c r="B3696" s="15"/>
      <c r="C3696" s="15"/>
      <c r="D3696" s="15"/>
      <c r="E3696" s="32">
        <v>45841</v>
      </c>
      <c r="F3696" s="17" t="s">
        <v>97</v>
      </c>
      <c r="G3696" s="15"/>
      <c r="H3696" s="17" t="s">
        <v>239</v>
      </c>
      <c r="I3696" s="17" t="s">
        <v>11212</v>
      </c>
      <c r="J3696" s="17" t="s">
        <v>88</v>
      </c>
      <c r="K3696" s="17" t="s">
        <v>305</v>
      </c>
      <c r="L3696" s="17" t="s">
        <v>10973</v>
      </c>
      <c r="M3696" s="17" t="s">
        <v>11213</v>
      </c>
      <c r="N3696" s="17" t="s">
        <v>11214</v>
      </c>
      <c r="O3696" s="17" t="s">
        <v>295</v>
      </c>
      <c r="P3696" s="43" t="s">
        <v>4047</v>
      </c>
      <c r="Q3696" s="17" t="str" cm="1">
        <f t="array" ref="Q3696">_xlfn.XLOOKUP(Table4[[#This Row],[Full Name / Nama Penuh]],Table1[[#All],[Employee Name]],Table1[[#All],[Status]],"",0,1)</f>
        <v>Active</v>
      </c>
      <c r="R3696" s="37"/>
    </row>
    <row r="3697" spans="1:18">
      <c r="A3697" s="17"/>
      <c r="B3697" s="15"/>
      <c r="C3697" s="15"/>
      <c r="D3697" s="15"/>
      <c r="E3697" s="32">
        <v>45841</v>
      </c>
      <c r="F3697" s="17" t="s">
        <v>97</v>
      </c>
      <c r="G3697" s="15"/>
      <c r="H3697" s="17" t="s">
        <v>239</v>
      </c>
      <c r="I3697" s="17" t="s">
        <v>11215</v>
      </c>
      <c r="J3697" s="17" t="s">
        <v>88</v>
      </c>
      <c r="K3697" s="17" t="s">
        <v>267</v>
      </c>
      <c r="L3697" s="17" t="s">
        <v>11216</v>
      </c>
      <c r="M3697" s="17" t="s">
        <v>7633</v>
      </c>
      <c r="N3697" s="17" t="s">
        <v>11217</v>
      </c>
      <c r="O3697" s="17" t="s">
        <v>295</v>
      </c>
      <c r="P3697" s="43" t="s">
        <v>4047</v>
      </c>
      <c r="Q3697" s="17" t="str" cm="1">
        <f t="array" ref="Q3697">_xlfn.XLOOKUP(Table4[[#This Row],[Full Name / Nama Penuh]],Table1[[#All],[Employee Name]],Table1[[#All],[Status]],"",0,1)</f>
        <v>Active</v>
      </c>
      <c r="R3697" s="37"/>
    </row>
    <row r="3698" spans="1:18">
      <c r="A3698" s="17"/>
      <c r="B3698" s="15"/>
      <c r="C3698" s="15"/>
      <c r="D3698" s="15"/>
      <c r="E3698" s="32">
        <v>45841</v>
      </c>
      <c r="F3698" s="17" t="s">
        <v>171</v>
      </c>
      <c r="G3698" s="15"/>
      <c r="H3698" s="17" t="s">
        <v>239</v>
      </c>
      <c r="I3698" s="17" t="s">
        <v>465</v>
      </c>
      <c r="J3698" s="17" t="s">
        <v>4550</v>
      </c>
      <c r="K3698" s="17" t="s">
        <v>305</v>
      </c>
      <c r="L3698" s="17" t="s">
        <v>11218</v>
      </c>
      <c r="M3698" s="17" t="s">
        <v>11219</v>
      </c>
      <c r="N3698" s="17" t="s">
        <v>11220</v>
      </c>
      <c r="O3698" s="17" t="s">
        <v>295</v>
      </c>
      <c r="P3698" s="43" t="s">
        <v>4047</v>
      </c>
      <c r="Q3698" s="17" t="str" cm="1">
        <f t="array" ref="Q3698">_xlfn.XLOOKUP(Table4[[#This Row],[Full Name / Nama Penuh]],Table1[[#All],[Employee Name]],Table1[[#All],[Status]],"",0,1)</f>
        <v>Active</v>
      </c>
      <c r="R3698" s="37"/>
    </row>
    <row r="3699" spans="1:18">
      <c r="A3699" s="17"/>
      <c r="B3699" s="15"/>
      <c r="C3699" s="15"/>
      <c r="D3699" s="15"/>
      <c r="E3699" s="32">
        <v>45841</v>
      </c>
      <c r="F3699" s="17" t="s">
        <v>171</v>
      </c>
      <c r="G3699" s="15"/>
      <c r="H3699" s="17" t="s">
        <v>239</v>
      </c>
      <c r="I3699" s="17" t="s">
        <v>465</v>
      </c>
      <c r="J3699" s="17" t="s">
        <v>4550</v>
      </c>
      <c r="K3699" s="17" t="s">
        <v>305</v>
      </c>
      <c r="L3699" s="17" t="s">
        <v>11221</v>
      </c>
      <c r="M3699" s="17" t="s">
        <v>11222</v>
      </c>
      <c r="N3699" s="17" t="s">
        <v>11223</v>
      </c>
      <c r="O3699" s="17" t="s">
        <v>295</v>
      </c>
      <c r="P3699" s="43" t="s">
        <v>4047</v>
      </c>
      <c r="Q3699" s="17" t="str" cm="1">
        <f t="array" ref="Q3699">_xlfn.XLOOKUP(Table4[[#This Row],[Full Name / Nama Penuh]],Table1[[#All],[Employee Name]],Table1[[#All],[Status]],"",0,1)</f>
        <v>Active</v>
      </c>
      <c r="R3699" s="37"/>
    </row>
    <row r="3700" spans="1:18">
      <c r="A3700" s="17"/>
      <c r="B3700" s="15"/>
      <c r="C3700" s="15"/>
      <c r="D3700" s="15"/>
      <c r="E3700" s="32">
        <v>45841</v>
      </c>
      <c r="F3700" s="17" t="s">
        <v>70</v>
      </c>
      <c r="G3700" s="15"/>
      <c r="H3700" s="17" t="s">
        <v>239</v>
      </c>
      <c r="I3700" s="17" t="s">
        <v>309</v>
      </c>
      <c r="J3700" s="17" t="s">
        <v>504</v>
      </c>
      <c r="K3700" s="17" t="s">
        <v>305</v>
      </c>
      <c r="L3700" s="17" t="s">
        <v>11224</v>
      </c>
      <c r="M3700" s="17" t="s">
        <v>11225</v>
      </c>
      <c r="N3700" s="17" t="s">
        <v>11226</v>
      </c>
      <c r="O3700" s="17" t="s">
        <v>428</v>
      </c>
      <c r="P3700" s="43" t="s">
        <v>4047</v>
      </c>
      <c r="Q3700" s="17" t="str" cm="1">
        <f t="array" ref="Q3700">_xlfn.XLOOKUP(Table4[[#This Row],[Full Name / Nama Penuh]],Table1[[#All],[Employee Name]],Table1[[#All],[Status]],"",0,1)</f>
        <v>Active</v>
      </c>
      <c r="R3700" s="37"/>
    </row>
    <row r="3701" spans="1:18">
      <c r="A3701" s="17"/>
      <c r="B3701" s="15"/>
      <c r="C3701" s="15"/>
      <c r="D3701" s="15"/>
      <c r="E3701" s="32">
        <v>45840.375</v>
      </c>
      <c r="F3701" s="17" t="s">
        <v>87</v>
      </c>
      <c r="G3701" s="15" t="s">
        <v>10804</v>
      </c>
      <c r="H3701" s="17" t="s">
        <v>239</v>
      </c>
      <c r="I3701" s="17" t="s">
        <v>10805</v>
      </c>
      <c r="J3701" s="17" t="s">
        <v>266</v>
      </c>
      <c r="K3701" s="17" t="s">
        <v>8779</v>
      </c>
      <c r="L3701" s="17" t="s">
        <v>11227</v>
      </c>
      <c r="M3701" s="17" t="s">
        <v>11228</v>
      </c>
      <c r="N3701" s="17" t="s">
        <v>11229</v>
      </c>
      <c r="O3701" s="17" t="s">
        <v>11230</v>
      </c>
      <c r="P3701" s="43" t="s">
        <v>4047</v>
      </c>
      <c r="Q3701" s="17" t="str" cm="1">
        <f t="array" ref="Q3701">_xlfn.XLOOKUP(Table4[[#This Row],[Full Name / Nama Penuh]],Table1[[#All],[Employee Name]],Table1[[#All],[Status]],"",0,1)</f>
        <v>Active</v>
      </c>
      <c r="R3701" s="37"/>
    </row>
    <row r="3702" spans="1:18">
      <c r="A3702" s="17"/>
      <c r="B3702" s="15"/>
      <c r="C3702" s="15"/>
      <c r="D3702" s="15"/>
      <c r="E3702" s="32">
        <v>45840</v>
      </c>
      <c r="F3702" s="17" t="s">
        <v>66</v>
      </c>
      <c r="G3702" s="15"/>
      <c r="H3702" s="17" t="s">
        <v>239</v>
      </c>
      <c r="I3702" s="17" t="s">
        <v>56</v>
      </c>
      <c r="J3702" s="17" t="s">
        <v>88</v>
      </c>
      <c r="K3702" s="17" t="s">
        <v>285</v>
      </c>
      <c r="L3702" s="17" t="s">
        <v>11231</v>
      </c>
      <c r="M3702" s="17" t="s">
        <v>1223</v>
      </c>
      <c r="N3702" s="17" t="s">
        <v>11232</v>
      </c>
      <c r="O3702" s="17" t="s">
        <v>541</v>
      </c>
      <c r="P3702" s="43" t="s">
        <v>4047</v>
      </c>
      <c r="Q3702" s="17" t="str" cm="1">
        <f t="array" ref="Q3702">_xlfn.XLOOKUP(Table4[[#This Row],[Full Name / Nama Penuh]],Table1[[#All],[Employee Name]],Table1[[#All],[Status]],"",0,1)</f>
        <v>Active</v>
      </c>
      <c r="R3702" s="37"/>
    </row>
    <row r="3703" spans="1:18">
      <c r="A3703" s="17"/>
      <c r="B3703" s="15"/>
      <c r="C3703" s="15"/>
      <c r="D3703" s="15"/>
      <c r="E3703" s="32">
        <v>45840</v>
      </c>
      <c r="F3703" s="17" t="s">
        <v>92</v>
      </c>
      <c r="G3703" s="15"/>
      <c r="H3703" s="17" t="s">
        <v>239</v>
      </c>
      <c r="I3703" s="17" t="s">
        <v>1617</v>
      </c>
      <c r="J3703" s="17" t="s">
        <v>291</v>
      </c>
      <c r="K3703" s="17" t="s">
        <v>296</v>
      </c>
      <c r="L3703" s="17" t="s">
        <v>11233</v>
      </c>
      <c r="M3703" s="17" t="s">
        <v>11234</v>
      </c>
      <c r="N3703" s="17" t="s">
        <v>11235</v>
      </c>
      <c r="O3703" s="17" t="s">
        <v>948</v>
      </c>
      <c r="P3703" s="43" t="s">
        <v>4047</v>
      </c>
      <c r="Q3703" s="17" t="str" cm="1">
        <f t="array" ref="Q3703">_xlfn.XLOOKUP(Table4[[#This Row],[Full Name / Nama Penuh]],Table1[[#All],[Employee Name]],Table1[[#All],[Status]],"",0,1)</f>
        <v>Active</v>
      </c>
      <c r="R3703" s="37"/>
    </row>
    <row r="3704" spans="1:18">
      <c r="A3704" s="17"/>
      <c r="B3704" s="15"/>
      <c r="C3704" s="15"/>
      <c r="D3704" s="15"/>
      <c r="E3704" s="32">
        <v>45840</v>
      </c>
      <c r="F3704" s="17" t="s">
        <v>229</v>
      </c>
      <c r="G3704" s="15"/>
      <c r="H3704" s="17" t="s">
        <v>239</v>
      </c>
      <c r="I3704" s="17" t="s">
        <v>2849</v>
      </c>
      <c r="J3704" s="17" t="s">
        <v>320</v>
      </c>
      <c r="K3704" s="17" t="s">
        <v>296</v>
      </c>
      <c r="L3704" s="17" t="s">
        <v>11236</v>
      </c>
      <c r="M3704" s="17" t="s">
        <v>11237</v>
      </c>
      <c r="N3704" s="17" t="s">
        <v>11238</v>
      </c>
      <c r="O3704" s="17" t="s">
        <v>367</v>
      </c>
      <c r="P3704" s="43" t="s">
        <v>4047</v>
      </c>
      <c r="Q3704" s="17" t="str" cm="1">
        <f t="array" ref="Q3704">_xlfn.XLOOKUP(Table4[[#This Row],[Full Name / Nama Penuh]],Table1[[#All],[Employee Name]],Table1[[#All],[Status]],"",0,1)</f>
        <v>Active</v>
      </c>
      <c r="R3704" s="37"/>
    </row>
    <row r="3705" spans="1:18">
      <c r="A3705" s="17"/>
      <c r="B3705" s="15"/>
      <c r="C3705" s="15"/>
      <c r="D3705" s="15"/>
      <c r="E3705" s="32">
        <v>45840</v>
      </c>
      <c r="F3705" s="17" t="s">
        <v>105</v>
      </c>
      <c r="G3705" s="15"/>
      <c r="H3705" s="17" t="s">
        <v>239</v>
      </c>
      <c r="I3705" s="17" t="s">
        <v>10055</v>
      </c>
      <c r="J3705" s="17" t="s">
        <v>88</v>
      </c>
      <c r="K3705" s="17" t="s">
        <v>285</v>
      </c>
      <c r="L3705" s="17" t="s">
        <v>11239</v>
      </c>
      <c r="M3705" s="17" t="s">
        <v>11240</v>
      </c>
      <c r="N3705" s="17" t="s">
        <v>11241</v>
      </c>
      <c r="O3705" s="17" t="s">
        <v>428</v>
      </c>
      <c r="P3705" s="43" t="s">
        <v>4047</v>
      </c>
      <c r="Q3705" s="17" t="str" cm="1">
        <f t="array" ref="Q3705">_xlfn.XLOOKUP(Table4[[#This Row],[Full Name / Nama Penuh]],Table1[[#All],[Employee Name]],Table1[[#All],[Status]],"",0,1)</f>
        <v>Inactive</v>
      </c>
      <c r="R3705" s="37"/>
    </row>
    <row r="3706" spans="1:18">
      <c r="A3706" s="17"/>
      <c r="B3706" s="15"/>
      <c r="C3706" s="15"/>
      <c r="D3706" s="15"/>
      <c r="E3706" s="32">
        <v>45840</v>
      </c>
      <c r="F3706" s="17" t="s">
        <v>216</v>
      </c>
      <c r="G3706" s="15"/>
      <c r="H3706" s="17" t="s">
        <v>239</v>
      </c>
      <c r="I3706" s="17" t="s">
        <v>11242</v>
      </c>
      <c r="J3706" s="17" t="s">
        <v>386</v>
      </c>
      <c r="K3706" s="17" t="s">
        <v>296</v>
      </c>
      <c r="L3706" s="17" t="s">
        <v>11243</v>
      </c>
      <c r="M3706" s="17" t="s">
        <v>11244</v>
      </c>
      <c r="N3706" s="17" t="s">
        <v>11245</v>
      </c>
      <c r="O3706" s="17" t="s">
        <v>346</v>
      </c>
      <c r="P3706" s="43" t="s">
        <v>4047</v>
      </c>
      <c r="Q3706" s="17" t="str" cm="1">
        <f t="array" ref="Q3706">_xlfn.XLOOKUP(Table4[[#This Row],[Full Name / Nama Penuh]],Table1[[#All],[Employee Name]],Table1[[#All],[Status]],"",0,1)</f>
        <v>Active</v>
      </c>
      <c r="R3706" s="37"/>
    </row>
    <row r="3707" spans="1:18">
      <c r="A3707" s="17"/>
      <c r="B3707" s="15"/>
      <c r="C3707" s="15"/>
      <c r="D3707" s="15"/>
      <c r="E3707" s="32">
        <v>45840</v>
      </c>
      <c r="F3707" s="17" t="s">
        <v>215</v>
      </c>
      <c r="G3707" s="15"/>
      <c r="H3707" s="17" t="s">
        <v>239</v>
      </c>
      <c r="I3707" s="17" t="s">
        <v>11246</v>
      </c>
      <c r="J3707" s="17" t="s">
        <v>291</v>
      </c>
      <c r="K3707" s="17" t="s">
        <v>285</v>
      </c>
      <c r="L3707" s="17" t="s">
        <v>11247</v>
      </c>
      <c r="M3707" s="17" t="s">
        <v>11248</v>
      </c>
      <c r="N3707" s="17" t="s">
        <v>11249</v>
      </c>
      <c r="O3707" s="17" t="s">
        <v>295</v>
      </c>
      <c r="P3707" s="43" t="s">
        <v>4047</v>
      </c>
      <c r="Q3707" s="17" t="str" cm="1">
        <f t="array" ref="Q3707">_xlfn.XLOOKUP(Table4[[#This Row],[Full Name / Nama Penuh]],Table1[[#All],[Employee Name]],Table1[[#All],[Status]],"",0,1)</f>
        <v>Inactive</v>
      </c>
      <c r="R3707" s="37"/>
    </row>
    <row r="3708" spans="1:18">
      <c r="A3708" s="17"/>
      <c r="B3708" s="15"/>
      <c r="C3708" s="15"/>
      <c r="D3708" s="15"/>
      <c r="E3708" s="32">
        <v>45840</v>
      </c>
      <c r="F3708" s="17" t="s">
        <v>169</v>
      </c>
      <c r="G3708" s="15"/>
      <c r="H3708" s="17" t="s">
        <v>239</v>
      </c>
      <c r="I3708" s="17" t="s">
        <v>932</v>
      </c>
      <c r="J3708" s="17" t="s">
        <v>274</v>
      </c>
      <c r="K3708" s="17" t="s">
        <v>296</v>
      </c>
      <c r="L3708" s="17" t="s">
        <v>11250</v>
      </c>
      <c r="M3708" s="17" t="s">
        <v>11251</v>
      </c>
      <c r="N3708" s="17" t="s">
        <v>11252</v>
      </c>
      <c r="O3708" s="17" t="s">
        <v>428</v>
      </c>
      <c r="P3708" s="43" t="s">
        <v>4047</v>
      </c>
      <c r="Q3708" s="17" t="str" cm="1">
        <f t="array" ref="Q3708">_xlfn.XLOOKUP(Table4[[#This Row],[Full Name / Nama Penuh]],Table1[[#All],[Employee Name]],Table1[[#All],[Status]],"",0,1)</f>
        <v>Active</v>
      </c>
      <c r="R3708" s="37"/>
    </row>
    <row r="3709" spans="1:18">
      <c r="A3709" s="17"/>
      <c r="B3709" s="15"/>
      <c r="C3709" s="15"/>
      <c r="D3709" s="15"/>
      <c r="E3709" s="32">
        <v>45840</v>
      </c>
      <c r="F3709" s="17" t="s">
        <v>174</v>
      </c>
      <c r="G3709" s="15"/>
      <c r="H3709" s="17" t="s">
        <v>239</v>
      </c>
      <c r="I3709" s="17" t="s">
        <v>8879</v>
      </c>
      <c r="J3709" s="17" t="s">
        <v>266</v>
      </c>
      <c r="K3709" s="17" t="s">
        <v>285</v>
      </c>
      <c r="L3709" s="17" t="s">
        <v>11182</v>
      </c>
      <c r="M3709" s="17" t="s">
        <v>287</v>
      </c>
      <c r="N3709" s="17" t="s">
        <v>11183</v>
      </c>
      <c r="O3709" s="17" t="s">
        <v>375</v>
      </c>
      <c r="P3709" s="43" t="s">
        <v>4047</v>
      </c>
      <c r="Q3709" s="17" t="str" cm="1">
        <f t="array" ref="Q3709">_xlfn.XLOOKUP(Table4[[#This Row],[Full Name / Nama Penuh]],Table1[[#All],[Employee Name]],Table1[[#All],[Status]],"",0,1)</f>
        <v>Active</v>
      </c>
      <c r="R3709" s="37"/>
    </row>
    <row r="3710" spans="1:18">
      <c r="A3710" s="17"/>
      <c r="B3710" s="15"/>
      <c r="C3710" s="15"/>
      <c r="D3710" s="15"/>
      <c r="E3710" s="32">
        <v>45840</v>
      </c>
      <c r="F3710" s="17" t="s">
        <v>27</v>
      </c>
      <c r="G3710" s="15"/>
      <c r="H3710" s="17" t="s">
        <v>239</v>
      </c>
      <c r="I3710" s="17" t="s">
        <v>8922</v>
      </c>
      <c r="J3710" s="17" t="s">
        <v>386</v>
      </c>
      <c r="K3710" s="17" t="s">
        <v>267</v>
      </c>
      <c r="L3710" s="17" t="s">
        <v>11253</v>
      </c>
      <c r="M3710" s="17" t="s">
        <v>11254</v>
      </c>
      <c r="N3710" s="17" t="s">
        <v>11255</v>
      </c>
      <c r="O3710" s="17" t="s">
        <v>283</v>
      </c>
      <c r="P3710" s="43" t="s">
        <v>4047</v>
      </c>
      <c r="Q3710" s="17" t="str" cm="1">
        <f t="array" ref="Q3710">_xlfn.XLOOKUP(Table4[[#This Row],[Full Name / Nama Penuh]],Table1[[#All],[Employee Name]],Table1[[#All],[Status]],"",0,1)</f>
        <v>Inactive</v>
      </c>
      <c r="R3710" s="37"/>
    </row>
    <row r="3711" spans="1:18">
      <c r="A3711" s="17"/>
      <c r="B3711" s="15"/>
      <c r="C3711" s="15"/>
      <c r="D3711" s="15"/>
      <c r="E3711" s="32">
        <v>45840</v>
      </c>
      <c r="F3711" s="17" t="s">
        <v>53</v>
      </c>
      <c r="G3711" s="15"/>
      <c r="H3711" s="17" t="s">
        <v>239</v>
      </c>
      <c r="I3711" s="17" t="s">
        <v>304</v>
      </c>
      <c r="J3711" s="17" t="s">
        <v>279</v>
      </c>
      <c r="K3711" s="17" t="s">
        <v>267</v>
      </c>
      <c r="L3711" s="17" t="s">
        <v>11256</v>
      </c>
      <c r="M3711" s="17" t="s">
        <v>11257</v>
      </c>
      <c r="N3711" s="17" t="s">
        <v>11258</v>
      </c>
      <c r="O3711" s="17" t="s">
        <v>271</v>
      </c>
      <c r="P3711" s="43" t="s">
        <v>4047</v>
      </c>
      <c r="Q3711" s="17" t="str" cm="1">
        <f t="array" ref="Q3711">_xlfn.XLOOKUP(Table4[[#This Row],[Full Name / Nama Penuh]],Table1[[#All],[Employee Name]],Table1[[#All],[Status]],"",0,1)</f>
        <v>Active</v>
      </c>
      <c r="R3711" s="37"/>
    </row>
    <row r="3712" spans="1:18">
      <c r="A3712" s="17"/>
      <c r="B3712" s="15"/>
      <c r="C3712" s="15"/>
      <c r="D3712" s="15"/>
      <c r="E3712" s="32">
        <v>45840</v>
      </c>
      <c r="F3712" s="17" t="s">
        <v>31</v>
      </c>
      <c r="G3712" s="15"/>
      <c r="H3712" s="17" t="s">
        <v>239</v>
      </c>
      <c r="I3712" s="17" t="s">
        <v>7656</v>
      </c>
      <c r="J3712" s="17" t="s">
        <v>300</v>
      </c>
      <c r="K3712" s="17" t="s">
        <v>267</v>
      </c>
      <c r="L3712" s="17" t="s">
        <v>11259</v>
      </c>
      <c r="M3712" s="17" t="s">
        <v>11260</v>
      </c>
      <c r="N3712" s="17" t="s">
        <v>11261</v>
      </c>
      <c r="O3712" s="17" t="s">
        <v>346</v>
      </c>
      <c r="P3712" s="43" t="s">
        <v>4047</v>
      </c>
      <c r="Q3712" s="17" t="str" cm="1">
        <f t="array" ref="Q3712">_xlfn.XLOOKUP(Table4[[#This Row],[Full Name / Nama Penuh]],Table1[[#All],[Employee Name]],Table1[[#All],[Status]],"",0,1)</f>
        <v>Inactive</v>
      </c>
      <c r="R3712" s="37"/>
    </row>
    <row r="3713" spans="1:18">
      <c r="A3713" s="17"/>
      <c r="B3713" s="15"/>
      <c r="C3713" s="15"/>
      <c r="D3713" s="15"/>
      <c r="E3713" s="32">
        <v>45840</v>
      </c>
      <c r="F3713" s="17" t="s">
        <v>72</v>
      </c>
      <c r="G3713" s="15"/>
      <c r="H3713" s="17" t="s">
        <v>239</v>
      </c>
      <c r="I3713" s="17" t="s">
        <v>531</v>
      </c>
      <c r="J3713" s="17" t="s">
        <v>475</v>
      </c>
      <c r="K3713" s="17" t="s">
        <v>305</v>
      </c>
      <c r="L3713" s="17" t="s">
        <v>11262</v>
      </c>
      <c r="M3713" s="17" t="s">
        <v>11263</v>
      </c>
      <c r="N3713" s="17" t="s">
        <v>11264</v>
      </c>
      <c r="O3713" s="17" t="s">
        <v>450</v>
      </c>
      <c r="P3713" s="43" t="s">
        <v>4047</v>
      </c>
      <c r="Q3713" s="17" t="str" cm="1">
        <f t="array" ref="Q3713">_xlfn.XLOOKUP(Table4[[#This Row],[Full Name / Nama Penuh]],Table1[[#All],[Employee Name]],Table1[[#All],[Status]],"",0,1)</f>
        <v>Active</v>
      </c>
      <c r="R3713" s="37"/>
    </row>
    <row r="3714" spans="1:18">
      <c r="A3714" s="17"/>
      <c r="B3714" s="15"/>
      <c r="C3714" s="15"/>
      <c r="D3714" s="15"/>
      <c r="E3714" s="32">
        <v>45840</v>
      </c>
      <c r="F3714" s="17" t="s">
        <v>193</v>
      </c>
      <c r="G3714" s="15"/>
      <c r="H3714" s="17" t="s">
        <v>239</v>
      </c>
      <c r="I3714" s="17" t="s">
        <v>11265</v>
      </c>
      <c r="J3714" s="17" t="s">
        <v>300</v>
      </c>
      <c r="K3714" s="17" t="s">
        <v>267</v>
      </c>
      <c r="L3714" s="17" t="s">
        <v>11266</v>
      </c>
      <c r="M3714" s="17" t="s">
        <v>11267</v>
      </c>
      <c r="N3714" s="17" t="s">
        <v>11268</v>
      </c>
      <c r="O3714" s="17" t="s">
        <v>346</v>
      </c>
      <c r="P3714" s="43" t="s">
        <v>4047</v>
      </c>
      <c r="Q3714" s="17" t="str" cm="1">
        <f t="array" ref="Q3714">_xlfn.XLOOKUP(Table4[[#This Row],[Full Name / Nama Penuh]],Table1[[#All],[Employee Name]],Table1[[#All],[Status]],"",0,1)</f>
        <v>Active</v>
      </c>
      <c r="R3714" s="37"/>
    </row>
    <row r="3715" spans="1:18">
      <c r="A3715" s="17"/>
      <c r="B3715" s="15"/>
      <c r="C3715" s="15"/>
      <c r="D3715" s="15"/>
      <c r="E3715" s="32">
        <v>45840</v>
      </c>
      <c r="F3715" s="17" t="s">
        <v>92</v>
      </c>
      <c r="G3715" s="15"/>
      <c r="H3715" s="17" t="s">
        <v>239</v>
      </c>
      <c r="I3715" s="17" t="s">
        <v>1617</v>
      </c>
      <c r="J3715" s="17" t="s">
        <v>291</v>
      </c>
      <c r="K3715" s="17" t="s">
        <v>267</v>
      </c>
      <c r="L3715" s="17" t="s">
        <v>11269</v>
      </c>
      <c r="M3715" s="17" t="s">
        <v>11270</v>
      </c>
      <c r="N3715" s="17" t="s">
        <v>11271</v>
      </c>
      <c r="O3715" s="17" t="s">
        <v>375</v>
      </c>
      <c r="P3715" s="43" t="s">
        <v>4047</v>
      </c>
      <c r="Q3715" s="17" t="str" cm="1">
        <f t="array" ref="Q3715">_xlfn.XLOOKUP(Table4[[#This Row],[Full Name / Nama Penuh]],Table1[[#All],[Employee Name]],Table1[[#All],[Status]],"",0,1)</f>
        <v>Active</v>
      </c>
      <c r="R3715" s="37"/>
    </row>
    <row r="3716" spans="1:18">
      <c r="A3716" s="17"/>
      <c r="B3716" s="15"/>
      <c r="C3716" s="15"/>
      <c r="D3716" s="15"/>
      <c r="E3716" s="32">
        <v>45840</v>
      </c>
      <c r="F3716" s="17" t="s">
        <v>92</v>
      </c>
      <c r="G3716" s="15"/>
      <c r="H3716" s="17" t="s">
        <v>239</v>
      </c>
      <c r="I3716" s="17" t="s">
        <v>1617</v>
      </c>
      <c r="J3716" s="17" t="s">
        <v>604</v>
      </c>
      <c r="K3716" s="17" t="s">
        <v>267</v>
      </c>
      <c r="L3716" s="17" t="s">
        <v>11272</v>
      </c>
      <c r="M3716" s="17" t="s">
        <v>11273</v>
      </c>
      <c r="N3716" s="17" t="s">
        <v>11274</v>
      </c>
      <c r="O3716" s="17" t="s">
        <v>375</v>
      </c>
      <c r="P3716" s="43" t="s">
        <v>4047</v>
      </c>
      <c r="Q3716" s="17" t="str" cm="1">
        <f t="array" ref="Q3716">_xlfn.XLOOKUP(Table4[[#This Row],[Full Name / Nama Penuh]],Table1[[#All],[Employee Name]],Table1[[#All],[Status]],"",0,1)</f>
        <v>Active</v>
      </c>
      <c r="R3716" s="37"/>
    </row>
    <row r="3717" spans="1:18">
      <c r="A3717" s="17"/>
      <c r="B3717" s="15"/>
      <c r="C3717" s="15"/>
      <c r="D3717" s="15"/>
      <c r="E3717" s="32">
        <v>45840</v>
      </c>
      <c r="F3717" s="17" t="s">
        <v>216</v>
      </c>
      <c r="G3717" s="15"/>
      <c r="H3717" s="17" t="s">
        <v>239</v>
      </c>
      <c r="I3717" s="17" t="s">
        <v>11242</v>
      </c>
      <c r="J3717" s="17" t="s">
        <v>355</v>
      </c>
      <c r="K3717" s="17" t="s">
        <v>305</v>
      </c>
      <c r="L3717" s="17" t="s">
        <v>11275</v>
      </c>
      <c r="M3717" s="17" t="s">
        <v>11276</v>
      </c>
      <c r="N3717" s="17" t="s">
        <v>11277</v>
      </c>
      <c r="O3717" s="17" t="s">
        <v>295</v>
      </c>
      <c r="P3717" s="43" t="s">
        <v>4047</v>
      </c>
      <c r="Q3717" s="17" t="str" cm="1">
        <f t="array" ref="Q3717">_xlfn.XLOOKUP(Table4[[#This Row],[Full Name / Nama Penuh]],Table1[[#All],[Employee Name]],Table1[[#All],[Status]],"",0,1)</f>
        <v>Active</v>
      </c>
      <c r="R3717" s="37"/>
    </row>
    <row r="3718" spans="1:18">
      <c r="A3718" s="17"/>
      <c r="B3718" s="15"/>
      <c r="C3718" s="15"/>
      <c r="D3718" s="15"/>
      <c r="E3718" s="32">
        <v>45840</v>
      </c>
      <c r="F3718" s="17" t="s">
        <v>169</v>
      </c>
      <c r="G3718" s="15"/>
      <c r="H3718" s="17" t="s">
        <v>239</v>
      </c>
      <c r="I3718" s="17" t="s">
        <v>932</v>
      </c>
      <c r="J3718" s="17" t="s">
        <v>274</v>
      </c>
      <c r="K3718" s="17" t="s">
        <v>267</v>
      </c>
      <c r="L3718" s="17" t="s">
        <v>11278</v>
      </c>
      <c r="M3718" s="17" t="s">
        <v>11279</v>
      </c>
      <c r="N3718" s="17" t="s">
        <v>11280</v>
      </c>
      <c r="O3718" s="17" t="s">
        <v>318</v>
      </c>
      <c r="P3718" s="43" t="s">
        <v>4047</v>
      </c>
      <c r="Q3718" s="17" t="str" cm="1">
        <f t="array" ref="Q3718">_xlfn.XLOOKUP(Table4[[#This Row],[Full Name / Nama Penuh]],Table1[[#All],[Employee Name]],Table1[[#All],[Status]],"",0,1)</f>
        <v>Active</v>
      </c>
      <c r="R3718" s="37"/>
    </row>
    <row r="3719" spans="1:18">
      <c r="A3719" s="17"/>
      <c r="B3719" s="15"/>
      <c r="C3719" s="15"/>
      <c r="D3719" s="15"/>
      <c r="E3719" s="32">
        <v>45840</v>
      </c>
      <c r="F3719" s="17" t="s">
        <v>166</v>
      </c>
      <c r="G3719" s="15"/>
      <c r="H3719" s="17" t="s">
        <v>239</v>
      </c>
      <c r="I3719" s="17" t="s">
        <v>359</v>
      </c>
      <c r="J3719" s="17" t="s">
        <v>644</v>
      </c>
      <c r="K3719" s="17" t="s">
        <v>305</v>
      </c>
      <c r="L3719" s="17" t="s">
        <v>11281</v>
      </c>
      <c r="M3719" s="17" t="s">
        <v>11282</v>
      </c>
      <c r="N3719" s="17" t="s">
        <v>362</v>
      </c>
      <c r="O3719" s="17" t="s">
        <v>295</v>
      </c>
      <c r="P3719" s="43" t="s">
        <v>4047</v>
      </c>
      <c r="Q3719" s="17" t="str" cm="1">
        <f t="array" ref="Q3719">_xlfn.XLOOKUP(Table4[[#This Row],[Full Name / Nama Penuh]],Table1[[#All],[Employee Name]],Table1[[#All],[Status]],"",0,1)</f>
        <v>Active</v>
      </c>
      <c r="R3719" s="37"/>
    </row>
    <row r="3720" spans="1:18">
      <c r="A3720" s="17"/>
      <c r="B3720" s="15"/>
      <c r="C3720" s="15"/>
      <c r="D3720" s="15"/>
      <c r="E3720" s="32">
        <v>45840</v>
      </c>
      <c r="F3720" s="17" t="s">
        <v>94</v>
      </c>
      <c r="G3720" s="15"/>
      <c r="H3720" s="17" t="s">
        <v>239</v>
      </c>
      <c r="I3720" s="17" t="s">
        <v>5710</v>
      </c>
      <c r="J3720" s="17" t="s">
        <v>266</v>
      </c>
      <c r="K3720" s="17" t="s">
        <v>305</v>
      </c>
      <c r="L3720" s="17" t="s">
        <v>11283</v>
      </c>
      <c r="M3720" s="17" t="s">
        <v>11284</v>
      </c>
      <c r="N3720" s="17" t="s">
        <v>11285</v>
      </c>
      <c r="O3720" s="17" t="s">
        <v>318</v>
      </c>
      <c r="P3720" s="43" t="s">
        <v>4047</v>
      </c>
      <c r="Q3720" s="17" t="str" cm="1">
        <f t="array" ref="Q3720">_xlfn.XLOOKUP(Table4[[#This Row],[Full Name / Nama Penuh]],Table1[[#All],[Employee Name]],Table1[[#All],[Status]],"",0,1)</f>
        <v>Active</v>
      </c>
      <c r="R3720" s="37"/>
    </row>
    <row r="3721" spans="1:18">
      <c r="A3721" s="17"/>
      <c r="B3721" s="15"/>
      <c r="C3721" s="15"/>
      <c r="D3721" s="15"/>
      <c r="E3721" s="32">
        <v>45840</v>
      </c>
      <c r="F3721" s="17" t="s">
        <v>46</v>
      </c>
      <c r="G3721" s="15"/>
      <c r="H3721" s="17" t="s">
        <v>239</v>
      </c>
      <c r="I3721" s="17" t="s">
        <v>341</v>
      </c>
      <c r="J3721" s="17" t="s">
        <v>320</v>
      </c>
      <c r="K3721" s="17" t="s">
        <v>267</v>
      </c>
      <c r="L3721" s="17" t="s">
        <v>11286</v>
      </c>
      <c r="M3721" s="17" t="s">
        <v>11287</v>
      </c>
      <c r="N3721" s="17" t="s">
        <v>11288</v>
      </c>
      <c r="O3721" s="17" t="s">
        <v>498</v>
      </c>
      <c r="P3721" s="43" t="s">
        <v>4047</v>
      </c>
      <c r="Q3721" s="17" t="str" cm="1">
        <f t="array" ref="Q3721">_xlfn.XLOOKUP(Table4[[#This Row],[Full Name / Nama Penuh]],Table1[[#All],[Employee Name]],Table1[[#All],[Status]],"",0,1)</f>
        <v>Active</v>
      </c>
      <c r="R3721" s="37"/>
    </row>
    <row r="3722" spans="1:18">
      <c r="A3722" s="17"/>
      <c r="B3722" s="15"/>
      <c r="C3722" s="15"/>
      <c r="D3722" s="15"/>
      <c r="E3722" s="32">
        <v>45840</v>
      </c>
      <c r="F3722" s="17" t="s">
        <v>142</v>
      </c>
      <c r="G3722" s="15"/>
      <c r="H3722" s="17" t="s">
        <v>239</v>
      </c>
      <c r="I3722" s="17" t="s">
        <v>324</v>
      </c>
      <c r="J3722" s="17" t="s">
        <v>320</v>
      </c>
      <c r="K3722" s="17" t="s">
        <v>267</v>
      </c>
      <c r="L3722" s="17" t="s">
        <v>11289</v>
      </c>
      <c r="M3722" s="17" t="s">
        <v>11290</v>
      </c>
      <c r="N3722" s="17" t="s">
        <v>11291</v>
      </c>
      <c r="O3722" s="17" t="s">
        <v>428</v>
      </c>
      <c r="P3722" s="43" t="s">
        <v>4047</v>
      </c>
      <c r="Q3722" s="17" t="str" cm="1">
        <f t="array" ref="Q3722">_xlfn.XLOOKUP(Table4[[#This Row],[Full Name / Nama Penuh]],Table1[[#All],[Employee Name]],Table1[[#All],[Status]],"",0,1)</f>
        <v>Active</v>
      </c>
      <c r="R3722" s="37"/>
    </row>
    <row r="3723" spans="1:18">
      <c r="A3723" s="17"/>
      <c r="B3723" s="15"/>
      <c r="C3723" s="15"/>
      <c r="D3723" s="15"/>
      <c r="E3723" s="32">
        <v>45840</v>
      </c>
      <c r="F3723" s="17" t="s">
        <v>142</v>
      </c>
      <c r="G3723" s="15"/>
      <c r="H3723" s="17" t="s">
        <v>239</v>
      </c>
      <c r="I3723" s="17" t="s">
        <v>324</v>
      </c>
      <c r="J3723" s="17" t="s">
        <v>1787</v>
      </c>
      <c r="K3723" s="17" t="s">
        <v>305</v>
      </c>
      <c r="L3723" s="17" t="s">
        <v>11292</v>
      </c>
      <c r="M3723" s="17" t="s">
        <v>11293</v>
      </c>
      <c r="N3723" s="17" t="s">
        <v>11294</v>
      </c>
      <c r="O3723" s="17" t="s">
        <v>295</v>
      </c>
      <c r="P3723" s="43" t="s">
        <v>4047</v>
      </c>
      <c r="Q3723" s="17" t="str" cm="1">
        <f t="array" ref="Q3723">_xlfn.XLOOKUP(Table4[[#This Row],[Full Name / Nama Penuh]],Table1[[#All],[Employee Name]],Table1[[#All],[Status]],"",0,1)</f>
        <v>Active</v>
      </c>
      <c r="R3723" s="37"/>
    </row>
    <row r="3724" spans="1:18">
      <c r="A3724" s="17"/>
      <c r="B3724" s="15"/>
      <c r="C3724" s="15"/>
      <c r="D3724" s="15"/>
      <c r="E3724" s="32">
        <v>45839.416666666664</v>
      </c>
      <c r="F3724" s="17" t="s">
        <v>87</v>
      </c>
      <c r="G3724" s="15" t="s">
        <v>10804</v>
      </c>
      <c r="H3724" s="17" t="s">
        <v>239</v>
      </c>
      <c r="I3724" s="17" t="s">
        <v>10805</v>
      </c>
      <c r="J3724" s="17" t="s">
        <v>1372</v>
      </c>
      <c r="K3724" s="17" t="s">
        <v>10806</v>
      </c>
      <c r="L3724" s="17" t="s">
        <v>11295</v>
      </c>
      <c r="M3724" s="17"/>
      <c r="N3724" s="17" t="s">
        <v>11296</v>
      </c>
      <c r="O3724" s="17" t="s">
        <v>11297</v>
      </c>
      <c r="P3724" s="43" t="s">
        <v>4047</v>
      </c>
      <c r="Q3724" s="17" t="str" cm="1">
        <f t="array" ref="Q3724">_xlfn.XLOOKUP(Table4[[#This Row],[Full Name / Nama Penuh]],Table1[[#All],[Employee Name]],Table1[[#All],[Status]],"",0,1)</f>
        <v>Active</v>
      </c>
      <c r="R3724" s="37"/>
    </row>
    <row r="3725" spans="1:18">
      <c r="A3725" s="17"/>
      <c r="B3725" s="15"/>
      <c r="C3725" s="15"/>
      <c r="D3725" s="15"/>
      <c r="E3725" s="32">
        <v>45839</v>
      </c>
      <c r="F3725" s="17" t="s">
        <v>48</v>
      </c>
      <c r="G3725" s="15"/>
      <c r="H3725" s="17" t="s">
        <v>239</v>
      </c>
      <c r="I3725" s="17" t="s">
        <v>304</v>
      </c>
      <c r="J3725" s="17" t="s">
        <v>644</v>
      </c>
      <c r="K3725" s="17" t="s">
        <v>296</v>
      </c>
      <c r="L3725" s="17" t="s">
        <v>11298</v>
      </c>
      <c r="M3725" s="17" t="s">
        <v>11299</v>
      </c>
      <c r="N3725" s="17" t="s">
        <v>11300</v>
      </c>
      <c r="O3725" s="17" t="s">
        <v>450</v>
      </c>
      <c r="P3725" s="43" t="s">
        <v>4047</v>
      </c>
      <c r="Q3725" s="17" t="str" cm="1">
        <f t="array" ref="Q3725">_xlfn.XLOOKUP(Table4[[#This Row],[Full Name / Nama Penuh]],Table1[[#All],[Employee Name]],Table1[[#All],[Status]],"",0,1)</f>
        <v>Active</v>
      </c>
      <c r="R3725" s="37"/>
    </row>
    <row r="3726" spans="1:18">
      <c r="A3726" s="17"/>
      <c r="B3726" s="15"/>
      <c r="C3726" s="15"/>
      <c r="D3726" s="15"/>
      <c r="E3726" s="32">
        <v>45839</v>
      </c>
      <c r="F3726" s="17" t="s">
        <v>58</v>
      </c>
      <c r="G3726" s="15"/>
      <c r="H3726" s="17" t="s">
        <v>239</v>
      </c>
      <c r="I3726" s="17" t="s">
        <v>56</v>
      </c>
      <c r="J3726" s="17" t="s">
        <v>266</v>
      </c>
      <c r="K3726" s="17" t="s">
        <v>285</v>
      </c>
      <c r="L3726" s="17" t="s">
        <v>11301</v>
      </c>
      <c r="M3726" s="17" t="s">
        <v>7633</v>
      </c>
      <c r="N3726" s="17" t="s">
        <v>11302</v>
      </c>
      <c r="O3726" s="17" t="s">
        <v>553</v>
      </c>
      <c r="P3726" s="43" t="s">
        <v>4047</v>
      </c>
      <c r="Q3726" s="17" t="str" cm="1">
        <f t="array" ref="Q3726">_xlfn.XLOOKUP(Table4[[#This Row],[Full Name / Nama Penuh]],Table1[[#All],[Employee Name]],Table1[[#All],[Status]],"",0,1)</f>
        <v>Active</v>
      </c>
      <c r="R3726" s="37"/>
    </row>
    <row r="3727" spans="1:18">
      <c r="A3727" s="17"/>
      <c r="B3727" s="15"/>
      <c r="C3727" s="15"/>
      <c r="D3727" s="15"/>
      <c r="E3727" s="32">
        <v>45839</v>
      </c>
      <c r="F3727" s="17" t="s">
        <v>58</v>
      </c>
      <c r="G3727" s="15"/>
      <c r="H3727" s="17" t="s">
        <v>239</v>
      </c>
      <c r="I3727" s="17" t="s">
        <v>56</v>
      </c>
      <c r="J3727" s="17" t="s">
        <v>475</v>
      </c>
      <c r="K3727" s="17" t="s">
        <v>285</v>
      </c>
      <c r="L3727" s="17" t="s">
        <v>11303</v>
      </c>
      <c r="M3727" s="17" t="s">
        <v>7121</v>
      </c>
      <c r="N3727" s="17" t="s">
        <v>11304</v>
      </c>
      <c r="O3727" s="17" t="s">
        <v>454</v>
      </c>
      <c r="P3727" s="43" t="s">
        <v>4047</v>
      </c>
      <c r="Q3727" s="17" t="str" cm="1">
        <f t="array" ref="Q3727">_xlfn.XLOOKUP(Table4[[#This Row],[Full Name / Nama Penuh]],Table1[[#All],[Employee Name]],Table1[[#All],[Status]],"",0,1)</f>
        <v>Active</v>
      </c>
      <c r="R3727" s="37"/>
    </row>
    <row r="3728" spans="1:18">
      <c r="A3728" s="17"/>
      <c r="B3728" s="15"/>
      <c r="C3728" s="15"/>
      <c r="D3728" s="15"/>
      <c r="E3728" s="32">
        <v>45839</v>
      </c>
      <c r="F3728" s="17" t="s">
        <v>169</v>
      </c>
      <c r="G3728" s="15"/>
      <c r="H3728" s="17" t="s">
        <v>239</v>
      </c>
      <c r="I3728" s="17" t="s">
        <v>932</v>
      </c>
      <c r="J3728" s="17" t="s">
        <v>753</v>
      </c>
      <c r="K3728" s="17" t="s">
        <v>296</v>
      </c>
      <c r="L3728" s="17" t="s">
        <v>11305</v>
      </c>
      <c r="M3728" s="17" t="s">
        <v>11306</v>
      </c>
      <c r="N3728" s="17" t="s">
        <v>11307</v>
      </c>
      <c r="O3728" s="17" t="s">
        <v>283</v>
      </c>
      <c r="P3728" s="43" t="s">
        <v>4047</v>
      </c>
      <c r="Q3728" s="17" t="str" cm="1">
        <f t="array" ref="Q3728">_xlfn.XLOOKUP(Table4[[#This Row],[Full Name / Nama Penuh]],Table1[[#All],[Employee Name]],Table1[[#All],[Status]],"",0,1)</f>
        <v>Active</v>
      </c>
      <c r="R3728" s="37"/>
    </row>
    <row r="3729" spans="1:18">
      <c r="A3729" s="17"/>
      <c r="B3729" s="15"/>
      <c r="C3729" s="15"/>
      <c r="D3729" s="15"/>
      <c r="E3729" s="32">
        <v>45839</v>
      </c>
      <c r="F3729" s="17" t="s">
        <v>217</v>
      </c>
      <c r="G3729" s="15"/>
      <c r="H3729" s="17" t="s">
        <v>239</v>
      </c>
      <c r="I3729" s="17" t="s">
        <v>11308</v>
      </c>
      <c r="J3729" s="17" t="s">
        <v>274</v>
      </c>
      <c r="K3729" s="17" t="s">
        <v>285</v>
      </c>
      <c r="L3729" s="17" t="s">
        <v>11309</v>
      </c>
      <c r="M3729" s="17" t="s">
        <v>1049</v>
      </c>
      <c r="N3729" s="17" t="s">
        <v>1049</v>
      </c>
      <c r="O3729" s="17" t="s">
        <v>428</v>
      </c>
      <c r="P3729" s="43" t="s">
        <v>4047</v>
      </c>
      <c r="Q3729" s="17" t="str" cm="1">
        <f t="array" ref="Q3729">_xlfn.XLOOKUP(Table4[[#This Row],[Full Name / Nama Penuh]],Table1[[#All],[Employee Name]],Table1[[#All],[Status]],"",0,1)</f>
        <v>Inactive</v>
      </c>
      <c r="R3729" s="37"/>
    </row>
    <row r="3730" spans="1:18">
      <c r="A3730" s="17"/>
      <c r="B3730" s="15"/>
      <c r="C3730" s="15"/>
      <c r="D3730" s="15"/>
      <c r="E3730" s="32">
        <v>45839</v>
      </c>
      <c r="F3730" s="17" t="s">
        <v>89</v>
      </c>
      <c r="G3730" s="15"/>
      <c r="H3730" s="17" t="s">
        <v>239</v>
      </c>
      <c r="I3730" s="17" t="s">
        <v>5950</v>
      </c>
      <c r="J3730" s="17" t="s">
        <v>3149</v>
      </c>
      <c r="K3730" s="17" t="s">
        <v>267</v>
      </c>
      <c r="L3730" s="17" t="s">
        <v>11310</v>
      </c>
      <c r="M3730" s="17" t="s">
        <v>6534</v>
      </c>
      <c r="N3730" s="17" t="s">
        <v>6725</v>
      </c>
      <c r="O3730" s="17" t="s">
        <v>346</v>
      </c>
      <c r="P3730" s="43" t="s">
        <v>4047</v>
      </c>
      <c r="Q3730" s="17" t="str" cm="1">
        <f t="array" ref="Q3730">_xlfn.XLOOKUP(Table4[[#This Row],[Full Name / Nama Penuh]],Table1[[#All],[Employee Name]],Table1[[#All],[Status]],"",0,1)</f>
        <v>Inactive</v>
      </c>
      <c r="R3730" s="37"/>
    </row>
    <row r="3731" spans="1:18">
      <c r="A3731" s="17"/>
      <c r="B3731" s="15"/>
      <c r="C3731" s="15"/>
      <c r="D3731" s="15"/>
      <c r="E3731" s="32">
        <v>45839</v>
      </c>
      <c r="F3731" s="17" t="s">
        <v>76</v>
      </c>
      <c r="G3731" s="15"/>
      <c r="H3731" s="17" t="s">
        <v>239</v>
      </c>
      <c r="I3731" s="17" t="s">
        <v>309</v>
      </c>
      <c r="J3731" s="17" t="s">
        <v>753</v>
      </c>
      <c r="K3731" s="17" t="s">
        <v>305</v>
      </c>
      <c r="L3731" s="17" t="s">
        <v>11311</v>
      </c>
      <c r="M3731" s="17" t="s">
        <v>581</v>
      </c>
      <c r="N3731" s="17" t="s">
        <v>11312</v>
      </c>
      <c r="O3731" s="17" t="s">
        <v>295</v>
      </c>
      <c r="P3731" s="43" t="s">
        <v>4047</v>
      </c>
      <c r="Q3731" s="17" t="str" cm="1">
        <f t="array" ref="Q3731">_xlfn.XLOOKUP(Table4[[#This Row],[Full Name / Nama Penuh]],Table1[[#All],[Employee Name]],Table1[[#All],[Status]],"",0,1)</f>
        <v>Active</v>
      </c>
      <c r="R3731" s="37"/>
    </row>
    <row r="3732" spans="1:18">
      <c r="A3732" s="17"/>
      <c r="B3732" s="15"/>
      <c r="C3732" s="15"/>
      <c r="D3732" s="15"/>
      <c r="E3732" s="32">
        <v>45838.375</v>
      </c>
      <c r="F3732" s="17" t="s">
        <v>87</v>
      </c>
      <c r="G3732" s="15" t="s">
        <v>10804</v>
      </c>
      <c r="H3732" s="17" t="s">
        <v>239</v>
      </c>
      <c r="I3732" s="17" t="s">
        <v>10805</v>
      </c>
      <c r="J3732" s="17" t="s">
        <v>274</v>
      </c>
      <c r="K3732" s="17" t="s">
        <v>10849</v>
      </c>
      <c r="L3732" s="17" t="s">
        <v>11313</v>
      </c>
      <c r="M3732" s="17" t="s">
        <v>11314</v>
      </c>
      <c r="N3732" s="17" t="s">
        <v>11315</v>
      </c>
      <c r="O3732" s="17" t="s">
        <v>8783</v>
      </c>
      <c r="P3732" s="43" t="s">
        <v>4047</v>
      </c>
      <c r="Q3732" s="17" t="str" cm="1">
        <f t="array" ref="Q3732">_xlfn.XLOOKUP(Table4[[#This Row],[Full Name / Nama Penuh]],Table1[[#All],[Employee Name]],Table1[[#All],[Status]],"",0,1)</f>
        <v>Active</v>
      </c>
      <c r="R3732" s="37"/>
    </row>
    <row r="3733" spans="1:18">
      <c r="A3733" s="17"/>
      <c r="B3733" s="15"/>
      <c r="C3733" s="15"/>
      <c r="D3733" s="15"/>
      <c r="E3733" s="32">
        <v>45838</v>
      </c>
      <c r="F3733" s="17" t="s">
        <v>140</v>
      </c>
      <c r="G3733" s="15"/>
      <c r="H3733" s="17" t="s">
        <v>239</v>
      </c>
      <c r="I3733" s="17" t="s">
        <v>403</v>
      </c>
      <c r="J3733" s="17" t="s">
        <v>291</v>
      </c>
      <c r="K3733" s="17" t="s">
        <v>285</v>
      </c>
      <c r="L3733" s="17" t="s">
        <v>11316</v>
      </c>
      <c r="M3733" s="17" t="s">
        <v>11317</v>
      </c>
      <c r="N3733" s="17" t="s">
        <v>11318</v>
      </c>
      <c r="O3733" s="17" t="s">
        <v>367</v>
      </c>
      <c r="P3733" s="43" t="s">
        <v>4047</v>
      </c>
      <c r="Q3733" s="17" t="str" cm="1">
        <f t="array" ref="Q3733">_xlfn.XLOOKUP(Table4[[#This Row],[Full Name / Nama Penuh]],Table1[[#All],[Employee Name]],Table1[[#All],[Status]],"",0,1)</f>
        <v>Active</v>
      </c>
      <c r="R3733" s="37"/>
    </row>
    <row r="3734" spans="1:18">
      <c r="A3734" s="17"/>
      <c r="B3734" s="15"/>
      <c r="C3734" s="15"/>
      <c r="D3734" s="15"/>
      <c r="E3734" s="32">
        <v>45838</v>
      </c>
      <c r="F3734" s="17" t="s">
        <v>177</v>
      </c>
      <c r="G3734" s="15"/>
      <c r="H3734" s="17" t="s">
        <v>239</v>
      </c>
      <c r="I3734" s="17" t="s">
        <v>512</v>
      </c>
      <c r="J3734" s="17" t="s">
        <v>291</v>
      </c>
      <c r="K3734" s="17" t="s">
        <v>285</v>
      </c>
      <c r="L3734" s="17" t="s">
        <v>11319</v>
      </c>
      <c r="M3734" s="17" t="s">
        <v>11320</v>
      </c>
      <c r="N3734" s="17" t="s">
        <v>11321</v>
      </c>
      <c r="O3734" s="17" t="s">
        <v>289</v>
      </c>
      <c r="P3734" s="43" t="s">
        <v>4047</v>
      </c>
      <c r="Q3734" s="17" t="str" cm="1">
        <f t="array" ref="Q3734">_xlfn.XLOOKUP(Table4[[#This Row],[Full Name / Nama Penuh]],Table1[[#All],[Employee Name]],Table1[[#All],[Status]],"",0,1)</f>
        <v>Active</v>
      </c>
      <c r="R3734" s="37"/>
    </row>
    <row r="3735" spans="1:18">
      <c r="A3735" s="17"/>
      <c r="B3735" s="15"/>
      <c r="C3735" s="15"/>
      <c r="D3735" s="15"/>
      <c r="E3735" s="32">
        <v>45838</v>
      </c>
      <c r="F3735" s="17" t="s">
        <v>48</v>
      </c>
      <c r="G3735" s="15"/>
      <c r="H3735" s="17" t="s">
        <v>239</v>
      </c>
      <c r="I3735" s="17" t="s">
        <v>304</v>
      </c>
      <c r="J3735" s="17" t="s">
        <v>753</v>
      </c>
      <c r="K3735" s="17" t="s">
        <v>285</v>
      </c>
      <c r="L3735" s="17" t="s">
        <v>11322</v>
      </c>
      <c r="M3735" s="17" t="s">
        <v>11323</v>
      </c>
      <c r="N3735" s="17" t="s">
        <v>11324</v>
      </c>
      <c r="O3735" s="17" t="s">
        <v>383</v>
      </c>
      <c r="P3735" s="43" t="s">
        <v>4047</v>
      </c>
      <c r="Q3735" s="17" t="str" cm="1">
        <f t="array" ref="Q3735">_xlfn.XLOOKUP(Table4[[#This Row],[Full Name / Nama Penuh]],Table1[[#All],[Employee Name]],Table1[[#All],[Status]],"",0,1)</f>
        <v>Active</v>
      </c>
      <c r="R3735" s="37"/>
    </row>
    <row r="3736" spans="1:18">
      <c r="A3736" s="17"/>
      <c r="B3736" s="15"/>
      <c r="C3736" s="15"/>
      <c r="D3736" s="15"/>
      <c r="E3736" s="32">
        <v>45838</v>
      </c>
      <c r="F3736" s="17" t="s">
        <v>135</v>
      </c>
      <c r="G3736" s="15"/>
      <c r="H3736" s="17" t="s">
        <v>239</v>
      </c>
      <c r="I3736" s="17" t="s">
        <v>324</v>
      </c>
      <c r="J3736" s="17" t="s">
        <v>355</v>
      </c>
      <c r="K3736" s="17" t="s">
        <v>296</v>
      </c>
      <c r="L3736" s="17" t="s">
        <v>11325</v>
      </c>
      <c r="M3736" s="17" t="s">
        <v>11326</v>
      </c>
      <c r="N3736" s="17" t="s">
        <v>11327</v>
      </c>
      <c r="O3736" s="17" t="s">
        <v>375</v>
      </c>
      <c r="P3736" s="43" t="s">
        <v>4047</v>
      </c>
      <c r="Q3736" s="17" t="str" cm="1">
        <f t="array" ref="Q3736">_xlfn.XLOOKUP(Table4[[#This Row],[Full Name / Nama Penuh]],Table1[[#All],[Employee Name]],Table1[[#All],[Status]],"",0,1)</f>
        <v>Active</v>
      </c>
      <c r="R3736" s="37"/>
    </row>
    <row r="3737" spans="1:18">
      <c r="A3737" s="17"/>
      <c r="B3737" s="15"/>
      <c r="C3737" s="15"/>
      <c r="D3737" s="15"/>
      <c r="E3737" s="32">
        <v>45838</v>
      </c>
      <c r="F3737" s="17" t="s">
        <v>62</v>
      </c>
      <c r="G3737" s="15"/>
      <c r="H3737" s="17" t="s">
        <v>239</v>
      </c>
      <c r="I3737" s="17" t="s">
        <v>9581</v>
      </c>
      <c r="J3737" s="17" t="s">
        <v>483</v>
      </c>
      <c r="K3737" s="17" t="s">
        <v>296</v>
      </c>
      <c r="L3737" s="17" t="s">
        <v>4374</v>
      </c>
      <c r="M3737" s="17" t="s">
        <v>11328</v>
      </c>
      <c r="N3737" s="17" t="s">
        <v>4376</v>
      </c>
      <c r="O3737" s="17" t="s">
        <v>271</v>
      </c>
      <c r="P3737" s="43" t="s">
        <v>4047</v>
      </c>
      <c r="Q3737" s="17" t="str" cm="1">
        <f t="array" ref="Q3737">_xlfn.XLOOKUP(Table4[[#This Row],[Full Name / Nama Penuh]],Table1[[#All],[Employee Name]],Table1[[#All],[Status]],"",0,1)</f>
        <v>Active</v>
      </c>
      <c r="R3737" s="37"/>
    </row>
    <row r="3738" spans="1:18">
      <c r="A3738" s="17"/>
      <c r="B3738" s="15"/>
      <c r="C3738" s="15"/>
      <c r="D3738" s="15"/>
      <c r="E3738" s="32">
        <v>45838</v>
      </c>
      <c r="F3738" s="17" t="s">
        <v>174</v>
      </c>
      <c r="G3738" s="15"/>
      <c r="H3738" s="17" t="s">
        <v>239</v>
      </c>
      <c r="I3738" s="17" t="s">
        <v>8879</v>
      </c>
      <c r="J3738" s="17" t="s">
        <v>266</v>
      </c>
      <c r="K3738" s="17" t="s">
        <v>285</v>
      </c>
      <c r="L3738" s="17" t="s">
        <v>11179</v>
      </c>
      <c r="M3738" s="17" t="s">
        <v>11180</v>
      </c>
      <c r="N3738" s="17" t="s">
        <v>11181</v>
      </c>
      <c r="O3738" s="17" t="s">
        <v>289</v>
      </c>
      <c r="P3738" s="43" t="s">
        <v>4047</v>
      </c>
      <c r="Q3738" s="17" t="str" cm="1">
        <f t="array" ref="Q3738">_xlfn.XLOOKUP(Table4[[#This Row],[Full Name / Nama Penuh]],Table1[[#All],[Employee Name]],Table1[[#All],[Status]],"",0,1)</f>
        <v>Active</v>
      </c>
      <c r="R3738" s="37"/>
    </row>
    <row r="3739" spans="1:18">
      <c r="A3739" s="17"/>
      <c r="B3739" s="15"/>
      <c r="C3739" s="15"/>
      <c r="D3739" s="15"/>
      <c r="E3739" s="32">
        <v>45838</v>
      </c>
      <c r="F3739" s="17" t="s">
        <v>223</v>
      </c>
      <c r="G3739" s="15"/>
      <c r="H3739" s="17" t="s">
        <v>239</v>
      </c>
      <c r="I3739" s="17" t="s">
        <v>8815</v>
      </c>
      <c r="J3739" s="17" t="s">
        <v>88</v>
      </c>
      <c r="K3739" s="17" t="s">
        <v>267</v>
      </c>
      <c r="L3739" s="17" t="s">
        <v>11329</v>
      </c>
      <c r="M3739" s="17" t="s">
        <v>11330</v>
      </c>
      <c r="N3739" s="17" t="s">
        <v>11331</v>
      </c>
      <c r="O3739" s="17" t="s">
        <v>346</v>
      </c>
      <c r="P3739" s="43" t="s">
        <v>4047</v>
      </c>
      <c r="Q3739" s="17" t="str" cm="1">
        <f t="array" ref="Q3739">_xlfn.XLOOKUP(Table4[[#This Row],[Full Name / Nama Penuh]],Table1[[#All],[Employee Name]],Table1[[#All],[Status]],"",0,1)</f>
        <v>Inactive</v>
      </c>
      <c r="R3739" s="37"/>
    </row>
    <row r="3740" spans="1:18">
      <c r="A3740" s="17"/>
      <c r="B3740" s="15"/>
      <c r="C3740" s="15"/>
      <c r="D3740" s="15"/>
      <c r="E3740" s="32">
        <v>45838</v>
      </c>
      <c r="F3740" s="17" t="s">
        <v>202</v>
      </c>
      <c r="G3740" s="15"/>
      <c r="H3740" s="17" t="s">
        <v>239</v>
      </c>
      <c r="I3740" s="17" t="s">
        <v>359</v>
      </c>
      <c r="J3740" s="17" t="s">
        <v>753</v>
      </c>
      <c r="K3740" s="17" t="s">
        <v>305</v>
      </c>
      <c r="L3740" s="17" t="s">
        <v>11332</v>
      </c>
      <c r="M3740" s="17" t="s">
        <v>11333</v>
      </c>
      <c r="N3740" s="17" t="s">
        <v>11334</v>
      </c>
      <c r="O3740" s="17" t="s">
        <v>367</v>
      </c>
      <c r="P3740" s="43" t="s">
        <v>4047</v>
      </c>
      <c r="Q3740" s="17" t="str" cm="1">
        <f t="array" ref="Q3740">_xlfn.XLOOKUP(Table4[[#This Row],[Full Name / Nama Penuh]],Table1[[#All],[Employee Name]],Table1[[#All],[Status]],"",0,1)</f>
        <v>Active</v>
      </c>
      <c r="R3740" s="37"/>
    </row>
    <row r="3741" spans="1:18">
      <c r="A3741" s="17"/>
      <c r="B3741" s="15"/>
      <c r="C3741" s="15"/>
      <c r="D3741" s="15"/>
      <c r="E3741" s="32">
        <v>45838</v>
      </c>
      <c r="F3741" s="17" t="s">
        <v>169</v>
      </c>
      <c r="G3741" s="15"/>
      <c r="H3741" s="17" t="s">
        <v>239</v>
      </c>
      <c r="I3741" s="17" t="s">
        <v>932</v>
      </c>
      <c r="J3741" s="17" t="s">
        <v>1026</v>
      </c>
      <c r="K3741" s="17" t="s">
        <v>305</v>
      </c>
      <c r="L3741" s="17" t="s">
        <v>11335</v>
      </c>
      <c r="M3741" s="17" t="s">
        <v>11336</v>
      </c>
      <c r="N3741" s="17" t="s">
        <v>11337</v>
      </c>
      <c r="O3741" s="17" t="s">
        <v>295</v>
      </c>
      <c r="P3741" s="43" t="s">
        <v>4047</v>
      </c>
      <c r="Q3741" s="17" t="str" cm="1">
        <f t="array" ref="Q3741">_xlfn.XLOOKUP(Table4[[#This Row],[Full Name / Nama Penuh]],Table1[[#All],[Employee Name]],Table1[[#All],[Status]],"",0,1)</f>
        <v>Active</v>
      </c>
      <c r="R3741" s="37"/>
    </row>
    <row r="3742" spans="1:18">
      <c r="A3742" s="17"/>
      <c r="B3742" s="15"/>
      <c r="C3742" s="15"/>
      <c r="D3742" s="15"/>
      <c r="E3742" s="32">
        <v>45838</v>
      </c>
      <c r="F3742" s="17" t="s">
        <v>142</v>
      </c>
      <c r="G3742" s="15"/>
      <c r="H3742" s="17" t="s">
        <v>239</v>
      </c>
      <c r="I3742" s="17" t="s">
        <v>324</v>
      </c>
      <c r="J3742" s="17" t="s">
        <v>355</v>
      </c>
      <c r="K3742" s="17" t="s">
        <v>305</v>
      </c>
      <c r="L3742" s="17" t="s">
        <v>11338</v>
      </c>
      <c r="M3742" s="17" t="s">
        <v>11339</v>
      </c>
      <c r="N3742" s="17" t="s">
        <v>11340</v>
      </c>
      <c r="O3742" s="17" t="s">
        <v>428</v>
      </c>
      <c r="P3742" s="43" t="s">
        <v>4047</v>
      </c>
      <c r="Q3742" s="17" t="str" cm="1">
        <f t="array" ref="Q3742">_xlfn.XLOOKUP(Table4[[#This Row],[Full Name / Nama Penuh]],Table1[[#All],[Employee Name]],Table1[[#All],[Status]],"",0,1)</f>
        <v>Active</v>
      </c>
      <c r="R3742" s="37"/>
    </row>
    <row r="3743" spans="1:18">
      <c r="A3743" s="17"/>
      <c r="B3743" s="15"/>
      <c r="C3743" s="15"/>
      <c r="D3743" s="15"/>
      <c r="E3743" s="32">
        <v>45837</v>
      </c>
      <c r="F3743" s="17" t="s">
        <v>62</v>
      </c>
      <c r="G3743" s="15"/>
      <c r="H3743" s="17" t="s">
        <v>239</v>
      </c>
      <c r="I3743" s="17" t="s">
        <v>9581</v>
      </c>
      <c r="J3743" s="17" t="s">
        <v>88</v>
      </c>
      <c r="K3743" s="17" t="s">
        <v>285</v>
      </c>
      <c r="L3743" s="17" t="s">
        <v>11341</v>
      </c>
      <c r="M3743" s="17" t="s">
        <v>11342</v>
      </c>
      <c r="N3743" s="17" t="s">
        <v>11343</v>
      </c>
      <c r="O3743" s="17" t="s">
        <v>383</v>
      </c>
      <c r="P3743" s="43" t="s">
        <v>4047</v>
      </c>
      <c r="Q3743" s="17" t="str" cm="1">
        <f t="array" ref="Q3743">_xlfn.XLOOKUP(Table4[[#This Row],[Full Name / Nama Penuh]],Table1[[#All],[Employee Name]],Table1[[#All],[Status]],"",0,1)</f>
        <v>Active</v>
      </c>
      <c r="R3743" s="37"/>
    </row>
    <row r="3744" spans="1:18">
      <c r="A3744" s="17"/>
      <c r="B3744" s="15"/>
      <c r="C3744" s="15"/>
      <c r="D3744" s="15"/>
      <c r="E3744" s="32">
        <v>45837</v>
      </c>
      <c r="F3744" s="17" t="s">
        <v>128</v>
      </c>
      <c r="G3744" s="15"/>
      <c r="H3744" s="17" t="s">
        <v>239</v>
      </c>
      <c r="I3744" s="17" t="s">
        <v>10834</v>
      </c>
      <c r="J3744" s="17" t="s">
        <v>274</v>
      </c>
      <c r="K3744" s="17" t="s">
        <v>305</v>
      </c>
      <c r="L3744" s="17" t="s">
        <v>11344</v>
      </c>
      <c r="M3744" s="17" t="s">
        <v>11345</v>
      </c>
      <c r="N3744" s="17" t="s">
        <v>11346</v>
      </c>
      <c r="O3744" s="17" t="s">
        <v>428</v>
      </c>
      <c r="P3744" s="43" t="s">
        <v>4047</v>
      </c>
      <c r="Q3744" s="17" t="str" cm="1">
        <f t="array" ref="Q3744">_xlfn.XLOOKUP(Table4[[#This Row],[Full Name / Nama Penuh]],Table1[[#All],[Employee Name]],Table1[[#All],[Status]],"",0,1)</f>
        <v>Inactive</v>
      </c>
      <c r="R3744" s="37"/>
    </row>
    <row r="3745" spans="1:18">
      <c r="A3745" s="17"/>
      <c r="B3745" s="15"/>
      <c r="C3745" s="15"/>
      <c r="D3745" s="15"/>
      <c r="E3745" s="32">
        <v>45835</v>
      </c>
      <c r="F3745" s="17" t="s">
        <v>110</v>
      </c>
      <c r="G3745" s="15"/>
      <c r="H3745" s="17" t="s">
        <v>239</v>
      </c>
      <c r="I3745" s="17" t="s">
        <v>11014</v>
      </c>
      <c r="J3745" s="17" t="s">
        <v>88</v>
      </c>
      <c r="K3745" s="17" t="s">
        <v>285</v>
      </c>
      <c r="L3745" s="17" t="s">
        <v>11347</v>
      </c>
      <c r="M3745" s="17" t="s">
        <v>11348</v>
      </c>
      <c r="N3745" s="17" t="s">
        <v>11349</v>
      </c>
      <c r="O3745" s="17" t="s">
        <v>367</v>
      </c>
      <c r="P3745" s="43" t="s">
        <v>4047</v>
      </c>
      <c r="Q3745" s="17" t="str" cm="1">
        <f t="array" ref="Q3745">_xlfn.XLOOKUP(Table4[[#This Row],[Full Name / Nama Penuh]],Table1[[#All],[Employee Name]],Table1[[#All],[Status]],"",0,1)</f>
        <v>Active</v>
      </c>
      <c r="R3745" s="37"/>
    </row>
    <row r="3746" spans="1:18">
      <c r="A3746" s="17"/>
      <c r="B3746" s="15"/>
      <c r="C3746" s="15"/>
      <c r="D3746" s="15"/>
      <c r="E3746" s="32">
        <v>45835</v>
      </c>
      <c r="F3746" s="17" t="s">
        <v>187</v>
      </c>
      <c r="G3746" s="15"/>
      <c r="H3746" s="17" t="s">
        <v>239</v>
      </c>
      <c r="I3746" s="17" t="s">
        <v>2950</v>
      </c>
      <c r="J3746" s="17" t="s">
        <v>475</v>
      </c>
      <c r="K3746" s="17" t="s">
        <v>267</v>
      </c>
      <c r="L3746" s="17" t="s">
        <v>11350</v>
      </c>
      <c r="M3746" s="17" t="s">
        <v>581</v>
      </c>
      <c r="N3746" s="17" t="s">
        <v>11351</v>
      </c>
      <c r="O3746" s="17" t="s">
        <v>553</v>
      </c>
      <c r="P3746" s="43" t="s">
        <v>4047</v>
      </c>
      <c r="Q3746" s="17" t="str" cm="1">
        <f t="array" ref="Q3746">_xlfn.XLOOKUP(Table4[[#This Row],[Full Name / Nama Penuh]],Table1[[#All],[Employee Name]],Table1[[#All],[Status]],"",0,1)</f>
        <v>Active</v>
      </c>
      <c r="R3746" s="37"/>
    </row>
    <row r="3747" spans="1:18" ht="101.25">
      <c r="A3747" s="47"/>
      <c r="B3747" s="21"/>
      <c r="C3747" s="21"/>
      <c r="D3747" s="21"/>
      <c r="E3747" s="33">
        <v>45835</v>
      </c>
      <c r="F3747" s="17" t="s">
        <v>131</v>
      </c>
      <c r="G3747" s="15"/>
      <c r="H3747" s="17" t="s">
        <v>239</v>
      </c>
      <c r="I3747" s="22" t="s">
        <v>769</v>
      </c>
      <c r="J3747" s="22" t="s">
        <v>88</v>
      </c>
      <c r="K3747" s="23" t="s">
        <v>267</v>
      </c>
      <c r="L3747" s="23" t="s">
        <v>11352</v>
      </c>
      <c r="M3747" s="24" t="s">
        <v>11353</v>
      </c>
      <c r="N3747" s="23" t="s">
        <v>11354</v>
      </c>
      <c r="O3747" s="22" t="s">
        <v>375</v>
      </c>
      <c r="P3747" s="43" t="s">
        <v>4047</v>
      </c>
      <c r="Q3747" s="17" t="str" cm="1">
        <f t="array" ref="Q3747">_xlfn.XLOOKUP(Table4[[#This Row],[Full Name / Nama Penuh]],Table1[[#All],[Employee Name]],Table1[[#All],[Status]],"",0,1)</f>
        <v>Active</v>
      </c>
      <c r="R3747" s="37"/>
    </row>
    <row r="3748" spans="1:18">
      <c r="A3748" s="17"/>
      <c r="B3748" s="15"/>
      <c r="C3748" s="15"/>
      <c r="D3748" s="15"/>
      <c r="E3748" s="32">
        <v>45834.416666666664</v>
      </c>
      <c r="F3748" s="17" t="s">
        <v>213</v>
      </c>
      <c r="G3748" s="15" t="s">
        <v>8778</v>
      </c>
      <c r="H3748" s="17" t="s">
        <v>239</v>
      </c>
      <c r="I3748" s="17" t="s">
        <v>599</v>
      </c>
      <c r="J3748" s="17" t="s">
        <v>355</v>
      </c>
      <c r="K3748" s="17" t="s">
        <v>9334</v>
      </c>
      <c r="L3748" s="17" t="s">
        <v>11355</v>
      </c>
      <c r="M3748" s="17" t="s">
        <v>11356</v>
      </c>
      <c r="N3748" s="17" t="s">
        <v>11357</v>
      </c>
      <c r="O3748" s="17" t="s">
        <v>11230</v>
      </c>
      <c r="P3748" s="43" t="s">
        <v>4047</v>
      </c>
      <c r="Q3748" s="17" t="str" cm="1">
        <f t="array" ref="Q3748">_xlfn.XLOOKUP(Table4[[#This Row],[Full Name / Nama Penuh]],Table1[[#All],[Employee Name]],Table1[[#All],[Status]],"",0,1)</f>
        <v>Active</v>
      </c>
      <c r="R3748" s="37"/>
    </row>
    <row r="3749" spans="1:18">
      <c r="A3749" s="17"/>
      <c r="B3749" s="15"/>
      <c r="C3749" s="15"/>
      <c r="D3749" s="15"/>
      <c r="E3749" s="32">
        <v>45834</v>
      </c>
      <c r="F3749" s="17" t="s">
        <v>191</v>
      </c>
      <c r="G3749" s="15"/>
      <c r="H3749" s="17" t="s">
        <v>239</v>
      </c>
      <c r="I3749" s="17" t="s">
        <v>1252</v>
      </c>
      <c r="J3749" s="17" t="s">
        <v>608</v>
      </c>
      <c r="K3749" s="17" t="s">
        <v>296</v>
      </c>
      <c r="L3749" s="17" t="s">
        <v>11358</v>
      </c>
      <c r="M3749" s="17" t="s">
        <v>11359</v>
      </c>
      <c r="N3749" s="17" t="s">
        <v>11360</v>
      </c>
      <c r="O3749" s="17" t="s">
        <v>383</v>
      </c>
      <c r="P3749" s="43" t="s">
        <v>4047</v>
      </c>
      <c r="Q3749" s="17" t="str" cm="1">
        <f t="array" ref="Q3749">_xlfn.XLOOKUP(Table4[[#This Row],[Full Name / Nama Penuh]],Table1[[#All],[Employee Name]],Table1[[#All],[Status]],"",0,1)</f>
        <v>Active</v>
      </c>
      <c r="R3749" s="37"/>
    </row>
    <row r="3750" spans="1:18">
      <c r="A3750" s="17"/>
      <c r="B3750" s="15"/>
      <c r="C3750" s="15"/>
      <c r="D3750" s="15"/>
      <c r="E3750" s="32">
        <v>45834</v>
      </c>
      <c r="F3750" s="17" t="s">
        <v>216</v>
      </c>
      <c r="G3750" s="15"/>
      <c r="H3750" s="17" t="s">
        <v>239</v>
      </c>
      <c r="I3750" s="17" t="s">
        <v>11242</v>
      </c>
      <c r="J3750" s="17" t="s">
        <v>407</v>
      </c>
      <c r="K3750" s="17" t="s">
        <v>296</v>
      </c>
      <c r="L3750" s="17" t="s">
        <v>11361</v>
      </c>
      <c r="M3750" s="17" t="s">
        <v>11362</v>
      </c>
      <c r="N3750" s="17" t="s">
        <v>11363</v>
      </c>
      <c r="O3750" s="17" t="s">
        <v>454</v>
      </c>
      <c r="P3750" s="43" t="s">
        <v>4047</v>
      </c>
      <c r="Q3750" s="17" t="str" cm="1">
        <f t="array" ref="Q3750">_xlfn.XLOOKUP(Table4[[#This Row],[Full Name / Nama Penuh]],Table1[[#All],[Employee Name]],Table1[[#All],[Status]],"",0,1)</f>
        <v>Active</v>
      </c>
      <c r="R3750" s="37"/>
    </row>
    <row r="3751" spans="1:18">
      <c r="A3751" s="17"/>
      <c r="B3751" s="15"/>
      <c r="C3751" s="15"/>
      <c r="D3751" s="15"/>
      <c r="E3751" s="32">
        <v>45834</v>
      </c>
      <c r="F3751" s="17" t="s">
        <v>141</v>
      </c>
      <c r="G3751" s="15"/>
      <c r="H3751" s="17" t="s">
        <v>239</v>
      </c>
      <c r="I3751" s="17" t="s">
        <v>11364</v>
      </c>
      <c r="J3751" s="17" t="s">
        <v>355</v>
      </c>
      <c r="K3751" s="17" t="s">
        <v>285</v>
      </c>
      <c r="L3751" s="17" t="s">
        <v>11365</v>
      </c>
      <c r="M3751" s="17" t="s">
        <v>11366</v>
      </c>
      <c r="N3751" s="17" t="s">
        <v>11367</v>
      </c>
      <c r="O3751" s="17" t="s">
        <v>454</v>
      </c>
      <c r="P3751" s="43" t="s">
        <v>4047</v>
      </c>
      <c r="Q3751" s="17" t="str" cm="1">
        <f t="array" ref="Q3751">_xlfn.XLOOKUP(Table4[[#This Row],[Full Name / Nama Penuh]],Table1[[#All],[Employee Name]],Table1[[#All],[Status]],"",0,1)</f>
        <v>Inactive</v>
      </c>
      <c r="R3751" s="37"/>
    </row>
    <row r="3752" spans="1:18">
      <c r="A3752" s="17"/>
      <c r="B3752" s="15"/>
      <c r="C3752" s="15"/>
      <c r="D3752" s="15"/>
      <c r="E3752" s="32">
        <v>45834</v>
      </c>
      <c r="F3752" s="17" t="s">
        <v>89</v>
      </c>
      <c r="G3752" s="15"/>
      <c r="H3752" s="17" t="s">
        <v>239</v>
      </c>
      <c r="I3752" s="17" t="s">
        <v>5950</v>
      </c>
      <c r="J3752" s="17" t="s">
        <v>320</v>
      </c>
      <c r="K3752" s="17" t="s">
        <v>267</v>
      </c>
      <c r="L3752" s="17" t="s">
        <v>11368</v>
      </c>
      <c r="M3752" s="17" t="s">
        <v>11369</v>
      </c>
      <c r="N3752" s="17" t="s">
        <v>11370</v>
      </c>
      <c r="O3752" s="17" t="s">
        <v>346</v>
      </c>
      <c r="P3752" s="43" t="s">
        <v>4047</v>
      </c>
      <c r="Q3752" s="17" t="str" cm="1">
        <f t="array" ref="Q3752">_xlfn.XLOOKUP(Table4[[#This Row],[Full Name / Nama Penuh]],Table1[[#All],[Employee Name]],Table1[[#All],[Status]],"",0,1)</f>
        <v>Inactive</v>
      </c>
      <c r="R3752" s="37"/>
    </row>
    <row r="3753" spans="1:18">
      <c r="A3753" s="17"/>
      <c r="B3753" s="15"/>
      <c r="C3753" s="15"/>
      <c r="D3753" s="15"/>
      <c r="E3753" s="32">
        <v>45834</v>
      </c>
      <c r="F3753" s="17" t="s">
        <v>53</v>
      </c>
      <c r="G3753" s="15"/>
      <c r="H3753" s="17" t="s">
        <v>239</v>
      </c>
      <c r="I3753" s="17" t="s">
        <v>304</v>
      </c>
      <c r="J3753" s="17" t="s">
        <v>715</v>
      </c>
      <c r="K3753" s="17" t="s">
        <v>267</v>
      </c>
      <c r="L3753" s="17" t="s">
        <v>11371</v>
      </c>
      <c r="M3753" s="17" t="s">
        <v>11372</v>
      </c>
      <c r="N3753" s="17" t="s">
        <v>11373</v>
      </c>
      <c r="O3753" s="17" t="s">
        <v>271</v>
      </c>
      <c r="P3753" s="43" t="s">
        <v>4047</v>
      </c>
      <c r="Q3753" s="17" t="str" cm="1">
        <f t="array" ref="Q3753">_xlfn.XLOOKUP(Table4[[#This Row],[Full Name / Nama Penuh]],Table1[[#All],[Employee Name]],Table1[[#All],[Status]],"",0,1)</f>
        <v>Active</v>
      </c>
      <c r="R3753" s="37"/>
    </row>
    <row r="3754" spans="1:18">
      <c r="A3754" s="17"/>
      <c r="B3754" s="15"/>
      <c r="C3754" s="15"/>
      <c r="D3754" s="15"/>
      <c r="E3754" s="32">
        <v>45834</v>
      </c>
      <c r="F3754" s="17" t="s">
        <v>72</v>
      </c>
      <c r="G3754" s="15"/>
      <c r="H3754" s="17" t="s">
        <v>239</v>
      </c>
      <c r="I3754" s="17" t="s">
        <v>531</v>
      </c>
      <c r="J3754" s="17" t="s">
        <v>483</v>
      </c>
      <c r="K3754" s="17" t="s">
        <v>305</v>
      </c>
      <c r="L3754" s="17" t="s">
        <v>11374</v>
      </c>
      <c r="M3754" s="17" t="s">
        <v>1223</v>
      </c>
      <c r="N3754" s="17" t="s">
        <v>11375</v>
      </c>
      <c r="O3754" s="17" t="s">
        <v>295</v>
      </c>
      <c r="P3754" s="43" t="s">
        <v>4047</v>
      </c>
      <c r="Q3754" s="17" t="str" cm="1">
        <f t="array" ref="Q3754">_xlfn.XLOOKUP(Table4[[#This Row],[Full Name / Nama Penuh]],Table1[[#All],[Employee Name]],Table1[[#All],[Status]],"",0,1)</f>
        <v>Active</v>
      </c>
      <c r="R3754" s="37"/>
    </row>
    <row r="3755" spans="1:18">
      <c r="A3755" s="17"/>
      <c r="B3755" s="15"/>
      <c r="C3755" s="15"/>
      <c r="D3755" s="15"/>
      <c r="E3755" s="32">
        <v>45834</v>
      </c>
      <c r="F3755" s="17" t="s">
        <v>72</v>
      </c>
      <c r="G3755" s="15"/>
      <c r="H3755" s="17" t="s">
        <v>239</v>
      </c>
      <c r="I3755" s="17" t="s">
        <v>531</v>
      </c>
      <c r="J3755" s="17" t="s">
        <v>644</v>
      </c>
      <c r="K3755" s="17" t="s">
        <v>305</v>
      </c>
      <c r="L3755" s="17" t="s">
        <v>11376</v>
      </c>
      <c r="M3755" s="17" t="s">
        <v>11377</v>
      </c>
      <c r="N3755" s="17" t="s">
        <v>11378</v>
      </c>
      <c r="O3755" s="17" t="s">
        <v>450</v>
      </c>
      <c r="P3755" s="43" t="s">
        <v>4047</v>
      </c>
      <c r="Q3755" s="17" t="str" cm="1">
        <f t="array" ref="Q3755">_xlfn.XLOOKUP(Table4[[#This Row],[Full Name / Nama Penuh]],Table1[[#All],[Employee Name]],Table1[[#All],[Status]],"",0,1)</f>
        <v>Active</v>
      </c>
      <c r="R3755" s="37"/>
    </row>
    <row r="3756" spans="1:18">
      <c r="A3756" s="17"/>
      <c r="B3756" s="15"/>
      <c r="C3756" s="15"/>
      <c r="D3756" s="15"/>
      <c r="E3756" s="32">
        <v>45834</v>
      </c>
      <c r="F3756" s="17" t="s">
        <v>187</v>
      </c>
      <c r="G3756" s="15"/>
      <c r="H3756" s="17" t="s">
        <v>239</v>
      </c>
      <c r="I3756" s="17" t="s">
        <v>2950</v>
      </c>
      <c r="J3756" s="17" t="s">
        <v>475</v>
      </c>
      <c r="K3756" s="17" t="s">
        <v>267</v>
      </c>
      <c r="L3756" s="17" t="s">
        <v>11350</v>
      </c>
      <c r="M3756" s="17" t="s">
        <v>581</v>
      </c>
      <c r="N3756" s="17" t="s">
        <v>11379</v>
      </c>
      <c r="O3756" s="17" t="s">
        <v>553</v>
      </c>
      <c r="P3756" s="43" t="s">
        <v>4047</v>
      </c>
      <c r="Q3756" s="17" t="str" cm="1">
        <f t="array" ref="Q3756">_xlfn.XLOOKUP(Table4[[#This Row],[Full Name / Nama Penuh]],Table1[[#All],[Employee Name]],Table1[[#All],[Status]],"",0,1)</f>
        <v>Active</v>
      </c>
      <c r="R3756" s="37"/>
    </row>
    <row r="3757" spans="1:18">
      <c r="A3757" s="17"/>
      <c r="B3757" s="15"/>
      <c r="C3757" s="15"/>
      <c r="D3757" s="15"/>
      <c r="E3757" s="32">
        <v>45834</v>
      </c>
      <c r="F3757" s="17" t="s">
        <v>159</v>
      </c>
      <c r="G3757" s="15"/>
      <c r="H3757" s="17" t="s">
        <v>239</v>
      </c>
      <c r="I3757" s="17" t="s">
        <v>20</v>
      </c>
      <c r="J3757" s="17" t="s">
        <v>644</v>
      </c>
      <c r="K3757" s="17" t="s">
        <v>305</v>
      </c>
      <c r="L3757" s="17" t="s">
        <v>11380</v>
      </c>
      <c r="M3757" s="17" t="s">
        <v>11381</v>
      </c>
      <c r="N3757" s="17" t="s">
        <v>11382</v>
      </c>
      <c r="O3757" s="17" t="s">
        <v>450</v>
      </c>
      <c r="P3757" s="43" t="s">
        <v>4047</v>
      </c>
      <c r="Q3757" s="17" t="str" cm="1">
        <f t="array" ref="Q3757">_xlfn.XLOOKUP(Table4[[#This Row],[Full Name / Nama Penuh]],Table1[[#All],[Employee Name]],Table1[[#All],[Status]],"",0,1)</f>
        <v>Active</v>
      </c>
      <c r="R3757" s="37"/>
    </row>
    <row r="3758" spans="1:18">
      <c r="A3758" s="17"/>
      <c r="B3758" s="15"/>
      <c r="C3758" s="15"/>
      <c r="D3758" s="15"/>
      <c r="E3758" s="32">
        <v>45834</v>
      </c>
      <c r="F3758" s="17" t="s">
        <v>219</v>
      </c>
      <c r="G3758" s="37">
        <v>12000048</v>
      </c>
      <c r="H3758" s="17" t="s">
        <v>239</v>
      </c>
      <c r="I3758" s="17" t="s">
        <v>627</v>
      </c>
      <c r="J3758" s="17" t="s">
        <v>291</v>
      </c>
      <c r="K3758" s="17" t="s">
        <v>267</v>
      </c>
      <c r="L3758" s="17" t="s">
        <v>11383</v>
      </c>
      <c r="M3758" s="17" t="s">
        <v>11384</v>
      </c>
      <c r="N3758" s="17" t="s">
        <v>11385</v>
      </c>
      <c r="O3758" s="17" t="s">
        <v>589</v>
      </c>
      <c r="P3758" s="43" t="s">
        <v>4047</v>
      </c>
      <c r="Q3758" s="17" t="str" cm="1">
        <f t="array" ref="Q3758">_xlfn.XLOOKUP(Table4[[#This Row],[Full Name / Nama Penuh]],Table1[[#All],[Employee Name]],Table1[[#All],[Status]],"",0,1)</f>
        <v>Active</v>
      </c>
      <c r="R3758" s="37"/>
    </row>
    <row r="3759" spans="1:18">
      <c r="A3759" s="17"/>
      <c r="B3759" s="15"/>
      <c r="C3759" s="15"/>
      <c r="D3759" s="15"/>
      <c r="E3759" s="32">
        <v>45834</v>
      </c>
      <c r="F3759" s="17" t="s">
        <v>97</v>
      </c>
      <c r="G3759" s="15"/>
      <c r="H3759" s="17" t="s">
        <v>239</v>
      </c>
      <c r="I3759" s="17" t="s">
        <v>2973</v>
      </c>
      <c r="J3759" s="17" t="s">
        <v>291</v>
      </c>
      <c r="K3759" s="17" t="s">
        <v>305</v>
      </c>
      <c r="L3759" s="17" t="s">
        <v>11386</v>
      </c>
      <c r="M3759" s="17" t="s">
        <v>11387</v>
      </c>
      <c r="N3759" s="17" t="s">
        <v>11388</v>
      </c>
      <c r="O3759" s="17" t="s">
        <v>295</v>
      </c>
      <c r="P3759" s="43" t="s">
        <v>4047</v>
      </c>
      <c r="Q3759" s="17" t="str" cm="1">
        <f t="array" ref="Q3759">_xlfn.XLOOKUP(Table4[[#This Row],[Full Name / Nama Penuh]],Table1[[#All],[Employee Name]],Table1[[#All],[Status]],"",0,1)</f>
        <v>Active</v>
      </c>
      <c r="R3759" s="37"/>
    </row>
    <row r="3760" spans="1:18" ht="130.5">
      <c r="A3760" s="47"/>
      <c r="B3760" s="21"/>
      <c r="C3760" s="21"/>
      <c r="D3760" s="21"/>
      <c r="E3760" s="33">
        <v>45834</v>
      </c>
      <c r="F3760" s="17" t="s">
        <v>132</v>
      </c>
      <c r="G3760" s="21" t="s">
        <v>8751</v>
      </c>
      <c r="H3760" s="17" t="s">
        <v>239</v>
      </c>
      <c r="I3760" s="22" t="s">
        <v>3674</v>
      </c>
      <c r="J3760" s="22" t="s">
        <v>300</v>
      </c>
      <c r="K3760" s="23" t="s">
        <v>267</v>
      </c>
      <c r="L3760" s="23" t="s">
        <v>11389</v>
      </c>
      <c r="M3760" s="24" t="s">
        <v>11390</v>
      </c>
      <c r="N3760" s="23" t="s">
        <v>11391</v>
      </c>
      <c r="O3760" s="22" t="s">
        <v>346</v>
      </c>
      <c r="P3760" s="43" t="s">
        <v>4047</v>
      </c>
      <c r="Q3760" s="17" t="str" cm="1">
        <f t="array" ref="Q3760">_xlfn.XLOOKUP(Table4[[#This Row],[Full Name / Nama Penuh]],Table1[[#All],[Employee Name]],Table1[[#All],[Status]],"",0,1)</f>
        <v>Active</v>
      </c>
      <c r="R3760" s="37"/>
    </row>
    <row r="3761" spans="1:18">
      <c r="A3761" s="17"/>
      <c r="B3761" s="15"/>
      <c r="C3761" s="15"/>
      <c r="D3761" s="15"/>
      <c r="E3761" s="32">
        <v>45833</v>
      </c>
      <c r="F3761" s="17" t="s">
        <v>53</v>
      </c>
      <c r="G3761" s="15"/>
      <c r="H3761" s="17" t="s">
        <v>239</v>
      </c>
      <c r="I3761" s="17" t="s">
        <v>304</v>
      </c>
      <c r="J3761" s="17" t="s">
        <v>2236</v>
      </c>
      <c r="K3761" s="17" t="s">
        <v>296</v>
      </c>
      <c r="L3761" s="17" t="s">
        <v>11392</v>
      </c>
      <c r="M3761" s="17" t="s">
        <v>11393</v>
      </c>
      <c r="N3761" s="17" t="s">
        <v>11394</v>
      </c>
      <c r="O3761" s="17" t="s">
        <v>346</v>
      </c>
      <c r="P3761" s="43" t="s">
        <v>4047</v>
      </c>
      <c r="Q3761" s="17" t="str" cm="1">
        <f t="array" ref="Q3761">_xlfn.XLOOKUP(Table4[[#This Row],[Full Name / Nama Penuh]],Table1[[#All],[Employee Name]],Table1[[#All],[Status]],"",0,1)</f>
        <v>Active</v>
      </c>
      <c r="R3761" s="37"/>
    </row>
    <row r="3762" spans="1:18">
      <c r="A3762" s="17"/>
      <c r="B3762" s="15"/>
      <c r="C3762" s="15"/>
      <c r="D3762" s="15"/>
      <c r="E3762" s="32">
        <v>45833</v>
      </c>
      <c r="F3762" s="17" t="s">
        <v>174</v>
      </c>
      <c r="G3762" s="15"/>
      <c r="H3762" s="17" t="s">
        <v>239</v>
      </c>
      <c r="I3762" s="17" t="s">
        <v>5798</v>
      </c>
      <c r="J3762" s="17" t="s">
        <v>88</v>
      </c>
      <c r="K3762" s="17" t="s">
        <v>296</v>
      </c>
      <c r="L3762" s="17" t="s">
        <v>8873</v>
      </c>
      <c r="M3762" s="17" t="s">
        <v>8874</v>
      </c>
      <c r="N3762" s="17" t="s">
        <v>8875</v>
      </c>
      <c r="O3762" s="17" t="s">
        <v>346</v>
      </c>
      <c r="P3762" s="43" t="s">
        <v>4047</v>
      </c>
      <c r="Q3762" s="17" t="str" cm="1">
        <f t="array" ref="Q3762">_xlfn.XLOOKUP(Table4[[#This Row],[Full Name / Nama Penuh]],Table1[[#All],[Employee Name]],Table1[[#All],[Status]],"",0,1)</f>
        <v>Active</v>
      </c>
      <c r="R3762" s="37"/>
    </row>
    <row r="3763" spans="1:18">
      <c r="A3763" s="17"/>
      <c r="B3763" s="15"/>
      <c r="C3763" s="15"/>
      <c r="D3763" s="15"/>
      <c r="E3763" s="32">
        <v>45833</v>
      </c>
      <c r="F3763" s="17" t="s">
        <v>166</v>
      </c>
      <c r="G3763" s="15"/>
      <c r="H3763" s="17" t="s">
        <v>239</v>
      </c>
      <c r="I3763" s="17" t="s">
        <v>359</v>
      </c>
      <c r="J3763" s="17" t="s">
        <v>274</v>
      </c>
      <c r="K3763" s="17" t="s">
        <v>296</v>
      </c>
      <c r="L3763" s="17" t="s">
        <v>11395</v>
      </c>
      <c r="M3763" s="17" t="s">
        <v>11396</v>
      </c>
      <c r="N3763" s="17" t="s">
        <v>362</v>
      </c>
      <c r="O3763" s="17" t="s">
        <v>553</v>
      </c>
      <c r="P3763" s="43" t="s">
        <v>4047</v>
      </c>
      <c r="Q3763" s="17" t="str" cm="1">
        <f t="array" ref="Q3763">_xlfn.XLOOKUP(Table4[[#This Row],[Full Name / Nama Penuh]],Table1[[#All],[Employee Name]],Table1[[#All],[Status]],"",0,1)</f>
        <v>Active</v>
      </c>
      <c r="R3763" s="37"/>
    </row>
    <row r="3764" spans="1:18">
      <c r="A3764" s="17"/>
      <c r="B3764" s="15"/>
      <c r="C3764" s="15"/>
      <c r="D3764" s="15"/>
      <c r="E3764" s="32">
        <v>45833</v>
      </c>
      <c r="F3764" s="17" t="s">
        <v>53</v>
      </c>
      <c r="G3764" s="15"/>
      <c r="H3764" s="17" t="s">
        <v>239</v>
      </c>
      <c r="I3764" s="17" t="s">
        <v>304</v>
      </c>
      <c r="J3764" s="17" t="s">
        <v>1038</v>
      </c>
      <c r="K3764" s="17" t="s">
        <v>267</v>
      </c>
      <c r="L3764" s="17" t="s">
        <v>11397</v>
      </c>
      <c r="M3764" s="17" t="s">
        <v>11398</v>
      </c>
      <c r="N3764" s="17" t="s">
        <v>11399</v>
      </c>
      <c r="O3764" s="17" t="s">
        <v>346</v>
      </c>
      <c r="P3764" s="43" t="s">
        <v>4047</v>
      </c>
      <c r="Q3764" s="17" t="str" cm="1">
        <f t="array" ref="Q3764">_xlfn.XLOOKUP(Table4[[#This Row],[Full Name / Nama Penuh]],Table1[[#All],[Employee Name]],Table1[[#All],[Status]],"",0,1)</f>
        <v>Active</v>
      </c>
      <c r="R3764" s="37"/>
    </row>
    <row r="3765" spans="1:18">
      <c r="A3765" s="17"/>
      <c r="B3765" s="15"/>
      <c r="C3765" s="15"/>
      <c r="D3765" s="15"/>
      <c r="E3765" s="32">
        <v>45833</v>
      </c>
      <c r="F3765" s="17" t="s">
        <v>53</v>
      </c>
      <c r="G3765" s="15"/>
      <c r="H3765" s="17" t="s">
        <v>239</v>
      </c>
      <c r="I3765" s="17" t="s">
        <v>304</v>
      </c>
      <c r="J3765" s="17" t="s">
        <v>2236</v>
      </c>
      <c r="K3765" s="17" t="s">
        <v>305</v>
      </c>
      <c r="L3765" s="17" t="s">
        <v>11400</v>
      </c>
      <c r="M3765" s="17" t="s">
        <v>11401</v>
      </c>
      <c r="N3765" s="17" t="s">
        <v>11402</v>
      </c>
      <c r="O3765" s="17" t="s">
        <v>295</v>
      </c>
      <c r="P3765" s="43" t="s">
        <v>4047</v>
      </c>
      <c r="Q3765" s="17" t="str" cm="1">
        <f t="array" ref="Q3765">_xlfn.XLOOKUP(Table4[[#This Row],[Full Name / Nama Penuh]],Table1[[#All],[Employee Name]],Table1[[#All],[Status]],"",0,1)</f>
        <v>Active</v>
      </c>
      <c r="R3765" s="37"/>
    </row>
    <row r="3766" spans="1:18">
      <c r="A3766" s="17"/>
      <c r="B3766" s="15"/>
      <c r="C3766" s="15"/>
      <c r="D3766" s="15"/>
      <c r="E3766" s="32">
        <v>45833</v>
      </c>
      <c r="F3766" s="17" t="s">
        <v>187</v>
      </c>
      <c r="G3766" s="15"/>
      <c r="H3766" s="17" t="s">
        <v>239</v>
      </c>
      <c r="I3766" s="17" t="s">
        <v>2950</v>
      </c>
      <c r="J3766" s="17" t="s">
        <v>475</v>
      </c>
      <c r="K3766" s="17" t="s">
        <v>267</v>
      </c>
      <c r="L3766" s="17" t="s">
        <v>11403</v>
      </c>
      <c r="M3766" s="17" t="s">
        <v>804</v>
      </c>
      <c r="N3766" s="17" t="s">
        <v>11404</v>
      </c>
      <c r="O3766" s="17" t="s">
        <v>553</v>
      </c>
      <c r="P3766" s="43" t="s">
        <v>4047</v>
      </c>
      <c r="Q3766" s="17" t="str" cm="1">
        <f t="array" ref="Q3766">_xlfn.XLOOKUP(Table4[[#This Row],[Full Name / Nama Penuh]],Table1[[#All],[Employee Name]],Table1[[#All],[Status]],"",0,1)</f>
        <v>Active</v>
      </c>
      <c r="R3766" s="37"/>
    </row>
    <row r="3767" spans="1:18">
      <c r="A3767" s="17"/>
      <c r="B3767" s="15"/>
      <c r="C3767" s="15"/>
      <c r="D3767" s="15"/>
      <c r="E3767" s="32">
        <v>45833</v>
      </c>
      <c r="F3767" s="17" t="s">
        <v>208</v>
      </c>
      <c r="G3767" s="15"/>
      <c r="H3767" s="17" t="s">
        <v>239</v>
      </c>
      <c r="I3767" s="17" t="s">
        <v>9912</v>
      </c>
      <c r="J3767" s="17" t="s">
        <v>274</v>
      </c>
      <c r="K3767" s="17" t="s">
        <v>267</v>
      </c>
      <c r="L3767" s="17" t="s">
        <v>11405</v>
      </c>
      <c r="M3767" s="17" t="s">
        <v>11406</v>
      </c>
      <c r="N3767" s="17" t="s">
        <v>11407</v>
      </c>
      <c r="O3767" s="17" t="s">
        <v>283</v>
      </c>
      <c r="P3767" s="43" t="s">
        <v>4047</v>
      </c>
      <c r="Q3767" s="17" t="str" cm="1">
        <f t="array" ref="Q3767">_xlfn.XLOOKUP(Table4[[#This Row],[Full Name / Nama Penuh]],Table1[[#All],[Employee Name]],Table1[[#All],[Status]],"",0,1)</f>
        <v>Active</v>
      </c>
      <c r="R3767" s="37"/>
    </row>
    <row r="3768" spans="1:18">
      <c r="A3768" s="17"/>
      <c r="B3768" s="15"/>
      <c r="C3768" s="15"/>
      <c r="D3768" s="15"/>
      <c r="E3768" s="32">
        <v>45833</v>
      </c>
      <c r="F3768" s="17" t="s">
        <v>208</v>
      </c>
      <c r="G3768" s="15"/>
      <c r="H3768" s="17" t="s">
        <v>239</v>
      </c>
      <c r="I3768" s="17" t="s">
        <v>9912</v>
      </c>
      <c r="J3768" s="17" t="s">
        <v>266</v>
      </c>
      <c r="K3768" s="17" t="s">
        <v>267</v>
      </c>
      <c r="L3768" s="17" t="s">
        <v>11408</v>
      </c>
      <c r="M3768" s="17" t="s">
        <v>11409</v>
      </c>
      <c r="N3768" s="17" t="s">
        <v>11410</v>
      </c>
      <c r="O3768" s="17" t="s">
        <v>289</v>
      </c>
      <c r="P3768" s="43" t="s">
        <v>4047</v>
      </c>
      <c r="Q3768" s="17" t="str" cm="1">
        <f t="array" ref="Q3768">_xlfn.XLOOKUP(Table4[[#This Row],[Full Name / Nama Penuh]],Table1[[#All],[Employee Name]],Table1[[#All],[Status]],"",0,1)</f>
        <v>Active</v>
      </c>
      <c r="R3768" s="37"/>
    </row>
    <row r="3769" spans="1:18">
      <c r="A3769" s="17"/>
      <c r="B3769" s="15"/>
      <c r="C3769" s="15"/>
      <c r="D3769" s="15"/>
      <c r="E3769" s="32">
        <v>45833</v>
      </c>
      <c r="F3769" s="17" t="s">
        <v>166</v>
      </c>
      <c r="G3769" s="15"/>
      <c r="H3769" s="17" t="s">
        <v>239</v>
      </c>
      <c r="I3769" s="17" t="s">
        <v>359</v>
      </c>
      <c r="J3769" s="17" t="s">
        <v>274</v>
      </c>
      <c r="K3769" s="17" t="s">
        <v>305</v>
      </c>
      <c r="L3769" s="17" t="s">
        <v>11411</v>
      </c>
      <c r="M3769" s="17" t="s">
        <v>11412</v>
      </c>
      <c r="N3769" s="17" t="s">
        <v>11413</v>
      </c>
      <c r="O3769" s="17" t="s">
        <v>295</v>
      </c>
      <c r="P3769" s="43" t="s">
        <v>4047</v>
      </c>
      <c r="Q3769" s="17" t="str" cm="1">
        <f t="array" ref="Q3769">_xlfn.XLOOKUP(Table4[[#This Row],[Full Name / Nama Penuh]],Table1[[#All],[Employee Name]],Table1[[#All],[Status]],"",0,1)</f>
        <v>Active</v>
      </c>
      <c r="R3769" s="37"/>
    </row>
    <row r="3770" spans="1:18">
      <c r="A3770" s="17"/>
      <c r="B3770" s="15"/>
      <c r="C3770" s="15"/>
      <c r="D3770" s="15"/>
      <c r="E3770" s="32">
        <v>45833</v>
      </c>
      <c r="F3770" s="17" t="s">
        <v>94</v>
      </c>
      <c r="G3770" s="15"/>
      <c r="H3770" s="17" t="s">
        <v>239</v>
      </c>
      <c r="I3770" s="17" t="s">
        <v>5710</v>
      </c>
      <c r="J3770" s="17" t="s">
        <v>266</v>
      </c>
      <c r="K3770" s="17" t="s">
        <v>267</v>
      </c>
      <c r="L3770" s="17" t="s">
        <v>11414</v>
      </c>
      <c r="M3770" s="17" t="s">
        <v>11415</v>
      </c>
      <c r="N3770" s="17" t="s">
        <v>11416</v>
      </c>
      <c r="O3770" s="17" t="s">
        <v>283</v>
      </c>
      <c r="P3770" s="43" t="s">
        <v>4047</v>
      </c>
      <c r="Q3770" s="17" t="str" cm="1">
        <f t="array" ref="Q3770">_xlfn.XLOOKUP(Table4[[#This Row],[Full Name / Nama Penuh]],Table1[[#All],[Employee Name]],Table1[[#All],[Status]],"",0,1)</f>
        <v>Active</v>
      </c>
      <c r="R3770" s="37"/>
    </row>
    <row r="3771" spans="1:18">
      <c r="A3771" s="17"/>
      <c r="B3771" s="15"/>
      <c r="C3771" s="15"/>
      <c r="D3771" s="15"/>
      <c r="E3771" s="32">
        <v>45832</v>
      </c>
      <c r="F3771" s="17" t="s">
        <v>193</v>
      </c>
      <c r="G3771" s="15"/>
      <c r="H3771" s="17" t="s">
        <v>239</v>
      </c>
      <c r="I3771" s="17" t="s">
        <v>1308</v>
      </c>
      <c r="J3771" s="17" t="s">
        <v>266</v>
      </c>
      <c r="K3771" s="17" t="s">
        <v>285</v>
      </c>
      <c r="L3771" s="17" t="s">
        <v>11417</v>
      </c>
      <c r="M3771" s="17" t="s">
        <v>11418</v>
      </c>
      <c r="N3771" s="17" t="s">
        <v>11419</v>
      </c>
      <c r="O3771" s="17" t="s">
        <v>428</v>
      </c>
      <c r="P3771" s="43" t="s">
        <v>4047</v>
      </c>
      <c r="Q3771" s="17" t="str" cm="1">
        <f t="array" ref="Q3771">_xlfn.XLOOKUP(Table4[[#This Row],[Full Name / Nama Penuh]],Table1[[#All],[Employee Name]],Table1[[#All],[Status]],"",0,1)</f>
        <v>Active</v>
      </c>
      <c r="R3771" s="37"/>
    </row>
    <row r="3772" spans="1:18">
      <c r="A3772" s="17"/>
      <c r="B3772" s="15"/>
      <c r="C3772" s="15"/>
      <c r="D3772" s="15"/>
      <c r="E3772" s="32">
        <v>45832</v>
      </c>
      <c r="F3772" s="17" t="s">
        <v>89</v>
      </c>
      <c r="G3772" s="15"/>
      <c r="H3772" s="17" t="s">
        <v>239</v>
      </c>
      <c r="I3772" s="17" t="s">
        <v>11420</v>
      </c>
      <c r="J3772" s="17" t="s">
        <v>279</v>
      </c>
      <c r="K3772" s="17" t="s">
        <v>267</v>
      </c>
      <c r="L3772" s="17" t="s">
        <v>11421</v>
      </c>
      <c r="M3772" s="17" t="s">
        <v>11422</v>
      </c>
      <c r="N3772" s="17" t="s">
        <v>11423</v>
      </c>
      <c r="O3772" s="17" t="s">
        <v>346</v>
      </c>
      <c r="P3772" s="43" t="s">
        <v>4047</v>
      </c>
      <c r="Q3772" s="17" t="str" cm="1">
        <f t="array" ref="Q3772">_xlfn.XLOOKUP(Table4[[#This Row],[Full Name / Nama Penuh]],Table1[[#All],[Employee Name]],Table1[[#All],[Status]],"",0,1)</f>
        <v>Inactive</v>
      </c>
      <c r="R3772" s="37"/>
    </row>
    <row r="3773" spans="1:18">
      <c r="A3773" s="17"/>
      <c r="B3773" s="15"/>
      <c r="C3773" s="15"/>
      <c r="D3773" s="15"/>
      <c r="E3773" s="32">
        <v>45832</v>
      </c>
      <c r="F3773" s="17" t="s">
        <v>165</v>
      </c>
      <c r="G3773" s="15"/>
      <c r="H3773" s="17" t="s">
        <v>239</v>
      </c>
      <c r="I3773" s="17" t="s">
        <v>651</v>
      </c>
      <c r="J3773" s="17" t="s">
        <v>325</v>
      </c>
      <c r="K3773" s="17" t="s">
        <v>267</v>
      </c>
      <c r="L3773" s="17" t="s">
        <v>11424</v>
      </c>
      <c r="M3773" s="17" t="s">
        <v>1128</v>
      </c>
      <c r="N3773" s="17" t="s">
        <v>11425</v>
      </c>
      <c r="O3773" s="17" t="s">
        <v>318</v>
      </c>
      <c r="P3773" s="43" t="s">
        <v>4047</v>
      </c>
      <c r="Q3773" s="17" t="str" cm="1">
        <f t="array" ref="Q3773">_xlfn.XLOOKUP(Table4[[#This Row],[Full Name / Nama Penuh]],Table1[[#All],[Employee Name]],Table1[[#All],[Status]],"",0,1)</f>
        <v>Active</v>
      </c>
      <c r="R3773" s="37"/>
    </row>
    <row r="3774" spans="1:18">
      <c r="A3774" s="17"/>
      <c r="B3774" s="15"/>
      <c r="C3774" s="15"/>
      <c r="D3774" s="15"/>
      <c r="E3774" s="32">
        <v>45832</v>
      </c>
      <c r="F3774" s="17" t="s">
        <v>82</v>
      </c>
      <c r="G3774" s="15"/>
      <c r="H3774" s="17" t="s">
        <v>239</v>
      </c>
      <c r="I3774" s="17" t="s">
        <v>309</v>
      </c>
      <c r="J3774" s="17" t="s">
        <v>10440</v>
      </c>
      <c r="K3774" s="17" t="s">
        <v>267</v>
      </c>
      <c r="L3774" s="17" t="s">
        <v>11426</v>
      </c>
      <c r="M3774" s="17" t="s">
        <v>11427</v>
      </c>
      <c r="N3774" s="17" t="s">
        <v>11428</v>
      </c>
      <c r="O3774" s="17" t="s">
        <v>283</v>
      </c>
      <c r="P3774" s="43" t="s">
        <v>4047</v>
      </c>
      <c r="Q3774" s="17" t="str" cm="1">
        <f t="array" ref="Q3774">_xlfn.XLOOKUP(Table4[[#This Row],[Full Name / Nama Penuh]],Table1[[#All],[Employee Name]],Table1[[#All],[Status]],"",0,1)</f>
        <v>Active</v>
      </c>
      <c r="R3774" s="37"/>
    </row>
    <row r="3775" spans="1:18">
      <c r="A3775" s="17"/>
      <c r="B3775" s="15"/>
      <c r="C3775" s="15"/>
      <c r="D3775" s="15"/>
      <c r="E3775" s="32">
        <v>45832</v>
      </c>
      <c r="F3775" s="17" t="s">
        <v>182</v>
      </c>
      <c r="G3775" s="15"/>
      <c r="H3775" s="17" t="s">
        <v>239</v>
      </c>
      <c r="I3775" s="17" t="s">
        <v>962</v>
      </c>
      <c r="J3775" s="17" t="s">
        <v>266</v>
      </c>
      <c r="K3775" s="17" t="s">
        <v>267</v>
      </c>
      <c r="L3775" s="17" t="s">
        <v>11429</v>
      </c>
      <c r="M3775" s="17" t="s">
        <v>11430</v>
      </c>
      <c r="N3775" s="17" t="s">
        <v>11431</v>
      </c>
      <c r="O3775" s="17" t="s">
        <v>283</v>
      </c>
      <c r="P3775" s="43" t="s">
        <v>4047</v>
      </c>
      <c r="Q3775" s="17" t="str" cm="1">
        <f t="array" ref="Q3775">_xlfn.XLOOKUP(Table4[[#This Row],[Full Name / Nama Penuh]],Table1[[#All],[Employee Name]],Table1[[#All],[Status]],"",0,1)</f>
        <v>Active</v>
      </c>
      <c r="R3775" s="37"/>
    </row>
    <row r="3776" spans="1:18">
      <c r="A3776" s="17"/>
      <c r="B3776" s="15"/>
      <c r="C3776" s="15"/>
      <c r="D3776" s="15"/>
      <c r="E3776" s="32">
        <v>45832</v>
      </c>
      <c r="F3776" s="17" t="s">
        <v>94</v>
      </c>
      <c r="G3776" s="15"/>
      <c r="H3776" s="17" t="s">
        <v>239</v>
      </c>
      <c r="I3776" s="17" t="s">
        <v>5710</v>
      </c>
      <c r="J3776" s="17" t="s">
        <v>291</v>
      </c>
      <c r="K3776" s="17" t="s">
        <v>267</v>
      </c>
      <c r="L3776" s="17" t="s">
        <v>11432</v>
      </c>
      <c r="M3776" s="17" t="s">
        <v>11433</v>
      </c>
      <c r="N3776" s="17" t="s">
        <v>11434</v>
      </c>
      <c r="O3776" s="17" t="s">
        <v>283</v>
      </c>
      <c r="P3776" s="43" t="s">
        <v>4047</v>
      </c>
      <c r="Q3776" s="17" t="str" cm="1">
        <f t="array" ref="Q3776">_xlfn.XLOOKUP(Table4[[#This Row],[Full Name / Nama Penuh]],Table1[[#All],[Employee Name]],Table1[[#All],[Status]],"",0,1)</f>
        <v>Active</v>
      </c>
      <c r="R3776" s="37"/>
    </row>
    <row r="3777" spans="1:18">
      <c r="A3777" s="17"/>
      <c r="B3777" s="15"/>
      <c r="C3777" s="15"/>
      <c r="D3777" s="15"/>
      <c r="E3777" s="32">
        <v>45831</v>
      </c>
      <c r="F3777" s="17" t="s">
        <v>108</v>
      </c>
      <c r="G3777" s="15"/>
      <c r="H3777" s="17" t="s">
        <v>239</v>
      </c>
      <c r="I3777" s="17" t="s">
        <v>546</v>
      </c>
      <c r="J3777" s="17" t="s">
        <v>291</v>
      </c>
      <c r="K3777" s="17" t="s">
        <v>285</v>
      </c>
      <c r="L3777" s="17" t="s">
        <v>10206</v>
      </c>
      <c r="M3777" s="17" t="s">
        <v>362</v>
      </c>
      <c r="N3777" s="17" t="s">
        <v>8747</v>
      </c>
      <c r="O3777" s="17" t="s">
        <v>589</v>
      </c>
      <c r="P3777" s="43" t="s">
        <v>4047</v>
      </c>
      <c r="Q3777" s="17" t="str" cm="1">
        <f t="array" ref="Q3777">_xlfn.XLOOKUP(Table4[[#This Row],[Full Name / Nama Penuh]],Table1[[#All],[Employee Name]],Table1[[#All],[Status]],"",0,1)</f>
        <v>Active</v>
      </c>
      <c r="R3777" s="37"/>
    </row>
    <row r="3778" spans="1:18">
      <c r="A3778" s="17"/>
      <c r="B3778" s="15"/>
      <c r="C3778" s="15"/>
      <c r="D3778" s="15"/>
      <c r="E3778" s="32">
        <v>45831</v>
      </c>
      <c r="F3778" s="17" t="s">
        <v>82</v>
      </c>
      <c r="G3778" s="15"/>
      <c r="H3778" s="17" t="s">
        <v>239</v>
      </c>
      <c r="I3778" s="17" t="s">
        <v>309</v>
      </c>
      <c r="J3778" s="17" t="s">
        <v>483</v>
      </c>
      <c r="K3778" s="17" t="s">
        <v>296</v>
      </c>
      <c r="L3778" s="17" t="s">
        <v>11435</v>
      </c>
      <c r="M3778" s="17" t="s">
        <v>11436</v>
      </c>
      <c r="N3778" s="17" t="s">
        <v>11437</v>
      </c>
      <c r="O3778" s="17" t="s">
        <v>346</v>
      </c>
      <c r="P3778" s="43" t="s">
        <v>4047</v>
      </c>
      <c r="Q3778" s="17" t="str" cm="1">
        <f t="array" ref="Q3778">_xlfn.XLOOKUP(Table4[[#This Row],[Full Name / Nama Penuh]],Table1[[#All],[Employee Name]],Table1[[#All],[Status]],"",0,1)</f>
        <v>Active</v>
      </c>
      <c r="R3778" s="37"/>
    </row>
    <row r="3779" spans="1:18">
      <c r="A3779" s="17"/>
      <c r="B3779" s="15"/>
      <c r="C3779" s="15"/>
      <c r="D3779" s="15"/>
      <c r="E3779" s="32">
        <v>45831</v>
      </c>
      <c r="F3779" s="17" t="s">
        <v>86</v>
      </c>
      <c r="G3779" s="15"/>
      <c r="H3779" s="17" t="s">
        <v>239</v>
      </c>
      <c r="I3779" s="17" t="s">
        <v>885</v>
      </c>
      <c r="J3779" s="17" t="s">
        <v>274</v>
      </c>
      <c r="K3779" s="17" t="s">
        <v>296</v>
      </c>
      <c r="L3779" s="17" t="s">
        <v>11438</v>
      </c>
      <c r="M3779" s="17" t="s">
        <v>11439</v>
      </c>
      <c r="N3779" s="17" t="s">
        <v>11440</v>
      </c>
      <c r="O3779" s="17" t="s">
        <v>454</v>
      </c>
      <c r="P3779" s="43" t="s">
        <v>4047</v>
      </c>
      <c r="Q3779" s="17" t="str" cm="1">
        <f t="array" ref="Q3779">_xlfn.XLOOKUP(Table4[[#This Row],[Full Name / Nama Penuh]],Table1[[#All],[Employee Name]],Table1[[#All],[Status]],"",0,1)</f>
        <v>Active</v>
      </c>
      <c r="R3779" s="37"/>
    </row>
    <row r="3780" spans="1:18">
      <c r="A3780" s="17"/>
      <c r="B3780" s="15"/>
      <c r="C3780" s="15"/>
      <c r="D3780" s="15"/>
      <c r="E3780" s="32">
        <v>45831</v>
      </c>
      <c r="F3780" s="17" t="s">
        <v>182</v>
      </c>
      <c r="G3780" s="15"/>
      <c r="H3780" s="17" t="s">
        <v>239</v>
      </c>
      <c r="I3780" s="17" t="s">
        <v>962</v>
      </c>
      <c r="J3780" s="17" t="s">
        <v>644</v>
      </c>
      <c r="K3780" s="17" t="s">
        <v>296</v>
      </c>
      <c r="L3780" s="17" t="s">
        <v>11441</v>
      </c>
      <c r="M3780" s="17" t="s">
        <v>11442</v>
      </c>
      <c r="N3780" s="17" t="s">
        <v>11443</v>
      </c>
      <c r="O3780" s="17" t="s">
        <v>450</v>
      </c>
      <c r="P3780" s="43" t="s">
        <v>4047</v>
      </c>
      <c r="Q3780" s="17" t="str" cm="1">
        <f t="array" ref="Q3780">_xlfn.XLOOKUP(Table4[[#This Row],[Full Name / Nama Penuh]],Table1[[#All],[Employee Name]],Table1[[#All],[Status]],"",0,1)</f>
        <v>Active</v>
      </c>
      <c r="R3780" s="37"/>
    </row>
    <row r="3781" spans="1:18">
      <c r="A3781" s="17"/>
      <c r="B3781" s="15"/>
      <c r="C3781" s="15"/>
      <c r="D3781" s="15"/>
      <c r="E3781" s="32">
        <v>45831</v>
      </c>
      <c r="F3781" s="17" t="s">
        <v>211</v>
      </c>
      <c r="G3781" s="15"/>
      <c r="H3781" s="17" t="s">
        <v>239</v>
      </c>
      <c r="I3781" s="17" t="s">
        <v>892</v>
      </c>
      <c r="J3781" s="17" t="s">
        <v>279</v>
      </c>
      <c r="K3781" s="17" t="s">
        <v>267</v>
      </c>
      <c r="L3781" s="17" t="s">
        <v>11444</v>
      </c>
      <c r="M3781" s="17" t="s">
        <v>5434</v>
      </c>
      <c r="N3781" s="17" t="s">
        <v>11445</v>
      </c>
      <c r="O3781" s="17" t="s">
        <v>346</v>
      </c>
      <c r="P3781" s="43" t="s">
        <v>4047</v>
      </c>
      <c r="Q3781" s="17" t="str" cm="1">
        <f t="array" ref="Q3781">_xlfn.XLOOKUP(Table4[[#This Row],[Full Name / Nama Penuh]],Table1[[#All],[Employee Name]],Table1[[#All],[Status]],"",0,1)</f>
        <v>Active</v>
      </c>
      <c r="R3781" s="37"/>
    </row>
    <row r="3782" spans="1:18">
      <c r="A3782" s="17"/>
      <c r="B3782" s="15"/>
      <c r="C3782" s="15"/>
      <c r="D3782" s="15"/>
      <c r="E3782" s="32">
        <v>45831</v>
      </c>
      <c r="F3782" s="17" t="s">
        <v>66</v>
      </c>
      <c r="G3782" s="15"/>
      <c r="H3782" s="17" t="s">
        <v>239</v>
      </c>
      <c r="I3782" s="17" t="s">
        <v>56</v>
      </c>
      <c r="J3782" s="17" t="s">
        <v>291</v>
      </c>
      <c r="K3782" s="17" t="s">
        <v>305</v>
      </c>
      <c r="L3782" s="17" t="s">
        <v>11446</v>
      </c>
      <c r="M3782" s="17" t="s">
        <v>1223</v>
      </c>
      <c r="N3782" s="17" t="s">
        <v>2589</v>
      </c>
      <c r="O3782" s="17" t="s">
        <v>295</v>
      </c>
      <c r="P3782" s="43" t="s">
        <v>4047</v>
      </c>
      <c r="Q3782" s="17" t="str" cm="1">
        <f t="array" ref="Q3782">_xlfn.XLOOKUP(Table4[[#This Row],[Full Name / Nama Penuh]],Table1[[#All],[Employee Name]],Table1[[#All],[Status]],"",0,1)</f>
        <v>Active</v>
      </c>
      <c r="R3782" s="37"/>
    </row>
    <row r="3783" spans="1:18">
      <c r="A3783" s="17"/>
      <c r="B3783" s="15"/>
      <c r="C3783" s="15"/>
      <c r="D3783" s="15"/>
      <c r="E3783" s="32">
        <v>45831</v>
      </c>
      <c r="F3783" s="17" t="s">
        <v>214</v>
      </c>
      <c r="G3783" s="15"/>
      <c r="H3783" s="17" t="s">
        <v>239</v>
      </c>
      <c r="I3783" s="17" t="s">
        <v>11447</v>
      </c>
      <c r="J3783" s="17" t="s">
        <v>266</v>
      </c>
      <c r="K3783" s="17" t="s">
        <v>305</v>
      </c>
      <c r="L3783" s="17" t="s">
        <v>11448</v>
      </c>
      <c r="M3783" s="17" t="s">
        <v>11449</v>
      </c>
      <c r="N3783" s="17" t="s">
        <v>11450</v>
      </c>
      <c r="O3783" s="17" t="s">
        <v>527</v>
      </c>
      <c r="P3783" s="43" t="s">
        <v>4047</v>
      </c>
      <c r="Q3783" s="17" t="str" cm="1">
        <f t="array" ref="Q3783">_xlfn.XLOOKUP(Table4[[#This Row],[Full Name / Nama Penuh]],Table1[[#All],[Employee Name]],Table1[[#All],[Status]],"",0,1)</f>
        <v>Active</v>
      </c>
      <c r="R3783" s="37"/>
    </row>
    <row r="3784" spans="1:18">
      <c r="A3784" s="17"/>
      <c r="B3784" s="15"/>
      <c r="C3784" s="15"/>
      <c r="D3784" s="15"/>
      <c r="E3784" s="32">
        <v>45831</v>
      </c>
      <c r="F3784" s="17" t="s">
        <v>86</v>
      </c>
      <c r="G3784" s="15"/>
      <c r="H3784" s="17" t="s">
        <v>239</v>
      </c>
      <c r="I3784" s="17" t="s">
        <v>885</v>
      </c>
      <c r="J3784" s="17" t="s">
        <v>644</v>
      </c>
      <c r="K3784" s="17" t="s">
        <v>305</v>
      </c>
      <c r="L3784" s="17" t="s">
        <v>11451</v>
      </c>
      <c r="M3784" s="17" t="s">
        <v>11452</v>
      </c>
      <c r="N3784" s="17" t="s">
        <v>11453</v>
      </c>
      <c r="O3784" s="17" t="s">
        <v>295</v>
      </c>
      <c r="P3784" s="43" t="s">
        <v>4047</v>
      </c>
      <c r="Q3784" s="17" t="str" cm="1">
        <f t="array" ref="Q3784">_xlfn.XLOOKUP(Table4[[#This Row],[Full Name / Nama Penuh]],Table1[[#All],[Employee Name]],Table1[[#All],[Status]],"",0,1)</f>
        <v>Active</v>
      </c>
      <c r="R3784" s="37"/>
    </row>
    <row r="3785" spans="1:18">
      <c r="A3785" s="17"/>
      <c r="B3785" s="15"/>
      <c r="C3785" s="15"/>
      <c r="D3785" s="15"/>
      <c r="E3785" s="32">
        <v>45831</v>
      </c>
      <c r="F3785" s="17" t="s">
        <v>86</v>
      </c>
      <c r="G3785" s="15"/>
      <c r="H3785" s="17" t="s">
        <v>239</v>
      </c>
      <c r="I3785" s="17" t="s">
        <v>885</v>
      </c>
      <c r="J3785" s="17" t="s">
        <v>483</v>
      </c>
      <c r="K3785" s="17" t="s">
        <v>305</v>
      </c>
      <c r="L3785" s="17" t="s">
        <v>11454</v>
      </c>
      <c r="M3785" s="17" t="s">
        <v>11455</v>
      </c>
      <c r="N3785" s="17" t="s">
        <v>11456</v>
      </c>
      <c r="O3785" s="17" t="s">
        <v>295</v>
      </c>
      <c r="P3785" s="43" t="s">
        <v>4047</v>
      </c>
      <c r="Q3785" s="17" t="str" cm="1">
        <f t="array" ref="Q3785">_xlfn.XLOOKUP(Table4[[#This Row],[Full Name / Nama Penuh]],Table1[[#All],[Employee Name]],Table1[[#All],[Status]],"",0,1)</f>
        <v>Active</v>
      </c>
      <c r="R3785" s="37"/>
    </row>
    <row r="3786" spans="1:18">
      <c r="A3786" s="17"/>
      <c r="B3786" s="15"/>
      <c r="C3786" s="15"/>
      <c r="D3786" s="15"/>
      <c r="E3786" s="32">
        <v>45831</v>
      </c>
      <c r="F3786" s="17" t="s">
        <v>160</v>
      </c>
      <c r="G3786" s="15"/>
      <c r="H3786" s="17" t="s">
        <v>239</v>
      </c>
      <c r="I3786" s="17" t="s">
        <v>359</v>
      </c>
      <c r="J3786" s="17" t="s">
        <v>266</v>
      </c>
      <c r="K3786" s="17" t="s">
        <v>305</v>
      </c>
      <c r="L3786" s="17" t="s">
        <v>11457</v>
      </c>
      <c r="M3786" s="17" t="s">
        <v>11458</v>
      </c>
      <c r="N3786" s="17" t="s">
        <v>11459</v>
      </c>
      <c r="O3786" s="17" t="s">
        <v>340</v>
      </c>
      <c r="P3786" s="43" t="s">
        <v>4047</v>
      </c>
      <c r="Q3786" s="17" t="str" cm="1">
        <f t="array" ref="Q3786">_xlfn.XLOOKUP(Table4[[#This Row],[Full Name / Nama Penuh]],Table1[[#All],[Employee Name]],Table1[[#All],[Status]],"",0,1)</f>
        <v>Active</v>
      </c>
      <c r="R3786" s="37"/>
    </row>
    <row r="3787" spans="1:18">
      <c r="A3787" s="17"/>
      <c r="B3787" s="15"/>
      <c r="C3787" s="15"/>
      <c r="D3787" s="15"/>
      <c r="E3787" s="32">
        <v>45831</v>
      </c>
      <c r="F3787" s="17" t="s">
        <v>185</v>
      </c>
      <c r="G3787" s="15"/>
      <c r="H3787" s="17" t="s">
        <v>239</v>
      </c>
      <c r="I3787" s="17" t="s">
        <v>411</v>
      </c>
      <c r="J3787" s="17" t="s">
        <v>475</v>
      </c>
      <c r="K3787" s="17" t="s">
        <v>267</v>
      </c>
      <c r="L3787" s="17" t="s">
        <v>11460</v>
      </c>
      <c r="M3787" s="17" t="s">
        <v>4517</v>
      </c>
      <c r="N3787" s="17" t="s">
        <v>11461</v>
      </c>
      <c r="O3787" s="17" t="s">
        <v>283</v>
      </c>
      <c r="P3787" s="43" t="s">
        <v>4047</v>
      </c>
      <c r="Q3787" s="17" t="str" cm="1">
        <f t="array" ref="Q3787">_xlfn.XLOOKUP(Table4[[#This Row],[Full Name / Nama Penuh]],Table1[[#All],[Employee Name]],Table1[[#All],[Status]],"",0,1)</f>
        <v>Active</v>
      </c>
      <c r="R3787" s="37"/>
    </row>
    <row r="3788" spans="1:18">
      <c r="A3788" s="17"/>
      <c r="B3788" s="15"/>
      <c r="C3788" s="15"/>
      <c r="D3788" s="15"/>
      <c r="E3788" s="32">
        <v>45831</v>
      </c>
      <c r="F3788" s="17" t="s">
        <v>185</v>
      </c>
      <c r="G3788" s="15"/>
      <c r="H3788" s="17" t="s">
        <v>239</v>
      </c>
      <c r="I3788" s="17" t="s">
        <v>411</v>
      </c>
      <c r="J3788" s="17" t="s">
        <v>475</v>
      </c>
      <c r="K3788" s="17" t="s">
        <v>305</v>
      </c>
      <c r="L3788" s="17" t="s">
        <v>11462</v>
      </c>
      <c r="M3788" s="17" t="s">
        <v>4517</v>
      </c>
      <c r="N3788" s="17" t="s">
        <v>11463</v>
      </c>
      <c r="O3788" s="17" t="s">
        <v>295</v>
      </c>
      <c r="P3788" s="43" t="s">
        <v>4047</v>
      </c>
      <c r="Q3788" s="17" t="str" cm="1">
        <f t="array" ref="Q3788">_xlfn.XLOOKUP(Table4[[#This Row],[Full Name / Nama Penuh]],Table1[[#All],[Employee Name]],Table1[[#All],[Status]],"",0,1)</f>
        <v>Active</v>
      </c>
      <c r="R3788" s="37"/>
    </row>
    <row r="3789" spans="1:18">
      <c r="A3789" s="17"/>
      <c r="B3789" s="15"/>
      <c r="C3789" s="15"/>
      <c r="D3789" s="15"/>
      <c r="E3789" s="32">
        <v>45829</v>
      </c>
      <c r="F3789" s="17" t="s">
        <v>31</v>
      </c>
      <c r="G3789" s="15"/>
      <c r="H3789" s="17" t="s">
        <v>239</v>
      </c>
      <c r="I3789" s="17" t="s">
        <v>7656</v>
      </c>
      <c r="J3789" s="17" t="s">
        <v>1787</v>
      </c>
      <c r="K3789" s="17" t="s">
        <v>267</v>
      </c>
      <c r="L3789" s="17" t="s">
        <v>11464</v>
      </c>
      <c r="M3789" s="17" t="s">
        <v>11465</v>
      </c>
      <c r="N3789" s="17" t="s">
        <v>11466</v>
      </c>
      <c r="O3789" s="17" t="s">
        <v>283</v>
      </c>
      <c r="P3789" s="43" t="s">
        <v>4047</v>
      </c>
      <c r="Q3789" s="17" t="str" cm="1">
        <f t="array" ref="Q3789">_xlfn.XLOOKUP(Table4[[#This Row],[Full Name / Nama Penuh]],Table1[[#All],[Employee Name]],Table1[[#All],[Status]],"",0,1)</f>
        <v>Inactive</v>
      </c>
      <c r="R3789" s="37"/>
    </row>
    <row r="3790" spans="1:18">
      <c r="A3790" s="17"/>
      <c r="B3790" s="15"/>
      <c r="C3790" s="15"/>
      <c r="D3790" s="15"/>
      <c r="E3790" s="32">
        <v>45828</v>
      </c>
      <c r="F3790" s="17" t="s">
        <v>116</v>
      </c>
      <c r="G3790" s="15"/>
      <c r="H3790" s="17" t="s">
        <v>239</v>
      </c>
      <c r="I3790" s="17" t="s">
        <v>861</v>
      </c>
      <c r="J3790" s="17" t="s">
        <v>88</v>
      </c>
      <c r="K3790" s="17" t="s">
        <v>285</v>
      </c>
      <c r="L3790" s="17" t="s">
        <v>11467</v>
      </c>
      <c r="M3790" s="17" t="s">
        <v>11468</v>
      </c>
      <c r="N3790" s="17" t="s">
        <v>11469</v>
      </c>
      <c r="O3790" s="17" t="s">
        <v>295</v>
      </c>
      <c r="P3790" s="43" t="s">
        <v>4047</v>
      </c>
      <c r="Q3790" s="17" t="str" cm="1">
        <f t="array" ref="Q3790">_xlfn.XLOOKUP(Table4[[#This Row],[Full Name / Nama Penuh]],Table1[[#All],[Employee Name]],Table1[[#All],[Status]],"",0,1)</f>
        <v>Active</v>
      </c>
      <c r="R3790" s="37"/>
    </row>
    <row r="3791" spans="1:18">
      <c r="A3791" s="17"/>
      <c r="B3791" s="15"/>
      <c r="C3791" s="15"/>
      <c r="D3791" s="15"/>
      <c r="E3791" s="32">
        <v>45828</v>
      </c>
      <c r="F3791" s="17" t="s">
        <v>214</v>
      </c>
      <c r="G3791" s="15"/>
      <c r="H3791" s="17" t="s">
        <v>239</v>
      </c>
      <c r="I3791" s="17" t="s">
        <v>9715</v>
      </c>
      <c r="J3791" s="17" t="s">
        <v>279</v>
      </c>
      <c r="K3791" s="17" t="s">
        <v>296</v>
      </c>
      <c r="L3791" s="17" t="s">
        <v>11470</v>
      </c>
      <c r="M3791" s="17" t="s">
        <v>11471</v>
      </c>
      <c r="N3791" s="17" t="s">
        <v>11472</v>
      </c>
      <c r="O3791" s="17" t="s">
        <v>346</v>
      </c>
      <c r="P3791" s="43" t="s">
        <v>4047</v>
      </c>
      <c r="Q3791" s="17" t="str" cm="1">
        <f t="array" ref="Q3791">_xlfn.XLOOKUP(Table4[[#This Row],[Full Name / Nama Penuh]],Table1[[#All],[Employee Name]],Table1[[#All],[Status]],"",0,1)</f>
        <v>Active</v>
      </c>
      <c r="R3791" s="37"/>
    </row>
    <row r="3792" spans="1:18">
      <c r="A3792" s="17"/>
      <c r="B3792" s="15"/>
      <c r="C3792" s="15"/>
      <c r="D3792" s="15"/>
      <c r="E3792" s="32">
        <v>45828</v>
      </c>
      <c r="F3792" s="17" t="s">
        <v>157</v>
      </c>
      <c r="G3792" s="15"/>
      <c r="H3792" s="17" t="s">
        <v>239</v>
      </c>
      <c r="I3792" s="17" t="s">
        <v>465</v>
      </c>
      <c r="J3792" s="17" t="s">
        <v>753</v>
      </c>
      <c r="K3792" s="17" t="s">
        <v>296</v>
      </c>
      <c r="L3792" s="17" t="s">
        <v>11473</v>
      </c>
      <c r="M3792" s="17" t="s">
        <v>11474</v>
      </c>
      <c r="N3792" s="17" t="s">
        <v>11475</v>
      </c>
      <c r="O3792" s="17" t="s">
        <v>295</v>
      </c>
      <c r="P3792" s="43" t="s">
        <v>4047</v>
      </c>
      <c r="Q3792" s="17" t="str" cm="1">
        <f t="array" ref="Q3792">_xlfn.XLOOKUP(Table4[[#This Row],[Full Name / Nama Penuh]],Table1[[#All],[Employee Name]],Table1[[#All],[Status]],"",0,1)</f>
        <v>Active</v>
      </c>
      <c r="R3792" s="37"/>
    </row>
    <row r="3793" spans="1:18">
      <c r="A3793" s="17"/>
      <c r="B3793" s="15"/>
      <c r="C3793" s="15"/>
      <c r="D3793" s="15"/>
      <c r="E3793" s="32">
        <v>45828</v>
      </c>
      <c r="F3793" s="17" t="s">
        <v>174</v>
      </c>
      <c r="G3793" s="15"/>
      <c r="H3793" s="17" t="s">
        <v>239</v>
      </c>
      <c r="I3793" s="17" t="s">
        <v>359</v>
      </c>
      <c r="J3793" s="17" t="s">
        <v>386</v>
      </c>
      <c r="K3793" s="17" t="s">
        <v>296</v>
      </c>
      <c r="L3793" s="17" t="s">
        <v>11476</v>
      </c>
      <c r="M3793" s="17" t="s">
        <v>11477</v>
      </c>
      <c r="N3793" s="17" t="s">
        <v>11478</v>
      </c>
      <c r="O3793" s="17" t="s">
        <v>346</v>
      </c>
      <c r="P3793" s="43" t="s">
        <v>4047</v>
      </c>
      <c r="Q3793" s="17" t="str" cm="1">
        <f t="array" ref="Q3793">_xlfn.XLOOKUP(Table4[[#This Row],[Full Name / Nama Penuh]],Table1[[#All],[Employee Name]],Table1[[#All],[Status]],"",0,1)</f>
        <v>Active</v>
      </c>
      <c r="R3793" s="37"/>
    </row>
    <row r="3794" spans="1:18" ht="43.5">
      <c r="A3794" s="47"/>
      <c r="B3794" s="21"/>
      <c r="C3794" s="21"/>
      <c r="D3794" s="21"/>
      <c r="E3794" s="33">
        <v>45828</v>
      </c>
      <c r="F3794" s="17" t="s">
        <v>147</v>
      </c>
      <c r="G3794" s="15"/>
      <c r="H3794" s="17" t="s">
        <v>239</v>
      </c>
      <c r="I3794" s="22" t="s">
        <v>508</v>
      </c>
      <c r="J3794" s="22" t="s">
        <v>1038</v>
      </c>
      <c r="K3794" s="23" t="s">
        <v>267</v>
      </c>
      <c r="L3794" s="23" t="s">
        <v>11479</v>
      </c>
      <c r="M3794" s="24" t="s">
        <v>11480</v>
      </c>
      <c r="N3794" s="24" t="s">
        <v>11481</v>
      </c>
      <c r="O3794" s="22" t="s">
        <v>283</v>
      </c>
      <c r="P3794" s="43" t="s">
        <v>4047</v>
      </c>
      <c r="Q3794" s="17" t="str" cm="1">
        <f t="array" ref="Q3794">_xlfn.XLOOKUP(Table4[[#This Row],[Full Name / Nama Penuh]],Table1[[#All],[Employee Name]],Table1[[#All],[Status]],"",0,1)</f>
        <v>Active</v>
      </c>
      <c r="R3794" s="37"/>
    </row>
    <row r="3795" spans="1:18">
      <c r="A3795" s="17"/>
      <c r="B3795" s="15"/>
      <c r="C3795" s="15"/>
      <c r="D3795" s="15"/>
      <c r="E3795" s="32">
        <v>45827</v>
      </c>
      <c r="F3795" s="17" t="s">
        <v>210</v>
      </c>
      <c r="G3795" s="15"/>
      <c r="H3795" s="17" t="s">
        <v>239</v>
      </c>
      <c r="I3795" s="17" t="s">
        <v>1290</v>
      </c>
      <c r="J3795" s="17" t="s">
        <v>325</v>
      </c>
      <c r="K3795" s="17" t="s">
        <v>296</v>
      </c>
      <c r="L3795" s="17" t="s">
        <v>11482</v>
      </c>
      <c r="M3795" s="17" t="s">
        <v>11483</v>
      </c>
      <c r="N3795" s="17" t="s">
        <v>11484</v>
      </c>
      <c r="O3795" s="17" t="s">
        <v>450</v>
      </c>
      <c r="P3795" s="43" t="s">
        <v>4047</v>
      </c>
      <c r="Q3795" s="17" t="str" cm="1">
        <f t="array" ref="Q3795">_xlfn.XLOOKUP(Table4[[#This Row],[Full Name / Nama Penuh]],Table1[[#All],[Employee Name]],Table1[[#All],[Status]],"",0,1)</f>
        <v>Active</v>
      </c>
      <c r="R3795" s="37"/>
    </row>
    <row r="3796" spans="1:18">
      <c r="A3796" s="17"/>
      <c r="B3796" s="15"/>
      <c r="C3796" s="15"/>
      <c r="D3796" s="15"/>
      <c r="E3796" s="32">
        <v>45827</v>
      </c>
      <c r="F3796" s="17" t="s">
        <v>174</v>
      </c>
      <c r="G3796" s="15"/>
      <c r="H3796" s="17" t="s">
        <v>239</v>
      </c>
      <c r="I3796" s="17" t="s">
        <v>359</v>
      </c>
      <c r="J3796" s="17" t="s">
        <v>386</v>
      </c>
      <c r="K3796" s="17" t="s">
        <v>296</v>
      </c>
      <c r="L3796" s="17" t="s">
        <v>11485</v>
      </c>
      <c r="M3796" s="17" t="s">
        <v>11486</v>
      </c>
      <c r="N3796" s="17" t="s">
        <v>11487</v>
      </c>
      <c r="O3796" s="17" t="s">
        <v>346</v>
      </c>
      <c r="P3796" s="43" t="s">
        <v>4047</v>
      </c>
      <c r="Q3796" s="17" t="str" cm="1">
        <f t="array" ref="Q3796">_xlfn.XLOOKUP(Table4[[#This Row],[Full Name / Nama Penuh]],Table1[[#All],[Employee Name]],Table1[[#All],[Status]],"",0,1)</f>
        <v>Active</v>
      </c>
      <c r="R3796" s="37"/>
    </row>
    <row r="3797" spans="1:18">
      <c r="A3797" s="17"/>
      <c r="B3797" s="15"/>
      <c r="C3797" s="15"/>
      <c r="D3797" s="15"/>
      <c r="E3797" s="32">
        <v>45827</v>
      </c>
      <c r="F3797" s="17" t="s">
        <v>165</v>
      </c>
      <c r="G3797" s="15"/>
      <c r="H3797" s="17" t="s">
        <v>239</v>
      </c>
      <c r="I3797" s="17" t="s">
        <v>701</v>
      </c>
      <c r="J3797" s="17" t="s">
        <v>475</v>
      </c>
      <c r="K3797" s="17" t="s">
        <v>267</v>
      </c>
      <c r="L3797" s="17" t="s">
        <v>11488</v>
      </c>
      <c r="M3797" s="17" t="s">
        <v>11489</v>
      </c>
      <c r="N3797" s="17" t="s">
        <v>11490</v>
      </c>
      <c r="O3797" s="17" t="s">
        <v>283</v>
      </c>
      <c r="P3797" s="43" t="s">
        <v>4047</v>
      </c>
      <c r="Q3797" s="17" t="str" cm="1">
        <f t="array" ref="Q3797">_xlfn.XLOOKUP(Table4[[#This Row],[Full Name / Nama Penuh]],Table1[[#All],[Employee Name]],Table1[[#All],[Status]],"",0,1)</f>
        <v>Active</v>
      </c>
      <c r="R3797" s="37"/>
    </row>
    <row r="3798" spans="1:18">
      <c r="A3798" s="17"/>
      <c r="B3798" s="15"/>
      <c r="C3798" s="15"/>
      <c r="D3798" s="15"/>
      <c r="E3798" s="32">
        <v>45827</v>
      </c>
      <c r="F3798" s="17" t="s">
        <v>228</v>
      </c>
      <c r="G3798" s="15"/>
      <c r="H3798" s="17" t="s">
        <v>239</v>
      </c>
      <c r="I3798" s="17" t="s">
        <v>546</v>
      </c>
      <c r="J3798" s="17" t="s">
        <v>291</v>
      </c>
      <c r="K3798" s="17" t="s">
        <v>305</v>
      </c>
      <c r="L3798" s="17" t="s">
        <v>11491</v>
      </c>
      <c r="M3798" s="17" t="s">
        <v>11492</v>
      </c>
      <c r="N3798" s="17" t="s">
        <v>11493</v>
      </c>
      <c r="O3798" s="17" t="s">
        <v>318</v>
      </c>
      <c r="P3798" s="43" t="s">
        <v>4047</v>
      </c>
      <c r="Q3798" s="17" t="str" cm="1">
        <f t="array" ref="Q3798">_xlfn.XLOOKUP(Table4[[#This Row],[Full Name / Nama Penuh]],Table1[[#All],[Employee Name]],Table1[[#All],[Status]],"",0,1)</f>
        <v>Active</v>
      </c>
      <c r="R3798" s="37"/>
    </row>
    <row r="3799" spans="1:18">
      <c r="A3799" s="17"/>
      <c r="B3799" s="15"/>
      <c r="C3799" s="15"/>
      <c r="D3799" s="15"/>
      <c r="E3799" s="32">
        <v>45827</v>
      </c>
      <c r="F3799" s="17" t="s">
        <v>112</v>
      </c>
      <c r="G3799" s="15"/>
      <c r="H3799" s="17" t="s">
        <v>239</v>
      </c>
      <c r="I3799" s="17" t="s">
        <v>7015</v>
      </c>
      <c r="J3799" s="17" t="s">
        <v>291</v>
      </c>
      <c r="K3799" s="17" t="s">
        <v>305</v>
      </c>
      <c r="L3799" s="17" t="s">
        <v>11494</v>
      </c>
      <c r="M3799" s="17" t="s">
        <v>11495</v>
      </c>
      <c r="N3799" s="17" t="s">
        <v>11496</v>
      </c>
      <c r="O3799" s="17" t="s">
        <v>318</v>
      </c>
      <c r="P3799" s="43" t="s">
        <v>4047</v>
      </c>
      <c r="Q3799" s="17" t="str" cm="1">
        <f t="array" ref="Q3799">_xlfn.XLOOKUP(Table4[[#This Row],[Full Name / Nama Penuh]],Table1[[#All],[Employee Name]],Table1[[#All],[Status]],"",0,1)</f>
        <v>Inactive</v>
      </c>
      <c r="R3799" s="37"/>
    </row>
    <row r="3800" spans="1:18">
      <c r="A3800" s="17"/>
      <c r="B3800" s="15"/>
      <c r="C3800" s="15"/>
      <c r="D3800" s="15"/>
      <c r="E3800" s="32">
        <v>45826</v>
      </c>
      <c r="F3800" s="17" t="s">
        <v>53</v>
      </c>
      <c r="G3800" s="15"/>
      <c r="H3800" s="17" t="s">
        <v>239</v>
      </c>
      <c r="I3800" s="17" t="s">
        <v>304</v>
      </c>
      <c r="J3800" s="17" t="s">
        <v>386</v>
      </c>
      <c r="K3800" s="17" t="s">
        <v>296</v>
      </c>
      <c r="L3800" s="17" t="s">
        <v>11497</v>
      </c>
      <c r="M3800" s="17" t="s">
        <v>11498</v>
      </c>
      <c r="N3800" s="17" t="s">
        <v>11499</v>
      </c>
      <c r="O3800" s="17" t="s">
        <v>271</v>
      </c>
      <c r="P3800" s="43" t="s">
        <v>4047</v>
      </c>
      <c r="Q3800" s="17" t="str" cm="1">
        <f t="array" ref="Q3800">_xlfn.XLOOKUP(Table4[[#This Row],[Full Name / Nama Penuh]],Table1[[#All],[Employee Name]],Table1[[#All],[Status]],"",0,1)</f>
        <v>Active</v>
      </c>
      <c r="R3800" s="37"/>
    </row>
    <row r="3801" spans="1:18">
      <c r="A3801" s="17"/>
      <c r="B3801" s="15"/>
      <c r="C3801" s="15"/>
      <c r="D3801" s="15"/>
      <c r="E3801" s="32">
        <v>45826</v>
      </c>
      <c r="F3801" s="17" t="s">
        <v>31</v>
      </c>
      <c r="G3801" s="15"/>
      <c r="H3801" s="17" t="s">
        <v>239</v>
      </c>
      <c r="I3801" s="17" t="s">
        <v>7656</v>
      </c>
      <c r="J3801" s="17" t="s">
        <v>274</v>
      </c>
      <c r="K3801" s="17" t="s">
        <v>267</v>
      </c>
      <c r="L3801" s="17" t="s">
        <v>11500</v>
      </c>
      <c r="M3801" s="17" t="s">
        <v>11501</v>
      </c>
      <c r="N3801" s="17" t="s">
        <v>11502</v>
      </c>
      <c r="O3801" s="17" t="s">
        <v>283</v>
      </c>
      <c r="P3801" s="43" t="s">
        <v>4047</v>
      </c>
      <c r="Q3801" s="17" t="str" cm="1">
        <f t="array" ref="Q3801">_xlfn.XLOOKUP(Table4[[#This Row],[Full Name / Nama Penuh]],Table1[[#All],[Employee Name]],Table1[[#All],[Status]],"",0,1)</f>
        <v>Inactive</v>
      </c>
      <c r="R3801" s="37"/>
    </row>
    <row r="3802" spans="1:18">
      <c r="A3802" s="17"/>
      <c r="B3802" s="15"/>
      <c r="C3802" s="15"/>
      <c r="D3802" s="15"/>
      <c r="E3802" s="32">
        <v>45826</v>
      </c>
      <c r="F3802" s="17" t="s">
        <v>108</v>
      </c>
      <c r="G3802" s="15"/>
      <c r="H3802" s="17" t="s">
        <v>239</v>
      </c>
      <c r="I3802" s="17" t="s">
        <v>546</v>
      </c>
      <c r="J3802" s="17" t="s">
        <v>291</v>
      </c>
      <c r="K3802" s="17" t="s">
        <v>267</v>
      </c>
      <c r="L3802" s="17" t="s">
        <v>10249</v>
      </c>
      <c r="M3802" s="17" t="s">
        <v>10250</v>
      </c>
      <c r="N3802" s="17" t="s">
        <v>11503</v>
      </c>
      <c r="O3802" s="17" t="s">
        <v>589</v>
      </c>
      <c r="P3802" s="43" t="s">
        <v>4047</v>
      </c>
      <c r="Q3802" s="17" t="str" cm="1">
        <f t="array" ref="Q3802">_xlfn.XLOOKUP(Table4[[#This Row],[Full Name / Nama Penuh]],Table1[[#All],[Employee Name]],Table1[[#All],[Status]],"",0,1)</f>
        <v>Active</v>
      </c>
      <c r="R3802" s="37"/>
    </row>
    <row r="3803" spans="1:18">
      <c r="A3803" s="17"/>
      <c r="B3803" s="15"/>
      <c r="C3803" s="15"/>
      <c r="D3803" s="15"/>
      <c r="E3803" s="32">
        <v>45826</v>
      </c>
      <c r="F3803" s="17" t="s">
        <v>66</v>
      </c>
      <c r="G3803" s="15"/>
      <c r="H3803" s="17" t="s">
        <v>239</v>
      </c>
      <c r="I3803" s="17" t="s">
        <v>56</v>
      </c>
      <c r="J3803" s="17" t="s">
        <v>753</v>
      </c>
      <c r="K3803" s="17" t="s">
        <v>305</v>
      </c>
      <c r="L3803" s="17" t="s">
        <v>11504</v>
      </c>
      <c r="M3803" s="17" t="s">
        <v>11505</v>
      </c>
      <c r="N3803" s="17" t="s">
        <v>2589</v>
      </c>
      <c r="O3803" s="17" t="s">
        <v>589</v>
      </c>
      <c r="P3803" s="43" t="s">
        <v>4047</v>
      </c>
      <c r="Q3803" s="17" t="str" cm="1">
        <f t="array" ref="Q3803">_xlfn.XLOOKUP(Table4[[#This Row],[Full Name / Nama Penuh]],Table1[[#All],[Employee Name]],Table1[[#All],[Status]],"",0,1)</f>
        <v>Active</v>
      </c>
      <c r="R3803" s="37"/>
    </row>
    <row r="3804" spans="1:18">
      <c r="A3804" s="17"/>
      <c r="B3804" s="15"/>
      <c r="C3804" s="15"/>
      <c r="D3804" s="15"/>
      <c r="E3804" s="32">
        <v>45826</v>
      </c>
      <c r="F3804" s="17" t="s">
        <v>226</v>
      </c>
      <c r="G3804" s="15"/>
      <c r="H3804" s="17" t="s">
        <v>239</v>
      </c>
      <c r="I3804" s="17" t="s">
        <v>2954</v>
      </c>
      <c r="J3804" s="17" t="s">
        <v>274</v>
      </c>
      <c r="K3804" s="17" t="s">
        <v>305</v>
      </c>
      <c r="L3804" s="17" t="s">
        <v>11506</v>
      </c>
      <c r="M3804" s="17" t="s">
        <v>11507</v>
      </c>
      <c r="N3804" s="17" t="s">
        <v>11508</v>
      </c>
      <c r="O3804" s="17" t="s">
        <v>454</v>
      </c>
      <c r="P3804" s="43" t="s">
        <v>4047</v>
      </c>
      <c r="Q3804" s="17" t="str" cm="1">
        <f t="array" ref="Q3804">_xlfn.XLOOKUP(Table4[[#This Row],[Full Name / Nama Penuh]],Table1[[#All],[Employee Name]],Table1[[#All],[Status]],"",0,1)</f>
        <v>Active</v>
      </c>
      <c r="R3804" s="37"/>
    </row>
    <row r="3805" spans="1:18">
      <c r="A3805" s="17"/>
      <c r="B3805" s="15"/>
      <c r="C3805" s="15"/>
      <c r="D3805" s="15"/>
      <c r="E3805" s="32">
        <v>45825</v>
      </c>
      <c r="F3805" s="17" t="s">
        <v>229</v>
      </c>
      <c r="G3805" s="15"/>
      <c r="H3805" s="17" t="s">
        <v>239</v>
      </c>
      <c r="I3805" s="17" t="s">
        <v>2849</v>
      </c>
      <c r="J3805" s="17" t="s">
        <v>320</v>
      </c>
      <c r="K3805" s="17" t="s">
        <v>296</v>
      </c>
      <c r="L3805" s="17" t="s">
        <v>11509</v>
      </c>
      <c r="M3805" s="17" t="s">
        <v>11510</v>
      </c>
      <c r="N3805" s="17" t="s">
        <v>11511</v>
      </c>
      <c r="O3805" s="17" t="s">
        <v>367</v>
      </c>
      <c r="P3805" s="43" t="s">
        <v>4047</v>
      </c>
      <c r="Q3805" s="17" t="str" cm="1">
        <f t="array" ref="Q3805">_xlfn.XLOOKUP(Table4[[#This Row],[Full Name / Nama Penuh]],Table1[[#All],[Employee Name]],Table1[[#All],[Status]],"",0,1)</f>
        <v>Active</v>
      </c>
      <c r="R3805" s="37"/>
    </row>
    <row r="3806" spans="1:18">
      <c r="A3806" s="17"/>
      <c r="B3806" s="15"/>
      <c r="C3806" s="15"/>
      <c r="D3806" s="15"/>
      <c r="E3806" s="32">
        <v>45825</v>
      </c>
      <c r="F3806" s="17" t="s">
        <v>215</v>
      </c>
      <c r="G3806" s="15"/>
      <c r="H3806" s="17" t="s">
        <v>239</v>
      </c>
      <c r="I3806" s="17" t="s">
        <v>11246</v>
      </c>
      <c r="J3806" s="17" t="s">
        <v>291</v>
      </c>
      <c r="K3806" s="17" t="s">
        <v>285</v>
      </c>
      <c r="L3806" s="17" t="s">
        <v>11512</v>
      </c>
      <c r="M3806" s="17" t="s">
        <v>11513</v>
      </c>
      <c r="N3806" s="17" t="s">
        <v>11514</v>
      </c>
      <c r="O3806" s="17" t="s">
        <v>289</v>
      </c>
      <c r="P3806" s="43" t="s">
        <v>4047</v>
      </c>
      <c r="Q3806" s="17" t="str" cm="1">
        <f t="array" ref="Q3806">_xlfn.XLOOKUP(Table4[[#This Row],[Full Name / Nama Penuh]],Table1[[#All],[Employee Name]],Table1[[#All],[Status]],"",0,1)</f>
        <v>Inactive</v>
      </c>
      <c r="R3806" s="37"/>
    </row>
    <row r="3807" spans="1:18">
      <c r="A3807" s="17"/>
      <c r="B3807" s="15"/>
      <c r="C3807" s="15"/>
      <c r="D3807" s="15"/>
      <c r="E3807" s="32">
        <v>45825</v>
      </c>
      <c r="F3807" s="17" t="s">
        <v>157</v>
      </c>
      <c r="G3807" s="15"/>
      <c r="H3807" s="17" t="s">
        <v>239</v>
      </c>
      <c r="I3807" s="17" t="s">
        <v>465</v>
      </c>
      <c r="J3807" s="17" t="s">
        <v>291</v>
      </c>
      <c r="K3807" s="17" t="s">
        <v>296</v>
      </c>
      <c r="L3807" s="17" t="s">
        <v>11515</v>
      </c>
      <c r="M3807" s="17" t="s">
        <v>11516</v>
      </c>
      <c r="N3807" s="17" t="s">
        <v>11517</v>
      </c>
      <c r="O3807" s="17" t="s">
        <v>346</v>
      </c>
      <c r="P3807" s="43" t="s">
        <v>4047</v>
      </c>
      <c r="Q3807" s="17" t="str" cm="1">
        <f t="array" ref="Q3807">_xlfn.XLOOKUP(Table4[[#This Row],[Full Name / Nama Penuh]],Table1[[#All],[Employee Name]],Table1[[#All],[Status]],"",0,1)</f>
        <v>Active</v>
      </c>
      <c r="R3807" s="37"/>
    </row>
    <row r="3808" spans="1:18">
      <c r="A3808" s="17"/>
      <c r="B3808" s="15"/>
      <c r="C3808" s="15"/>
      <c r="D3808" s="15"/>
      <c r="E3808" s="32">
        <v>45825</v>
      </c>
      <c r="F3808" s="17" t="s">
        <v>211</v>
      </c>
      <c r="G3808" s="15"/>
      <c r="H3808" s="17" t="s">
        <v>239</v>
      </c>
      <c r="I3808" s="17" t="s">
        <v>892</v>
      </c>
      <c r="J3808" s="17" t="s">
        <v>325</v>
      </c>
      <c r="K3808" s="17" t="s">
        <v>305</v>
      </c>
      <c r="L3808" s="17" t="s">
        <v>11518</v>
      </c>
      <c r="M3808" s="17" t="s">
        <v>11519</v>
      </c>
      <c r="N3808" s="17" t="s">
        <v>11520</v>
      </c>
      <c r="O3808" s="17" t="s">
        <v>295</v>
      </c>
      <c r="P3808" s="43" t="s">
        <v>4047</v>
      </c>
      <c r="Q3808" s="17" t="str" cm="1">
        <f t="array" ref="Q3808">_xlfn.XLOOKUP(Table4[[#This Row],[Full Name / Nama Penuh]],Table1[[#All],[Employee Name]],Table1[[#All],[Status]],"",0,1)</f>
        <v>Active</v>
      </c>
      <c r="R3808" s="37"/>
    </row>
    <row r="3809" spans="1:18">
      <c r="A3809" s="17"/>
      <c r="B3809" s="15"/>
      <c r="C3809" s="15"/>
      <c r="D3809" s="15"/>
      <c r="E3809" s="32">
        <v>45825</v>
      </c>
      <c r="F3809" s="17" t="s">
        <v>152</v>
      </c>
      <c r="G3809" s="15"/>
      <c r="H3809" s="17" t="s">
        <v>239</v>
      </c>
      <c r="I3809" s="17" t="s">
        <v>359</v>
      </c>
      <c r="J3809" s="17" t="s">
        <v>504</v>
      </c>
      <c r="K3809" s="17" t="s">
        <v>267</v>
      </c>
      <c r="L3809" s="17" t="s">
        <v>11521</v>
      </c>
      <c r="M3809" s="17" t="s">
        <v>11522</v>
      </c>
      <c r="N3809" s="17" t="s">
        <v>11523</v>
      </c>
      <c r="O3809" s="17" t="s">
        <v>283</v>
      </c>
      <c r="P3809" s="43" t="s">
        <v>4047</v>
      </c>
      <c r="Q3809" s="17" t="str" cm="1">
        <f t="array" ref="Q3809">_xlfn.XLOOKUP(Table4[[#This Row],[Full Name / Nama Penuh]],Table1[[#All],[Employee Name]],Table1[[#All],[Status]],"",0,1)</f>
        <v>Active</v>
      </c>
      <c r="R3809" s="37"/>
    </row>
    <row r="3810" spans="1:18">
      <c r="A3810" s="17"/>
      <c r="B3810" s="15"/>
      <c r="C3810" s="15"/>
      <c r="D3810" s="15"/>
      <c r="E3810" s="32">
        <v>45825</v>
      </c>
      <c r="F3810" s="17" t="s">
        <v>152</v>
      </c>
      <c r="G3810" s="15"/>
      <c r="H3810" s="17" t="s">
        <v>239</v>
      </c>
      <c r="I3810" s="17" t="s">
        <v>359</v>
      </c>
      <c r="J3810" s="17" t="s">
        <v>266</v>
      </c>
      <c r="K3810" s="17" t="s">
        <v>305</v>
      </c>
      <c r="L3810" s="17" t="s">
        <v>11524</v>
      </c>
      <c r="M3810" s="17" t="s">
        <v>11525</v>
      </c>
      <c r="N3810" s="17" t="s">
        <v>11526</v>
      </c>
      <c r="O3810" s="17" t="s">
        <v>428</v>
      </c>
      <c r="P3810" s="43" t="s">
        <v>4047</v>
      </c>
      <c r="Q3810" s="17" t="str" cm="1">
        <f t="array" ref="Q3810">_xlfn.XLOOKUP(Table4[[#This Row],[Full Name / Nama Penuh]],Table1[[#All],[Employee Name]],Table1[[#All],[Status]],"",0,1)</f>
        <v>Active</v>
      </c>
      <c r="R3810" s="37"/>
    </row>
    <row r="3811" spans="1:18">
      <c r="A3811" s="17"/>
      <c r="B3811" s="15"/>
      <c r="C3811" s="15"/>
      <c r="D3811" s="15"/>
      <c r="E3811" s="32">
        <v>45824</v>
      </c>
      <c r="F3811" s="17" t="s">
        <v>89</v>
      </c>
      <c r="G3811" s="15"/>
      <c r="H3811" s="17" t="s">
        <v>239</v>
      </c>
      <c r="I3811" s="17" t="s">
        <v>6076</v>
      </c>
      <c r="J3811" s="17" t="s">
        <v>966</v>
      </c>
      <c r="K3811" s="17" t="s">
        <v>267</v>
      </c>
      <c r="L3811" s="17" t="s">
        <v>11527</v>
      </c>
      <c r="M3811" s="17" t="s">
        <v>11528</v>
      </c>
      <c r="N3811" s="17" t="s">
        <v>11529</v>
      </c>
      <c r="O3811" s="17" t="s">
        <v>346</v>
      </c>
      <c r="P3811" s="43" t="s">
        <v>4047</v>
      </c>
      <c r="Q3811" s="17" t="str" cm="1">
        <f t="array" ref="Q3811">_xlfn.XLOOKUP(Table4[[#This Row],[Full Name / Nama Penuh]],Table1[[#All],[Employee Name]],Table1[[#All],[Status]],"",0,1)</f>
        <v>Inactive</v>
      </c>
      <c r="R3811" s="37"/>
    </row>
    <row r="3812" spans="1:18">
      <c r="A3812" s="17"/>
      <c r="B3812" s="15"/>
      <c r="C3812" s="15"/>
      <c r="D3812" s="15"/>
      <c r="E3812" s="32">
        <v>45824</v>
      </c>
      <c r="F3812" s="17" t="s">
        <v>228</v>
      </c>
      <c r="G3812" s="15"/>
      <c r="H3812" s="17" t="s">
        <v>239</v>
      </c>
      <c r="I3812" s="17" t="s">
        <v>546</v>
      </c>
      <c r="J3812" s="17" t="s">
        <v>88</v>
      </c>
      <c r="K3812" s="17" t="s">
        <v>267</v>
      </c>
      <c r="L3812" s="17" t="s">
        <v>11530</v>
      </c>
      <c r="M3812" s="17" t="s">
        <v>11531</v>
      </c>
      <c r="N3812" s="17" t="s">
        <v>11532</v>
      </c>
      <c r="O3812" s="17" t="s">
        <v>271</v>
      </c>
      <c r="P3812" s="43" t="s">
        <v>4047</v>
      </c>
      <c r="Q3812" s="17" t="str" cm="1">
        <f t="array" ref="Q3812">_xlfn.XLOOKUP(Table4[[#This Row],[Full Name / Nama Penuh]],Table1[[#All],[Employee Name]],Table1[[#All],[Status]],"",0,1)</f>
        <v>Active</v>
      </c>
      <c r="R3812" s="37"/>
    </row>
    <row r="3813" spans="1:18">
      <c r="A3813" s="17"/>
      <c r="B3813" s="15"/>
      <c r="C3813" s="15"/>
      <c r="D3813" s="15"/>
      <c r="E3813" s="32">
        <v>45824</v>
      </c>
      <c r="F3813" s="17" t="s">
        <v>58</v>
      </c>
      <c r="G3813" s="15"/>
      <c r="H3813" s="17" t="s">
        <v>239</v>
      </c>
      <c r="I3813" s="17" t="s">
        <v>56</v>
      </c>
      <c r="J3813" s="17" t="s">
        <v>1026</v>
      </c>
      <c r="K3813" s="17" t="s">
        <v>305</v>
      </c>
      <c r="L3813" s="17" t="s">
        <v>11533</v>
      </c>
      <c r="M3813" s="17" t="s">
        <v>11534</v>
      </c>
      <c r="N3813" s="17" t="s">
        <v>11535</v>
      </c>
      <c r="O3813" s="17" t="s">
        <v>295</v>
      </c>
      <c r="P3813" s="43" t="s">
        <v>4047</v>
      </c>
      <c r="Q3813" s="17" t="str" cm="1">
        <f t="array" ref="Q3813">_xlfn.XLOOKUP(Table4[[#This Row],[Full Name / Nama Penuh]],Table1[[#All],[Employee Name]],Table1[[#All],[Status]],"",0,1)</f>
        <v>Active</v>
      </c>
      <c r="R3813" s="37"/>
    </row>
    <row r="3814" spans="1:18">
      <c r="A3814" s="17"/>
      <c r="B3814" s="15"/>
      <c r="C3814" s="15"/>
      <c r="D3814" s="15"/>
      <c r="E3814" s="32">
        <v>45823</v>
      </c>
      <c r="F3814" s="17" t="s">
        <v>82</v>
      </c>
      <c r="G3814" s="15"/>
      <c r="H3814" s="17" t="s">
        <v>239</v>
      </c>
      <c r="I3814" s="17" t="s">
        <v>309</v>
      </c>
      <c r="J3814" s="17" t="s">
        <v>266</v>
      </c>
      <c r="K3814" s="17" t="s">
        <v>305</v>
      </c>
      <c r="L3814" s="17" t="s">
        <v>11536</v>
      </c>
      <c r="M3814" s="17" t="s">
        <v>11537</v>
      </c>
      <c r="N3814" s="17" t="s">
        <v>11538</v>
      </c>
      <c r="O3814" s="17" t="s">
        <v>295</v>
      </c>
      <c r="P3814" s="43" t="s">
        <v>4047</v>
      </c>
      <c r="Q3814" s="17" t="str" cm="1">
        <f t="array" ref="Q3814">_xlfn.XLOOKUP(Table4[[#This Row],[Full Name / Nama Penuh]],Table1[[#All],[Employee Name]],Table1[[#All],[Status]],"",0,1)</f>
        <v>Active</v>
      </c>
      <c r="R3814" s="37"/>
    </row>
    <row r="3815" spans="1:18">
      <c r="A3815" s="17"/>
      <c r="B3815" s="15"/>
      <c r="C3815" s="15"/>
      <c r="D3815" s="15"/>
      <c r="E3815" s="32">
        <v>45822</v>
      </c>
      <c r="F3815" s="17" t="s">
        <v>89</v>
      </c>
      <c r="G3815" s="15"/>
      <c r="H3815" s="17" t="s">
        <v>239</v>
      </c>
      <c r="I3815" s="17" t="s">
        <v>5950</v>
      </c>
      <c r="J3815" s="17" t="s">
        <v>320</v>
      </c>
      <c r="K3815" s="17" t="s">
        <v>267</v>
      </c>
      <c r="L3815" s="17" t="s">
        <v>11539</v>
      </c>
      <c r="M3815" s="17" t="s">
        <v>11540</v>
      </c>
      <c r="N3815" s="17" t="s">
        <v>11541</v>
      </c>
      <c r="O3815" s="17" t="s">
        <v>346</v>
      </c>
      <c r="P3815" s="43" t="s">
        <v>4047</v>
      </c>
      <c r="Q3815" s="17" t="str" cm="1">
        <f t="array" ref="Q3815">_xlfn.XLOOKUP(Table4[[#This Row],[Full Name / Nama Penuh]],Table1[[#All],[Employee Name]],Table1[[#All],[Status]],"",0,1)</f>
        <v>Inactive</v>
      </c>
      <c r="R3815" s="37"/>
    </row>
    <row r="3816" spans="1:18">
      <c r="A3816" s="17"/>
      <c r="B3816" s="15"/>
      <c r="C3816" s="15"/>
      <c r="D3816" s="15"/>
      <c r="E3816" s="32">
        <v>45822</v>
      </c>
      <c r="F3816" s="17" t="s">
        <v>31</v>
      </c>
      <c r="G3816" s="15"/>
      <c r="H3816" s="17" t="s">
        <v>239</v>
      </c>
      <c r="I3816" s="17" t="s">
        <v>7656</v>
      </c>
      <c r="J3816" s="17" t="s">
        <v>274</v>
      </c>
      <c r="K3816" s="17" t="s">
        <v>267</v>
      </c>
      <c r="L3816" s="17" t="s">
        <v>11542</v>
      </c>
      <c r="M3816" s="17" t="s">
        <v>11543</v>
      </c>
      <c r="N3816" s="17" t="s">
        <v>11544</v>
      </c>
      <c r="O3816" s="17" t="s">
        <v>346</v>
      </c>
      <c r="P3816" s="43" t="s">
        <v>4047</v>
      </c>
      <c r="Q3816" s="17" t="str" cm="1">
        <f t="array" ref="Q3816">_xlfn.XLOOKUP(Table4[[#This Row],[Full Name / Nama Penuh]],Table1[[#All],[Employee Name]],Table1[[#All],[Status]],"",0,1)</f>
        <v>Inactive</v>
      </c>
      <c r="R3816" s="37"/>
    </row>
    <row r="3817" spans="1:18">
      <c r="A3817" s="17"/>
      <c r="B3817" s="15"/>
      <c r="C3817" s="15"/>
      <c r="D3817" s="15"/>
      <c r="E3817" s="32">
        <v>45820</v>
      </c>
      <c r="F3817" s="17" t="s">
        <v>177</v>
      </c>
      <c r="G3817" s="15"/>
      <c r="H3817" s="17" t="s">
        <v>239</v>
      </c>
      <c r="I3817" s="17" t="s">
        <v>512</v>
      </c>
      <c r="J3817" s="17" t="s">
        <v>291</v>
      </c>
      <c r="K3817" s="17" t="s">
        <v>285</v>
      </c>
      <c r="L3817" s="17" t="s">
        <v>11545</v>
      </c>
      <c r="M3817" s="17" t="s">
        <v>11546</v>
      </c>
      <c r="N3817" s="17" t="s">
        <v>287</v>
      </c>
      <c r="O3817" s="17" t="s">
        <v>289</v>
      </c>
      <c r="P3817" s="43" t="s">
        <v>4047</v>
      </c>
      <c r="Q3817" s="17" t="str" cm="1">
        <f t="array" ref="Q3817">_xlfn.XLOOKUP(Table4[[#This Row],[Full Name / Nama Penuh]],Table1[[#All],[Employee Name]],Table1[[#All],[Status]],"",0,1)</f>
        <v>Active</v>
      </c>
      <c r="R3817" s="37"/>
    </row>
    <row r="3818" spans="1:18">
      <c r="A3818" s="17"/>
      <c r="B3818" s="15"/>
      <c r="C3818" s="15"/>
      <c r="D3818" s="15"/>
      <c r="E3818" s="32">
        <v>45820</v>
      </c>
      <c r="F3818" s="17" t="s">
        <v>228</v>
      </c>
      <c r="G3818" s="15"/>
      <c r="H3818" s="17" t="s">
        <v>239</v>
      </c>
      <c r="I3818" s="17" t="s">
        <v>546</v>
      </c>
      <c r="J3818" s="17" t="s">
        <v>291</v>
      </c>
      <c r="K3818" s="17" t="s">
        <v>285</v>
      </c>
      <c r="L3818" s="17" t="s">
        <v>11547</v>
      </c>
      <c r="M3818" s="17" t="s">
        <v>11548</v>
      </c>
      <c r="N3818" s="17" t="s">
        <v>11549</v>
      </c>
      <c r="O3818" s="17" t="s">
        <v>289</v>
      </c>
      <c r="P3818" s="43" t="s">
        <v>4047</v>
      </c>
      <c r="Q3818" s="17" t="str" cm="1">
        <f t="array" ref="Q3818">_xlfn.XLOOKUP(Table4[[#This Row],[Full Name / Nama Penuh]],Table1[[#All],[Employee Name]],Table1[[#All],[Status]],"",0,1)</f>
        <v>Active</v>
      </c>
      <c r="R3818" s="37"/>
    </row>
    <row r="3819" spans="1:18">
      <c r="A3819" s="17"/>
      <c r="B3819" s="15"/>
      <c r="C3819" s="15"/>
      <c r="D3819" s="15"/>
      <c r="E3819" s="32">
        <v>45820</v>
      </c>
      <c r="F3819" s="17" t="s">
        <v>112</v>
      </c>
      <c r="G3819" s="15"/>
      <c r="H3819" s="17" t="s">
        <v>239</v>
      </c>
      <c r="I3819" s="17" t="s">
        <v>7015</v>
      </c>
      <c r="J3819" s="17" t="s">
        <v>291</v>
      </c>
      <c r="K3819" s="17" t="s">
        <v>285</v>
      </c>
      <c r="L3819" s="17" t="s">
        <v>11550</v>
      </c>
      <c r="M3819" s="17" t="s">
        <v>11551</v>
      </c>
      <c r="N3819" s="17" t="s">
        <v>11552</v>
      </c>
      <c r="O3819" s="17" t="s">
        <v>289</v>
      </c>
      <c r="P3819" s="43" t="s">
        <v>4047</v>
      </c>
      <c r="Q3819" s="17" t="str" cm="1">
        <f t="array" ref="Q3819">_xlfn.XLOOKUP(Table4[[#This Row],[Full Name / Nama Penuh]],Table1[[#All],[Employee Name]],Table1[[#All],[Status]],"",0,1)</f>
        <v>Inactive</v>
      </c>
      <c r="R3819" s="37"/>
    </row>
    <row r="3820" spans="1:18">
      <c r="A3820" s="17"/>
      <c r="B3820" s="15"/>
      <c r="C3820" s="15"/>
      <c r="D3820" s="15"/>
      <c r="E3820" s="32">
        <v>45820</v>
      </c>
      <c r="F3820" s="17" t="s">
        <v>150</v>
      </c>
      <c r="G3820" s="15"/>
      <c r="H3820" s="17" t="s">
        <v>239</v>
      </c>
      <c r="I3820" s="17" t="s">
        <v>10534</v>
      </c>
      <c r="J3820" s="17" t="s">
        <v>753</v>
      </c>
      <c r="K3820" s="17" t="s">
        <v>267</v>
      </c>
      <c r="L3820" s="17" t="s">
        <v>11553</v>
      </c>
      <c r="M3820" s="17" t="s">
        <v>11554</v>
      </c>
      <c r="N3820" s="17" t="s">
        <v>11555</v>
      </c>
      <c r="O3820" s="17" t="s">
        <v>289</v>
      </c>
      <c r="P3820" s="43" t="s">
        <v>4047</v>
      </c>
      <c r="Q3820" s="17" t="str" cm="1">
        <f t="array" ref="Q3820">_xlfn.XLOOKUP(Table4[[#This Row],[Full Name / Nama Penuh]],Table1[[#All],[Employee Name]],Table1[[#All],[Status]],"",0,1)</f>
        <v>Active</v>
      </c>
      <c r="R3820" s="37"/>
    </row>
    <row r="3821" spans="1:18">
      <c r="A3821" s="17"/>
      <c r="B3821" s="15"/>
      <c r="C3821" s="15"/>
      <c r="D3821" s="15"/>
      <c r="E3821" s="32">
        <v>45819</v>
      </c>
      <c r="F3821" s="17" t="s">
        <v>217</v>
      </c>
      <c r="G3821" s="15"/>
      <c r="H3821" s="17" t="s">
        <v>239</v>
      </c>
      <c r="I3821" s="17" t="s">
        <v>11308</v>
      </c>
      <c r="J3821" s="17" t="s">
        <v>274</v>
      </c>
      <c r="K3821" s="17" t="s">
        <v>285</v>
      </c>
      <c r="L3821" s="17" t="s">
        <v>11556</v>
      </c>
      <c r="M3821" s="17" t="s">
        <v>1049</v>
      </c>
      <c r="N3821" s="17" t="s">
        <v>1049</v>
      </c>
      <c r="O3821" s="17" t="s">
        <v>375</v>
      </c>
      <c r="P3821" s="43" t="s">
        <v>4047</v>
      </c>
      <c r="Q3821" s="17" t="str" cm="1">
        <f t="array" ref="Q3821">_xlfn.XLOOKUP(Table4[[#This Row],[Full Name / Nama Penuh]],Table1[[#All],[Employee Name]],Table1[[#All],[Status]],"",0,1)</f>
        <v>Inactive</v>
      </c>
      <c r="R3821" s="37"/>
    </row>
    <row r="3822" spans="1:18">
      <c r="A3822" s="17"/>
      <c r="B3822" s="15"/>
      <c r="C3822" s="15"/>
      <c r="D3822" s="15"/>
      <c r="E3822" s="32">
        <v>45819</v>
      </c>
      <c r="F3822" s="17" t="s">
        <v>35</v>
      </c>
      <c r="G3822" s="15"/>
      <c r="H3822" s="17" t="s">
        <v>239</v>
      </c>
      <c r="I3822" s="17" t="s">
        <v>341</v>
      </c>
      <c r="J3822" s="17" t="s">
        <v>291</v>
      </c>
      <c r="K3822" s="17" t="s">
        <v>267</v>
      </c>
      <c r="L3822" s="17" t="s">
        <v>11557</v>
      </c>
      <c r="M3822" s="17" t="s">
        <v>11558</v>
      </c>
      <c r="N3822" s="17" t="s">
        <v>11559</v>
      </c>
      <c r="O3822" s="17" t="s">
        <v>318</v>
      </c>
      <c r="P3822" s="43" t="s">
        <v>4047</v>
      </c>
      <c r="Q3822" s="17" t="str" cm="1">
        <f t="array" ref="Q3822">_xlfn.XLOOKUP(Table4[[#This Row],[Full Name / Nama Penuh]],Table1[[#All],[Employee Name]],Table1[[#All],[Status]],"",0,1)</f>
        <v>Inactive</v>
      </c>
      <c r="R3822" s="37"/>
    </row>
    <row r="3823" spans="1:18">
      <c r="A3823" s="17"/>
      <c r="B3823" s="15"/>
      <c r="C3823" s="15"/>
      <c r="D3823" s="15"/>
      <c r="E3823" s="32">
        <v>45819</v>
      </c>
      <c r="F3823" s="17" t="s">
        <v>150</v>
      </c>
      <c r="G3823" s="15"/>
      <c r="H3823" s="17" t="s">
        <v>239</v>
      </c>
      <c r="I3823" s="17" t="s">
        <v>10534</v>
      </c>
      <c r="J3823" s="17" t="s">
        <v>753</v>
      </c>
      <c r="K3823" s="17" t="s">
        <v>267</v>
      </c>
      <c r="L3823" s="17" t="s">
        <v>11560</v>
      </c>
      <c r="M3823" s="17" t="s">
        <v>11561</v>
      </c>
      <c r="N3823" s="17" t="s">
        <v>11562</v>
      </c>
      <c r="O3823" s="17" t="s">
        <v>346</v>
      </c>
      <c r="P3823" s="43" t="s">
        <v>4047</v>
      </c>
      <c r="Q3823" s="17" t="str" cm="1">
        <f t="array" ref="Q3823">_xlfn.XLOOKUP(Table4[[#This Row],[Full Name / Nama Penuh]],Table1[[#All],[Employee Name]],Table1[[#All],[Status]],"",0,1)</f>
        <v>Active</v>
      </c>
      <c r="R3823" s="37"/>
    </row>
    <row r="3824" spans="1:18">
      <c r="A3824" s="17"/>
      <c r="B3824" s="15"/>
      <c r="C3824" s="15"/>
      <c r="D3824" s="15"/>
      <c r="E3824" s="32">
        <v>45819</v>
      </c>
      <c r="F3824" s="17" t="s">
        <v>135</v>
      </c>
      <c r="G3824" s="15"/>
      <c r="H3824" s="17" t="s">
        <v>239</v>
      </c>
      <c r="I3824" s="17" t="s">
        <v>324</v>
      </c>
      <c r="J3824" s="17" t="s">
        <v>475</v>
      </c>
      <c r="K3824" s="17" t="s">
        <v>267</v>
      </c>
      <c r="L3824" s="17" t="s">
        <v>11563</v>
      </c>
      <c r="M3824" s="17" t="s">
        <v>1123</v>
      </c>
      <c r="N3824" s="17" t="s">
        <v>11564</v>
      </c>
      <c r="O3824" s="17" t="s">
        <v>283</v>
      </c>
      <c r="P3824" s="43" t="s">
        <v>4047</v>
      </c>
      <c r="Q3824" s="17" t="str" cm="1">
        <f t="array" ref="Q3824">_xlfn.XLOOKUP(Table4[[#This Row],[Full Name / Nama Penuh]],Table1[[#All],[Employee Name]],Table1[[#All],[Status]],"",0,1)</f>
        <v>Active</v>
      </c>
      <c r="R3824" s="37"/>
    </row>
    <row r="3825" spans="1:18">
      <c r="A3825" s="17"/>
      <c r="B3825" s="15"/>
      <c r="C3825" s="15"/>
      <c r="D3825" s="15"/>
      <c r="E3825" s="32">
        <v>45818</v>
      </c>
      <c r="F3825" s="17" t="s">
        <v>91</v>
      </c>
      <c r="G3825" s="15"/>
      <c r="H3825" s="17" t="s">
        <v>239</v>
      </c>
      <c r="I3825" s="17" t="s">
        <v>11565</v>
      </c>
      <c r="J3825" s="17" t="s">
        <v>279</v>
      </c>
      <c r="K3825" s="17" t="s">
        <v>296</v>
      </c>
      <c r="L3825" s="17" t="s">
        <v>11566</v>
      </c>
      <c r="M3825" s="17" t="s">
        <v>11567</v>
      </c>
      <c r="N3825" s="17" t="s">
        <v>11568</v>
      </c>
      <c r="O3825" s="17" t="s">
        <v>318</v>
      </c>
      <c r="P3825" s="43" t="s">
        <v>4047</v>
      </c>
      <c r="Q3825" s="17" t="str" cm="1">
        <f t="array" ref="Q3825">_xlfn.XLOOKUP(Table4[[#This Row],[Full Name / Nama Penuh]],Table1[[#All],[Employee Name]],Table1[[#All],[Status]],"",0,1)</f>
        <v>Inactive</v>
      </c>
      <c r="R3825" s="37"/>
    </row>
    <row r="3826" spans="1:18">
      <c r="A3826" s="17"/>
      <c r="B3826" s="15"/>
      <c r="C3826" s="15"/>
      <c r="D3826" s="15"/>
      <c r="E3826" s="32">
        <v>45818</v>
      </c>
      <c r="F3826" s="17" t="s">
        <v>58</v>
      </c>
      <c r="G3826" s="15"/>
      <c r="H3826" s="17" t="s">
        <v>239</v>
      </c>
      <c r="I3826" s="17" t="s">
        <v>56</v>
      </c>
      <c r="J3826" s="17" t="s">
        <v>88</v>
      </c>
      <c r="K3826" s="17" t="s">
        <v>296</v>
      </c>
      <c r="L3826" s="17" t="s">
        <v>11569</v>
      </c>
      <c r="M3826" s="17" t="s">
        <v>11570</v>
      </c>
      <c r="N3826" s="17" t="s">
        <v>11571</v>
      </c>
      <c r="O3826" s="17" t="s">
        <v>450</v>
      </c>
      <c r="P3826" s="43" t="s">
        <v>4047</v>
      </c>
      <c r="Q3826" s="17" t="str" cm="1">
        <f t="array" ref="Q3826">_xlfn.XLOOKUP(Table4[[#This Row],[Full Name / Nama Penuh]],Table1[[#All],[Employee Name]],Table1[[#All],[Status]],"",0,1)</f>
        <v>Active</v>
      </c>
      <c r="R3826" s="37"/>
    </row>
    <row r="3827" spans="1:18">
      <c r="A3827" s="17"/>
      <c r="B3827" s="15"/>
      <c r="C3827" s="15"/>
      <c r="D3827" s="15"/>
      <c r="E3827" s="32">
        <v>45818</v>
      </c>
      <c r="F3827" s="17" t="s">
        <v>174</v>
      </c>
      <c r="G3827" s="15"/>
      <c r="H3827" s="17" t="s">
        <v>239</v>
      </c>
      <c r="I3827" s="17" t="s">
        <v>5798</v>
      </c>
      <c r="J3827" s="17" t="s">
        <v>88</v>
      </c>
      <c r="K3827" s="17" t="s">
        <v>296</v>
      </c>
      <c r="L3827" s="17" t="s">
        <v>8873</v>
      </c>
      <c r="M3827" s="17" t="s">
        <v>8874</v>
      </c>
      <c r="N3827" s="17" t="s">
        <v>8875</v>
      </c>
      <c r="O3827" s="17" t="s">
        <v>346</v>
      </c>
      <c r="P3827" s="43" t="s">
        <v>4047</v>
      </c>
      <c r="Q3827" s="17" t="str" cm="1">
        <f t="array" ref="Q3827">_xlfn.XLOOKUP(Table4[[#This Row],[Full Name / Nama Penuh]],Table1[[#All],[Employee Name]],Table1[[#All],[Status]],"",0,1)</f>
        <v>Active</v>
      </c>
      <c r="R3827" s="37"/>
    </row>
    <row r="3828" spans="1:18" ht="72.75">
      <c r="A3828" s="47"/>
      <c r="B3828" s="21"/>
      <c r="C3828" s="21"/>
      <c r="D3828" s="21"/>
      <c r="E3828" s="33">
        <v>45818</v>
      </c>
      <c r="F3828" s="17" t="s">
        <v>131</v>
      </c>
      <c r="G3828" s="15"/>
      <c r="H3828" s="17" t="s">
        <v>239</v>
      </c>
      <c r="I3828" s="22" t="s">
        <v>403</v>
      </c>
      <c r="J3828" s="22" t="s">
        <v>274</v>
      </c>
      <c r="K3828" s="23" t="s">
        <v>296</v>
      </c>
      <c r="L3828" s="23" t="s">
        <v>11572</v>
      </c>
      <c r="M3828" s="24" t="s">
        <v>11573</v>
      </c>
      <c r="N3828" s="23" t="s">
        <v>11574</v>
      </c>
      <c r="O3828" s="22" t="s">
        <v>271</v>
      </c>
      <c r="P3828" s="43" t="s">
        <v>4047</v>
      </c>
      <c r="Q3828" s="17" t="str" cm="1">
        <f t="array" ref="Q3828">_xlfn.XLOOKUP(Table4[[#This Row],[Full Name / Nama Penuh]],Table1[[#All],[Employee Name]],Table1[[#All],[Status]],"",0,1)</f>
        <v>Active</v>
      </c>
      <c r="R3828" s="37"/>
    </row>
    <row r="3829" spans="1:18">
      <c r="A3829" s="17"/>
      <c r="B3829" s="15"/>
      <c r="C3829" s="15"/>
      <c r="D3829" s="15"/>
      <c r="E3829" s="32">
        <v>45817</v>
      </c>
      <c r="F3829" s="17" t="s">
        <v>193</v>
      </c>
      <c r="G3829" s="15"/>
      <c r="H3829" s="17" t="s">
        <v>239</v>
      </c>
      <c r="I3829" s="17" t="s">
        <v>1308</v>
      </c>
      <c r="J3829" s="17" t="s">
        <v>274</v>
      </c>
      <c r="K3829" s="17" t="s">
        <v>285</v>
      </c>
      <c r="L3829" s="17" t="s">
        <v>11575</v>
      </c>
      <c r="M3829" s="17" t="s">
        <v>11576</v>
      </c>
      <c r="N3829" s="17" t="s">
        <v>11577</v>
      </c>
      <c r="O3829" s="17" t="s">
        <v>289</v>
      </c>
      <c r="P3829" s="43" t="s">
        <v>4047</v>
      </c>
      <c r="Q3829" s="17" t="str" cm="1">
        <f t="array" ref="Q3829">_xlfn.XLOOKUP(Table4[[#This Row],[Full Name / Nama Penuh]],Table1[[#All],[Employee Name]],Table1[[#All],[Status]],"",0,1)</f>
        <v>Active</v>
      </c>
      <c r="R3829" s="37"/>
    </row>
    <row r="3830" spans="1:18" ht="43.5">
      <c r="A3830" s="17"/>
      <c r="B3830" s="15"/>
      <c r="C3830" s="15"/>
      <c r="D3830" s="15"/>
      <c r="E3830" s="32">
        <v>45817</v>
      </c>
      <c r="F3830" s="17" t="s">
        <v>147</v>
      </c>
      <c r="G3830" s="15"/>
      <c r="H3830" s="17" t="s">
        <v>239</v>
      </c>
      <c r="I3830" s="18" t="s">
        <v>508</v>
      </c>
      <c r="J3830" s="18" t="s">
        <v>266</v>
      </c>
      <c r="K3830" s="19" t="s">
        <v>285</v>
      </c>
      <c r="L3830" s="19" t="s">
        <v>11578</v>
      </c>
      <c r="M3830" s="20" t="s">
        <v>362</v>
      </c>
      <c r="N3830" s="20" t="s">
        <v>11579</v>
      </c>
      <c r="O3830" s="18" t="s">
        <v>289</v>
      </c>
      <c r="P3830" s="43" t="s">
        <v>4047</v>
      </c>
      <c r="Q3830" s="17" t="str" cm="1">
        <f t="array" ref="Q3830">_xlfn.XLOOKUP(Table4[[#This Row],[Full Name / Nama Penuh]],Table1[[#All],[Employee Name]],Table1[[#All],[Status]],"",0,1)</f>
        <v>Active</v>
      </c>
      <c r="R3830" s="37"/>
    </row>
    <row r="3831" spans="1:18">
      <c r="A3831" s="17"/>
      <c r="B3831" s="15"/>
      <c r="C3831" s="15"/>
      <c r="D3831" s="15"/>
      <c r="E3831" s="32">
        <v>45817</v>
      </c>
      <c r="F3831" s="17" t="s">
        <v>107</v>
      </c>
      <c r="G3831" s="15"/>
      <c r="H3831" s="17" t="s">
        <v>239</v>
      </c>
      <c r="I3831" s="17" t="s">
        <v>1641</v>
      </c>
      <c r="J3831" s="17" t="s">
        <v>266</v>
      </c>
      <c r="K3831" s="17" t="s">
        <v>305</v>
      </c>
      <c r="L3831" s="17" t="s">
        <v>11580</v>
      </c>
      <c r="M3831" s="17" t="s">
        <v>11581</v>
      </c>
      <c r="N3831" s="17" t="s">
        <v>11582</v>
      </c>
      <c r="O3831" s="17" t="s">
        <v>295</v>
      </c>
      <c r="P3831" s="43" t="s">
        <v>4047</v>
      </c>
      <c r="Q3831" s="17" t="str" cm="1">
        <f t="array" ref="Q3831">_xlfn.XLOOKUP(Table4[[#This Row],[Full Name / Nama Penuh]],Table1[[#All],[Employee Name]],Table1[[#All],[Status]],"",0,1)</f>
        <v>Active</v>
      </c>
      <c r="R3831" s="37"/>
    </row>
    <row r="3832" spans="1:18">
      <c r="A3832" s="17"/>
      <c r="B3832" s="15"/>
      <c r="C3832" s="15"/>
      <c r="D3832" s="15"/>
      <c r="E3832" s="32">
        <v>45815</v>
      </c>
      <c r="F3832" s="17" t="s">
        <v>82</v>
      </c>
      <c r="G3832" s="15"/>
      <c r="H3832" s="17" t="s">
        <v>239</v>
      </c>
      <c r="I3832" s="17" t="s">
        <v>309</v>
      </c>
      <c r="J3832" s="17" t="s">
        <v>4132</v>
      </c>
      <c r="K3832" s="17" t="s">
        <v>296</v>
      </c>
      <c r="L3832" s="17" t="s">
        <v>11583</v>
      </c>
      <c r="M3832" s="17" t="s">
        <v>11584</v>
      </c>
      <c r="N3832" s="17" t="s">
        <v>11585</v>
      </c>
      <c r="O3832" s="17" t="s">
        <v>383</v>
      </c>
      <c r="P3832" s="43" t="s">
        <v>4047</v>
      </c>
      <c r="Q3832" s="17" t="str" cm="1">
        <f t="array" ref="Q3832">_xlfn.XLOOKUP(Table4[[#This Row],[Full Name / Nama Penuh]],Table1[[#All],[Employee Name]],Table1[[#All],[Status]],"",0,1)</f>
        <v>Active</v>
      </c>
      <c r="R3832" s="37"/>
    </row>
    <row r="3833" spans="1:18">
      <c r="A3833" s="17"/>
      <c r="B3833" s="15"/>
      <c r="C3833" s="15"/>
      <c r="D3833" s="15"/>
      <c r="E3833" s="32">
        <v>45815</v>
      </c>
      <c r="F3833" s="17" t="s">
        <v>82</v>
      </c>
      <c r="G3833" s="15"/>
      <c r="H3833" s="17" t="s">
        <v>239</v>
      </c>
      <c r="I3833" s="17" t="s">
        <v>11586</v>
      </c>
      <c r="J3833" s="17" t="s">
        <v>274</v>
      </c>
      <c r="K3833" s="17" t="s">
        <v>285</v>
      </c>
      <c r="L3833" s="17" t="s">
        <v>11587</v>
      </c>
      <c r="M3833" s="17" t="s">
        <v>287</v>
      </c>
      <c r="N3833" s="17" t="s">
        <v>11588</v>
      </c>
      <c r="O3833" s="17" t="s">
        <v>428</v>
      </c>
      <c r="P3833" s="43" t="s">
        <v>4047</v>
      </c>
      <c r="Q3833" s="17" t="str" cm="1">
        <f t="array" ref="Q3833">_xlfn.XLOOKUP(Table4[[#This Row],[Full Name / Nama Penuh]],Table1[[#All],[Employee Name]],Table1[[#All],[Status]],"",0,1)</f>
        <v>Active</v>
      </c>
      <c r="R3833" s="37"/>
    </row>
    <row r="3834" spans="1:18">
      <c r="A3834" s="17"/>
      <c r="B3834" s="15"/>
      <c r="C3834" s="15"/>
      <c r="D3834" s="15"/>
      <c r="E3834" s="32">
        <v>45814</v>
      </c>
      <c r="F3834" s="17" t="s">
        <v>102</v>
      </c>
      <c r="G3834" s="15"/>
      <c r="H3834" s="17" t="s">
        <v>239</v>
      </c>
      <c r="I3834" s="17" t="s">
        <v>1080</v>
      </c>
      <c r="J3834" s="17" t="s">
        <v>475</v>
      </c>
      <c r="K3834" s="17" t="s">
        <v>285</v>
      </c>
      <c r="L3834" s="17" t="s">
        <v>11589</v>
      </c>
      <c r="M3834" s="17" t="s">
        <v>11590</v>
      </c>
      <c r="N3834" s="17" t="s">
        <v>11591</v>
      </c>
      <c r="O3834" s="17" t="s">
        <v>527</v>
      </c>
      <c r="P3834" s="43" t="s">
        <v>4047</v>
      </c>
      <c r="Q3834" s="17" t="str" cm="1">
        <f t="array" ref="Q3834">_xlfn.XLOOKUP(Table4[[#This Row],[Full Name / Nama Penuh]],Table1[[#All],[Employee Name]],Table1[[#All],[Status]],"",0,1)</f>
        <v>Active</v>
      </c>
      <c r="R3834" s="37"/>
    </row>
    <row r="3835" spans="1:18">
      <c r="A3835" s="17"/>
      <c r="B3835" s="15"/>
      <c r="C3835" s="15"/>
      <c r="D3835" s="15"/>
      <c r="E3835" s="32">
        <v>45814</v>
      </c>
      <c r="F3835" s="17" t="s">
        <v>229</v>
      </c>
      <c r="G3835" s="15"/>
      <c r="H3835" s="17" t="s">
        <v>239</v>
      </c>
      <c r="I3835" s="17" t="s">
        <v>2849</v>
      </c>
      <c r="J3835" s="17" t="s">
        <v>266</v>
      </c>
      <c r="K3835" s="17" t="s">
        <v>267</v>
      </c>
      <c r="L3835" s="17" t="s">
        <v>11592</v>
      </c>
      <c r="M3835" s="17" t="s">
        <v>11593</v>
      </c>
      <c r="N3835" s="17" t="s">
        <v>11594</v>
      </c>
      <c r="O3835" s="17" t="s">
        <v>283</v>
      </c>
      <c r="P3835" s="43" t="s">
        <v>4047</v>
      </c>
      <c r="Q3835" s="17" t="str" cm="1">
        <f t="array" ref="Q3835">_xlfn.XLOOKUP(Table4[[#This Row],[Full Name / Nama Penuh]],Table1[[#All],[Employee Name]],Table1[[#All],[Status]],"",0,1)</f>
        <v>Active</v>
      </c>
      <c r="R3835" s="37"/>
    </row>
    <row r="3836" spans="1:18">
      <c r="A3836" s="17"/>
      <c r="B3836" s="15"/>
      <c r="C3836" s="15"/>
      <c r="D3836" s="15"/>
      <c r="E3836" s="32">
        <v>45814</v>
      </c>
      <c r="F3836" s="17" t="s">
        <v>107</v>
      </c>
      <c r="G3836" s="15"/>
      <c r="H3836" s="17" t="s">
        <v>239</v>
      </c>
      <c r="I3836" s="17" t="s">
        <v>1641</v>
      </c>
      <c r="J3836" s="17" t="s">
        <v>274</v>
      </c>
      <c r="K3836" s="17" t="s">
        <v>267</v>
      </c>
      <c r="L3836" s="17" t="s">
        <v>11595</v>
      </c>
      <c r="M3836" s="17" t="s">
        <v>11596</v>
      </c>
      <c r="N3836" s="17" t="s">
        <v>11597</v>
      </c>
      <c r="O3836" s="17" t="s">
        <v>283</v>
      </c>
      <c r="P3836" s="43" t="s">
        <v>4047</v>
      </c>
      <c r="Q3836" s="17" t="str" cm="1">
        <f t="array" ref="Q3836">_xlfn.XLOOKUP(Table4[[#This Row],[Full Name / Nama Penuh]],Table1[[#All],[Employee Name]],Table1[[#All],[Status]],"",0,1)</f>
        <v>Active</v>
      </c>
      <c r="R3836" s="37"/>
    </row>
    <row r="3837" spans="1:18">
      <c r="A3837" s="17"/>
      <c r="B3837" s="15"/>
      <c r="C3837" s="15"/>
      <c r="D3837" s="15"/>
      <c r="E3837" s="32">
        <v>45813</v>
      </c>
      <c r="F3837" s="17" t="s">
        <v>35</v>
      </c>
      <c r="G3837" s="15"/>
      <c r="H3837" s="17" t="s">
        <v>239</v>
      </c>
      <c r="I3837" s="17" t="s">
        <v>341</v>
      </c>
      <c r="J3837" s="17" t="s">
        <v>291</v>
      </c>
      <c r="K3837" s="17" t="s">
        <v>296</v>
      </c>
      <c r="L3837" s="17" t="s">
        <v>11598</v>
      </c>
      <c r="M3837" s="17" t="s">
        <v>11599</v>
      </c>
      <c r="N3837" s="17" t="s">
        <v>11600</v>
      </c>
      <c r="O3837" s="17" t="s">
        <v>346</v>
      </c>
      <c r="P3837" s="43" t="s">
        <v>4047</v>
      </c>
      <c r="Q3837" s="17" t="str" cm="1">
        <f t="array" ref="Q3837">_xlfn.XLOOKUP(Table4[[#This Row],[Full Name / Nama Penuh]],Table1[[#All],[Employee Name]],Table1[[#All],[Status]],"",0,1)</f>
        <v>Inactive</v>
      </c>
      <c r="R3837" s="37"/>
    </row>
    <row r="3838" spans="1:18">
      <c r="A3838" s="17"/>
      <c r="B3838" s="15"/>
      <c r="C3838" s="15"/>
      <c r="D3838" s="15"/>
      <c r="E3838" s="32">
        <v>45813</v>
      </c>
      <c r="F3838" s="17" t="s">
        <v>160</v>
      </c>
      <c r="G3838" s="15"/>
      <c r="H3838" s="17" t="s">
        <v>239</v>
      </c>
      <c r="I3838" s="17" t="s">
        <v>359</v>
      </c>
      <c r="J3838" s="17" t="s">
        <v>266</v>
      </c>
      <c r="K3838" s="17" t="s">
        <v>285</v>
      </c>
      <c r="L3838" s="17" t="s">
        <v>11601</v>
      </c>
      <c r="M3838" s="17" t="s">
        <v>11602</v>
      </c>
      <c r="N3838" s="17" t="s">
        <v>11603</v>
      </c>
      <c r="O3838" s="17" t="s">
        <v>428</v>
      </c>
      <c r="P3838" s="43" t="s">
        <v>4047</v>
      </c>
      <c r="Q3838" s="17" t="str" cm="1">
        <f t="array" ref="Q3838">_xlfn.XLOOKUP(Table4[[#This Row],[Full Name / Nama Penuh]],Table1[[#All],[Employee Name]],Table1[[#All],[Status]],"",0,1)</f>
        <v>Active</v>
      </c>
      <c r="R3838" s="37"/>
    </row>
    <row r="3839" spans="1:18">
      <c r="A3839" s="17"/>
      <c r="B3839" s="15"/>
      <c r="C3839" s="15"/>
      <c r="D3839" s="15"/>
      <c r="E3839" s="32">
        <v>45813</v>
      </c>
      <c r="F3839" s="17" t="s">
        <v>91</v>
      </c>
      <c r="G3839" s="15"/>
      <c r="H3839" s="17" t="s">
        <v>239</v>
      </c>
      <c r="I3839" s="17" t="s">
        <v>11565</v>
      </c>
      <c r="J3839" s="17" t="s">
        <v>1372</v>
      </c>
      <c r="K3839" s="17" t="s">
        <v>267</v>
      </c>
      <c r="L3839" s="17" t="s">
        <v>11604</v>
      </c>
      <c r="M3839" s="17" t="s">
        <v>11605</v>
      </c>
      <c r="N3839" s="17" t="s">
        <v>11606</v>
      </c>
      <c r="O3839" s="17" t="s">
        <v>318</v>
      </c>
      <c r="P3839" s="43" t="s">
        <v>4047</v>
      </c>
      <c r="Q3839" s="17" t="str" cm="1">
        <f t="array" ref="Q3839">_xlfn.XLOOKUP(Table4[[#This Row],[Full Name / Nama Penuh]],Table1[[#All],[Employee Name]],Table1[[#All],[Status]],"",0,1)</f>
        <v>Inactive</v>
      </c>
      <c r="R3839" s="37"/>
    </row>
    <row r="3840" spans="1:18">
      <c r="A3840" s="17"/>
      <c r="B3840" s="15"/>
      <c r="C3840" s="15"/>
      <c r="D3840" s="15"/>
      <c r="E3840" s="32">
        <v>45813</v>
      </c>
      <c r="F3840" s="17" t="s">
        <v>107</v>
      </c>
      <c r="G3840" s="15"/>
      <c r="H3840" s="17" t="s">
        <v>239</v>
      </c>
      <c r="I3840" s="17" t="s">
        <v>1641</v>
      </c>
      <c r="J3840" s="17" t="s">
        <v>291</v>
      </c>
      <c r="K3840" s="17" t="s">
        <v>267</v>
      </c>
      <c r="L3840" s="17" t="s">
        <v>11607</v>
      </c>
      <c r="M3840" s="17" t="s">
        <v>11608</v>
      </c>
      <c r="N3840" s="17" t="s">
        <v>11609</v>
      </c>
      <c r="O3840" s="17" t="s">
        <v>318</v>
      </c>
      <c r="P3840" s="43" t="s">
        <v>4047</v>
      </c>
      <c r="Q3840" s="17" t="str" cm="1">
        <f t="array" ref="Q3840">_xlfn.XLOOKUP(Table4[[#This Row],[Full Name / Nama Penuh]],Table1[[#All],[Employee Name]],Table1[[#All],[Status]],"",0,1)</f>
        <v>Active</v>
      </c>
      <c r="R3840" s="37"/>
    </row>
    <row r="3841" spans="1:18" ht="144.75">
      <c r="A3841" s="17"/>
      <c r="B3841" s="15"/>
      <c r="C3841" s="15"/>
      <c r="D3841" s="15"/>
      <c r="E3841" s="32">
        <v>45813</v>
      </c>
      <c r="F3841" s="17" t="s">
        <v>132</v>
      </c>
      <c r="G3841" s="15" t="s">
        <v>8751</v>
      </c>
      <c r="H3841" s="17" t="s">
        <v>239</v>
      </c>
      <c r="I3841" s="18" t="s">
        <v>56</v>
      </c>
      <c r="J3841" s="18" t="s">
        <v>320</v>
      </c>
      <c r="K3841" s="19" t="s">
        <v>305</v>
      </c>
      <c r="L3841" s="19" t="s">
        <v>11610</v>
      </c>
      <c r="M3841" s="20" t="s">
        <v>393</v>
      </c>
      <c r="N3841" s="19" t="s">
        <v>11611</v>
      </c>
      <c r="O3841" s="18" t="s">
        <v>295</v>
      </c>
      <c r="P3841" s="43" t="s">
        <v>4047</v>
      </c>
      <c r="Q3841" s="17" t="str" cm="1">
        <f t="array" ref="Q3841">_xlfn.XLOOKUP(Table4[[#This Row],[Full Name / Nama Penuh]],Table1[[#All],[Employee Name]],Table1[[#All],[Status]],"",0,1)</f>
        <v>Active</v>
      </c>
      <c r="R3841" s="37"/>
    </row>
    <row r="3842" spans="1:18">
      <c r="A3842" s="17"/>
      <c r="B3842" s="15"/>
      <c r="C3842" s="15"/>
      <c r="D3842" s="15"/>
      <c r="E3842" s="32">
        <v>45812</v>
      </c>
      <c r="F3842" s="17" t="s">
        <v>223</v>
      </c>
      <c r="G3842" s="15"/>
      <c r="H3842" s="17" t="s">
        <v>239</v>
      </c>
      <c r="I3842" s="17" t="s">
        <v>8815</v>
      </c>
      <c r="J3842" s="17" t="s">
        <v>291</v>
      </c>
      <c r="K3842" s="17" t="s">
        <v>285</v>
      </c>
      <c r="L3842" s="17" t="s">
        <v>11612</v>
      </c>
      <c r="M3842" s="17" t="s">
        <v>11613</v>
      </c>
      <c r="N3842" s="17" t="s">
        <v>11614</v>
      </c>
      <c r="O3842" s="17" t="s">
        <v>289</v>
      </c>
      <c r="P3842" s="43" t="s">
        <v>4047</v>
      </c>
      <c r="Q3842" s="17" t="str" cm="1">
        <f t="array" ref="Q3842">_xlfn.XLOOKUP(Table4[[#This Row],[Full Name / Nama Penuh]],Table1[[#All],[Employee Name]],Table1[[#All],[Status]],"",0,1)</f>
        <v>Inactive</v>
      </c>
      <c r="R3842" s="37"/>
    </row>
    <row r="3843" spans="1:18">
      <c r="A3843" s="17"/>
      <c r="B3843" s="15"/>
      <c r="C3843" s="15"/>
      <c r="D3843" s="15"/>
      <c r="E3843" s="32">
        <v>45812</v>
      </c>
      <c r="F3843" s="17" t="s">
        <v>102</v>
      </c>
      <c r="G3843" s="15"/>
      <c r="H3843" s="17" t="s">
        <v>239</v>
      </c>
      <c r="I3843" s="17" t="s">
        <v>1080</v>
      </c>
      <c r="J3843" s="17" t="s">
        <v>88</v>
      </c>
      <c r="K3843" s="17" t="s">
        <v>285</v>
      </c>
      <c r="L3843" s="17" t="s">
        <v>11615</v>
      </c>
      <c r="M3843" s="17" t="s">
        <v>11616</v>
      </c>
      <c r="N3843" s="17" t="s">
        <v>11617</v>
      </c>
      <c r="O3843" s="17" t="s">
        <v>367</v>
      </c>
      <c r="P3843" s="43" t="s">
        <v>4047</v>
      </c>
      <c r="Q3843" s="17" t="str" cm="1">
        <f t="array" ref="Q3843">_xlfn.XLOOKUP(Table4[[#This Row],[Full Name / Nama Penuh]],Table1[[#All],[Employee Name]],Table1[[#All],[Status]],"",0,1)</f>
        <v>Active</v>
      </c>
      <c r="R3843" s="37"/>
    </row>
    <row r="3844" spans="1:18">
      <c r="A3844" s="17"/>
      <c r="B3844" s="15"/>
      <c r="C3844" s="15"/>
      <c r="D3844" s="15"/>
      <c r="E3844" s="32">
        <v>45812</v>
      </c>
      <c r="F3844" s="17" t="s">
        <v>159</v>
      </c>
      <c r="G3844" s="15"/>
      <c r="H3844" s="17" t="s">
        <v>239</v>
      </c>
      <c r="I3844" s="17" t="s">
        <v>20</v>
      </c>
      <c r="J3844" s="17" t="s">
        <v>1026</v>
      </c>
      <c r="K3844" s="17" t="s">
        <v>296</v>
      </c>
      <c r="L3844" s="17" t="s">
        <v>11618</v>
      </c>
      <c r="M3844" s="17" t="s">
        <v>11619</v>
      </c>
      <c r="N3844" s="17" t="s">
        <v>11620</v>
      </c>
      <c r="O3844" s="17" t="s">
        <v>367</v>
      </c>
      <c r="P3844" s="43" t="s">
        <v>4047</v>
      </c>
      <c r="Q3844" s="17" t="str" cm="1">
        <f t="array" ref="Q3844">_xlfn.XLOOKUP(Table4[[#This Row],[Full Name / Nama Penuh]],Table1[[#All],[Employee Name]],Table1[[#All],[Status]],"",0,1)</f>
        <v>Active</v>
      </c>
      <c r="R3844" s="37"/>
    </row>
    <row r="3845" spans="1:18">
      <c r="A3845" s="17"/>
      <c r="B3845" s="15"/>
      <c r="C3845" s="15"/>
      <c r="D3845" s="15"/>
      <c r="E3845" s="32">
        <v>45812</v>
      </c>
      <c r="F3845" s="17" t="s">
        <v>222</v>
      </c>
      <c r="G3845" s="15"/>
      <c r="H3845" s="17" t="s">
        <v>239</v>
      </c>
      <c r="I3845" s="17" t="s">
        <v>9018</v>
      </c>
      <c r="J3845" s="17" t="s">
        <v>919</v>
      </c>
      <c r="K3845" s="17" t="s">
        <v>285</v>
      </c>
      <c r="L3845" s="17" t="s">
        <v>11621</v>
      </c>
      <c r="M3845" s="17" t="s">
        <v>11622</v>
      </c>
      <c r="N3845" s="17" t="s">
        <v>122</v>
      </c>
      <c r="O3845" s="17" t="s">
        <v>295</v>
      </c>
      <c r="P3845" s="43" t="s">
        <v>4047</v>
      </c>
      <c r="Q3845" s="17" t="str" cm="1">
        <f t="array" ref="Q3845">_xlfn.XLOOKUP(Table4[[#This Row],[Full Name / Nama Penuh]],Table1[[#All],[Employee Name]],Table1[[#All],[Status]],"",0,1)</f>
        <v>Active</v>
      </c>
      <c r="R3845" s="37"/>
    </row>
    <row r="3846" spans="1:18">
      <c r="A3846" s="17"/>
      <c r="B3846" s="15"/>
      <c r="C3846" s="15"/>
      <c r="D3846" s="15"/>
      <c r="E3846" s="32">
        <v>45812</v>
      </c>
      <c r="F3846" s="17" t="s">
        <v>177</v>
      </c>
      <c r="G3846" s="15"/>
      <c r="H3846" s="17" t="s">
        <v>239</v>
      </c>
      <c r="I3846" s="17" t="s">
        <v>512</v>
      </c>
      <c r="J3846" s="17" t="s">
        <v>291</v>
      </c>
      <c r="K3846" s="17" t="s">
        <v>267</v>
      </c>
      <c r="L3846" s="17" t="s">
        <v>11623</v>
      </c>
      <c r="M3846" s="17" t="s">
        <v>11624</v>
      </c>
      <c r="N3846" s="17" t="s">
        <v>11625</v>
      </c>
      <c r="O3846" s="17" t="s">
        <v>283</v>
      </c>
      <c r="P3846" s="43" t="s">
        <v>4047</v>
      </c>
      <c r="Q3846" s="17" t="str" cm="1">
        <f t="array" ref="Q3846">_xlfn.XLOOKUP(Table4[[#This Row],[Full Name / Nama Penuh]],Table1[[#All],[Employee Name]],Table1[[#All],[Status]],"",0,1)</f>
        <v>Active</v>
      </c>
      <c r="R3846" s="37"/>
    </row>
    <row r="3847" spans="1:18">
      <c r="A3847" s="17"/>
      <c r="B3847" s="15"/>
      <c r="C3847" s="15"/>
      <c r="D3847" s="15"/>
      <c r="E3847" s="32">
        <v>45812</v>
      </c>
      <c r="F3847" s="17" t="s">
        <v>53</v>
      </c>
      <c r="G3847" s="15"/>
      <c r="H3847" s="17" t="s">
        <v>239</v>
      </c>
      <c r="I3847" s="17" t="s">
        <v>304</v>
      </c>
      <c r="J3847" s="17" t="s">
        <v>753</v>
      </c>
      <c r="K3847" s="17" t="s">
        <v>267</v>
      </c>
      <c r="L3847" s="17" t="s">
        <v>11626</v>
      </c>
      <c r="M3847" s="17" t="s">
        <v>11627</v>
      </c>
      <c r="N3847" s="17" t="s">
        <v>11628</v>
      </c>
      <c r="O3847" s="17" t="s">
        <v>271</v>
      </c>
      <c r="P3847" s="43" t="s">
        <v>4047</v>
      </c>
      <c r="Q3847" s="17" t="str" cm="1">
        <f t="array" ref="Q3847">_xlfn.XLOOKUP(Table4[[#This Row],[Full Name / Nama Penuh]],Table1[[#All],[Employee Name]],Table1[[#All],[Status]],"",0,1)</f>
        <v>Active</v>
      </c>
      <c r="R3847" s="37"/>
    </row>
    <row r="3848" spans="1:18">
      <c r="A3848" s="17"/>
      <c r="B3848" s="15"/>
      <c r="C3848" s="15"/>
      <c r="D3848" s="15"/>
      <c r="E3848" s="32">
        <v>45812</v>
      </c>
      <c r="F3848" s="17" t="s">
        <v>148</v>
      </c>
      <c r="G3848" s="15"/>
      <c r="H3848" s="17" t="s">
        <v>239</v>
      </c>
      <c r="I3848" s="17" t="s">
        <v>11629</v>
      </c>
      <c r="J3848" s="17" t="s">
        <v>291</v>
      </c>
      <c r="K3848" s="17" t="s">
        <v>305</v>
      </c>
      <c r="L3848" s="17" t="s">
        <v>11630</v>
      </c>
      <c r="M3848" s="17" t="s">
        <v>11631</v>
      </c>
      <c r="N3848" s="17" t="s">
        <v>11632</v>
      </c>
      <c r="O3848" s="17" t="s">
        <v>428</v>
      </c>
      <c r="P3848" s="43" t="s">
        <v>4047</v>
      </c>
      <c r="Q3848" s="17" t="str" cm="1">
        <f t="array" ref="Q3848">_xlfn.XLOOKUP(Table4[[#This Row],[Full Name / Nama Penuh]],Table1[[#All],[Employee Name]],Table1[[#All],[Status]],"",0,1)</f>
        <v>Active</v>
      </c>
      <c r="R3848" s="37"/>
    </row>
    <row r="3849" spans="1:18">
      <c r="A3849" s="17"/>
      <c r="B3849" s="15"/>
      <c r="C3849" s="15"/>
      <c r="D3849" s="15"/>
      <c r="E3849" s="32">
        <v>45812</v>
      </c>
      <c r="F3849" s="17" t="s">
        <v>156</v>
      </c>
      <c r="G3849" s="15"/>
      <c r="H3849" s="17" t="s">
        <v>239</v>
      </c>
      <c r="I3849" s="17" t="s">
        <v>697</v>
      </c>
      <c r="J3849" s="17" t="s">
        <v>620</v>
      </c>
      <c r="K3849" s="17" t="s">
        <v>267</v>
      </c>
      <c r="L3849" s="17" t="s">
        <v>11633</v>
      </c>
      <c r="M3849" s="17" t="s">
        <v>11634</v>
      </c>
      <c r="N3849" s="17" t="e">
        <f ca="1">-Investigate _xludf.and eliminate THE root cause of algae formation, such as water leakage, poor drainage, _xludf.OR condensation.
-Improve drainage _xludf.and ensure _xludf.proper _xludf.slope/grade in THE area TO prevent standing water.
-IMPLEMENT A routine inspection _xludf.and cleaning schedule _xludf.for high-risk _xludf.areas prone TO moisture accumulation.
-Train personnel TO report early signs of algae _xludf.OR slippery surfaces through THE HSSE observation system.</f>
        <v>#NAME?</v>
      </c>
      <c r="O3849" s="17" t="s">
        <v>283</v>
      </c>
      <c r="P3849" s="43" t="s">
        <v>4047</v>
      </c>
      <c r="Q3849" s="17" t="str" cm="1">
        <f t="array" ref="Q3849">_xlfn.XLOOKUP(Table4[[#This Row],[Full Name / Nama Penuh]],Table1[[#All],[Employee Name]],Table1[[#All],[Status]],"",0,1)</f>
        <v>Active</v>
      </c>
      <c r="R3849" s="37"/>
    </row>
    <row r="3850" spans="1:18">
      <c r="A3850" s="17"/>
      <c r="B3850" s="15"/>
      <c r="C3850" s="15"/>
      <c r="D3850" s="15"/>
      <c r="E3850" s="32">
        <v>45812</v>
      </c>
      <c r="F3850" s="17" t="s">
        <v>156</v>
      </c>
      <c r="G3850" s="15"/>
      <c r="H3850" s="17" t="s">
        <v>239</v>
      </c>
      <c r="I3850" s="17" t="s">
        <v>697</v>
      </c>
      <c r="J3850" s="17" t="s">
        <v>683</v>
      </c>
      <c r="K3850" s="17" t="s">
        <v>267</v>
      </c>
      <c r="L3850" s="17" t="s">
        <v>11635</v>
      </c>
      <c r="M3850" s="17" t="s">
        <v>11636</v>
      </c>
      <c r="N3850" s="17" t="s">
        <v>11637</v>
      </c>
      <c r="O3850" s="17" t="s">
        <v>271</v>
      </c>
      <c r="P3850" s="43" t="s">
        <v>4047</v>
      </c>
      <c r="Q3850" s="17" t="str" cm="1">
        <f t="array" ref="Q3850">_xlfn.XLOOKUP(Table4[[#This Row],[Full Name / Nama Penuh]],Table1[[#All],[Employee Name]],Table1[[#All],[Status]],"",0,1)</f>
        <v>Active</v>
      </c>
      <c r="R3850" s="37"/>
    </row>
    <row r="3851" spans="1:18">
      <c r="A3851" s="17"/>
      <c r="B3851" s="15"/>
      <c r="C3851" s="15"/>
      <c r="D3851" s="15"/>
      <c r="E3851" s="32">
        <v>45812</v>
      </c>
      <c r="F3851" s="17" t="s">
        <v>156</v>
      </c>
      <c r="G3851" s="15"/>
      <c r="H3851" s="17" t="s">
        <v>239</v>
      </c>
      <c r="I3851" s="17" t="s">
        <v>697</v>
      </c>
      <c r="J3851" s="17" t="s">
        <v>683</v>
      </c>
      <c r="K3851" s="17" t="s">
        <v>267</v>
      </c>
      <c r="L3851" s="17" t="s">
        <v>11638</v>
      </c>
      <c r="M3851" s="17" t="s">
        <v>11639</v>
      </c>
      <c r="N3851" s="17" t="s">
        <v>11640</v>
      </c>
      <c r="O3851" s="17" t="s">
        <v>271</v>
      </c>
      <c r="P3851" s="43" t="s">
        <v>4047</v>
      </c>
      <c r="Q3851" s="17" t="str" cm="1">
        <f t="array" ref="Q3851">_xlfn.XLOOKUP(Table4[[#This Row],[Full Name / Nama Penuh]],Table1[[#All],[Employee Name]],Table1[[#All],[Status]],"",0,1)</f>
        <v>Active</v>
      </c>
      <c r="R3851" s="37"/>
    </row>
    <row r="3852" spans="1:18">
      <c r="A3852" s="17"/>
      <c r="B3852" s="15"/>
      <c r="C3852" s="15"/>
      <c r="D3852" s="15"/>
      <c r="E3852" s="32">
        <v>45812</v>
      </c>
      <c r="F3852" s="17" t="s">
        <v>215</v>
      </c>
      <c r="G3852" s="15"/>
      <c r="H3852" s="17" t="s">
        <v>239</v>
      </c>
      <c r="I3852" s="17" t="s">
        <v>11246</v>
      </c>
      <c r="J3852" s="17" t="s">
        <v>644</v>
      </c>
      <c r="K3852" s="17" t="s">
        <v>305</v>
      </c>
      <c r="L3852" s="17" t="s">
        <v>11641</v>
      </c>
      <c r="M3852" s="17" t="s">
        <v>11642</v>
      </c>
      <c r="N3852" s="17" t="s">
        <v>11643</v>
      </c>
      <c r="O3852" s="17" t="s">
        <v>340</v>
      </c>
      <c r="P3852" s="43" t="s">
        <v>4047</v>
      </c>
      <c r="Q3852" s="17" t="str" cm="1">
        <f t="array" ref="Q3852">_xlfn.XLOOKUP(Table4[[#This Row],[Full Name / Nama Penuh]],Table1[[#All],[Employee Name]],Table1[[#All],[Status]],"",0,1)</f>
        <v>Inactive</v>
      </c>
      <c r="R3852" s="37"/>
    </row>
    <row r="3853" spans="1:18">
      <c r="A3853" s="17"/>
      <c r="B3853" s="15"/>
      <c r="C3853" s="15"/>
      <c r="D3853" s="15"/>
      <c r="E3853" s="32">
        <v>45812</v>
      </c>
      <c r="F3853" s="17" t="s">
        <v>46</v>
      </c>
      <c r="G3853" s="15"/>
      <c r="H3853" s="17" t="s">
        <v>239</v>
      </c>
      <c r="I3853" s="17" t="s">
        <v>1743</v>
      </c>
      <c r="J3853" s="17" t="s">
        <v>355</v>
      </c>
      <c r="K3853" s="17" t="s">
        <v>267</v>
      </c>
      <c r="L3853" s="17" t="s">
        <v>11644</v>
      </c>
      <c r="M3853" s="17" t="s">
        <v>11645</v>
      </c>
      <c r="N3853" s="17" t="s">
        <v>11646</v>
      </c>
      <c r="O3853" s="17" t="s">
        <v>498</v>
      </c>
      <c r="P3853" s="43" t="s">
        <v>4047</v>
      </c>
      <c r="Q3853" s="17" t="str" cm="1">
        <f t="array" ref="Q3853">_xlfn.XLOOKUP(Table4[[#This Row],[Full Name / Nama Penuh]],Table1[[#All],[Employee Name]],Table1[[#All],[Status]],"",0,1)</f>
        <v>Active</v>
      </c>
      <c r="R3853" s="37"/>
    </row>
    <row r="3854" spans="1:18">
      <c r="A3854" s="17"/>
      <c r="B3854" s="15"/>
      <c r="C3854" s="15"/>
      <c r="D3854" s="15"/>
      <c r="E3854" s="32">
        <v>45812</v>
      </c>
      <c r="F3854" s="17" t="s">
        <v>70</v>
      </c>
      <c r="G3854" s="15"/>
      <c r="H3854" s="17" t="s">
        <v>239</v>
      </c>
      <c r="I3854" s="17" t="s">
        <v>722</v>
      </c>
      <c r="J3854" s="17" t="s">
        <v>291</v>
      </c>
      <c r="K3854" s="17" t="s">
        <v>267</v>
      </c>
      <c r="L3854" s="17" t="s">
        <v>11647</v>
      </c>
      <c r="M3854" s="17" t="s">
        <v>11648</v>
      </c>
      <c r="N3854" s="17" t="s">
        <v>11649</v>
      </c>
      <c r="O3854" s="17" t="s">
        <v>346</v>
      </c>
      <c r="P3854" s="43" t="s">
        <v>4047</v>
      </c>
      <c r="Q3854" s="17" t="str" cm="1">
        <f t="array" ref="Q3854">_xlfn.XLOOKUP(Table4[[#This Row],[Full Name / Nama Penuh]],Table1[[#All],[Employee Name]],Table1[[#All],[Status]],"",0,1)</f>
        <v>Active</v>
      </c>
      <c r="R3854" s="37"/>
    </row>
    <row r="3855" spans="1:18" ht="72.75">
      <c r="A3855" s="47"/>
      <c r="B3855" s="21"/>
      <c r="C3855" s="21"/>
      <c r="D3855" s="21"/>
      <c r="E3855" s="33">
        <v>45811.342476851903</v>
      </c>
      <c r="F3855" s="17" t="s">
        <v>114</v>
      </c>
      <c r="G3855" s="15"/>
      <c r="H3855" s="17" t="s">
        <v>239</v>
      </c>
      <c r="I3855" s="22" t="s">
        <v>8879</v>
      </c>
      <c r="J3855" s="22" t="s">
        <v>274</v>
      </c>
      <c r="K3855" s="23" t="s">
        <v>285</v>
      </c>
      <c r="L3855" s="23" t="s">
        <v>11650</v>
      </c>
      <c r="M3855" s="24" t="s">
        <v>287</v>
      </c>
      <c r="N3855" s="23" t="s">
        <v>11651</v>
      </c>
      <c r="O3855" s="22" t="s">
        <v>289</v>
      </c>
      <c r="P3855" s="43" t="s">
        <v>4047</v>
      </c>
      <c r="Q3855" s="17" t="str" cm="1">
        <f t="array" ref="Q3855">_xlfn.XLOOKUP(Table4[[#This Row],[Full Name / Nama Penuh]],Table1[[#All],[Employee Name]],Table1[[#All],[Status]],"",0,1)</f>
        <v>Active</v>
      </c>
      <c r="R3855" s="37"/>
    </row>
    <row r="3856" spans="1:18" ht="87">
      <c r="A3856" s="17"/>
      <c r="B3856" s="15"/>
      <c r="C3856" s="15"/>
      <c r="D3856" s="15"/>
      <c r="E3856" s="32">
        <v>45811.340914351902</v>
      </c>
      <c r="F3856" s="17" t="s">
        <v>114</v>
      </c>
      <c r="G3856" s="15"/>
      <c r="H3856" s="17" t="s">
        <v>239</v>
      </c>
      <c r="I3856" s="18" t="s">
        <v>8879</v>
      </c>
      <c r="J3856" s="18" t="s">
        <v>88</v>
      </c>
      <c r="K3856" s="19" t="s">
        <v>285</v>
      </c>
      <c r="L3856" s="19" t="s">
        <v>11652</v>
      </c>
      <c r="M3856" s="20" t="s">
        <v>287</v>
      </c>
      <c r="N3856" s="19" t="s">
        <v>11653</v>
      </c>
      <c r="O3856" s="18" t="s">
        <v>346</v>
      </c>
      <c r="P3856" s="43" t="s">
        <v>4047</v>
      </c>
      <c r="Q3856" s="17" t="str" cm="1">
        <f t="array" ref="Q3856">_xlfn.XLOOKUP(Table4[[#This Row],[Full Name / Nama Penuh]],Table1[[#All],[Employee Name]],Table1[[#All],[Status]],"",0,1)</f>
        <v>Active</v>
      </c>
      <c r="R3856" s="37"/>
    </row>
    <row r="3857" spans="1:18" ht="72.75">
      <c r="A3857" s="47"/>
      <c r="B3857" s="21"/>
      <c r="C3857" s="21"/>
      <c r="D3857" s="21"/>
      <c r="E3857" s="33">
        <v>45811.317858796298</v>
      </c>
      <c r="F3857" s="17" t="s">
        <v>114</v>
      </c>
      <c r="G3857" s="15"/>
      <c r="H3857" s="17" t="s">
        <v>239</v>
      </c>
      <c r="I3857" s="22" t="s">
        <v>8879</v>
      </c>
      <c r="J3857" s="22" t="s">
        <v>88</v>
      </c>
      <c r="K3857" s="23" t="s">
        <v>285</v>
      </c>
      <c r="L3857" s="23" t="s">
        <v>11654</v>
      </c>
      <c r="M3857" s="24" t="s">
        <v>287</v>
      </c>
      <c r="N3857" s="23" t="s">
        <v>11655</v>
      </c>
      <c r="O3857" s="22" t="s">
        <v>289</v>
      </c>
      <c r="P3857" s="43" t="s">
        <v>4047</v>
      </c>
      <c r="Q3857" s="17" t="str" cm="1">
        <f t="array" ref="Q3857">_xlfn.XLOOKUP(Table4[[#This Row],[Full Name / Nama Penuh]],Table1[[#All],[Employee Name]],Table1[[#All],[Status]],"",0,1)</f>
        <v>Active</v>
      </c>
      <c r="R3857" s="37"/>
    </row>
    <row r="3858" spans="1:18">
      <c r="A3858" s="17"/>
      <c r="B3858" s="15"/>
      <c r="C3858" s="15"/>
      <c r="D3858" s="15"/>
      <c r="E3858" s="32">
        <v>45811</v>
      </c>
      <c r="F3858" s="17" t="s">
        <v>210</v>
      </c>
      <c r="G3858" s="15"/>
      <c r="H3858" s="17" t="s">
        <v>239</v>
      </c>
      <c r="I3858" s="17" t="s">
        <v>1290</v>
      </c>
      <c r="J3858" s="17" t="s">
        <v>644</v>
      </c>
      <c r="K3858" s="17" t="s">
        <v>296</v>
      </c>
      <c r="L3858" s="17" t="s">
        <v>11656</v>
      </c>
      <c r="M3858" s="17" t="s">
        <v>11657</v>
      </c>
      <c r="N3858" s="17" t="s">
        <v>11658</v>
      </c>
      <c r="O3858" s="17" t="s">
        <v>428</v>
      </c>
      <c r="P3858" s="43" t="s">
        <v>4047</v>
      </c>
      <c r="Q3858" s="17" t="str" cm="1">
        <f t="array" ref="Q3858">_xlfn.XLOOKUP(Table4[[#This Row],[Full Name / Nama Penuh]],Table1[[#All],[Employee Name]],Table1[[#All],[Status]],"",0,1)</f>
        <v>Active</v>
      </c>
      <c r="R3858" s="37"/>
    </row>
    <row r="3859" spans="1:18">
      <c r="A3859" s="17"/>
      <c r="B3859" s="15"/>
      <c r="C3859" s="15"/>
      <c r="D3859" s="15"/>
      <c r="E3859" s="32">
        <v>45811</v>
      </c>
      <c r="F3859" s="17" t="s">
        <v>11</v>
      </c>
      <c r="G3859" s="15"/>
      <c r="H3859" s="17" t="s">
        <v>239</v>
      </c>
      <c r="I3859" s="17" t="s">
        <v>1432</v>
      </c>
      <c r="J3859" s="17" t="s">
        <v>386</v>
      </c>
      <c r="K3859" s="17" t="s">
        <v>285</v>
      </c>
      <c r="L3859" s="17" t="s">
        <v>11659</v>
      </c>
      <c r="M3859" s="17" t="s">
        <v>11660</v>
      </c>
      <c r="N3859" s="17" t="s">
        <v>11661</v>
      </c>
      <c r="O3859" s="17" t="s">
        <v>340</v>
      </c>
      <c r="P3859" s="43" t="s">
        <v>4047</v>
      </c>
      <c r="Q3859" s="17" t="str" cm="1">
        <f t="array" ref="Q3859">_xlfn.XLOOKUP(Table4[[#This Row],[Full Name / Nama Penuh]],Table1[[#All],[Employee Name]],Table1[[#All],[Status]],"",0,1)</f>
        <v>Active</v>
      </c>
      <c r="R3859" s="37"/>
    </row>
    <row r="3860" spans="1:18">
      <c r="A3860" s="17"/>
      <c r="B3860" s="15"/>
      <c r="C3860" s="15"/>
      <c r="D3860" s="15"/>
      <c r="E3860" s="32">
        <v>45811</v>
      </c>
      <c r="F3860" s="17" t="s">
        <v>66</v>
      </c>
      <c r="G3860" s="15"/>
      <c r="H3860" s="17" t="s">
        <v>239</v>
      </c>
      <c r="I3860" s="17" t="s">
        <v>56</v>
      </c>
      <c r="J3860" s="17" t="s">
        <v>291</v>
      </c>
      <c r="K3860" s="17" t="s">
        <v>285</v>
      </c>
      <c r="L3860" s="17" t="s">
        <v>11662</v>
      </c>
      <c r="M3860" s="17" t="s">
        <v>11663</v>
      </c>
      <c r="N3860" s="17" t="s">
        <v>4526</v>
      </c>
      <c r="O3860" s="17" t="s">
        <v>428</v>
      </c>
      <c r="P3860" s="43" t="s">
        <v>4047</v>
      </c>
      <c r="Q3860" s="17" t="str" cm="1">
        <f t="array" ref="Q3860">_xlfn.XLOOKUP(Table4[[#This Row],[Full Name / Nama Penuh]],Table1[[#All],[Employee Name]],Table1[[#All],[Status]],"",0,1)</f>
        <v>Active</v>
      </c>
      <c r="R3860" s="37"/>
    </row>
    <row r="3861" spans="1:18">
      <c r="A3861" s="17"/>
      <c r="B3861" s="15"/>
      <c r="C3861" s="15"/>
      <c r="D3861" s="15"/>
      <c r="E3861" s="32">
        <v>45811</v>
      </c>
      <c r="F3861" s="17" t="s">
        <v>210</v>
      </c>
      <c r="G3861" s="15"/>
      <c r="H3861" s="17" t="s">
        <v>239</v>
      </c>
      <c r="I3861" s="17" t="s">
        <v>1290</v>
      </c>
      <c r="J3861" s="17" t="s">
        <v>644</v>
      </c>
      <c r="K3861" s="17" t="s">
        <v>305</v>
      </c>
      <c r="L3861" s="17" t="s">
        <v>11664</v>
      </c>
      <c r="M3861" s="17" t="s">
        <v>11665</v>
      </c>
      <c r="N3861" s="17" t="s">
        <v>11666</v>
      </c>
      <c r="O3861" s="17" t="s">
        <v>428</v>
      </c>
      <c r="P3861" s="43" t="s">
        <v>4047</v>
      </c>
      <c r="Q3861" s="17" t="str" cm="1">
        <f t="array" ref="Q3861">_xlfn.XLOOKUP(Table4[[#This Row],[Full Name / Nama Penuh]],Table1[[#All],[Employee Name]],Table1[[#All],[Status]],"",0,1)</f>
        <v>Active</v>
      </c>
      <c r="R3861" s="37"/>
    </row>
    <row r="3862" spans="1:18">
      <c r="A3862" s="17"/>
      <c r="B3862" s="15"/>
      <c r="C3862" s="15"/>
      <c r="D3862" s="15"/>
      <c r="E3862" s="32">
        <v>45811</v>
      </c>
      <c r="F3862" s="17" t="s">
        <v>148</v>
      </c>
      <c r="G3862" s="15"/>
      <c r="H3862" s="17" t="s">
        <v>239</v>
      </c>
      <c r="I3862" s="17" t="s">
        <v>11629</v>
      </c>
      <c r="J3862" s="17" t="s">
        <v>620</v>
      </c>
      <c r="K3862" s="17" t="s">
        <v>267</v>
      </c>
      <c r="L3862" s="17" t="s">
        <v>11667</v>
      </c>
      <c r="M3862" s="17" t="s">
        <v>11668</v>
      </c>
      <c r="N3862" s="17" t="s">
        <v>11669</v>
      </c>
      <c r="O3862" s="17" t="s">
        <v>283</v>
      </c>
      <c r="P3862" s="43" t="s">
        <v>4047</v>
      </c>
      <c r="Q3862" s="17" t="str" cm="1">
        <f t="array" ref="Q3862">_xlfn.XLOOKUP(Table4[[#This Row],[Full Name / Nama Penuh]],Table1[[#All],[Employee Name]],Table1[[#All],[Status]],"",0,1)</f>
        <v>Active</v>
      </c>
      <c r="R3862" s="37"/>
    </row>
    <row r="3863" spans="1:18">
      <c r="A3863" s="17"/>
      <c r="B3863" s="15"/>
      <c r="C3863" s="15"/>
      <c r="D3863" s="15"/>
      <c r="E3863" s="32">
        <v>45811</v>
      </c>
      <c r="F3863" s="17" t="s">
        <v>156</v>
      </c>
      <c r="G3863" s="15"/>
      <c r="H3863" s="17" t="s">
        <v>239</v>
      </c>
      <c r="I3863" s="17" t="s">
        <v>697</v>
      </c>
      <c r="J3863" s="17" t="s">
        <v>4132</v>
      </c>
      <c r="K3863" s="17" t="s">
        <v>267</v>
      </c>
      <c r="L3863" s="17" t="s">
        <v>11670</v>
      </c>
      <c r="M3863" s="17" t="s">
        <v>11671</v>
      </c>
      <c r="N3863" s="17" t="e">
        <f ca="1">-_xludf.Clean up spills immediately.
-Place “Wet Floor” warning signs.
-Wear non-slip footwear.</f>
        <v>#NAME?</v>
      </c>
      <c r="O3863" s="17" t="s">
        <v>283</v>
      </c>
      <c r="P3863" s="43" t="s">
        <v>4047</v>
      </c>
      <c r="Q3863" s="17" t="str" cm="1">
        <f t="array" ref="Q3863">_xlfn.XLOOKUP(Table4[[#This Row],[Full Name / Nama Penuh]],Table1[[#All],[Employee Name]],Table1[[#All],[Status]],"",0,1)</f>
        <v>Active</v>
      </c>
      <c r="R3863" s="37"/>
    </row>
    <row r="3864" spans="1:18">
      <c r="A3864" s="17"/>
      <c r="B3864" s="15"/>
      <c r="C3864" s="15"/>
      <c r="D3864" s="15"/>
      <c r="E3864" s="32">
        <v>45811</v>
      </c>
      <c r="F3864" s="17" t="s">
        <v>174</v>
      </c>
      <c r="G3864" s="15"/>
      <c r="H3864" s="17" t="s">
        <v>239</v>
      </c>
      <c r="I3864" s="17" t="s">
        <v>359</v>
      </c>
      <c r="J3864" s="17" t="s">
        <v>291</v>
      </c>
      <c r="K3864" s="17" t="s">
        <v>305</v>
      </c>
      <c r="L3864" s="17" t="s">
        <v>11672</v>
      </c>
      <c r="M3864" s="17" t="s">
        <v>11673</v>
      </c>
      <c r="N3864" s="17" t="s">
        <v>11674</v>
      </c>
      <c r="O3864" s="17" t="s">
        <v>295</v>
      </c>
      <c r="P3864" s="43" t="s">
        <v>4047</v>
      </c>
      <c r="Q3864" s="17" t="str" cm="1">
        <f t="array" ref="Q3864">_xlfn.XLOOKUP(Table4[[#This Row],[Full Name / Nama Penuh]],Table1[[#All],[Employee Name]],Table1[[#All],[Status]],"",0,1)</f>
        <v>Active</v>
      </c>
      <c r="R3864" s="37"/>
    </row>
    <row r="3865" spans="1:18">
      <c r="A3865" s="17"/>
      <c r="B3865" s="15"/>
      <c r="C3865" s="15"/>
      <c r="D3865" s="15"/>
      <c r="E3865" s="32">
        <v>45811</v>
      </c>
      <c r="F3865" s="17" t="s">
        <v>226</v>
      </c>
      <c r="G3865" s="15"/>
      <c r="H3865" s="17" t="s">
        <v>239</v>
      </c>
      <c r="I3865" s="17" t="s">
        <v>2954</v>
      </c>
      <c r="J3865" s="17" t="s">
        <v>274</v>
      </c>
      <c r="K3865" s="17" t="s">
        <v>305</v>
      </c>
      <c r="L3865" s="17" t="s">
        <v>11675</v>
      </c>
      <c r="M3865" s="17" t="s">
        <v>11676</v>
      </c>
      <c r="N3865" s="17" t="s">
        <v>11677</v>
      </c>
      <c r="O3865" s="17" t="s">
        <v>295</v>
      </c>
      <c r="P3865" s="43" t="s">
        <v>4047</v>
      </c>
      <c r="Q3865" s="17" t="str" cm="1">
        <f t="array" ref="Q3865">_xlfn.XLOOKUP(Table4[[#This Row],[Full Name / Nama Penuh]],Table1[[#All],[Employee Name]],Table1[[#All],[Status]],"",0,1)</f>
        <v>Active</v>
      </c>
      <c r="R3865" s="37"/>
    </row>
    <row r="3866" spans="1:18">
      <c r="A3866" s="17"/>
      <c r="B3866" s="15"/>
      <c r="C3866" s="15"/>
      <c r="D3866" s="15"/>
      <c r="E3866" s="32">
        <v>45811</v>
      </c>
      <c r="F3866" s="17" t="s">
        <v>141</v>
      </c>
      <c r="G3866" s="15"/>
      <c r="H3866" s="17" t="s">
        <v>239</v>
      </c>
      <c r="I3866" s="17" t="s">
        <v>11364</v>
      </c>
      <c r="J3866" s="17" t="s">
        <v>88</v>
      </c>
      <c r="K3866" s="17" t="s">
        <v>305</v>
      </c>
      <c r="L3866" s="17" t="s">
        <v>11678</v>
      </c>
      <c r="M3866" s="17" t="s">
        <v>11679</v>
      </c>
      <c r="N3866" s="17" t="s">
        <v>11680</v>
      </c>
      <c r="O3866" s="17" t="s">
        <v>428</v>
      </c>
      <c r="P3866" s="43" t="s">
        <v>4047</v>
      </c>
      <c r="Q3866" s="17" t="str" cm="1">
        <f t="array" ref="Q3866">_xlfn.XLOOKUP(Table4[[#This Row],[Full Name / Nama Penuh]],Table1[[#All],[Employee Name]],Table1[[#All],[Status]],"",0,1)</f>
        <v>Inactive</v>
      </c>
      <c r="R3866" s="37"/>
    </row>
    <row r="3867" spans="1:18">
      <c r="A3867" s="17"/>
      <c r="B3867" s="15"/>
      <c r="C3867" s="15"/>
      <c r="D3867" s="15"/>
      <c r="E3867" s="32">
        <v>45810</v>
      </c>
      <c r="F3867" s="17" t="s">
        <v>110</v>
      </c>
      <c r="G3867" s="15"/>
      <c r="H3867" s="17" t="s">
        <v>239</v>
      </c>
      <c r="I3867" s="17" t="s">
        <v>11014</v>
      </c>
      <c r="J3867" s="17" t="s">
        <v>279</v>
      </c>
      <c r="K3867" s="17" t="s">
        <v>285</v>
      </c>
      <c r="L3867" s="17" t="s">
        <v>11681</v>
      </c>
      <c r="M3867" s="17" t="s">
        <v>11682</v>
      </c>
      <c r="N3867" s="17" t="s">
        <v>11683</v>
      </c>
      <c r="O3867" s="17" t="s">
        <v>289</v>
      </c>
      <c r="P3867" s="43" t="s">
        <v>4047</v>
      </c>
      <c r="Q3867" s="17" t="str" cm="1">
        <f t="array" ref="Q3867">_xlfn.XLOOKUP(Table4[[#This Row],[Full Name / Nama Penuh]],Table1[[#All],[Employee Name]],Table1[[#All],[Status]],"",0,1)</f>
        <v>Active</v>
      </c>
      <c r="R3867" s="37"/>
    </row>
    <row r="3868" spans="1:18">
      <c r="A3868" s="17"/>
      <c r="B3868" s="15"/>
      <c r="C3868" s="15"/>
      <c r="D3868" s="15"/>
      <c r="E3868" s="32">
        <v>45809</v>
      </c>
      <c r="F3868" s="17" t="s">
        <v>82</v>
      </c>
      <c r="G3868" s="15"/>
      <c r="H3868" s="17" t="s">
        <v>239</v>
      </c>
      <c r="I3868" s="17" t="s">
        <v>309</v>
      </c>
      <c r="J3868" s="17" t="s">
        <v>407</v>
      </c>
      <c r="K3868" s="17" t="s">
        <v>267</v>
      </c>
      <c r="L3868" s="17" t="s">
        <v>11684</v>
      </c>
      <c r="M3868" s="17" t="s">
        <v>11685</v>
      </c>
      <c r="N3868" s="17" t="s">
        <v>11686</v>
      </c>
      <c r="O3868" s="17" t="s">
        <v>283</v>
      </c>
      <c r="P3868" s="43" t="s">
        <v>4047</v>
      </c>
      <c r="Q3868" s="17" t="str" cm="1">
        <f t="array" ref="Q3868">_xlfn.XLOOKUP(Table4[[#This Row],[Full Name / Nama Penuh]],Table1[[#All],[Employee Name]],Table1[[#All],[Status]],"",0,1)</f>
        <v>Active</v>
      </c>
      <c r="R3868" s="37"/>
    </row>
    <row r="3869" spans="1:18">
      <c r="A3869" s="17"/>
      <c r="B3869" s="15"/>
      <c r="C3869" s="15"/>
      <c r="D3869" s="15"/>
      <c r="E3869" s="32">
        <v>45807</v>
      </c>
      <c r="F3869" s="17" t="s">
        <v>108</v>
      </c>
      <c r="G3869" s="15"/>
      <c r="H3869" s="17" t="s">
        <v>239</v>
      </c>
      <c r="I3869" s="17" t="s">
        <v>11687</v>
      </c>
      <c r="J3869" s="17" t="s">
        <v>88</v>
      </c>
      <c r="K3869" s="17" t="s">
        <v>285</v>
      </c>
      <c r="L3869" s="17" t="s">
        <v>9989</v>
      </c>
      <c r="M3869" s="17" t="s">
        <v>362</v>
      </c>
      <c r="N3869" s="17" t="s">
        <v>9990</v>
      </c>
      <c r="O3869" s="17" t="s">
        <v>289</v>
      </c>
      <c r="P3869" s="43" t="s">
        <v>4047</v>
      </c>
      <c r="Q3869" s="17" t="str" cm="1">
        <f t="array" ref="Q3869">_xlfn.XLOOKUP(Table4[[#This Row],[Full Name / Nama Penuh]],Table1[[#All],[Employee Name]],Table1[[#All],[Status]],"",0,1)</f>
        <v>Active</v>
      </c>
      <c r="R3869" s="37"/>
    </row>
    <row r="3870" spans="1:18">
      <c r="A3870" s="17"/>
      <c r="B3870" s="15"/>
      <c r="C3870" s="15"/>
      <c r="D3870" s="15"/>
      <c r="E3870" s="32">
        <v>45807</v>
      </c>
      <c r="F3870" s="17" t="s">
        <v>115</v>
      </c>
      <c r="G3870" s="15"/>
      <c r="H3870" s="17" t="s">
        <v>239</v>
      </c>
      <c r="I3870" s="17" t="s">
        <v>56</v>
      </c>
      <c r="J3870" s="17" t="s">
        <v>355</v>
      </c>
      <c r="K3870" s="17" t="s">
        <v>285</v>
      </c>
      <c r="L3870" s="17" t="s">
        <v>11688</v>
      </c>
      <c r="M3870" s="17" t="s">
        <v>491</v>
      </c>
      <c r="N3870" s="17" t="s">
        <v>11689</v>
      </c>
      <c r="O3870" s="17" t="s">
        <v>367</v>
      </c>
      <c r="P3870" s="43" t="s">
        <v>4047</v>
      </c>
      <c r="Q3870" s="17" t="str" cm="1">
        <f t="array" ref="Q3870">_xlfn.XLOOKUP(Table4[[#This Row],[Full Name / Nama Penuh]],Table1[[#All],[Employee Name]],Table1[[#All],[Status]],"",0,1)</f>
        <v>Active</v>
      </c>
      <c r="R3870" s="37"/>
    </row>
    <row r="3871" spans="1:18">
      <c r="A3871" s="17"/>
      <c r="B3871" s="15"/>
      <c r="C3871" s="15"/>
      <c r="D3871" s="15"/>
      <c r="E3871" s="32">
        <v>45807</v>
      </c>
      <c r="F3871" s="17" t="s">
        <v>100</v>
      </c>
      <c r="G3871" s="15"/>
      <c r="H3871" s="17" t="s">
        <v>239</v>
      </c>
      <c r="I3871" s="17" t="s">
        <v>100</v>
      </c>
      <c r="J3871" s="17" t="s">
        <v>291</v>
      </c>
      <c r="K3871" s="17" t="s">
        <v>285</v>
      </c>
      <c r="L3871" s="17" t="s">
        <v>11690</v>
      </c>
      <c r="M3871" s="17" t="s">
        <v>11691</v>
      </c>
      <c r="N3871" s="17" t="s">
        <v>11692</v>
      </c>
      <c r="O3871" s="17" t="s">
        <v>295</v>
      </c>
      <c r="P3871" s="43" t="s">
        <v>4047</v>
      </c>
      <c r="Q3871" s="17" t="str" cm="1">
        <f t="array" ref="Q3871">_xlfn.XLOOKUP(Table4[[#This Row],[Full Name / Nama Penuh]],Table1[[#All],[Employee Name]],Table1[[#All],[Status]],"",0,1)</f>
        <v>Active</v>
      </c>
      <c r="R3871" s="37"/>
    </row>
    <row r="3872" spans="1:18">
      <c r="A3872" s="17"/>
      <c r="B3872" s="15"/>
      <c r="C3872" s="15"/>
      <c r="D3872" s="15"/>
      <c r="E3872" s="32">
        <v>45807</v>
      </c>
      <c r="F3872" s="17" t="s">
        <v>141</v>
      </c>
      <c r="G3872" s="15"/>
      <c r="H3872" s="17" t="s">
        <v>239</v>
      </c>
      <c r="I3872" s="17" t="s">
        <v>11364</v>
      </c>
      <c r="J3872" s="17" t="s">
        <v>266</v>
      </c>
      <c r="K3872" s="17" t="s">
        <v>285</v>
      </c>
      <c r="L3872" s="17" t="s">
        <v>11693</v>
      </c>
      <c r="M3872" s="17" t="s">
        <v>11694</v>
      </c>
      <c r="N3872" s="17" t="s">
        <v>11695</v>
      </c>
      <c r="O3872" s="17" t="s">
        <v>289</v>
      </c>
      <c r="P3872" s="43" t="s">
        <v>4047</v>
      </c>
      <c r="Q3872" s="17" t="str" cm="1">
        <f t="array" ref="Q3872">_xlfn.XLOOKUP(Table4[[#This Row],[Full Name / Nama Penuh]],Table1[[#All],[Employee Name]],Table1[[#All],[Status]],"",0,1)</f>
        <v>Inactive</v>
      </c>
      <c r="R3872" s="37"/>
    </row>
    <row r="3873" spans="1:18">
      <c r="A3873" s="17"/>
      <c r="B3873" s="15"/>
      <c r="C3873" s="15"/>
      <c r="D3873" s="15"/>
      <c r="E3873" s="32">
        <v>45807</v>
      </c>
      <c r="F3873" s="17" t="s">
        <v>82</v>
      </c>
      <c r="G3873" s="15"/>
      <c r="H3873" s="17" t="s">
        <v>239</v>
      </c>
      <c r="I3873" s="17" t="s">
        <v>1809</v>
      </c>
      <c r="J3873" s="17" t="s">
        <v>683</v>
      </c>
      <c r="K3873" s="17" t="s">
        <v>267</v>
      </c>
      <c r="L3873" s="17" t="s">
        <v>11696</v>
      </c>
      <c r="M3873" s="17" t="s">
        <v>11697</v>
      </c>
      <c r="N3873" s="17" t="s">
        <v>11698</v>
      </c>
      <c r="O3873" s="17" t="s">
        <v>283</v>
      </c>
      <c r="P3873" s="43" t="s">
        <v>4047</v>
      </c>
      <c r="Q3873" s="17" t="str" cm="1">
        <f t="array" ref="Q3873">_xlfn.XLOOKUP(Table4[[#This Row],[Full Name / Nama Penuh]],Table1[[#All],[Employee Name]],Table1[[#All],[Status]],"",0,1)</f>
        <v>Active</v>
      </c>
      <c r="R3873" s="37"/>
    </row>
    <row r="3874" spans="1:18">
      <c r="A3874" s="17"/>
      <c r="B3874" s="15"/>
      <c r="C3874" s="15"/>
      <c r="D3874" s="15"/>
      <c r="E3874" s="32">
        <v>45807</v>
      </c>
      <c r="F3874" s="17" t="s">
        <v>51</v>
      </c>
      <c r="G3874" s="15"/>
      <c r="H3874" s="17" t="s">
        <v>239</v>
      </c>
      <c r="I3874" s="17" t="s">
        <v>304</v>
      </c>
      <c r="J3874" s="17" t="s">
        <v>355</v>
      </c>
      <c r="K3874" s="17" t="s">
        <v>305</v>
      </c>
      <c r="L3874" s="17" t="s">
        <v>11699</v>
      </c>
      <c r="M3874" s="17" t="s">
        <v>11700</v>
      </c>
      <c r="N3874" s="17" t="s">
        <v>11701</v>
      </c>
      <c r="O3874" s="17" t="s">
        <v>295</v>
      </c>
      <c r="P3874" s="43" t="s">
        <v>4047</v>
      </c>
      <c r="Q3874" s="17" t="str" cm="1">
        <f t="array" ref="Q3874">_xlfn.XLOOKUP(Table4[[#This Row],[Full Name / Nama Penuh]],Table1[[#All],[Employee Name]],Table1[[#All],[Status]],"",0,1)</f>
        <v>Active</v>
      </c>
      <c r="R3874" s="37"/>
    </row>
    <row r="3875" spans="1:18">
      <c r="A3875" s="17"/>
      <c r="B3875" s="15"/>
      <c r="C3875" s="15"/>
      <c r="D3875" s="15"/>
      <c r="E3875" s="32">
        <v>45807</v>
      </c>
      <c r="F3875" s="17" t="s">
        <v>222</v>
      </c>
      <c r="G3875" s="15"/>
      <c r="H3875" s="17" t="s">
        <v>239</v>
      </c>
      <c r="I3875" s="17" t="s">
        <v>9018</v>
      </c>
      <c r="J3875" s="17" t="s">
        <v>291</v>
      </c>
      <c r="K3875" s="17" t="s">
        <v>267</v>
      </c>
      <c r="L3875" s="17" t="s">
        <v>11702</v>
      </c>
      <c r="M3875" s="17" t="s">
        <v>11703</v>
      </c>
      <c r="N3875" s="17" t="s">
        <v>11704</v>
      </c>
      <c r="O3875" s="17" t="s">
        <v>541</v>
      </c>
      <c r="P3875" s="43" t="s">
        <v>4047</v>
      </c>
      <c r="Q3875" s="17" t="str" cm="1">
        <f t="array" ref="Q3875">_xlfn.XLOOKUP(Table4[[#This Row],[Full Name / Nama Penuh]],Table1[[#All],[Employee Name]],Table1[[#All],[Status]],"",0,1)</f>
        <v>Active</v>
      </c>
      <c r="R3875" s="37"/>
    </row>
    <row r="3876" spans="1:18">
      <c r="A3876" s="17"/>
      <c r="B3876" s="15"/>
      <c r="C3876" s="15"/>
      <c r="D3876" s="15"/>
      <c r="E3876" s="32">
        <v>45807</v>
      </c>
      <c r="F3876" s="17" t="s">
        <v>100</v>
      </c>
      <c r="G3876" s="15"/>
      <c r="H3876" s="17" t="s">
        <v>239</v>
      </c>
      <c r="I3876" s="17" t="s">
        <v>8787</v>
      </c>
      <c r="J3876" s="17" t="s">
        <v>266</v>
      </c>
      <c r="K3876" s="17" t="s">
        <v>305</v>
      </c>
      <c r="L3876" s="17" t="s">
        <v>11705</v>
      </c>
      <c r="M3876" s="17" t="s">
        <v>11706</v>
      </c>
      <c r="N3876" s="17" t="s">
        <v>11707</v>
      </c>
      <c r="O3876" s="17" t="s">
        <v>295</v>
      </c>
      <c r="P3876" s="43" t="s">
        <v>4047</v>
      </c>
      <c r="Q3876" s="17" t="str" cm="1">
        <f t="array" ref="Q3876">_xlfn.XLOOKUP(Table4[[#This Row],[Full Name / Nama Penuh]],Table1[[#All],[Employee Name]],Table1[[#All],[Status]],"",0,1)</f>
        <v>Active</v>
      </c>
      <c r="R3876" s="37"/>
    </row>
    <row r="3877" spans="1:18">
      <c r="A3877" s="17"/>
      <c r="B3877" s="15"/>
      <c r="C3877" s="15"/>
      <c r="D3877" s="15"/>
      <c r="E3877" s="32">
        <v>45806.375</v>
      </c>
      <c r="F3877" s="17" t="s">
        <v>213</v>
      </c>
      <c r="G3877" s="15" t="s">
        <v>8778</v>
      </c>
      <c r="H3877" s="17" t="s">
        <v>239</v>
      </c>
      <c r="I3877" s="17" t="s">
        <v>599</v>
      </c>
      <c r="J3877" s="17" t="s">
        <v>266</v>
      </c>
      <c r="K3877" s="17" t="s">
        <v>9334</v>
      </c>
      <c r="L3877" s="17" t="s">
        <v>11708</v>
      </c>
      <c r="M3877" s="17" t="s">
        <v>11709</v>
      </c>
      <c r="N3877" s="17" t="s">
        <v>11710</v>
      </c>
      <c r="O3877" s="17" t="s">
        <v>10986</v>
      </c>
      <c r="P3877" s="43" t="s">
        <v>4047</v>
      </c>
      <c r="Q3877" s="17" t="str" cm="1">
        <f t="array" ref="Q3877">_xlfn.XLOOKUP(Table4[[#This Row],[Full Name / Nama Penuh]],Table1[[#All],[Employee Name]],Table1[[#All],[Status]],"",0,1)</f>
        <v>Active</v>
      </c>
      <c r="R3877" s="37"/>
    </row>
    <row r="3878" spans="1:18">
      <c r="A3878" s="17"/>
      <c r="B3878" s="15"/>
      <c r="C3878" s="15"/>
      <c r="D3878" s="15"/>
      <c r="E3878" s="32">
        <v>45806</v>
      </c>
      <c r="F3878" s="17" t="s">
        <v>96</v>
      </c>
      <c r="G3878" s="15"/>
      <c r="H3878" s="17" t="s">
        <v>239</v>
      </c>
      <c r="I3878" s="17" t="s">
        <v>11199</v>
      </c>
      <c r="J3878" s="17" t="s">
        <v>274</v>
      </c>
      <c r="K3878" s="17" t="s">
        <v>285</v>
      </c>
      <c r="L3878" s="17" t="s">
        <v>11711</v>
      </c>
      <c r="M3878" s="17" t="s">
        <v>11712</v>
      </c>
      <c r="N3878" s="17" t="s">
        <v>11713</v>
      </c>
      <c r="O3878" s="17" t="s">
        <v>289</v>
      </c>
      <c r="P3878" s="43" t="s">
        <v>4047</v>
      </c>
      <c r="Q3878" s="17" t="str" cm="1">
        <f t="array" ref="Q3878">_xlfn.XLOOKUP(Table4[[#This Row],[Full Name / Nama Penuh]],Table1[[#All],[Employee Name]],Table1[[#All],[Status]],"",0,1)</f>
        <v>Active</v>
      </c>
      <c r="R3878" s="37"/>
    </row>
    <row r="3879" spans="1:18">
      <c r="A3879" s="17"/>
      <c r="B3879" s="15"/>
      <c r="C3879" s="15"/>
      <c r="D3879" s="15"/>
      <c r="E3879" s="32">
        <v>45806</v>
      </c>
      <c r="F3879" s="17" t="s">
        <v>133</v>
      </c>
      <c r="G3879" s="15"/>
      <c r="H3879" s="17" t="s">
        <v>239</v>
      </c>
      <c r="I3879" s="17" t="s">
        <v>2087</v>
      </c>
      <c r="J3879" s="17" t="s">
        <v>604</v>
      </c>
      <c r="K3879" s="17" t="s">
        <v>285</v>
      </c>
      <c r="L3879" s="17" t="s">
        <v>11714</v>
      </c>
      <c r="M3879" s="17" t="s">
        <v>11715</v>
      </c>
      <c r="N3879" s="17" t="s">
        <v>11716</v>
      </c>
      <c r="O3879" s="17" t="s">
        <v>295</v>
      </c>
      <c r="P3879" s="43" t="s">
        <v>4047</v>
      </c>
      <c r="Q3879" s="17" t="str" cm="1">
        <f t="array" ref="Q3879">_xlfn.XLOOKUP(Table4[[#This Row],[Full Name / Nama Penuh]],Table1[[#All],[Employee Name]],Table1[[#All],[Status]],"",0,1)</f>
        <v>Active</v>
      </c>
      <c r="R3879" s="37"/>
    </row>
    <row r="3880" spans="1:18">
      <c r="A3880" s="17"/>
      <c r="B3880" s="15"/>
      <c r="C3880" s="15"/>
      <c r="D3880" s="15"/>
      <c r="E3880" s="32">
        <v>45806</v>
      </c>
      <c r="F3880" s="17" t="s">
        <v>86</v>
      </c>
      <c r="G3880" s="15"/>
      <c r="H3880" s="17" t="s">
        <v>239</v>
      </c>
      <c r="I3880" s="17" t="s">
        <v>10313</v>
      </c>
      <c r="J3880" s="17" t="s">
        <v>483</v>
      </c>
      <c r="K3880" s="17" t="s">
        <v>296</v>
      </c>
      <c r="L3880" s="17" t="s">
        <v>11717</v>
      </c>
      <c r="M3880" s="17" t="s">
        <v>11718</v>
      </c>
      <c r="N3880" s="17" t="s">
        <v>11719</v>
      </c>
      <c r="O3880" s="17" t="s">
        <v>283</v>
      </c>
      <c r="P3880" s="43" t="s">
        <v>4047</v>
      </c>
      <c r="Q3880" s="17" t="str" cm="1">
        <f t="array" ref="Q3880">_xlfn.XLOOKUP(Table4[[#This Row],[Full Name / Nama Penuh]],Table1[[#All],[Employee Name]],Table1[[#All],[Status]],"",0,1)</f>
        <v>Active</v>
      </c>
      <c r="R3880" s="37"/>
    </row>
    <row r="3881" spans="1:18">
      <c r="A3881" s="17"/>
      <c r="B3881" s="15"/>
      <c r="C3881" s="15"/>
      <c r="D3881" s="15"/>
      <c r="E3881" s="32">
        <v>45806</v>
      </c>
      <c r="F3881" s="17" t="s">
        <v>174</v>
      </c>
      <c r="G3881" s="15"/>
      <c r="H3881" s="17" t="s">
        <v>239</v>
      </c>
      <c r="I3881" s="17" t="s">
        <v>8879</v>
      </c>
      <c r="J3881" s="17" t="s">
        <v>88</v>
      </c>
      <c r="K3881" s="17" t="s">
        <v>285</v>
      </c>
      <c r="L3881" s="17" t="s">
        <v>11654</v>
      </c>
      <c r="M3881" s="17" t="s">
        <v>287</v>
      </c>
      <c r="N3881" s="17" t="s">
        <v>11655</v>
      </c>
      <c r="O3881" s="17" t="s">
        <v>289</v>
      </c>
      <c r="P3881" s="43" t="s">
        <v>4047</v>
      </c>
      <c r="Q3881" s="17" t="str" cm="1">
        <f t="array" ref="Q3881">_xlfn.XLOOKUP(Table4[[#This Row],[Full Name / Nama Penuh]],Table1[[#All],[Employee Name]],Table1[[#All],[Status]],"",0,1)</f>
        <v>Active</v>
      </c>
      <c r="R3881" s="37"/>
    </row>
    <row r="3882" spans="1:18">
      <c r="A3882" s="17"/>
      <c r="B3882" s="15"/>
      <c r="C3882" s="15"/>
      <c r="D3882" s="15"/>
      <c r="E3882" s="32">
        <v>45806</v>
      </c>
      <c r="F3882" s="17" t="s">
        <v>211</v>
      </c>
      <c r="G3882" s="15"/>
      <c r="H3882" s="17" t="s">
        <v>239</v>
      </c>
      <c r="I3882" s="17" t="s">
        <v>892</v>
      </c>
      <c r="J3882" s="17" t="s">
        <v>266</v>
      </c>
      <c r="K3882" s="17" t="s">
        <v>305</v>
      </c>
      <c r="L3882" s="17" t="s">
        <v>11720</v>
      </c>
      <c r="M3882" s="17" t="s">
        <v>11721</v>
      </c>
      <c r="N3882" s="17" t="s">
        <v>11722</v>
      </c>
      <c r="O3882" s="17" t="s">
        <v>295</v>
      </c>
      <c r="P3882" s="43" t="s">
        <v>4047</v>
      </c>
      <c r="Q3882" s="17" t="str" cm="1">
        <f t="array" ref="Q3882">_xlfn.XLOOKUP(Table4[[#This Row],[Full Name / Nama Penuh]],Table1[[#All],[Employee Name]],Table1[[#All],[Status]],"",0,1)</f>
        <v>Active</v>
      </c>
      <c r="R3882" s="37"/>
    </row>
    <row r="3883" spans="1:18">
      <c r="A3883" s="17"/>
      <c r="B3883" s="15"/>
      <c r="C3883" s="15"/>
      <c r="D3883" s="15"/>
      <c r="E3883" s="32">
        <v>45806</v>
      </c>
      <c r="F3883" s="17" t="s">
        <v>116</v>
      </c>
      <c r="G3883" s="15"/>
      <c r="H3883" s="17" t="s">
        <v>239</v>
      </c>
      <c r="I3883" s="17" t="s">
        <v>861</v>
      </c>
      <c r="J3883" s="17" t="s">
        <v>88</v>
      </c>
      <c r="K3883" s="17" t="s">
        <v>267</v>
      </c>
      <c r="L3883" s="17" t="s">
        <v>11723</v>
      </c>
      <c r="M3883" s="17" t="s">
        <v>11724</v>
      </c>
      <c r="N3883" s="17" t="s">
        <v>11725</v>
      </c>
      <c r="O3883" s="17" t="s">
        <v>283</v>
      </c>
      <c r="P3883" s="43" t="s">
        <v>4047</v>
      </c>
      <c r="Q3883" s="17" t="str" cm="1">
        <f t="array" ref="Q3883">_xlfn.XLOOKUP(Table4[[#This Row],[Full Name / Nama Penuh]],Table1[[#All],[Employee Name]],Table1[[#All],[Status]],"",0,1)</f>
        <v>Active</v>
      </c>
      <c r="R3883" s="37"/>
    </row>
    <row r="3884" spans="1:18">
      <c r="A3884" s="17"/>
      <c r="B3884" s="15"/>
      <c r="C3884" s="15"/>
      <c r="D3884" s="15"/>
      <c r="E3884" s="32">
        <v>45806</v>
      </c>
      <c r="F3884" s="17" t="s">
        <v>202</v>
      </c>
      <c r="G3884" s="15"/>
      <c r="H3884" s="17" t="s">
        <v>239</v>
      </c>
      <c r="I3884" s="17" t="s">
        <v>359</v>
      </c>
      <c r="J3884" s="17" t="s">
        <v>266</v>
      </c>
      <c r="K3884" s="17" t="s">
        <v>267</v>
      </c>
      <c r="L3884" s="17" t="s">
        <v>11726</v>
      </c>
      <c r="M3884" s="17" t="s">
        <v>11727</v>
      </c>
      <c r="N3884" s="17" t="s">
        <v>11728</v>
      </c>
      <c r="O3884" s="17" t="s">
        <v>346</v>
      </c>
      <c r="P3884" s="43" t="s">
        <v>4047</v>
      </c>
      <c r="Q3884" s="17" t="str" cm="1">
        <f t="array" ref="Q3884">_xlfn.XLOOKUP(Table4[[#This Row],[Full Name / Nama Penuh]],Table1[[#All],[Employee Name]],Table1[[#All],[Status]],"",0,1)</f>
        <v>Active</v>
      </c>
      <c r="R3884" s="37"/>
    </row>
    <row r="3885" spans="1:18">
      <c r="A3885" s="17"/>
      <c r="B3885" s="15"/>
      <c r="C3885" s="15"/>
      <c r="D3885" s="15"/>
      <c r="E3885" s="32">
        <v>45806</v>
      </c>
      <c r="F3885" s="17" t="s">
        <v>107</v>
      </c>
      <c r="G3885" s="15"/>
      <c r="H3885" s="17" t="s">
        <v>239</v>
      </c>
      <c r="I3885" s="17" t="s">
        <v>1641</v>
      </c>
      <c r="J3885" s="17" t="s">
        <v>274</v>
      </c>
      <c r="K3885" s="17" t="s">
        <v>305</v>
      </c>
      <c r="L3885" s="17" t="s">
        <v>11729</v>
      </c>
      <c r="M3885" s="17" t="s">
        <v>11730</v>
      </c>
      <c r="N3885" s="17" t="s">
        <v>11731</v>
      </c>
      <c r="O3885" s="17" t="s">
        <v>367</v>
      </c>
      <c r="P3885" s="43" t="s">
        <v>4047</v>
      </c>
      <c r="Q3885" s="17" t="str" cm="1">
        <f t="array" ref="Q3885">_xlfn.XLOOKUP(Table4[[#This Row],[Full Name / Nama Penuh]],Table1[[#All],[Employee Name]],Table1[[#All],[Status]],"",0,1)</f>
        <v>Active</v>
      </c>
      <c r="R3885" s="37"/>
    </row>
    <row r="3886" spans="1:18">
      <c r="A3886" s="17"/>
      <c r="B3886" s="15"/>
      <c r="C3886" s="15"/>
      <c r="D3886" s="15"/>
      <c r="E3886" s="32">
        <v>45806</v>
      </c>
      <c r="F3886" s="17" t="s">
        <v>152</v>
      </c>
      <c r="G3886" s="15"/>
      <c r="H3886" s="17" t="s">
        <v>239</v>
      </c>
      <c r="I3886" s="17" t="s">
        <v>359</v>
      </c>
      <c r="J3886" s="17" t="s">
        <v>291</v>
      </c>
      <c r="K3886" s="17" t="s">
        <v>305</v>
      </c>
      <c r="L3886" s="17" t="s">
        <v>11732</v>
      </c>
      <c r="M3886" s="17" t="s">
        <v>11733</v>
      </c>
      <c r="N3886" s="17" t="s">
        <v>11734</v>
      </c>
      <c r="O3886" s="17" t="s">
        <v>295</v>
      </c>
      <c r="P3886" s="43" t="s">
        <v>4047</v>
      </c>
      <c r="Q3886" s="17" t="str" cm="1">
        <f t="array" ref="Q3886">_xlfn.XLOOKUP(Table4[[#This Row],[Full Name / Nama Penuh]],Table1[[#All],[Employee Name]],Table1[[#All],[Status]],"",0,1)</f>
        <v>Active</v>
      </c>
      <c r="R3886" s="37"/>
    </row>
    <row r="3887" spans="1:18">
      <c r="A3887" s="17"/>
      <c r="B3887" s="15"/>
      <c r="C3887" s="15"/>
      <c r="D3887" s="15"/>
      <c r="E3887" s="32">
        <v>45805</v>
      </c>
      <c r="F3887" s="17" t="s">
        <v>53</v>
      </c>
      <c r="G3887" s="15"/>
      <c r="H3887" s="17" t="s">
        <v>239</v>
      </c>
      <c r="I3887" s="17" t="s">
        <v>304</v>
      </c>
      <c r="J3887" s="17" t="s">
        <v>320</v>
      </c>
      <c r="K3887" s="17" t="s">
        <v>267</v>
      </c>
      <c r="L3887" s="17" t="s">
        <v>11735</v>
      </c>
      <c r="M3887" s="17" t="s">
        <v>11736</v>
      </c>
      <c r="N3887" s="17" t="s">
        <v>11258</v>
      </c>
      <c r="O3887" s="17" t="s">
        <v>271</v>
      </c>
      <c r="P3887" s="43" t="s">
        <v>4047</v>
      </c>
      <c r="Q3887" s="17" t="str" cm="1">
        <f t="array" ref="Q3887">_xlfn.XLOOKUP(Table4[[#This Row],[Full Name / Nama Penuh]],Table1[[#All],[Employee Name]],Table1[[#All],[Status]],"",0,1)</f>
        <v>Active</v>
      </c>
      <c r="R3887" s="37"/>
    </row>
    <row r="3888" spans="1:18">
      <c r="A3888" s="17"/>
      <c r="B3888" s="15"/>
      <c r="C3888" s="15"/>
      <c r="D3888" s="15"/>
      <c r="E3888" s="32">
        <v>45805</v>
      </c>
      <c r="F3888" s="17" t="s">
        <v>150</v>
      </c>
      <c r="G3888" s="15"/>
      <c r="H3888" s="17" t="s">
        <v>239</v>
      </c>
      <c r="I3888" s="17" t="s">
        <v>10534</v>
      </c>
      <c r="J3888" s="17" t="s">
        <v>266</v>
      </c>
      <c r="K3888" s="17" t="s">
        <v>267</v>
      </c>
      <c r="L3888" s="17" t="s">
        <v>11737</v>
      </c>
      <c r="M3888" s="17" t="s">
        <v>11738</v>
      </c>
      <c r="N3888" s="17" t="s">
        <v>11739</v>
      </c>
      <c r="O3888" s="17" t="s">
        <v>541</v>
      </c>
      <c r="P3888" s="43" t="s">
        <v>4047</v>
      </c>
      <c r="Q3888" s="17" t="str" cm="1">
        <f t="array" ref="Q3888">_xlfn.XLOOKUP(Table4[[#This Row],[Full Name / Nama Penuh]],Table1[[#All],[Employee Name]],Table1[[#All],[Status]],"",0,1)</f>
        <v>Active</v>
      </c>
      <c r="R3888" s="37"/>
    </row>
    <row r="3889" spans="1:18">
      <c r="A3889" s="17"/>
      <c r="B3889" s="15"/>
      <c r="C3889" s="15"/>
      <c r="D3889" s="15"/>
      <c r="E3889" s="32">
        <v>45805</v>
      </c>
      <c r="F3889" s="17" t="s">
        <v>102</v>
      </c>
      <c r="G3889" s="15"/>
      <c r="H3889" s="17" t="s">
        <v>239</v>
      </c>
      <c r="I3889" s="17" t="s">
        <v>1080</v>
      </c>
      <c r="J3889" s="17" t="s">
        <v>1701</v>
      </c>
      <c r="K3889" s="17" t="s">
        <v>305</v>
      </c>
      <c r="L3889" s="17" t="s">
        <v>11740</v>
      </c>
      <c r="M3889" s="17" t="s">
        <v>11741</v>
      </c>
      <c r="N3889" s="17" t="s">
        <v>11742</v>
      </c>
      <c r="O3889" s="17" t="s">
        <v>295</v>
      </c>
      <c r="P3889" s="43" t="s">
        <v>4047</v>
      </c>
      <c r="Q3889" s="17" t="str" cm="1">
        <f t="array" ref="Q3889">_xlfn.XLOOKUP(Table4[[#This Row],[Full Name / Nama Penuh]],Table1[[#All],[Employee Name]],Table1[[#All],[Status]],"",0,1)</f>
        <v>Active</v>
      </c>
      <c r="R3889" s="37"/>
    </row>
    <row r="3890" spans="1:18">
      <c r="A3890" s="17"/>
      <c r="B3890" s="15"/>
      <c r="C3890" s="15"/>
      <c r="D3890" s="15"/>
      <c r="E3890" s="32">
        <v>45805</v>
      </c>
      <c r="F3890" s="17" t="s">
        <v>62</v>
      </c>
      <c r="G3890" s="15"/>
      <c r="H3890" s="17" t="s">
        <v>239</v>
      </c>
      <c r="I3890" s="17" t="s">
        <v>9581</v>
      </c>
      <c r="J3890" s="17" t="s">
        <v>274</v>
      </c>
      <c r="K3890" s="17" t="s">
        <v>267</v>
      </c>
      <c r="L3890" s="17" t="s">
        <v>11743</v>
      </c>
      <c r="M3890" s="17" t="s">
        <v>11744</v>
      </c>
      <c r="N3890" s="17" t="s">
        <v>11745</v>
      </c>
      <c r="O3890" s="17" t="s">
        <v>383</v>
      </c>
      <c r="P3890" s="43" t="s">
        <v>4047</v>
      </c>
      <c r="Q3890" s="17" t="str" cm="1">
        <f t="array" ref="Q3890">_xlfn.XLOOKUP(Table4[[#This Row],[Full Name / Nama Penuh]],Table1[[#All],[Employee Name]],Table1[[#All],[Status]],"",0,1)</f>
        <v>Active</v>
      </c>
      <c r="R3890" s="37"/>
    </row>
    <row r="3891" spans="1:18">
      <c r="A3891" s="17"/>
      <c r="B3891" s="15"/>
      <c r="C3891" s="15"/>
      <c r="D3891" s="15"/>
      <c r="E3891" s="32">
        <v>45804</v>
      </c>
      <c r="F3891" s="17" t="s">
        <v>116</v>
      </c>
      <c r="G3891" s="15"/>
      <c r="H3891" s="17" t="s">
        <v>239</v>
      </c>
      <c r="I3891" s="17" t="s">
        <v>861</v>
      </c>
      <c r="J3891" s="17" t="s">
        <v>88</v>
      </c>
      <c r="K3891" s="17" t="s">
        <v>285</v>
      </c>
      <c r="L3891" s="17" t="s">
        <v>11746</v>
      </c>
      <c r="M3891" s="17" t="s">
        <v>11747</v>
      </c>
      <c r="N3891" s="17" t="s">
        <v>11748</v>
      </c>
      <c r="O3891" s="17" t="s">
        <v>375</v>
      </c>
      <c r="P3891" s="43" t="s">
        <v>4047</v>
      </c>
      <c r="Q3891" s="17" t="str" cm="1">
        <f t="array" ref="Q3891">_xlfn.XLOOKUP(Table4[[#This Row],[Full Name / Nama Penuh]],Table1[[#All],[Employee Name]],Table1[[#All],[Status]],"",0,1)</f>
        <v>Active</v>
      </c>
      <c r="R3891" s="37"/>
    </row>
    <row r="3892" spans="1:18">
      <c r="A3892" s="17"/>
      <c r="B3892" s="15"/>
      <c r="C3892" s="15"/>
      <c r="D3892" s="15"/>
      <c r="E3892" s="32">
        <v>45804</v>
      </c>
      <c r="F3892" s="17" t="s">
        <v>133</v>
      </c>
      <c r="G3892" s="15"/>
      <c r="H3892" s="17" t="s">
        <v>239</v>
      </c>
      <c r="I3892" s="17" t="s">
        <v>2087</v>
      </c>
      <c r="J3892" s="17" t="s">
        <v>919</v>
      </c>
      <c r="K3892" s="17" t="s">
        <v>296</v>
      </c>
      <c r="L3892" s="17" t="s">
        <v>11749</v>
      </c>
      <c r="M3892" s="17" t="s">
        <v>11750</v>
      </c>
      <c r="N3892" s="17" t="s">
        <v>11751</v>
      </c>
      <c r="O3892" s="17" t="s">
        <v>375</v>
      </c>
      <c r="P3892" s="43" t="s">
        <v>4047</v>
      </c>
      <c r="Q3892" s="17" t="str" cm="1">
        <f t="array" ref="Q3892">_xlfn.XLOOKUP(Table4[[#This Row],[Full Name / Nama Penuh]],Table1[[#All],[Employee Name]],Table1[[#All],[Status]],"",0,1)</f>
        <v>Active</v>
      </c>
      <c r="R3892" s="37"/>
    </row>
    <row r="3893" spans="1:18">
      <c r="A3893" s="17"/>
      <c r="B3893" s="15"/>
      <c r="C3893" s="15"/>
      <c r="D3893" s="15"/>
      <c r="E3893" s="32">
        <v>45804</v>
      </c>
      <c r="F3893" s="17" t="s">
        <v>51</v>
      </c>
      <c r="G3893" s="15"/>
      <c r="H3893" s="17" t="s">
        <v>239</v>
      </c>
      <c r="I3893" s="17" t="s">
        <v>304</v>
      </c>
      <c r="J3893" s="17" t="s">
        <v>300</v>
      </c>
      <c r="K3893" s="17" t="s">
        <v>285</v>
      </c>
      <c r="L3893" s="17" t="s">
        <v>11752</v>
      </c>
      <c r="M3893" s="17" t="s">
        <v>11753</v>
      </c>
      <c r="N3893" s="17" t="s">
        <v>11754</v>
      </c>
      <c r="O3893" s="17" t="s">
        <v>289</v>
      </c>
      <c r="P3893" s="43" t="s">
        <v>4047</v>
      </c>
      <c r="Q3893" s="17" t="str" cm="1">
        <f t="array" ref="Q3893">_xlfn.XLOOKUP(Table4[[#This Row],[Full Name / Nama Penuh]],Table1[[#All],[Employee Name]],Table1[[#All],[Status]],"",0,1)</f>
        <v>Active</v>
      </c>
      <c r="R3893" s="37"/>
    </row>
    <row r="3894" spans="1:18">
      <c r="A3894" s="17"/>
      <c r="B3894" s="15"/>
      <c r="C3894" s="15"/>
      <c r="D3894" s="15"/>
      <c r="E3894" s="32">
        <v>45804</v>
      </c>
      <c r="F3894" s="17" t="s">
        <v>18</v>
      </c>
      <c r="G3894" s="15"/>
      <c r="H3894" s="17" t="s">
        <v>239</v>
      </c>
      <c r="I3894" s="17" t="s">
        <v>1086</v>
      </c>
      <c r="J3894" s="17" t="s">
        <v>919</v>
      </c>
      <c r="K3894" s="17" t="s">
        <v>267</v>
      </c>
      <c r="L3894" s="17" t="s">
        <v>11755</v>
      </c>
      <c r="M3894" s="17" t="s">
        <v>11756</v>
      </c>
      <c r="N3894" s="17" t="s">
        <v>11757</v>
      </c>
      <c r="O3894" s="17" t="s">
        <v>375</v>
      </c>
      <c r="P3894" s="43" t="s">
        <v>4047</v>
      </c>
      <c r="Q3894" s="17" t="str" cm="1">
        <f t="array" ref="Q3894">_xlfn.XLOOKUP(Table4[[#This Row],[Full Name / Nama Penuh]],Table1[[#All],[Employee Name]],Table1[[#All],[Status]],"",0,1)</f>
        <v>Active</v>
      </c>
      <c r="R3894" s="37"/>
    </row>
    <row r="3895" spans="1:18">
      <c r="A3895" s="17"/>
      <c r="B3895" s="15"/>
      <c r="C3895" s="15"/>
      <c r="D3895" s="15"/>
      <c r="E3895" s="32">
        <v>45804</v>
      </c>
      <c r="F3895" s="17" t="s">
        <v>125</v>
      </c>
      <c r="G3895" s="15"/>
      <c r="H3895" s="17" t="s">
        <v>239</v>
      </c>
      <c r="I3895" s="17" t="s">
        <v>11758</v>
      </c>
      <c r="J3895" s="17" t="s">
        <v>274</v>
      </c>
      <c r="K3895" s="17" t="s">
        <v>267</v>
      </c>
      <c r="L3895" s="17" t="s">
        <v>11759</v>
      </c>
      <c r="M3895" s="17" t="s">
        <v>11760</v>
      </c>
      <c r="N3895" s="17" t="s">
        <v>11761</v>
      </c>
      <c r="O3895" s="17" t="s">
        <v>346</v>
      </c>
      <c r="P3895" s="43" t="s">
        <v>4047</v>
      </c>
      <c r="Q3895" s="17" t="str" cm="1">
        <f t="array" ref="Q3895">_xlfn.XLOOKUP(Table4[[#This Row],[Full Name / Nama Penuh]],Table1[[#All],[Employee Name]],Table1[[#All],[Status]],"",0,1)</f>
        <v>Inactive</v>
      </c>
      <c r="R3895" s="37"/>
    </row>
    <row r="3896" spans="1:18">
      <c r="A3896" s="17"/>
      <c r="B3896" s="15"/>
      <c r="C3896" s="15"/>
      <c r="D3896" s="15"/>
      <c r="E3896" s="32">
        <v>45804</v>
      </c>
      <c r="F3896" s="17" t="s">
        <v>148</v>
      </c>
      <c r="G3896" s="15"/>
      <c r="H3896" s="17" t="s">
        <v>239</v>
      </c>
      <c r="I3896" s="17" t="s">
        <v>11629</v>
      </c>
      <c r="J3896" s="17" t="s">
        <v>325</v>
      </c>
      <c r="K3896" s="17" t="s">
        <v>305</v>
      </c>
      <c r="L3896" s="17" t="s">
        <v>11762</v>
      </c>
      <c r="M3896" s="17" t="s">
        <v>1223</v>
      </c>
      <c r="N3896" s="17" t="s">
        <v>11763</v>
      </c>
      <c r="O3896" s="17" t="s">
        <v>295</v>
      </c>
      <c r="P3896" s="43" t="s">
        <v>4047</v>
      </c>
      <c r="Q3896" s="17" t="str" cm="1">
        <f t="array" ref="Q3896">_xlfn.XLOOKUP(Table4[[#This Row],[Full Name / Nama Penuh]],Table1[[#All],[Employee Name]],Table1[[#All],[Status]],"",0,1)</f>
        <v>Active</v>
      </c>
      <c r="R3896" s="37"/>
    </row>
    <row r="3897" spans="1:18">
      <c r="A3897" s="17"/>
      <c r="B3897" s="15"/>
      <c r="C3897" s="15"/>
      <c r="D3897" s="15"/>
      <c r="E3897" s="32">
        <v>45803</v>
      </c>
      <c r="F3897" s="17" t="s">
        <v>140</v>
      </c>
      <c r="G3897" s="15"/>
      <c r="H3897" s="17" t="s">
        <v>239</v>
      </c>
      <c r="I3897" s="17" t="s">
        <v>714</v>
      </c>
      <c r="J3897" s="17" t="s">
        <v>919</v>
      </c>
      <c r="K3897" s="17" t="s">
        <v>296</v>
      </c>
      <c r="L3897" s="17" t="s">
        <v>11764</v>
      </c>
      <c r="M3897" s="17" t="s">
        <v>11765</v>
      </c>
      <c r="N3897" s="17" t="s">
        <v>11766</v>
      </c>
      <c r="O3897" s="17" t="s">
        <v>271</v>
      </c>
      <c r="P3897" s="43" t="s">
        <v>4047</v>
      </c>
      <c r="Q3897" s="17" t="str" cm="1">
        <f t="array" ref="Q3897">_xlfn.XLOOKUP(Table4[[#This Row],[Full Name / Nama Penuh]],Table1[[#All],[Employee Name]],Table1[[#All],[Status]],"",0,1)</f>
        <v>Active</v>
      </c>
      <c r="R3897" s="37"/>
    </row>
    <row r="3898" spans="1:18">
      <c r="A3898" s="17"/>
      <c r="B3898" s="15"/>
      <c r="C3898" s="15"/>
      <c r="D3898" s="15"/>
      <c r="E3898" s="32">
        <v>45803</v>
      </c>
      <c r="F3898" s="17" t="s">
        <v>210</v>
      </c>
      <c r="G3898" s="15"/>
      <c r="H3898" s="17" t="s">
        <v>239</v>
      </c>
      <c r="I3898" s="17" t="s">
        <v>1290</v>
      </c>
      <c r="J3898" s="17" t="s">
        <v>325</v>
      </c>
      <c r="K3898" s="17" t="s">
        <v>296</v>
      </c>
      <c r="L3898" s="17" t="s">
        <v>11767</v>
      </c>
      <c r="M3898" s="17" t="s">
        <v>11768</v>
      </c>
      <c r="N3898" s="17" t="s">
        <v>11769</v>
      </c>
      <c r="O3898" s="17" t="s">
        <v>450</v>
      </c>
      <c r="P3898" s="43" t="s">
        <v>4047</v>
      </c>
      <c r="Q3898" s="17" t="str" cm="1">
        <f t="array" ref="Q3898">_xlfn.XLOOKUP(Table4[[#This Row],[Full Name / Nama Penuh]],Table1[[#All],[Employee Name]],Table1[[#All],[Status]],"",0,1)</f>
        <v>Active</v>
      </c>
      <c r="R3898" s="37"/>
    </row>
    <row r="3899" spans="1:18">
      <c r="A3899" s="17"/>
      <c r="B3899" s="15"/>
      <c r="C3899" s="15"/>
      <c r="D3899" s="15"/>
      <c r="E3899" s="32">
        <v>45803</v>
      </c>
      <c r="F3899" s="17" t="s">
        <v>210</v>
      </c>
      <c r="G3899" s="15"/>
      <c r="H3899" s="17" t="s">
        <v>239</v>
      </c>
      <c r="I3899" s="17" t="s">
        <v>1290</v>
      </c>
      <c r="J3899" s="17" t="s">
        <v>644</v>
      </c>
      <c r="K3899" s="17" t="s">
        <v>296</v>
      </c>
      <c r="L3899" s="17" t="s">
        <v>11770</v>
      </c>
      <c r="M3899" s="17" t="s">
        <v>11771</v>
      </c>
      <c r="N3899" s="17" t="s">
        <v>11772</v>
      </c>
      <c r="O3899" s="17" t="s">
        <v>346</v>
      </c>
      <c r="P3899" s="43" t="s">
        <v>4047</v>
      </c>
      <c r="Q3899" s="17" t="str" cm="1">
        <f t="array" ref="Q3899">_xlfn.XLOOKUP(Table4[[#This Row],[Full Name / Nama Penuh]],Table1[[#All],[Employee Name]],Table1[[#All],[Status]],"",0,1)</f>
        <v>Active</v>
      </c>
      <c r="R3899" s="37"/>
    </row>
    <row r="3900" spans="1:18">
      <c r="A3900" s="17"/>
      <c r="B3900" s="15"/>
      <c r="C3900" s="15"/>
      <c r="D3900" s="15"/>
      <c r="E3900" s="32">
        <v>45803</v>
      </c>
      <c r="F3900" s="17" t="s">
        <v>218</v>
      </c>
      <c r="G3900" s="15"/>
      <c r="H3900" s="17" t="s">
        <v>239</v>
      </c>
      <c r="I3900" s="17" t="s">
        <v>627</v>
      </c>
      <c r="J3900" s="17" t="s">
        <v>644</v>
      </c>
      <c r="K3900" s="17" t="s">
        <v>296</v>
      </c>
      <c r="L3900" s="17" t="s">
        <v>11773</v>
      </c>
      <c r="M3900" s="17" t="s">
        <v>11774</v>
      </c>
      <c r="N3900" s="17" t="s">
        <v>11775</v>
      </c>
      <c r="O3900" s="17" t="s">
        <v>367</v>
      </c>
      <c r="P3900" s="43" t="s">
        <v>4047</v>
      </c>
      <c r="Q3900" s="17" t="str" cm="1">
        <f t="array" ref="Q3900">_xlfn.XLOOKUP(Table4[[#This Row],[Full Name / Nama Penuh]],Table1[[#All],[Employee Name]],Table1[[#All],[Status]],"",0,1)</f>
        <v>Active</v>
      </c>
      <c r="R3900" s="37"/>
    </row>
    <row r="3901" spans="1:18">
      <c r="A3901" s="17"/>
      <c r="B3901" s="15"/>
      <c r="C3901" s="15"/>
      <c r="D3901" s="15"/>
      <c r="E3901" s="32">
        <v>45803</v>
      </c>
      <c r="F3901" s="17" t="s">
        <v>208</v>
      </c>
      <c r="G3901" s="15"/>
      <c r="H3901" s="17" t="s">
        <v>239</v>
      </c>
      <c r="I3901" s="17" t="s">
        <v>11776</v>
      </c>
      <c r="J3901" s="17" t="s">
        <v>266</v>
      </c>
      <c r="K3901" s="17" t="s">
        <v>296</v>
      </c>
      <c r="L3901" s="17" t="s">
        <v>11777</v>
      </c>
      <c r="M3901" s="17" t="s">
        <v>11778</v>
      </c>
      <c r="N3901" s="17" t="s">
        <v>11779</v>
      </c>
      <c r="O3901" s="17" t="s">
        <v>498</v>
      </c>
      <c r="P3901" s="43" t="s">
        <v>4047</v>
      </c>
      <c r="Q3901" s="17" t="str" cm="1">
        <f t="array" ref="Q3901">_xlfn.XLOOKUP(Table4[[#This Row],[Full Name / Nama Penuh]],Table1[[#All],[Employee Name]],Table1[[#All],[Status]],"",0,1)</f>
        <v>Active</v>
      </c>
      <c r="R3901" s="37"/>
    </row>
    <row r="3902" spans="1:18">
      <c r="A3902" s="17"/>
      <c r="B3902" s="15"/>
      <c r="C3902" s="15"/>
      <c r="D3902" s="15"/>
      <c r="E3902" s="32">
        <v>45803</v>
      </c>
      <c r="F3902" s="17" t="s">
        <v>112</v>
      </c>
      <c r="G3902" s="15"/>
      <c r="H3902" s="17" t="s">
        <v>239</v>
      </c>
      <c r="I3902" s="17" t="s">
        <v>10918</v>
      </c>
      <c r="J3902" s="17" t="s">
        <v>88</v>
      </c>
      <c r="K3902" s="17" t="s">
        <v>285</v>
      </c>
      <c r="L3902" s="17" t="s">
        <v>11780</v>
      </c>
      <c r="M3902" s="17" t="s">
        <v>11781</v>
      </c>
      <c r="N3902" s="17" t="s">
        <v>11782</v>
      </c>
      <c r="O3902" s="17" t="s">
        <v>375</v>
      </c>
      <c r="P3902" s="43" t="s">
        <v>4047</v>
      </c>
      <c r="Q3902" s="17" t="str" cm="1">
        <f t="array" ref="Q3902">_xlfn.XLOOKUP(Table4[[#This Row],[Full Name / Nama Penuh]],Table1[[#All],[Employee Name]],Table1[[#All],[Status]],"",0,1)</f>
        <v>Inactive</v>
      </c>
      <c r="R3902" s="37"/>
    </row>
    <row r="3903" spans="1:18">
      <c r="A3903" s="46"/>
      <c r="B3903" s="44"/>
      <c r="C3903" s="44"/>
      <c r="D3903" s="44"/>
      <c r="E3903" s="45">
        <v>45803</v>
      </c>
      <c r="F3903" s="17" t="s">
        <v>231</v>
      </c>
      <c r="G3903" s="44"/>
      <c r="H3903" s="46" t="s">
        <v>239</v>
      </c>
      <c r="I3903" s="46" t="s">
        <v>11783</v>
      </c>
      <c r="J3903" s="46" t="s">
        <v>291</v>
      </c>
      <c r="K3903" s="46" t="s">
        <v>296</v>
      </c>
      <c r="L3903" s="46" t="s">
        <v>11784</v>
      </c>
      <c r="M3903" s="46" t="s">
        <v>11785</v>
      </c>
      <c r="N3903" s="46" t="s">
        <v>11786</v>
      </c>
      <c r="O3903" s="46" t="s">
        <v>271</v>
      </c>
      <c r="P3903" s="49" t="s">
        <v>4047</v>
      </c>
      <c r="Q3903" s="46" t="str" cm="1">
        <f t="array" ref="Q3903">_xlfn.XLOOKUP(Table4[[#This Row],[Full Name / Nama Penuh]],Table1[[#All],[Employee Name]],Table1[[#All],[Status]],"",0,1)</f>
        <v>Inactive</v>
      </c>
      <c r="R3903" s="37"/>
    </row>
    <row r="3904" spans="1:18">
      <c r="A3904" s="17"/>
      <c r="B3904" s="15"/>
      <c r="C3904" s="15"/>
      <c r="D3904" s="15"/>
      <c r="E3904" s="32">
        <v>45803</v>
      </c>
      <c r="F3904" s="17" t="s">
        <v>174</v>
      </c>
      <c r="G3904" s="15"/>
      <c r="H3904" s="17" t="s">
        <v>239</v>
      </c>
      <c r="I3904" s="17" t="s">
        <v>5798</v>
      </c>
      <c r="J3904" s="17" t="s">
        <v>88</v>
      </c>
      <c r="K3904" s="17" t="s">
        <v>296</v>
      </c>
      <c r="L3904" s="17" t="s">
        <v>8873</v>
      </c>
      <c r="M3904" s="17" t="s">
        <v>8874</v>
      </c>
      <c r="N3904" s="17" t="s">
        <v>8875</v>
      </c>
      <c r="O3904" s="17" t="s">
        <v>346</v>
      </c>
      <c r="P3904" s="43" t="s">
        <v>4047</v>
      </c>
      <c r="Q3904" s="17" t="str" cm="1">
        <f t="array" ref="Q3904">_xlfn.XLOOKUP(Table4[[#This Row],[Full Name / Nama Penuh]],Table1[[#All],[Employee Name]],Table1[[#All],[Status]],"",0,1)</f>
        <v>Active</v>
      </c>
      <c r="R3904" s="37"/>
    </row>
    <row r="3905" spans="1:18">
      <c r="A3905" s="17"/>
      <c r="B3905" s="15"/>
      <c r="C3905" s="15"/>
      <c r="D3905" s="15"/>
      <c r="E3905" s="32">
        <v>45803</v>
      </c>
      <c r="F3905" s="17" t="s">
        <v>100</v>
      </c>
      <c r="G3905" s="15"/>
      <c r="H3905" s="17" t="s">
        <v>239</v>
      </c>
      <c r="I3905" s="17" t="s">
        <v>8787</v>
      </c>
      <c r="J3905" s="17" t="s">
        <v>274</v>
      </c>
      <c r="K3905" s="17" t="s">
        <v>285</v>
      </c>
      <c r="L3905" s="17" t="s">
        <v>11787</v>
      </c>
      <c r="M3905" s="17" t="s">
        <v>11788</v>
      </c>
      <c r="N3905" s="17" t="s">
        <v>11789</v>
      </c>
      <c r="O3905" s="17" t="s">
        <v>295</v>
      </c>
      <c r="P3905" s="43" t="s">
        <v>4047</v>
      </c>
      <c r="Q3905" s="17" t="str" cm="1">
        <f t="array" ref="Q3905">_xlfn.XLOOKUP(Table4[[#This Row],[Full Name / Nama Penuh]],Table1[[#All],[Employee Name]],Table1[[#All],[Status]],"",0,1)</f>
        <v>Active</v>
      </c>
      <c r="R3905" s="37"/>
    </row>
    <row r="3906" spans="1:18">
      <c r="A3906" s="17"/>
      <c r="B3906" s="15"/>
      <c r="C3906" s="15"/>
      <c r="D3906" s="15"/>
      <c r="E3906" s="32">
        <v>45803</v>
      </c>
      <c r="F3906" s="17" t="s">
        <v>218</v>
      </c>
      <c r="G3906" s="15"/>
      <c r="H3906" s="17" t="s">
        <v>239</v>
      </c>
      <c r="I3906" s="17" t="s">
        <v>627</v>
      </c>
      <c r="J3906" s="17" t="s">
        <v>644</v>
      </c>
      <c r="K3906" s="17" t="s">
        <v>305</v>
      </c>
      <c r="L3906" s="17" t="s">
        <v>11664</v>
      </c>
      <c r="M3906" s="17" t="s">
        <v>11790</v>
      </c>
      <c r="N3906" s="17" t="s">
        <v>5391</v>
      </c>
      <c r="O3906" s="17" t="s">
        <v>283</v>
      </c>
      <c r="P3906" s="43" t="s">
        <v>4047</v>
      </c>
      <c r="Q3906" s="17" t="str" cm="1">
        <f t="array" ref="Q3906">_xlfn.XLOOKUP(Table4[[#This Row],[Full Name / Nama Penuh]],Table1[[#All],[Employee Name]],Table1[[#All],[Status]],"",0,1)</f>
        <v>Active</v>
      </c>
      <c r="R3906" s="37"/>
    </row>
    <row r="3907" spans="1:18">
      <c r="A3907" s="17"/>
      <c r="B3907" s="15"/>
      <c r="C3907" s="15"/>
      <c r="D3907" s="15"/>
      <c r="E3907" s="32">
        <v>45803</v>
      </c>
      <c r="F3907" s="17" t="s">
        <v>46</v>
      </c>
      <c r="G3907" s="15"/>
      <c r="H3907" s="17" t="s">
        <v>239</v>
      </c>
      <c r="I3907" s="17" t="s">
        <v>341</v>
      </c>
      <c r="J3907" s="17" t="s">
        <v>475</v>
      </c>
      <c r="K3907" s="17" t="s">
        <v>267</v>
      </c>
      <c r="L3907" s="17" t="s">
        <v>11791</v>
      </c>
      <c r="M3907" s="17" t="s">
        <v>11792</v>
      </c>
      <c r="N3907" s="17" t="s">
        <v>11793</v>
      </c>
      <c r="O3907" s="17" t="s">
        <v>271</v>
      </c>
      <c r="P3907" s="43" t="s">
        <v>4047</v>
      </c>
      <c r="Q3907" s="17" t="str" cm="1">
        <f t="array" ref="Q3907">_xlfn.XLOOKUP(Table4[[#This Row],[Full Name / Nama Penuh]],Table1[[#All],[Employee Name]],Table1[[#All],[Status]],"",0,1)</f>
        <v>Active</v>
      </c>
      <c r="R3907" s="37"/>
    </row>
    <row r="3908" spans="1:18">
      <c r="A3908" s="17"/>
      <c r="B3908" s="15"/>
      <c r="C3908" s="15"/>
      <c r="D3908" s="15"/>
      <c r="E3908" s="32">
        <v>45802</v>
      </c>
      <c r="F3908" s="17" t="s">
        <v>18</v>
      </c>
      <c r="G3908" s="15"/>
      <c r="H3908" s="17" t="s">
        <v>239</v>
      </c>
      <c r="I3908" s="17" t="s">
        <v>1086</v>
      </c>
      <c r="J3908" s="17" t="s">
        <v>88</v>
      </c>
      <c r="K3908" s="17" t="s">
        <v>267</v>
      </c>
      <c r="L3908" s="17" t="s">
        <v>11794</v>
      </c>
      <c r="M3908" s="17" t="s">
        <v>11795</v>
      </c>
      <c r="N3908" s="17" t="s">
        <v>11796</v>
      </c>
      <c r="O3908" s="17" t="s">
        <v>346</v>
      </c>
      <c r="P3908" s="43" t="s">
        <v>4047</v>
      </c>
      <c r="Q3908" s="17" t="str" cm="1">
        <f t="array" ref="Q3908">_xlfn.XLOOKUP(Table4[[#This Row],[Full Name / Nama Penuh]],Table1[[#All],[Employee Name]],Table1[[#All],[Status]],"",0,1)</f>
        <v>Active</v>
      </c>
      <c r="R3908" s="37"/>
    </row>
    <row r="3909" spans="1:18">
      <c r="A3909" s="17"/>
      <c r="B3909" s="15"/>
      <c r="C3909" s="15"/>
      <c r="D3909" s="15"/>
      <c r="E3909" s="32">
        <v>45802</v>
      </c>
      <c r="F3909" s="17" t="s">
        <v>55</v>
      </c>
      <c r="G3909" s="15"/>
      <c r="H3909" s="17" t="s">
        <v>239</v>
      </c>
      <c r="I3909" s="17" t="s">
        <v>1025</v>
      </c>
      <c r="J3909" s="17" t="s">
        <v>683</v>
      </c>
      <c r="K3909" s="17" t="s">
        <v>305</v>
      </c>
      <c r="L3909" s="17" t="s">
        <v>11797</v>
      </c>
      <c r="M3909" s="17" t="s">
        <v>11798</v>
      </c>
      <c r="N3909" s="17" t="s">
        <v>11799</v>
      </c>
      <c r="O3909" s="17" t="s">
        <v>289</v>
      </c>
      <c r="P3909" s="43" t="s">
        <v>4047</v>
      </c>
      <c r="Q3909" s="17" t="str" cm="1">
        <f t="array" ref="Q3909">_xlfn.XLOOKUP(Table4[[#This Row],[Full Name / Nama Penuh]],Table1[[#All],[Employee Name]],Table1[[#All],[Status]],"",0,1)</f>
        <v>Active</v>
      </c>
      <c r="R3909" s="37"/>
    </row>
    <row r="3910" spans="1:18">
      <c r="A3910" s="17"/>
      <c r="B3910" s="15"/>
      <c r="C3910" s="15"/>
      <c r="D3910" s="15"/>
      <c r="E3910" s="32">
        <v>45800</v>
      </c>
      <c r="F3910" s="17" t="s">
        <v>86</v>
      </c>
      <c r="G3910" s="15"/>
      <c r="H3910" s="17" t="s">
        <v>239</v>
      </c>
      <c r="I3910" s="17" t="s">
        <v>9581</v>
      </c>
      <c r="J3910" s="17" t="s">
        <v>274</v>
      </c>
      <c r="K3910" s="17" t="s">
        <v>296</v>
      </c>
      <c r="L3910" s="17" t="s">
        <v>11800</v>
      </c>
      <c r="M3910" s="17" t="s">
        <v>11801</v>
      </c>
      <c r="N3910" s="17" t="s">
        <v>11802</v>
      </c>
      <c r="O3910" s="17" t="s">
        <v>283</v>
      </c>
      <c r="P3910" s="43" t="s">
        <v>4047</v>
      </c>
      <c r="Q3910" s="17" t="str" cm="1">
        <f t="array" ref="Q3910">_xlfn.XLOOKUP(Table4[[#This Row],[Full Name / Nama Penuh]],Table1[[#All],[Employee Name]],Table1[[#All],[Status]],"",0,1)</f>
        <v>Active</v>
      </c>
      <c r="R3910" s="37"/>
    </row>
    <row r="3911" spans="1:18">
      <c r="A3911" s="17"/>
      <c r="B3911" s="15"/>
      <c r="C3911" s="15"/>
      <c r="D3911" s="15"/>
      <c r="E3911" s="32">
        <v>45800</v>
      </c>
      <c r="F3911" s="17" t="s">
        <v>177</v>
      </c>
      <c r="G3911" s="15"/>
      <c r="H3911" s="17" t="s">
        <v>239</v>
      </c>
      <c r="I3911" s="17" t="s">
        <v>512</v>
      </c>
      <c r="J3911" s="17" t="s">
        <v>291</v>
      </c>
      <c r="K3911" s="17" t="s">
        <v>305</v>
      </c>
      <c r="L3911" s="17" t="s">
        <v>11803</v>
      </c>
      <c r="M3911" s="17" t="s">
        <v>11804</v>
      </c>
      <c r="N3911" s="17" t="s">
        <v>11805</v>
      </c>
      <c r="O3911" s="17" t="s">
        <v>428</v>
      </c>
      <c r="P3911" s="43" t="s">
        <v>4047</v>
      </c>
      <c r="Q3911" s="17" t="str" cm="1">
        <f t="array" ref="Q3911">_xlfn.XLOOKUP(Table4[[#This Row],[Full Name / Nama Penuh]],Table1[[#All],[Employee Name]],Table1[[#All],[Status]],"",0,1)</f>
        <v>Active</v>
      </c>
      <c r="R3911" s="37"/>
    </row>
    <row r="3912" spans="1:18">
      <c r="A3912" s="17"/>
      <c r="B3912" s="15"/>
      <c r="C3912" s="15"/>
      <c r="D3912" s="15"/>
      <c r="E3912" s="32">
        <v>45800</v>
      </c>
      <c r="F3912" s="17" t="s">
        <v>193</v>
      </c>
      <c r="G3912" s="15"/>
      <c r="H3912" s="17" t="s">
        <v>239</v>
      </c>
      <c r="I3912" s="17" t="s">
        <v>1308</v>
      </c>
      <c r="J3912" s="17" t="s">
        <v>274</v>
      </c>
      <c r="K3912" s="17" t="s">
        <v>305</v>
      </c>
      <c r="L3912" s="17" t="s">
        <v>11806</v>
      </c>
      <c r="M3912" s="17" t="s">
        <v>11807</v>
      </c>
      <c r="N3912" s="17" t="s">
        <v>11808</v>
      </c>
      <c r="O3912" s="17" t="s">
        <v>428</v>
      </c>
      <c r="P3912" s="43" t="s">
        <v>4047</v>
      </c>
      <c r="Q3912" s="17" t="str" cm="1">
        <f t="array" ref="Q3912">_xlfn.XLOOKUP(Table4[[#This Row],[Full Name / Nama Penuh]],Table1[[#All],[Employee Name]],Table1[[#All],[Status]],"",0,1)</f>
        <v>Active</v>
      </c>
      <c r="R3912" s="37"/>
    </row>
    <row r="3913" spans="1:18">
      <c r="A3913" s="17"/>
      <c r="B3913" s="15"/>
      <c r="C3913" s="15"/>
      <c r="D3913" s="15"/>
      <c r="E3913" s="32">
        <v>45800</v>
      </c>
      <c r="F3913" s="17" t="s">
        <v>189</v>
      </c>
      <c r="G3913" s="15"/>
      <c r="H3913" s="17" t="s">
        <v>239</v>
      </c>
      <c r="I3913" s="17" t="s">
        <v>278</v>
      </c>
      <c r="J3913" s="17" t="s">
        <v>266</v>
      </c>
      <c r="K3913" s="17" t="s">
        <v>267</v>
      </c>
      <c r="L3913" s="17" t="s">
        <v>11809</v>
      </c>
      <c r="M3913" s="17" t="s">
        <v>11810</v>
      </c>
      <c r="N3913" s="17" t="s">
        <v>11811</v>
      </c>
      <c r="O3913" s="17" t="s">
        <v>283</v>
      </c>
      <c r="P3913" s="43" t="s">
        <v>4047</v>
      </c>
      <c r="Q3913" s="17" t="str" cm="1">
        <f t="array" ref="Q3913">_xlfn.XLOOKUP(Table4[[#This Row],[Full Name / Nama Penuh]],Table1[[#All],[Employee Name]],Table1[[#All],[Status]],"",0,1)</f>
        <v>Active</v>
      </c>
      <c r="R3913" s="37"/>
    </row>
    <row r="3914" spans="1:18">
      <c r="A3914" s="17"/>
      <c r="B3914" s="15"/>
      <c r="C3914" s="15"/>
      <c r="D3914" s="15"/>
      <c r="E3914" s="32">
        <v>45800</v>
      </c>
      <c r="F3914" s="17" t="s">
        <v>189</v>
      </c>
      <c r="G3914" s="15"/>
      <c r="H3914" s="17" t="s">
        <v>239</v>
      </c>
      <c r="I3914" s="17" t="s">
        <v>278</v>
      </c>
      <c r="J3914" s="17" t="s">
        <v>274</v>
      </c>
      <c r="K3914" s="17" t="s">
        <v>267</v>
      </c>
      <c r="L3914" s="17" t="s">
        <v>11812</v>
      </c>
      <c r="M3914" s="17" t="s">
        <v>11813</v>
      </c>
      <c r="N3914" s="17" t="s">
        <v>11814</v>
      </c>
      <c r="O3914" s="17" t="s">
        <v>271</v>
      </c>
      <c r="P3914" s="43" t="s">
        <v>4047</v>
      </c>
      <c r="Q3914" s="17" t="str" cm="1">
        <f t="array" ref="Q3914">_xlfn.XLOOKUP(Table4[[#This Row],[Full Name / Nama Penuh]],Table1[[#All],[Employee Name]],Table1[[#All],[Status]],"",0,1)</f>
        <v>Active</v>
      </c>
      <c r="R3914" s="37"/>
    </row>
    <row r="3915" spans="1:18">
      <c r="A3915" s="17"/>
      <c r="B3915" s="15"/>
      <c r="C3915" s="15"/>
      <c r="D3915" s="15"/>
      <c r="E3915" s="32">
        <v>45800</v>
      </c>
      <c r="F3915" s="17" t="s">
        <v>189</v>
      </c>
      <c r="G3915" s="15"/>
      <c r="H3915" s="17" t="s">
        <v>239</v>
      </c>
      <c r="I3915" s="17" t="s">
        <v>278</v>
      </c>
      <c r="J3915" s="17" t="s">
        <v>1026</v>
      </c>
      <c r="K3915" s="17" t="s">
        <v>305</v>
      </c>
      <c r="L3915" s="17" t="s">
        <v>11815</v>
      </c>
      <c r="M3915" s="17" t="s">
        <v>11816</v>
      </c>
      <c r="N3915" s="17" t="s">
        <v>11817</v>
      </c>
      <c r="O3915" s="17" t="s">
        <v>295</v>
      </c>
      <c r="P3915" s="43" t="s">
        <v>4047</v>
      </c>
      <c r="Q3915" s="17" t="str" cm="1">
        <f t="array" ref="Q3915">_xlfn.XLOOKUP(Table4[[#This Row],[Full Name / Nama Penuh]],Table1[[#All],[Employee Name]],Table1[[#All],[Status]],"",0,1)</f>
        <v>Active</v>
      </c>
      <c r="R3915" s="37"/>
    </row>
    <row r="3916" spans="1:18">
      <c r="A3916" s="17"/>
      <c r="B3916" s="15"/>
      <c r="C3916" s="15"/>
      <c r="D3916" s="15"/>
      <c r="E3916" s="32">
        <v>45800</v>
      </c>
      <c r="F3916" s="17" t="s">
        <v>92</v>
      </c>
      <c r="G3916" s="15"/>
      <c r="H3916" s="17" t="s">
        <v>239</v>
      </c>
      <c r="I3916" s="17" t="s">
        <v>1617</v>
      </c>
      <c r="J3916" s="17" t="s">
        <v>1701</v>
      </c>
      <c r="K3916" s="17" t="s">
        <v>267</v>
      </c>
      <c r="L3916" s="17" t="s">
        <v>11818</v>
      </c>
      <c r="M3916" s="17" t="s">
        <v>11819</v>
      </c>
      <c r="N3916" s="17" t="s">
        <v>11820</v>
      </c>
      <c r="O3916" s="17" t="s">
        <v>589</v>
      </c>
      <c r="P3916" s="43" t="s">
        <v>4047</v>
      </c>
      <c r="Q3916" s="17" t="str" cm="1">
        <f t="array" ref="Q3916">_xlfn.XLOOKUP(Table4[[#This Row],[Full Name / Nama Penuh]],Table1[[#All],[Employee Name]],Table1[[#All],[Status]],"",0,1)</f>
        <v>Active</v>
      </c>
      <c r="R3916" s="37"/>
    </row>
    <row r="3917" spans="1:18">
      <c r="A3917" s="17"/>
      <c r="B3917" s="15"/>
      <c r="C3917" s="15"/>
      <c r="D3917" s="15"/>
      <c r="E3917" s="32">
        <v>45800</v>
      </c>
      <c r="F3917" s="17" t="s">
        <v>187</v>
      </c>
      <c r="G3917" s="15"/>
      <c r="H3917" s="17" t="s">
        <v>239</v>
      </c>
      <c r="I3917" s="17" t="s">
        <v>2950</v>
      </c>
      <c r="J3917" s="17" t="s">
        <v>266</v>
      </c>
      <c r="K3917" s="17" t="s">
        <v>267</v>
      </c>
      <c r="L3917" s="17" t="s">
        <v>11821</v>
      </c>
      <c r="M3917" s="17" t="s">
        <v>11822</v>
      </c>
      <c r="N3917" s="17" t="s">
        <v>11823</v>
      </c>
      <c r="O3917" s="17" t="s">
        <v>271</v>
      </c>
      <c r="P3917" s="43" t="s">
        <v>4047</v>
      </c>
      <c r="Q3917" s="17" t="str" cm="1">
        <f t="array" ref="Q3917">_xlfn.XLOOKUP(Table4[[#This Row],[Full Name / Nama Penuh]],Table1[[#All],[Employee Name]],Table1[[#All],[Status]],"",0,1)</f>
        <v>Active</v>
      </c>
      <c r="R3917" s="37"/>
    </row>
    <row r="3918" spans="1:18">
      <c r="A3918" s="17"/>
      <c r="B3918" s="15"/>
      <c r="C3918" s="15"/>
      <c r="D3918" s="15"/>
      <c r="E3918" s="32">
        <v>45800</v>
      </c>
      <c r="F3918" s="17" t="s">
        <v>187</v>
      </c>
      <c r="G3918" s="15"/>
      <c r="H3918" s="17" t="s">
        <v>239</v>
      </c>
      <c r="I3918" s="17" t="s">
        <v>2950</v>
      </c>
      <c r="J3918" s="17" t="s">
        <v>274</v>
      </c>
      <c r="K3918" s="17" t="s">
        <v>267</v>
      </c>
      <c r="L3918" s="17" t="s">
        <v>11824</v>
      </c>
      <c r="M3918" s="17" t="s">
        <v>11825</v>
      </c>
      <c r="N3918" s="17" t="s">
        <v>11826</v>
      </c>
      <c r="O3918" s="17" t="s">
        <v>271</v>
      </c>
      <c r="P3918" s="43" t="s">
        <v>4047</v>
      </c>
      <c r="Q3918" s="17" t="str" cm="1">
        <f t="array" ref="Q3918">_xlfn.XLOOKUP(Table4[[#This Row],[Full Name / Nama Penuh]],Table1[[#All],[Employee Name]],Table1[[#All],[Status]],"",0,1)</f>
        <v>Active</v>
      </c>
      <c r="R3918" s="37"/>
    </row>
    <row r="3919" spans="1:18">
      <c r="A3919" s="17"/>
      <c r="B3919" s="15"/>
      <c r="C3919" s="15"/>
      <c r="D3919" s="15"/>
      <c r="E3919" s="32">
        <v>45800</v>
      </c>
      <c r="F3919" s="17" t="s">
        <v>157</v>
      </c>
      <c r="G3919" s="15"/>
      <c r="H3919" s="17" t="s">
        <v>239</v>
      </c>
      <c r="I3919" s="17" t="s">
        <v>11827</v>
      </c>
      <c r="J3919" s="17" t="s">
        <v>848</v>
      </c>
      <c r="K3919" s="17" t="s">
        <v>267</v>
      </c>
      <c r="L3919" s="17" t="s">
        <v>11828</v>
      </c>
      <c r="M3919" s="17" t="s">
        <v>11829</v>
      </c>
      <c r="N3919" s="17" t="s">
        <v>11830</v>
      </c>
      <c r="O3919" s="17" t="s">
        <v>283</v>
      </c>
      <c r="P3919" s="43" t="s">
        <v>4047</v>
      </c>
      <c r="Q3919" s="17" t="str" cm="1">
        <f t="array" ref="Q3919">_xlfn.XLOOKUP(Table4[[#This Row],[Full Name / Nama Penuh]],Table1[[#All],[Employee Name]],Table1[[#All],[Status]],"",0,1)</f>
        <v>Active</v>
      </c>
      <c r="R3919" s="37"/>
    </row>
    <row r="3920" spans="1:18">
      <c r="A3920" s="46"/>
      <c r="B3920" s="44"/>
      <c r="C3920" s="44"/>
      <c r="D3920" s="44"/>
      <c r="E3920" s="45">
        <v>45800</v>
      </c>
      <c r="F3920" s="17" t="s">
        <v>157</v>
      </c>
      <c r="G3920" s="44"/>
      <c r="H3920" s="46" t="s">
        <v>239</v>
      </c>
      <c r="I3920" s="46" t="s">
        <v>11827</v>
      </c>
      <c r="J3920" s="46" t="s">
        <v>274</v>
      </c>
      <c r="K3920" s="46" t="s">
        <v>267</v>
      </c>
      <c r="L3920" s="46" t="s">
        <v>11831</v>
      </c>
      <c r="M3920" s="46" t="s">
        <v>4888</v>
      </c>
      <c r="N3920" s="46" t="s">
        <v>11832</v>
      </c>
      <c r="O3920" s="46" t="s">
        <v>283</v>
      </c>
      <c r="P3920" s="43" t="s">
        <v>4047</v>
      </c>
      <c r="Q3920" s="46" t="str" cm="1">
        <f t="array" ref="Q3920">_xlfn.XLOOKUP(Table4[[#This Row],[Full Name / Nama Penuh]],Table1[[#All],[Employee Name]],Table1[[#All],[Status]],"",0,1)</f>
        <v>Active</v>
      </c>
      <c r="R3920" s="37"/>
    </row>
    <row r="3921" spans="1:18">
      <c r="A3921" s="17"/>
      <c r="B3921" s="15"/>
      <c r="C3921" s="15"/>
      <c r="D3921" s="15"/>
      <c r="E3921" s="32">
        <v>45800</v>
      </c>
      <c r="F3921" s="17" t="s">
        <v>185</v>
      </c>
      <c r="G3921" s="15"/>
      <c r="H3921" s="17" t="s">
        <v>239</v>
      </c>
      <c r="I3921" s="17" t="s">
        <v>11833</v>
      </c>
      <c r="J3921" s="17" t="s">
        <v>274</v>
      </c>
      <c r="K3921" s="17" t="s">
        <v>267</v>
      </c>
      <c r="L3921" s="17" t="s">
        <v>11834</v>
      </c>
      <c r="M3921" s="17" t="s">
        <v>11835</v>
      </c>
      <c r="N3921" s="17" t="s">
        <v>11836</v>
      </c>
      <c r="O3921" s="17" t="s">
        <v>271</v>
      </c>
      <c r="P3921" s="43" t="s">
        <v>4047</v>
      </c>
      <c r="Q3921" s="17" t="str" cm="1">
        <f t="array" ref="Q3921">_xlfn.XLOOKUP(Table4[[#This Row],[Full Name / Nama Penuh]],Table1[[#All],[Employee Name]],Table1[[#All],[Status]],"",0,1)</f>
        <v>Active</v>
      </c>
      <c r="R3921" s="37"/>
    </row>
    <row r="3922" spans="1:18">
      <c r="A3922" s="17"/>
      <c r="B3922" s="15"/>
      <c r="C3922" s="15"/>
      <c r="D3922" s="15"/>
      <c r="E3922" s="32">
        <v>45800</v>
      </c>
      <c r="F3922" s="17" t="s">
        <v>185</v>
      </c>
      <c r="G3922" s="15"/>
      <c r="H3922" s="17" t="s">
        <v>239</v>
      </c>
      <c r="I3922" s="17" t="s">
        <v>2950</v>
      </c>
      <c r="J3922" s="17" t="s">
        <v>266</v>
      </c>
      <c r="K3922" s="17" t="s">
        <v>267</v>
      </c>
      <c r="L3922" s="17" t="s">
        <v>11837</v>
      </c>
      <c r="M3922" s="17" t="s">
        <v>11838</v>
      </c>
      <c r="N3922" s="17" t="s">
        <v>11839</v>
      </c>
      <c r="O3922" s="17" t="s">
        <v>271</v>
      </c>
      <c r="P3922" s="43" t="s">
        <v>4047</v>
      </c>
      <c r="Q3922" s="17" t="str" cm="1">
        <f t="array" ref="Q3922">_xlfn.XLOOKUP(Table4[[#This Row],[Full Name / Nama Penuh]],Table1[[#All],[Employee Name]],Table1[[#All],[Status]],"",0,1)</f>
        <v>Active</v>
      </c>
      <c r="R3922" s="37"/>
    </row>
    <row r="3923" spans="1:18">
      <c r="A3923" s="17"/>
      <c r="B3923" s="15"/>
      <c r="C3923" s="15"/>
      <c r="D3923" s="15"/>
      <c r="E3923" s="32">
        <v>45800</v>
      </c>
      <c r="F3923" s="17" t="s">
        <v>185</v>
      </c>
      <c r="G3923" s="15"/>
      <c r="H3923" s="17" t="s">
        <v>239</v>
      </c>
      <c r="I3923" s="17" t="s">
        <v>11833</v>
      </c>
      <c r="J3923" s="17" t="s">
        <v>274</v>
      </c>
      <c r="K3923" s="17" t="s">
        <v>267</v>
      </c>
      <c r="L3923" s="17" t="s">
        <v>11840</v>
      </c>
      <c r="M3923" s="17" t="s">
        <v>11841</v>
      </c>
      <c r="N3923" s="17" t="s">
        <v>11842</v>
      </c>
      <c r="O3923" s="17" t="s">
        <v>295</v>
      </c>
      <c r="P3923" s="43" t="s">
        <v>4047</v>
      </c>
      <c r="Q3923" s="17" t="str" cm="1">
        <f t="array" ref="Q3923">_xlfn.XLOOKUP(Table4[[#This Row],[Full Name / Nama Penuh]],Table1[[#All],[Employee Name]],Table1[[#All],[Status]],"",0,1)</f>
        <v>Active</v>
      </c>
      <c r="R3923" s="37"/>
    </row>
    <row r="3924" spans="1:18">
      <c r="A3924" s="17"/>
      <c r="B3924" s="15"/>
      <c r="C3924" s="15"/>
      <c r="D3924" s="15"/>
      <c r="E3924" s="32">
        <v>45800</v>
      </c>
      <c r="F3924" s="17" t="s">
        <v>147</v>
      </c>
      <c r="G3924" s="15"/>
      <c r="H3924" s="17" t="s">
        <v>239</v>
      </c>
      <c r="I3924" s="17" t="s">
        <v>508</v>
      </c>
      <c r="J3924" s="17" t="s">
        <v>266</v>
      </c>
      <c r="K3924" s="17" t="s">
        <v>305</v>
      </c>
      <c r="L3924" s="17" t="s">
        <v>11843</v>
      </c>
      <c r="M3924" s="17" t="s">
        <v>11844</v>
      </c>
      <c r="N3924" s="17" t="s">
        <v>11845</v>
      </c>
      <c r="O3924" s="17" t="s">
        <v>295</v>
      </c>
      <c r="P3924" s="43" t="s">
        <v>4047</v>
      </c>
      <c r="Q3924" s="17" t="str" cm="1">
        <f t="array" ref="Q3924">_xlfn.XLOOKUP(Table4[[#This Row],[Full Name / Nama Penuh]],Table1[[#All],[Employee Name]],Table1[[#All],[Status]],"",0,1)</f>
        <v>Active</v>
      </c>
      <c r="R3924" s="37"/>
    </row>
    <row r="3925" spans="1:18">
      <c r="A3925" s="17"/>
      <c r="B3925" s="15"/>
      <c r="C3925" s="15"/>
      <c r="D3925" s="15"/>
      <c r="E3925" s="32">
        <v>45799</v>
      </c>
      <c r="F3925" s="17" t="s">
        <v>135</v>
      </c>
      <c r="G3925" s="15"/>
      <c r="H3925" s="17" t="s">
        <v>239</v>
      </c>
      <c r="I3925" s="17" t="s">
        <v>324</v>
      </c>
      <c r="J3925" s="17" t="s">
        <v>355</v>
      </c>
      <c r="K3925" s="17" t="s">
        <v>296</v>
      </c>
      <c r="L3925" s="17" t="s">
        <v>11846</v>
      </c>
      <c r="M3925" s="17" t="s">
        <v>11847</v>
      </c>
      <c r="N3925" s="17" t="s">
        <v>11848</v>
      </c>
      <c r="O3925" s="17" t="s">
        <v>375</v>
      </c>
      <c r="P3925" s="43" t="s">
        <v>4047</v>
      </c>
      <c r="Q3925" s="17" t="str" cm="1">
        <f t="array" ref="Q3925">_xlfn.XLOOKUP(Table4[[#This Row],[Full Name / Nama Penuh]],Table1[[#All],[Employee Name]],Table1[[#All],[Status]],"",0,1)</f>
        <v>Active</v>
      </c>
      <c r="R3925" s="37"/>
    </row>
    <row r="3926" spans="1:18" ht="57.75">
      <c r="A3926" s="17"/>
      <c r="B3926" s="15"/>
      <c r="C3926" s="15"/>
      <c r="D3926" s="15"/>
      <c r="E3926" s="32">
        <v>45799</v>
      </c>
      <c r="F3926" s="17" t="s">
        <v>154</v>
      </c>
      <c r="G3926" s="15"/>
      <c r="H3926" s="17" t="s">
        <v>239</v>
      </c>
      <c r="I3926" s="18" t="s">
        <v>465</v>
      </c>
      <c r="J3926" s="18" t="s">
        <v>683</v>
      </c>
      <c r="K3926" s="19" t="s">
        <v>296</v>
      </c>
      <c r="L3926" s="19" t="s">
        <v>11849</v>
      </c>
      <c r="M3926" s="20" t="s">
        <v>11850</v>
      </c>
      <c r="N3926" s="19" t="s">
        <v>11851</v>
      </c>
      <c r="O3926" s="18" t="s">
        <v>383</v>
      </c>
      <c r="P3926" s="43" t="s">
        <v>4047</v>
      </c>
      <c r="Q3926" s="17" t="str" cm="1">
        <f t="array" ref="Q3926">_xlfn.XLOOKUP(Table4[[#This Row],[Full Name / Nama Penuh]],Table1[[#All],[Employee Name]],Table1[[#All],[Status]],"",0,1)</f>
        <v>Active</v>
      </c>
      <c r="R3926" s="37"/>
    </row>
    <row r="3927" spans="1:18">
      <c r="A3927" s="17"/>
      <c r="B3927" s="15"/>
      <c r="C3927" s="15"/>
      <c r="D3927" s="15"/>
      <c r="E3927" s="32">
        <v>45799</v>
      </c>
      <c r="F3927" s="17" t="s">
        <v>107</v>
      </c>
      <c r="G3927" s="15"/>
      <c r="H3927" s="17" t="s">
        <v>239</v>
      </c>
      <c r="I3927" s="17" t="s">
        <v>1364</v>
      </c>
      <c r="J3927" s="17" t="s">
        <v>266</v>
      </c>
      <c r="K3927" s="17" t="s">
        <v>305</v>
      </c>
      <c r="L3927" s="17" t="s">
        <v>11852</v>
      </c>
      <c r="M3927" s="17" t="s">
        <v>11853</v>
      </c>
      <c r="N3927" s="17" t="s">
        <v>11854</v>
      </c>
      <c r="O3927" s="17" t="s">
        <v>318</v>
      </c>
      <c r="P3927" s="43" t="s">
        <v>4047</v>
      </c>
      <c r="Q3927" s="17" t="str" cm="1">
        <f t="array" ref="Q3927">_xlfn.XLOOKUP(Table4[[#This Row],[Full Name / Nama Penuh]],Table1[[#All],[Employee Name]],Table1[[#All],[Status]],"",0,1)</f>
        <v>Active</v>
      </c>
      <c r="R3927" s="37"/>
    </row>
    <row r="3928" spans="1:18" ht="188.25">
      <c r="A3928" s="17"/>
      <c r="B3928" s="15"/>
      <c r="C3928" s="15"/>
      <c r="D3928" s="15"/>
      <c r="E3928" s="32">
        <v>45799</v>
      </c>
      <c r="F3928" s="17" t="s">
        <v>131</v>
      </c>
      <c r="G3928" s="15"/>
      <c r="H3928" s="17" t="s">
        <v>239</v>
      </c>
      <c r="I3928" s="18" t="s">
        <v>403</v>
      </c>
      <c r="J3928" s="18" t="s">
        <v>644</v>
      </c>
      <c r="K3928" s="19" t="s">
        <v>305</v>
      </c>
      <c r="L3928" s="19" t="s">
        <v>11855</v>
      </c>
      <c r="M3928" s="20" t="s">
        <v>11856</v>
      </c>
      <c r="N3928" s="19" t="s">
        <v>11857</v>
      </c>
      <c r="O3928" s="18" t="s">
        <v>295</v>
      </c>
      <c r="P3928" s="43" t="s">
        <v>4047</v>
      </c>
      <c r="Q3928" s="17" t="str" cm="1">
        <f t="array" ref="Q3928">_xlfn.XLOOKUP(Table4[[#This Row],[Full Name / Nama Penuh]],Table1[[#All],[Employee Name]],Table1[[#All],[Status]],"",0,1)</f>
        <v>Active</v>
      </c>
      <c r="R3928" s="37"/>
    </row>
    <row r="3929" spans="1:18">
      <c r="A3929" s="17"/>
      <c r="B3929" s="15"/>
      <c r="C3929" s="15"/>
      <c r="D3929" s="15"/>
      <c r="E3929" s="32">
        <v>45798</v>
      </c>
      <c r="F3929" s="17" t="s">
        <v>202</v>
      </c>
      <c r="G3929" s="15"/>
      <c r="H3929" s="17" t="s">
        <v>239</v>
      </c>
      <c r="I3929" s="17" t="s">
        <v>359</v>
      </c>
      <c r="J3929" s="17" t="s">
        <v>266</v>
      </c>
      <c r="K3929" s="17" t="s">
        <v>285</v>
      </c>
      <c r="L3929" s="17" t="s">
        <v>11858</v>
      </c>
      <c r="M3929" s="17" t="s">
        <v>11859</v>
      </c>
      <c r="N3929" s="17" t="s">
        <v>11860</v>
      </c>
      <c r="O3929" s="17" t="s">
        <v>428</v>
      </c>
      <c r="P3929" s="43" t="s">
        <v>4047</v>
      </c>
      <c r="Q3929" s="17" t="str" cm="1">
        <f t="array" ref="Q3929">_xlfn.XLOOKUP(Table4[[#This Row],[Full Name / Nama Penuh]],Table1[[#All],[Employee Name]],Table1[[#All],[Status]],"",0,1)</f>
        <v>Active</v>
      </c>
      <c r="R3929" s="37"/>
    </row>
    <row r="3930" spans="1:18">
      <c r="A3930" s="17"/>
      <c r="B3930" s="15"/>
      <c r="C3930" s="15"/>
      <c r="D3930" s="15"/>
      <c r="E3930" s="32">
        <v>45798</v>
      </c>
      <c r="F3930" s="17" t="s">
        <v>202</v>
      </c>
      <c r="G3930" s="15"/>
      <c r="H3930" s="17" t="s">
        <v>239</v>
      </c>
      <c r="I3930" s="17" t="s">
        <v>359</v>
      </c>
      <c r="J3930" s="17" t="s">
        <v>753</v>
      </c>
      <c r="K3930" s="17" t="s">
        <v>285</v>
      </c>
      <c r="L3930" s="17" t="s">
        <v>11861</v>
      </c>
      <c r="M3930" s="17" t="s">
        <v>11862</v>
      </c>
      <c r="N3930" s="17" t="s">
        <v>11863</v>
      </c>
      <c r="O3930" s="17" t="s">
        <v>346</v>
      </c>
      <c r="P3930" s="43" t="s">
        <v>4047</v>
      </c>
      <c r="Q3930" s="17" t="str" cm="1">
        <f t="array" ref="Q3930">_xlfn.XLOOKUP(Table4[[#This Row],[Full Name / Nama Penuh]],Table1[[#All],[Employee Name]],Table1[[#All],[Status]],"",0,1)</f>
        <v>Active</v>
      </c>
      <c r="R3930" s="37"/>
    </row>
    <row r="3931" spans="1:18">
      <c r="A3931" s="17"/>
      <c r="B3931" s="15"/>
      <c r="C3931" s="15"/>
      <c r="D3931" s="15"/>
      <c r="E3931" s="32">
        <v>45798</v>
      </c>
      <c r="F3931" s="17" t="s">
        <v>110</v>
      </c>
      <c r="G3931" s="15"/>
      <c r="H3931" s="17" t="s">
        <v>239</v>
      </c>
      <c r="I3931" s="17" t="s">
        <v>11014</v>
      </c>
      <c r="J3931" s="17" t="s">
        <v>88</v>
      </c>
      <c r="K3931" s="17" t="s">
        <v>285</v>
      </c>
      <c r="L3931" s="17" t="s">
        <v>11864</v>
      </c>
      <c r="M3931" s="17" t="s">
        <v>11865</v>
      </c>
      <c r="N3931" s="17" t="s">
        <v>11866</v>
      </c>
      <c r="O3931" s="17" t="s">
        <v>454</v>
      </c>
      <c r="P3931" s="43" t="s">
        <v>4047</v>
      </c>
      <c r="Q3931" s="17" t="str" cm="1">
        <f t="array" ref="Q3931">_xlfn.XLOOKUP(Table4[[#This Row],[Full Name / Nama Penuh]],Table1[[#All],[Employee Name]],Table1[[#All],[Status]],"",0,1)</f>
        <v>Active</v>
      </c>
      <c r="R3931" s="37"/>
    </row>
    <row r="3932" spans="1:18">
      <c r="A3932" s="17"/>
      <c r="B3932" s="15"/>
      <c r="C3932" s="15"/>
      <c r="D3932" s="15"/>
      <c r="E3932" s="32">
        <v>45798</v>
      </c>
      <c r="F3932" s="17" t="s">
        <v>46</v>
      </c>
      <c r="G3932" s="15"/>
      <c r="H3932" s="17" t="s">
        <v>239</v>
      </c>
      <c r="I3932" s="17" t="s">
        <v>341</v>
      </c>
      <c r="J3932" s="17" t="s">
        <v>753</v>
      </c>
      <c r="K3932" s="17" t="s">
        <v>296</v>
      </c>
      <c r="L3932" s="17" t="s">
        <v>11867</v>
      </c>
      <c r="M3932" s="17" t="s">
        <v>11868</v>
      </c>
      <c r="N3932" s="17" t="s">
        <v>11869</v>
      </c>
      <c r="O3932" s="17" t="s">
        <v>498</v>
      </c>
      <c r="P3932" s="43" t="s">
        <v>4047</v>
      </c>
      <c r="Q3932" s="17" t="str" cm="1">
        <f t="array" ref="Q3932">_xlfn.XLOOKUP(Table4[[#This Row],[Full Name / Nama Penuh]],Table1[[#All],[Employee Name]],Table1[[#All],[Status]],"",0,1)</f>
        <v>Active</v>
      </c>
      <c r="R3932" s="37"/>
    </row>
    <row r="3933" spans="1:18">
      <c r="A3933" s="17"/>
      <c r="B3933" s="15"/>
      <c r="C3933" s="15"/>
      <c r="D3933" s="15"/>
      <c r="E3933" s="32">
        <v>45798</v>
      </c>
      <c r="F3933" s="17" t="s">
        <v>159</v>
      </c>
      <c r="G3933" s="15"/>
      <c r="H3933" s="17" t="s">
        <v>239</v>
      </c>
      <c r="I3933" s="17" t="s">
        <v>20</v>
      </c>
      <c r="J3933" s="17" t="s">
        <v>320</v>
      </c>
      <c r="K3933" s="17" t="s">
        <v>267</v>
      </c>
      <c r="L3933" s="17" t="s">
        <v>11870</v>
      </c>
      <c r="M3933" s="17" t="s">
        <v>11871</v>
      </c>
      <c r="N3933" s="17" t="s">
        <v>11872</v>
      </c>
      <c r="O3933" s="17" t="s">
        <v>346</v>
      </c>
      <c r="P3933" s="43" t="s">
        <v>4047</v>
      </c>
      <c r="Q3933" s="17" t="str" cm="1">
        <f t="array" ref="Q3933">_xlfn.XLOOKUP(Table4[[#This Row],[Full Name / Nama Penuh]],Table1[[#All],[Employee Name]],Table1[[#All],[Status]],"",0,1)</f>
        <v>Active</v>
      </c>
      <c r="R3933" s="37"/>
    </row>
    <row r="3934" spans="1:18">
      <c r="A3934" s="17"/>
      <c r="B3934" s="15"/>
      <c r="C3934" s="15"/>
      <c r="D3934" s="15"/>
      <c r="E3934" s="32">
        <v>45798</v>
      </c>
      <c r="F3934" s="17" t="s">
        <v>159</v>
      </c>
      <c r="G3934" s="15"/>
      <c r="H3934" s="17" t="s">
        <v>239</v>
      </c>
      <c r="I3934" s="17" t="s">
        <v>20</v>
      </c>
      <c r="J3934" s="17" t="s">
        <v>407</v>
      </c>
      <c r="K3934" s="17" t="s">
        <v>267</v>
      </c>
      <c r="L3934" s="17" t="s">
        <v>11873</v>
      </c>
      <c r="M3934" s="17" t="s">
        <v>11874</v>
      </c>
      <c r="N3934" s="17" t="s">
        <v>11875</v>
      </c>
      <c r="O3934" s="17" t="s">
        <v>367</v>
      </c>
      <c r="P3934" s="43" t="s">
        <v>4047</v>
      </c>
      <c r="Q3934" s="17" t="str" cm="1">
        <f t="array" ref="Q3934">_xlfn.XLOOKUP(Table4[[#This Row],[Full Name / Nama Penuh]],Table1[[#All],[Employee Name]],Table1[[#All],[Status]],"",0,1)</f>
        <v>Active</v>
      </c>
      <c r="R3934" s="37"/>
    </row>
    <row r="3935" spans="1:18">
      <c r="A3935" s="17"/>
      <c r="B3935" s="15"/>
      <c r="C3935" s="15"/>
      <c r="D3935" s="15"/>
      <c r="E3935" s="32">
        <v>45798</v>
      </c>
      <c r="F3935" s="17" t="s">
        <v>112</v>
      </c>
      <c r="G3935" s="15"/>
      <c r="H3935" s="17" t="s">
        <v>239</v>
      </c>
      <c r="I3935" s="17" t="s">
        <v>7015</v>
      </c>
      <c r="J3935" s="17" t="s">
        <v>274</v>
      </c>
      <c r="K3935" s="17" t="s">
        <v>305</v>
      </c>
      <c r="L3935" s="17" t="s">
        <v>11876</v>
      </c>
      <c r="M3935" s="17" t="s">
        <v>11877</v>
      </c>
      <c r="N3935" s="17" t="s">
        <v>11878</v>
      </c>
      <c r="O3935" s="17" t="s">
        <v>318</v>
      </c>
      <c r="P3935" s="43" t="s">
        <v>4047</v>
      </c>
      <c r="Q3935" s="17" t="str" cm="1">
        <f t="array" ref="Q3935">_xlfn.XLOOKUP(Table4[[#This Row],[Full Name / Nama Penuh]],Table1[[#All],[Employee Name]],Table1[[#All],[Status]],"",0,1)</f>
        <v>Inactive</v>
      </c>
      <c r="R3935" s="37"/>
    </row>
    <row r="3936" spans="1:18">
      <c r="A3936" s="17"/>
      <c r="B3936" s="15"/>
      <c r="C3936" s="15"/>
      <c r="D3936" s="15"/>
      <c r="E3936" s="32">
        <v>45798</v>
      </c>
      <c r="F3936" s="17" t="s">
        <v>113</v>
      </c>
      <c r="G3936" s="15"/>
      <c r="H3936" s="17" t="s">
        <v>239</v>
      </c>
      <c r="I3936" s="17" t="s">
        <v>8492</v>
      </c>
      <c r="J3936" s="17" t="s">
        <v>291</v>
      </c>
      <c r="K3936" s="17" t="s">
        <v>267</v>
      </c>
      <c r="L3936" s="17" t="s">
        <v>11879</v>
      </c>
      <c r="M3936" s="17" t="s">
        <v>11880</v>
      </c>
      <c r="N3936" s="17" t="s">
        <v>11881</v>
      </c>
      <c r="O3936" s="17" t="s">
        <v>553</v>
      </c>
      <c r="P3936" s="43" t="s">
        <v>4047</v>
      </c>
      <c r="Q3936" s="17" t="str" cm="1">
        <f t="array" ref="Q3936">_xlfn.XLOOKUP(Table4[[#This Row],[Full Name / Nama Penuh]],Table1[[#All],[Employee Name]],Table1[[#All],[Status]],"",0,1)</f>
        <v>Inactive</v>
      </c>
      <c r="R3936" s="37"/>
    </row>
    <row r="3937" spans="1:18">
      <c r="A3937" s="17"/>
      <c r="B3937" s="15"/>
      <c r="C3937" s="15"/>
      <c r="D3937" s="15"/>
      <c r="E3937" s="32">
        <v>45798</v>
      </c>
      <c r="F3937" s="17" t="s">
        <v>166</v>
      </c>
      <c r="G3937" s="15"/>
      <c r="H3937" s="17" t="s">
        <v>239</v>
      </c>
      <c r="I3937" s="17" t="s">
        <v>359</v>
      </c>
      <c r="J3937" s="17" t="s">
        <v>753</v>
      </c>
      <c r="K3937" s="17" t="s">
        <v>267</v>
      </c>
      <c r="L3937" s="17" t="s">
        <v>11882</v>
      </c>
      <c r="M3937" s="17" t="s">
        <v>3722</v>
      </c>
      <c r="N3937" s="17" t="s">
        <v>11883</v>
      </c>
      <c r="O3937" s="17" t="s">
        <v>283</v>
      </c>
      <c r="P3937" s="43" t="s">
        <v>4047</v>
      </c>
      <c r="Q3937" s="17" t="str" cm="1">
        <f t="array" ref="Q3937">_xlfn.XLOOKUP(Table4[[#This Row],[Full Name / Nama Penuh]],Table1[[#All],[Employee Name]],Table1[[#All],[Status]],"",0,1)</f>
        <v>Active</v>
      </c>
      <c r="R3937" s="37"/>
    </row>
    <row r="3938" spans="1:18">
      <c r="A3938" s="17"/>
      <c r="B3938" s="15"/>
      <c r="C3938" s="15"/>
      <c r="D3938" s="15"/>
      <c r="E3938" s="32">
        <v>45798</v>
      </c>
      <c r="F3938" s="17" t="s">
        <v>166</v>
      </c>
      <c r="G3938" s="15"/>
      <c r="H3938" s="17" t="s">
        <v>239</v>
      </c>
      <c r="I3938" s="17" t="s">
        <v>359</v>
      </c>
      <c r="J3938" s="17" t="s">
        <v>386</v>
      </c>
      <c r="K3938" s="17" t="s">
        <v>267</v>
      </c>
      <c r="L3938" s="17" t="s">
        <v>11884</v>
      </c>
      <c r="M3938" s="17" t="s">
        <v>11885</v>
      </c>
      <c r="N3938" s="17" t="s">
        <v>11886</v>
      </c>
      <c r="O3938" s="17" t="s">
        <v>346</v>
      </c>
      <c r="P3938" s="43" t="s">
        <v>4047</v>
      </c>
      <c r="Q3938" s="17" t="str" cm="1">
        <f t="array" ref="Q3938">_xlfn.XLOOKUP(Table4[[#This Row],[Full Name / Nama Penuh]],Table1[[#All],[Employee Name]],Table1[[#All],[Status]],"",0,1)</f>
        <v>Active</v>
      </c>
      <c r="R3938" s="37"/>
    </row>
    <row r="3939" spans="1:18">
      <c r="A3939" s="17"/>
      <c r="B3939" s="15"/>
      <c r="C3939" s="15"/>
      <c r="D3939" s="15"/>
      <c r="E3939" s="32">
        <v>45798</v>
      </c>
      <c r="F3939" s="17" t="s">
        <v>46</v>
      </c>
      <c r="G3939" s="15"/>
      <c r="H3939" s="17" t="s">
        <v>239</v>
      </c>
      <c r="I3939" s="17" t="s">
        <v>341</v>
      </c>
      <c r="J3939" s="17" t="s">
        <v>10440</v>
      </c>
      <c r="K3939" s="17" t="s">
        <v>267</v>
      </c>
      <c r="L3939" s="17" t="s">
        <v>11887</v>
      </c>
      <c r="M3939" s="17" t="s">
        <v>11888</v>
      </c>
      <c r="N3939" s="17" t="s">
        <v>11889</v>
      </c>
      <c r="O3939" s="17" t="s">
        <v>271</v>
      </c>
      <c r="P3939" s="43" t="s">
        <v>4047</v>
      </c>
      <c r="Q3939" s="17" t="str" cm="1">
        <f t="array" ref="Q3939">_xlfn.XLOOKUP(Table4[[#This Row],[Full Name / Nama Penuh]],Table1[[#All],[Employee Name]],Table1[[#All],[Status]],"",0,1)</f>
        <v>Active</v>
      </c>
      <c r="R3939" s="37"/>
    </row>
    <row r="3940" spans="1:18">
      <c r="A3940" s="17"/>
      <c r="B3940" s="15"/>
      <c r="C3940" s="15"/>
      <c r="D3940" s="15"/>
      <c r="E3940" s="32">
        <v>45797.375</v>
      </c>
      <c r="F3940" s="17" t="s">
        <v>87</v>
      </c>
      <c r="G3940" s="15" t="s">
        <v>10804</v>
      </c>
      <c r="H3940" s="17" t="s">
        <v>239</v>
      </c>
      <c r="I3940" s="17" t="s">
        <v>10805</v>
      </c>
      <c r="J3940" s="17" t="s">
        <v>279</v>
      </c>
      <c r="K3940" s="17" t="s">
        <v>10806</v>
      </c>
      <c r="L3940" s="17" t="s">
        <v>11890</v>
      </c>
      <c r="M3940" s="17"/>
      <c r="N3940" s="17" t="s">
        <v>11891</v>
      </c>
      <c r="O3940" s="17" t="s">
        <v>10810</v>
      </c>
      <c r="P3940" s="43" t="s">
        <v>4047</v>
      </c>
      <c r="Q3940" s="17" t="str" cm="1">
        <f t="array" ref="Q3940">_xlfn.XLOOKUP(Table4[[#This Row],[Full Name / Nama Penuh]],Table1[[#All],[Employee Name]],Table1[[#All],[Status]],"",0,1)</f>
        <v>Active</v>
      </c>
      <c r="R3940" s="37"/>
    </row>
    <row r="3941" spans="1:18">
      <c r="A3941" s="17"/>
      <c r="B3941" s="15"/>
      <c r="C3941" s="15"/>
      <c r="D3941" s="15"/>
      <c r="E3941" s="32">
        <v>45797</v>
      </c>
      <c r="F3941" s="17" t="s">
        <v>223</v>
      </c>
      <c r="G3941" s="15"/>
      <c r="H3941" s="17" t="s">
        <v>239</v>
      </c>
      <c r="I3941" s="17" t="s">
        <v>8815</v>
      </c>
      <c r="J3941" s="17" t="s">
        <v>291</v>
      </c>
      <c r="K3941" s="17" t="s">
        <v>285</v>
      </c>
      <c r="L3941" s="17" t="s">
        <v>11892</v>
      </c>
      <c r="M3941" s="17" t="s">
        <v>11893</v>
      </c>
      <c r="N3941" s="17" t="s">
        <v>11894</v>
      </c>
      <c r="O3941" s="17" t="s">
        <v>428</v>
      </c>
      <c r="P3941" s="43" t="s">
        <v>4047</v>
      </c>
      <c r="Q3941" s="17" t="str" cm="1">
        <f t="array" ref="Q3941">_xlfn.XLOOKUP(Table4[[#This Row],[Full Name / Nama Penuh]],Table1[[#All],[Employee Name]],Table1[[#All],[Status]],"",0,1)</f>
        <v>Inactive</v>
      </c>
      <c r="R3941" s="37"/>
    </row>
    <row r="3942" spans="1:18">
      <c r="A3942" s="17"/>
      <c r="B3942" s="15"/>
      <c r="C3942" s="15"/>
      <c r="D3942" s="15"/>
      <c r="E3942" s="32">
        <v>45797</v>
      </c>
      <c r="F3942" s="17" t="s">
        <v>173</v>
      </c>
      <c r="G3942" s="15"/>
      <c r="H3942" s="17" t="s">
        <v>239</v>
      </c>
      <c r="I3942" s="17" t="s">
        <v>465</v>
      </c>
      <c r="J3942" s="17" t="s">
        <v>266</v>
      </c>
      <c r="K3942" s="17" t="s">
        <v>296</v>
      </c>
      <c r="L3942" s="17" t="s">
        <v>11895</v>
      </c>
      <c r="M3942" s="17" t="s">
        <v>11896</v>
      </c>
      <c r="N3942" s="17" t="s">
        <v>11897</v>
      </c>
      <c r="O3942" s="17" t="s">
        <v>367</v>
      </c>
      <c r="P3942" s="43" t="s">
        <v>4047</v>
      </c>
      <c r="Q3942" s="17" t="str" cm="1">
        <f t="array" ref="Q3942">_xlfn.XLOOKUP(Table4[[#This Row],[Full Name / Nama Penuh]],Table1[[#All],[Employee Name]],Table1[[#All],[Status]],"",0,1)</f>
        <v>Active</v>
      </c>
      <c r="R3942" s="37"/>
    </row>
    <row r="3943" spans="1:18">
      <c r="A3943" s="17"/>
      <c r="B3943" s="15"/>
      <c r="C3943" s="15"/>
      <c r="D3943" s="15"/>
      <c r="E3943" s="32">
        <v>45797</v>
      </c>
      <c r="F3943" s="17" t="s">
        <v>174</v>
      </c>
      <c r="G3943" s="15"/>
      <c r="H3943" s="17" t="s">
        <v>239</v>
      </c>
      <c r="I3943" s="17" t="s">
        <v>359</v>
      </c>
      <c r="J3943" s="17" t="s">
        <v>753</v>
      </c>
      <c r="K3943" s="17" t="s">
        <v>296</v>
      </c>
      <c r="L3943" s="17" t="s">
        <v>11898</v>
      </c>
      <c r="M3943" s="17" t="s">
        <v>11899</v>
      </c>
      <c r="N3943" s="17" t="s">
        <v>11900</v>
      </c>
      <c r="O3943" s="17" t="s">
        <v>367</v>
      </c>
      <c r="P3943" s="43" t="s">
        <v>4047</v>
      </c>
      <c r="Q3943" s="17" t="str" cm="1">
        <f t="array" ref="Q3943">_xlfn.XLOOKUP(Table4[[#This Row],[Full Name / Nama Penuh]],Table1[[#All],[Employee Name]],Table1[[#All],[Status]],"",0,1)</f>
        <v>Active</v>
      </c>
      <c r="R3943" s="37"/>
    </row>
    <row r="3944" spans="1:18" ht="115.5">
      <c r="A3944" s="17"/>
      <c r="B3944" s="15"/>
      <c r="C3944" s="15"/>
      <c r="D3944" s="15"/>
      <c r="E3944" s="32">
        <v>45797</v>
      </c>
      <c r="F3944" s="17" t="s">
        <v>154</v>
      </c>
      <c r="G3944" s="15"/>
      <c r="H3944" s="17" t="s">
        <v>239</v>
      </c>
      <c r="I3944" s="18" t="s">
        <v>465</v>
      </c>
      <c r="J3944" s="18" t="s">
        <v>683</v>
      </c>
      <c r="K3944" s="19" t="s">
        <v>296</v>
      </c>
      <c r="L3944" s="19" t="s">
        <v>11901</v>
      </c>
      <c r="M3944" s="20" t="s">
        <v>11902</v>
      </c>
      <c r="N3944" s="19" t="s">
        <v>11903</v>
      </c>
      <c r="O3944" s="18" t="s">
        <v>383</v>
      </c>
      <c r="P3944" s="43" t="s">
        <v>4047</v>
      </c>
      <c r="Q3944" s="17" t="str" cm="1">
        <f t="array" ref="Q3944">_xlfn.XLOOKUP(Table4[[#This Row],[Full Name / Nama Penuh]],Table1[[#All],[Employee Name]],Table1[[#All],[Status]],"",0,1)</f>
        <v>Active</v>
      </c>
      <c r="R3944" s="37"/>
    </row>
    <row r="3945" spans="1:18">
      <c r="A3945" s="17"/>
      <c r="B3945" s="15"/>
      <c r="C3945" s="15"/>
      <c r="D3945" s="15"/>
      <c r="E3945" s="32">
        <v>45797</v>
      </c>
      <c r="F3945" s="17" t="s">
        <v>90</v>
      </c>
      <c r="G3945" s="15"/>
      <c r="H3945" s="17" t="s">
        <v>239</v>
      </c>
      <c r="I3945" s="17" t="s">
        <v>445</v>
      </c>
      <c r="J3945" s="17" t="s">
        <v>325</v>
      </c>
      <c r="K3945" s="17" t="s">
        <v>305</v>
      </c>
      <c r="L3945" s="17" t="s">
        <v>11904</v>
      </c>
      <c r="M3945" s="17" t="s">
        <v>11905</v>
      </c>
      <c r="N3945" s="17" t="s">
        <v>11906</v>
      </c>
      <c r="O3945" s="17" t="s">
        <v>295</v>
      </c>
      <c r="P3945" s="43" t="s">
        <v>4047</v>
      </c>
      <c r="Q3945" s="17" t="str" cm="1">
        <f t="array" ref="Q3945">_xlfn.XLOOKUP(Table4[[#This Row],[Full Name / Nama Penuh]],Table1[[#All],[Employee Name]],Table1[[#All],[Status]],"",0,1)</f>
        <v>Active</v>
      </c>
      <c r="R3945" s="37"/>
    </row>
    <row r="3946" spans="1:18" ht="201.75">
      <c r="A3946" s="47"/>
      <c r="B3946" s="21"/>
      <c r="C3946" s="21"/>
      <c r="D3946" s="21"/>
      <c r="E3946" s="33">
        <v>45797</v>
      </c>
      <c r="F3946" s="17" t="s">
        <v>132</v>
      </c>
      <c r="G3946" s="21" t="s">
        <v>8751</v>
      </c>
      <c r="H3946" s="17" t="s">
        <v>239</v>
      </c>
      <c r="I3946" s="22" t="s">
        <v>56</v>
      </c>
      <c r="J3946" s="22" t="s">
        <v>1026</v>
      </c>
      <c r="K3946" s="23" t="s">
        <v>267</v>
      </c>
      <c r="L3946" s="23" t="s">
        <v>11907</v>
      </c>
      <c r="M3946" s="24" t="s">
        <v>11908</v>
      </c>
      <c r="N3946" s="23" t="s">
        <v>11909</v>
      </c>
      <c r="O3946" s="22" t="s">
        <v>346</v>
      </c>
      <c r="P3946" s="43" t="s">
        <v>4047</v>
      </c>
      <c r="Q3946" s="17" t="str" cm="1">
        <f t="array" ref="Q3946">_xlfn.XLOOKUP(Table4[[#This Row],[Full Name / Nama Penuh]],Table1[[#All],[Employee Name]],Table1[[#All],[Status]],"",0,1)</f>
        <v>Active</v>
      </c>
      <c r="R3946" s="37"/>
    </row>
    <row r="3947" spans="1:18">
      <c r="A3947" s="17"/>
      <c r="B3947" s="15"/>
      <c r="C3947" s="15"/>
      <c r="D3947" s="15"/>
      <c r="E3947" s="32">
        <v>45796</v>
      </c>
      <c r="F3947" s="17" t="s">
        <v>91</v>
      </c>
      <c r="G3947" s="15"/>
      <c r="H3947" s="17" t="s">
        <v>239</v>
      </c>
      <c r="I3947" s="17" t="s">
        <v>11565</v>
      </c>
      <c r="J3947" s="17" t="s">
        <v>342</v>
      </c>
      <c r="K3947" s="17" t="s">
        <v>296</v>
      </c>
      <c r="L3947" s="17" t="s">
        <v>11910</v>
      </c>
      <c r="M3947" s="17" t="s">
        <v>11911</v>
      </c>
      <c r="N3947" s="17" t="s">
        <v>11912</v>
      </c>
      <c r="O3947" s="17" t="s">
        <v>553</v>
      </c>
      <c r="P3947" s="43" t="s">
        <v>4047</v>
      </c>
      <c r="Q3947" s="17" t="str" cm="1">
        <f t="array" ref="Q3947">_xlfn.XLOOKUP(Table4[[#This Row],[Full Name / Nama Penuh]],Table1[[#All],[Employee Name]],Table1[[#All],[Status]],"",0,1)</f>
        <v>Inactive</v>
      </c>
      <c r="R3947" s="37"/>
    </row>
    <row r="3948" spans="1:18">
      <c r="A3948" s="17"/>
      <c r="B3948" s="15"/>
      <c r="C3948" s="15"/>
      <c r="D3948" s="15"/>
      <c r="E3948" s="32">
        <v>45796</v>
      </c>
      <c r="F3948" s="17" t="s">
        <v>148</v>
      </c>
      <c r="G3948" s="15"/>
      <c r="H3948" s="17" t="s">
        <v>239</v>
      </c>
      <c r="I3948" s="17" t="s">
        <v>11629</v>
      </c>
      <c r="J3948" s="17" t="s">
        <v>266</v>
      </c>
      <c r="K3948" s="17" t="s">
        <v>285</v>
      </c>
      <c r="L3948" s="17" t="s">
        <v>11913</v>
      </c>
      <c r="M3948" s="17" t="s">
        <v>1223</v>
      </c>
      <c r="N3948" s="17" t="s">
        <v>5974</v>
      </c>
      <c r="O3948" s="17" t="s">
        <v>289</v>
      </c>
      <c r="P3948" s="43" t="s">
        <v>4047</v>
      </c>
      <c r="Q3948" s="17" t="str" cm="1">
        <f t="array" ref="Q3948">_xlfn.XLOOKUP(Table4[[#This Row],[Full Name / Nama Penuh]],Table1[[#All],[Employee Name]],Table1[[#All],[Status]],"",0,1)</f>
        <v>Active</v>
      </c>
      <c r="R3948" s="37"/>
    </row>
    <row r="3949" spans="1:18">
      <c r="A3949" s="17"/>
      <c r="B3949" s="15"/>
      <c r="C3949" s="15"/>
      <c r="D3949" s="15"/>
      <c r="E3949" s="32">
        <v>45796</v>
      </c>
      <c r="F3949" s="17" t="s">
        <v>156</v>
      </c>
      <c r="G3949" s="15"/>
      <c r="H3949" s="17" t="s">
        <v>239</v>
      </c>
      <c r="I3949" s="17" t="s">
        <v>697</v>
      </c>
      <c r="J3949" s="17" t="s">
        <v>348</v>
      </c>
      <c r="K3949" s="17" t="s">
        <v>296</v>
      </c>
      <c r="L3949" s="17" t="s">
        <v>11914</v>
      </c>
      <c r="M3949" s="17" t="s">
        <v>5862</v>
      </c>
      <c r="N3949" s="17" t="s">
        <v>5863</v>
      </c>
      <c r="O3949" s="17" t="s">
        <v>346</v>
      </c>
      <c r="P3949" s="43" t="s">
        <v>4047</v>
      </c>
      <c r="Q3949" s="17" t="str" cm="1">
        <f t="array" ref="Q3949">_xlfn.XLOOKUP(Table4[[#This Row],[Full Name / Nama Penuh]],Table1[[#All],[Employee Name]],Table1[[#All],[Status]],"",0,1)</f>
        <v>Active</v>
      </c>
      <c r="R3949" s="37"/>
    </row>
    <row r="3950" spans="1:18">
      <c r="A3950" s="17"/>
      <c r="B3950" s="15"/>
      <c r="C3950" s="15"/>
      <c r="D3950" s="15"/>
      <c r="E3950" s="32">
        <v>45796</v>
      </c>
      <c r="F3950" s="17" t="s">
        <v>156</v>
      </c>
      <c r="G3950" s="15"/>
      <c r="H3950" s="17" t="s">
        <v>239</v>
      </c>
      <c r="I3950" s="17" t="s">
        <v>697</v>
      </c>
      <c r="J3950" s="17" t="s">
        <v>644</v>
      </c>
      <c r="K3950" s="17" t="s">
        <v>296</v>
      </c>
      <c r="L3950" s="17" t="s">
        <v>11915</v>
      </c>
      <c r="M3950" s="17" t="s">
        <v>11916</v>
      </c>
      <c r="N3950" s="17" t="s">
        <v>11917</v>
      </c>
      <c r="O3950" s="17" t="s">
        <v>454</v>
      </c>
      <c r="P3950" s="43" t="s">
        <v>4047</v>
      </c>
      <c r="Q3950" s="17" t="str" cm="1">
        <f t="array" ref="Q3950">_xlfn.XLOOKUP(Table4[[#This Row],[Full Name / Nama Penuh]],Table1[[#All],[Employee Name]],Table1[[#All],[Status]],"",0,1)</f>
        <v>Active</v>
      </c>
      <c r="R3950" s="37"/>
    </row>
    <row r="3951" spans="1:18">
      <c r="A3951" s="17"/>
      <c r="B3951" s="15"/>
      <c r="C3951" s="15"/>
      <c r="D3951" s="15"/>
      <c r="E3951" s="32">
        <v>45796</v>
      </c>
      <c r="F3951" s="17" t="s">
        <v>156</v>
      </c>
      <c r="G3951" s="15"/>
      <c r="H3951" s="17" t="s">
        <v>239</v>
      </c>
      <c r="I3951" s="17" t="s">
        <v>697</v>
      </c>
      <c r="J3951" s="17" t="s">
        <v>644</v>
      </c>
      <c r="K3951" s="17" t="s">
        <v>296</v>
      </c>
      <c r="L3951" s="17" t="s">
        <v>11918</v>
      </c>
      <c r="M3951" s="17" t="s">
        <v>11919</v>
      </c>
      <c r="N3951" s="17" t="s">
        <v>11920</v>
      </c>
      <c r="O3951" s="17" t="s">
        <v>454</v>
      </c>
      <c r="P3951" s="43" t="s">
        <v>4047</v>
      </c>
      <c r="Q3951" s="17" t="str" cm="1">
        <f t="array" ref="Q3951">_xlfn.XLOOKUP(Table4[[#This Row],[Full Name / Nama Penuh]],Table1[[#All],[Employee Name]],Table1[[#All],[Status]],"",0,1)</f>
        <v>Active</v>
      </c>
      <c r="R3951" s="37"/>
    </row>
    <row r="3952" spans="1:18">
      <c r="A3952" s="17"/>
      <c r="B3952" s="15"/>
      <c r="C3952" s="15"/>
      <c r="D3952" s="15"/>
      <c r="E3952" s="32">
        <v>45796</v>
      </c>
      <c r="F3952" s="17" t="s">
        <v>221</v>
      </c>
      <c r="G3952" s="15"/>
      <c r="H3952" s="17" t="s">
        <v>239</v>
      </c>
      <c r="I3952" s="17" t="s">
        <v>8842</v>
      </c>
      <c r="J3952" s="17" t="s">
        <v>291</v>
      </c>
      <c r="K3952" s="17" t="s">
        <v>285</v>
      </c>
      <c r="L3952" s="17" t="s">
        <v>11921</v>
      </c>
      <c r="M3952" s="17" t="s">
        <v>339</v>
      </c>
      <c r="N3952" s="17" t="s">
        <v>11922</v>
      </c>
      <c r="O3952" s="17" t="s">
        <v>295</v>
      </c>
      <c r="P3952" s="43" t="s">
        <v>4047</v>
      </c>
      <c r="Q3952" s="17" t="str" cm="1">
        <f t="array" ref="Q3952">_xlfn.XLOOKUP(Table4[[#This Row],[Full Name / Nama Penuh]],Table1[[#All],[Employee Name]],Table1[[#All],[Status]],"",0,1)</f>
        <v>Active</v>
      </c>
      <c r="R3952" s="37"/>
    </row>
    <row r="3953" spans="1:18">
      <c r="A3953" s="17"/>
      <c r="B3953" s="15"/>
      <c r="C3953" s="15"/>
      <c r="D3953" s="15"/>
      <c r="E3953" s="32">
        <v>45796</v>
      </c>
      <c r="F3953" s="17" t="s">
        <v>70</v>
      </c>
      <c r="G3953" s="15"/>
      <c r="H3953" s="17" t="s">
        <v>239</v>
      </c>
      <c r="I3953" s="17" t="s">
        <v>722</v>
      </c>
      <c r="J3953" s="17" t="s">
        <v>266</v>
      </c>
      <c r="K3953" s="17" t="s">
        <v>267</v>
      </c>
      <c r="L3953" s="17" t="s">
        <v>11923</v>
      </c>
      <c r="M3953" s="17" t="s">
        <v>11924</v>
      </c>
      <c r="N3953" s="17" t="s">
        <v>11925</v>
      </c>
      <c r="O3953" s="17" t="s">
        <v>375</v>
      </c>
      <c r="P3953" s="43" t="s">
        <v>4047</v>
      </c>
      <c r="Q3953" s="17" t="str" cm="1">
        <f t="array" ref="Q3953">_xlfn.XLOOKUP(Table4[[#This Row],[Full Name / Nama Penuh]],Table1[[#All],[Employee Name]],Table1[[#All],[Status]],"",0,1)</f>
        <v>Active</v>
      </c>
      <c r="R3953" s="37"/>
    </row>
    <row r="3954" spans="1:18">
      <c r="A3954" s="17"/>
      <c r="B3954" s="15"/>
      <c r="C3954" s="15"/>
      <c r="D3954" s="15"/>
      <c r="E3954" s="32">
        <v>45795</v>
      </c>
      <c r="F3954" s="17" t="s">
        <v>42</v>
      </c>
      <c r="G3954" s="15"/>
      <c r="H3954" s="17" t="s">
        <v>239</v>
      </c>
      <c r="I3954" s="17" t="s">
        <v>8855</v>
      </c>
      <c r="J3954" s="17" t="s">
        <v>644</v>
      </c>
      <c r="K3954" s="17" t="s">
        <v>267</v>
      </c>
      <c r="L3954" s="17" t="s">
        <v>11926</v>
      </c>
      <c r="M3954" s="17" t="s">
        <v>11927</v>
      </c>
      <c r="N3954" s="17" t="s">
        <v>11928</v>
      </c>
      <c r="O3954" s="17" t="s">
        <v>346</v>
      </c>
      <c r="P3954" s="43" t="s">
        <v>4047</v>
      </c>
      <c r="Q3954" s="17" t="str" cm="1">
        <f t="array" ref="Q3954">_xlfn.XLOOKUP(Table4[[#This Row],[Full Name / Nama Penuh]],Table1[[#All],[Employee Name]],Table1[[#All],[Status]],"",0,1)</f>
        <v>Inactive</v>
      </c>
      <c r="R3954" s="37"/>
    </row>
    <row r="3955" spans="1:18" ht="87">
      <c r="A3955" s="47"/>
      <c r="B3955" s="21"/>
      <c r="C3955" s="21"/>
      <c r="D3955" s="21"/>
      <c r="E3955" s="33">
        <v>45795</v>
      </c>
      <c r="F3955" s="17" t="s">
        <v>147</v>
      </c>
      <c r="G3955" s="15"/>
      <c r="H3955" s="17" t="s">
        <v>239</v>
      </c>
      <c r="I3955" s="22" t="s">
        <v>508</v>
      </c>
      <c r="J3955" s="22" t="s">
        <v>266</v>
      </c>
      <c r="K3955" s="23" t="s">
        <v>305</v>
      </c>
      <c r="L3955" s="23" t="s">
        <v>11929</v>
      </c>
      <c r="M3955" s="24" t="s">
        <v>11930</v>
      </c>
      <c r="N3955" s="24" t="s">
        <v>11931</v>
      </c>
      <c r="O3955" s="22" t="s">
        <v>295</v>
      </c>
      <c r="P3955" s="43" t="s">
        <v>4047</v>
      </c>
      <c r="Q3955" s="17" t="str" cm="1">
        <f t="array" ref="Q3955">_xlfn.XLOOKUP(Table4[[#This Row],[Full Name / Nama Penuh]],Table1[[#All],[Employee Name]],Table1[[#All],[Status]],"",0,1)</f>
        <v>Active</v>
      </c>
      <c r="R3955" s="37"/>
    </row>
    <row r="3956" spans="1:18">
      <c r="A3956" s="17"/>
      <c r="B3956" s="15"/>
      <c r="C3956" s="15"/>
      <c r="D3956" s="15"/>
      <c r="E3956" s="32">
        <v>45793.416666666664</v>
      </c>
      <c r="F3956" s="17" t="s">
        <v>87</v>
      </c>
      <c r="G3956" s="15" t="s">
        <v>10804</v>
      </c>
      <c r="H3956" s="17" t="s">
        <v>239</v>
      </c>
      <c r="I3956" s="17" t="s">
        <v>10805</v>
      </c>
      <c r="J3956" s="17" t="s">
        <v>386</v>
      </c>
      <c r="K3956" s="17" t="s">
        <v>10849</v>
      </c>
      <c r="L3956" s="17" t="s">
        <v>11932</v>
      </c>
      <c r="M3956" s="17"/>
      <c r="N3956" s="17" t="s">
        <v>11933</v>
      </c>
      <c r="O3956" s="17" t="s">
        <v>10810</v>
      </c>
      <c r="P3956" s="43" t="s">
        <v>4047</v>
      </c>
      <c r="Q3956" s="17" t="str" cm="1">
        <f t="array" ref="Q3956">_xlfn.XLOOKUP(Table4[[#This Row],[Full Name / Nama Penuh]],Table1[[#All],[Employee Name]],Table1[[#All],[Status]],"",0,1)</f>
        <v>Active</v>
      </c>
      <c r="R3956" s="37"/>
    </row>
    <row r="3957" spans="1:18">
      <c r="A3957" s="17"/>
      <c r="B3957" s="15"/>
      <c r="C3957" s="15"/>
      <c r="D3957" s="15"/>
      <c r="E3957" s="32">
        <v>45793</v>
      </c>
      <c r="F3957" s="17" t="s">
        <v>72</v>
      </c>
      <c r="G3957" s="15"/>
      <c r="H3957" s="17" t="s">
        <v>239</v>
      </c>
      <c r="I3957" s="17" t="s">
        <v>531</v>
      </c>
      <c r="J3957" s="17" t="s">
        <v>604</v>
      </c>
      <c r="K3957" s="17" t="s">
        <v>285</v>
      </c>
      <c r="L3957" s="17" t="s">
        <v>11934</v>
      </c>
      <c r="M3957" s="17" t="s">
        <v>11935</v>
      </c>
      <c r="N3957" s="17" t="s">
        <v>11936</v>
      </c>
      <c r="O3957" s="17" t="s">
        <v>295</v>
      </c>
      <c r="P3957" s="43" t="s">
        <v>4047</v>
      </c>
      <c r="Q3957" s="17" t="str" cm="1">
        <f t="array" ref="Q3957">_xlfn.XLOOKUP(Table4[[#This Row],[Full Name / Nama Penuh]],Table1[[#All],[Employee Name]],Table1[[#All],[Status]],"",0,1)</f>
        <v>Active</v>
      </c>
      <c r="R3957" s="37"/>
    </row>
    <row r="3958" spans="1:18">
      <c r="A3958" s="17"/>
      <c r="B3958" s="15"/>
      <c r="C3958" s="15"/>
      <c r="D3958" s="15"/>
      <c r="E3958" s="32">
        <v>45793</v>
      </c>
      <c r="F3958" s="17" t="s">
        <v>150</v>
      </c>
      <c r="G3958" s="15"/>
      <c r="H3958" s="17" t="s">
        <v>239</v>
      </c>
      <c r="I3958" s="17" t="s">
        <v>10534</v>
      </c>
      <c r="J3958" s="17" t="s">
        <v>753</v>
      </c>
      <c r="K3958" s="17" t="s">
        <v>267</v>
      </c>
      <c r="L3958" s="17" t="s">
        <v>11937</v>
      </c>
      <c r="M3958" s="17" t="s">
        <v>11938</v>
      </c>
      <c r="N3958" s="17" t="s">
        <v>11939</v>
      </c>
      <c r="O3958" s="17" t="s">
        <v>346</v>
      </c>
      <c r="P3958" s="43" t="s">
        <v>4047</v>
      </c>
      <c r="Q3958" s="17" t="str" cm="1">
        <f t="array" ref="Q3958">_xlfn.XLOOKUP(Table4[[#This Row],[Full Name / Nama Penuh]],Table1[[#All],[Employee Name]],Table1[[#All],[Status]],"",0,1)</f>
        <v>Active</v>
      </c>
      <c r="R3958" s="37"/>
    </row>
    <row r="3959" spans="1:18">
      <c r="A3959" s="17"/>
      <c r="B3959" s="15"/>
      <c r="C3959" s="15"/>
      <c r="D3959" s="15"/>
      <c r="E3959" s="32">
        <v>45793</v>
      </c>
      <c r="F3959" s="17" t="s">
        <v>182</v>
      </c>
      <c r="G3959" s="15"/>
      <c r="H3959" s="17" t="s">
        <v>239</v>
      </c>
      <c r="I3959" s="17" t="s">
        <v>359</v>
      </c>
      <c r="J3959" s="17" t="s">
        <v>407</v>
      </c>
      <c r="K3959" s="17" t="s">
        <v>267</v>
      </c>
      <c r="L3959" s="17" t="s">
        <v>11940</v>
      </c>
      <c r="M3959" s="17" t="s">
        <v>11941</v>
      </c>
      <c r="N3959" s="17" t="s">
        <v>11942</v>
      </c>
      <c r="O3959" s="17" t="s">
        <v>428</v>
      </c>
      <c r="P3959" s="43" t="s">
        <v>4047</v>
      </c>
      <c r="Q3959" s="17" t="str" cm="1">
        <f t="array" ref="Q3959">_xlfn.XLOOKUP(Table4[[#This Row],[Full Name / Nama Penuh]],Table1[[#All],[Employee Name]],Table1[[#All],[Status]],"",0,1)</f>
        <v>Active</v>
      </c>
      <c r="R3959" s="37"/>
    </row>
    <row r="3960" spans="1:18">
      <c r="A3960" s="17"/>
      <c r="B3960" s="15"/>
      <c r="C3960" s="15"/>
      <c r="D3960" s="15"/>
      <c r="E3960" s="32">
        <v>45792</v>
      </c>
      <c r="F3960" s="17" t="s">
        <v>140</v>
      </c>
      <c r="G3960" s="15"/>
      <c r="H3960" s="17" t="s">
        <v>239</v>
      </c>
      <c r="I3960" s="17" t="s">
        <v>714</v>
      </c>
      <c r="J3960" s="17" t="s">
        <v>291</v>
      </c>
      <c r="K3960" s="17" t="s">
        <v>285</v>
      </c>
      <c r="L3960" s="17" t="s">
        <v>11943</v>
      </c>
      <c r="M3960" s="17" t="s">
        <v>11944</v>
      </c>
      <c r="N3960" s="17" t="s">
        <v>11945</v>
      </c>
      <c r="O3960" s="17" t="s">
        <v>367</v>
      </c>
      <c r="P3960" s="43" t="s">
        <v>4047</v>
      </c>
      <c r="Q3960" s="17" t="str" cm="1">
        <f t="array" ref="Q3960">_xlfn.XLOOKUP(Table4[[#This Row],[Full Name / Nama Penuh]],Table1[[#All],[Employee Name]],Table1[[#All],[Status]],"",0,1)</f>
        <v>Active</v>
      </c>
      <c r="R3960" s="37"/>
    </row>
    <row r="3961" spans="1:18">
      <c r="A3961" s="17"/>
      <c r="B3961" s="15"/>
      <c r="C3961" s="15"/>
      <c r="D3961" s="15"/>
      <c r="E3961" s="32">
        <v>45792</v>
      </c>
      <c r="F3961" s="17" t="s">
        <v>224</v>
      </c>
      <c r="G3961" s="15"/>
      <c r="H3961" s="17" t="s">
        <v>239</v>
      </c>
      <c r="I3961" s="17" t="s">
        <v>2954</v>
      </c>
      <c r="J3961" s="17" t="s">
        <v>88</v>
      </c>
      <c r="K3961" s="17" t="s">
        <v>285</v>
      </c>
      <c r="L3961" s="17" t="s">
        <v>11946</v>
      </c>
      <c r="M3961" s="17" t="s">
        <v>11947</v>
      </c>
      <c r="N3961" s="17" t="s">
        <v>11948</v>
      </c>
      <c r="O3961" s="17" t="s">
        <v>428</v>
      </c>
      <c r="P3961" s="43" t="s">
        <v>4047</v>
      </c>
      <c r="Q3961" s="17" t="str" cm="1">
        <f t="array" ref="Q3961">_xlfn.XLOOKUP(Table4[[#This Row],[Full Name / Nama Penuh]],Table1[[#All],[Employee Name]],Table1[[#All],[Status]],"",0,1)</f>
        <v>Inactive</v>
      </c>
      <c r="R3961" s="37"/>
    </row>
    <row r="3962" spans="1:18">
      <c r="A3962" s="17"/>
      <c r="B3962" s="15"/>
      <c r="C3962" s="15"/>
      <c r="D3962" s="15"/>
      <c r="E3962" s="32">
        <v>45792</v>
      </c>
      <c r="F3962" s="17" t="s">
        <v>177</v>
      </c>
      <c r="G3962" s="15"/>
      <c r="H3962" s="17" t="s">
        <v>239</v>
      </c>
      <c r="I3962" s="17" t="s">
        <v>512</v>
      </c>
      <c r="J3962" s="17" t="s">
        <v>291</v>
      </c>
      <c r="K3962" s="17" t="s">
        <v>285</v>
      </c>
      <c r="L3962" s="17" t="s">
        <v>11949</v>
      </c>
      <c r="M3962" s="17" t="s">
        <v>11950</v>
      </c>
      <c r="N3962" s="17" t="s">
        <v>1924</v>
      </c>
      <c r="O3962" s="17" t="s">
        <v>375</v>
      </c>
      <c r="P3962" s="43" t="s">
        <v>4047</v>
      </c>
      <c r="Q3962" s="17" t="str" cm="1">
        <f t="array" ref="Q3962">_xlfn.XLOOKUP(Table4[[#This Row],[Full Name / Nama Penuh]],Table1[[#All],[Employee Name]],Table1[[#All],[Status]],"",0,1)</f>
        <v>Active</v>
      </c>
      <c r="R3962" s="37"/>
    </row>
    <row r="3963" spans="1:18">
      <c r="A3963" s="17"/>
      <c r="B3963" s="15"/>
      <c r="C3963" s="15"/>
      <c r="D3963" s="15"/>
      <c r="E3963" s="32">
        <v>45792</v>
      </c>
      <c r="F3963" s="17" t="s">
        <v>112</v>
      </c>
      <c r="G3963" s="15"/>
      <c r="H3963" s="17" t="s">
        <v>239</v>
      </c>
      <c r="I3963" s="17" t="s">
        <v>7015</v>
      </c>
      <c r="J3963" s="17" t="s">
        <v>291</v>
      </c>
      <c r="K3963" s="17" t="s">
        <v>285</v>
      </c>
      <c r="L3963" s="17" t="s">
        <v>11951</v>
      </c>
      <c r="M3963" s="17" t="s">
        <v>11952</v>
      </c>
      <c r="N3963" s="17" t="s">
        <v>11953</v>
      </c>
      <c r="O3963" s="17" t="s">
        <v>454</v>
      </c>
      <c r="P3963" s="43" t="s">
        <v>4047</v>
      </c>
      <c r="Q3963" s="17" t="str" cm="1">
        <f t="array" ref="Q3963">_xlfn.XLOOKUP(Table4[[#This Row],[Full Name / Nama Penuh]],Table1[[#All],[Employee Name]],Table1[[#All],[Status]],"",0,1)</f>
        <v>Inactive</v>
      </c>
      <c r="R3963" s="37"/>
    </row>
    <row r="3964" spans="1:18">
      <c r="A3964" s="17"/>
      <c r="B3964" s="15"/>
      <c r="C3964" s="15"/>
      <c r="D3964" s="15"/>
      <c r="E3964" s="32">
        <v>45792</v>
      </c>
      <c r="F3964" s="17" t="s">
        <v>182</v>
      </c>
      <c r="G3964" s="15"/>
      <c r="H3964" s="17" t="s">
        <v>239</v>
      </c>
      <c r="I3964" s="17" t="s">
        <v>359</v>
      </c>
      <c r="J3964" s="17" t="s">
        <v>753</v>
      </c>
      <c r="K3964" s="17" t="s">
        <v>285</v>
      </c>
      <c r="L3964" s="17" t="s">
        <v>11954</v>
      </c>
      <c r="M3964" s="17" t="s">
        <v>11955</v>
      </c>
      <c r="N3964" s="17" t="s">
        <v>11956</v>
      </c>
      <c r="O3964" s="17" t="s">
        <v>346</v>
      </c>
      <c r="P3964" s="43" t="s">
        <v>4047</v>
      </c>
      <c r="Q3964" s="17" t="str" cm="1">
        <f t="array" ref="Q3964">_xlfn.XLOOKUP(Table4[[#This Row],[Full Name / Nama Penuh]],Table1[[#All],[Employee Name]],Table1[[#All],[Status]],"",0,1)</f>
        <v>Active</v>
      </c>
      <c r="R3964" s="37"/>
    </row>
    <row r="3965" spans="1:18">
      <c r="A3965" s="17"/>
      <c r="B3965" s="15"/>
      <c r="C3965" s="15"/>
      <c r="D3965" s="15"/>
      <c r="E3965" s="32">
        <v>45792</v>
      </c>
      <c r="F3965" s="17" t="s">
        <v>174</v>
      </c>
      <c r="G3965" s="15"/>
      <c r="H3965" s="17" t="s">
        <v>239</v>
      </c>
      <c r="I3965" s="17" t="s">
        <v>8879</v>
      </c>
      <c r="J3965" s="17" t="s">
        <v>88</v>
      </c>
      <c r="K3965" s="17" t="s">
        <v>285</v>
      </c>
      <c r="L3965" s="17" t="s">
        <v>11652</v>
      </c>
      <c r="M3965" s="17" t="s">
        <v>287</v>
      </c>
      <c r="N3965" s="17" t="s">
        <v>11653</v>
      </c>
      <c r="O3965" s="17" t="s">
        <v>346</v>
      </c>
      <c r="P3965" s="43" t="s">
        <v>4047</v>
      </c>
      <c r="Q3965" s="17" t="str" cm="1">
        <f t="array" ref="Q3965">_xlfn.XLOOKUP(Table4[[#This Row],[Full Name / Nama Penuh]],Table1[[#All],[Employee Name]],Table1[[#All],[Status]],"",0,1)</f>
        <v>Active</v>
      </c>
      <c r="R3965" s="37"/>
    </row>
    <row r="3966" spans="1:18">
      <c r="A3966" s="17"/>
      <c r="B3966" s="15"/>
      <c r="C3966" s="15"/>
      <c r="D3966" s="15"/>
      <c r="E3966" s="32">
        <v>45792</v>
      </c>
      <c r="F3966" s="17" t="s">
        <v>53</v>
      </c>
      <c r="G3966" s="15"/>
      <c r="H3966" s="17" t="s">
        <v>239</v>
      </c>
      <c r="I3966" s="17" t="s">
        <v>304</v>
      </c>
      <c r="J3966" s="17" t="s">
        <v>715</v>
      </c>
      <c r="K3966" s="17" t="s">
        <v>267</v>
      </c>
      <c r="L3966" s="17" t="s">
        <v>11957</v>
      </c>
      <c r="M3966" s="17" t="s">
        <v>11958</v>
      </c>
      <c r="N3966" s="17" t="s">
        <v>11959</v>
      </c>
      <c r="O3966" s="17" t="s">
        <v>271</v>
      </c>
      <c r="P3966" s="43" t="s">
        <v>4047</v>
      </c>
      <c r="Q3966" s="17" t="str" cm="1">
        <f t="array" ref="Q3966">_xlfn.XLOOKUP(Table4[[#This Row],[Full Name / Nama Penuh]],Table1[[#All],[Employee Name]],Table1[[#All],[Status]],"",0,1)</f>
        <v>Active</v>
      </c>
      <c r="R3966" s="37"/>
    </row>
    <row r="3967" spans="1:18">
      <c r="A3967" s="17"/>
      <c r="B3967" s="15"/>
      <c r="C3967" s="15"/>
      <c r="D3967" s="15"/>
      <c r="E3967" s="32">
        <v>45792</v>
      </c>
      <c r="F3967" s="17" t="s">
        <v>107</v>
      </c>
      <c r="G3967" s="15"/>
      <c r="H3967" s="17" t="s">
        <v>239</v>
      </c>
      <c r="I3967" s="17" t="s">
        <v>1641</v>
      </c>
      <c r="J3967" s="17" t="s">
        <v>291</v>
      </c>
      <c r="K3967" s="17" t="s">
        <v>305</v>
      </c>
      <c r="L3967" s="17" t="s">
        <v>11960</v>
      </c>
      <c r="M3967" s="17" t="s">
        <v>11961</v>
      </c>
      <c r="N3967" s="17" t="s">
        <v>11962</v>
      </c>
      <c r="O3967" s="17" t="s">
        <v>454</v>
      </c>
      <c r="P3967" s="43" t="s">
        <v>4047</v>
      </c>
      <c r="Q3967" s="17" t="str" cm="1">
        <f t="array" ref="Q3967">_xlfn.XLOOKUP(Table4[[#This Row],[Full Name / Nama Penuh]],Table1[[#All],[Employee Name]],Table1[[#All],[Status]],"",0,1)</f>
        <v>Active</v>
      </c>
      <c r="R3967" s="37"/>
    </row>
    <row r="3968" spans="1:18">
      <c r="A3968" s="17"/>
      <c r="B3968" s="15"/>
      <c r="C3968" s="15"/>
      <c r="D3968" s="15"/>
      <c r="E3968" s="32">
        <v>45792</v>
      </c>
      <c r="F3968" s="17" t="s">
        <v>94</v>
      </c>
      <c r="G3968" s="15"/>
      <c r="H3968" s="17" t="s">
        <v>239</v>
      </c>
      <c r="I3968" s="17" t="s">
        <v>5710</v>
      </c>
      <c r="J3968" s="17" t="s">
        <v>88</v>
      </c>
      <c r="K3968" s="17" t="s">
        <v>305</v>
      </c>
      <c r="L3968" s="17" t="s">
        <v>11963</v>
      </c>
      <c r="M3968" s="17" t="s">
        <v>11964</v>
      </c>
      <c r="N3968" s="17" t="s">
        <v>11965</v>
      </c>
      <c r="O3968" s="17" t="s">
        <v>318</v>
      </c>
      <c r="P3968" s="43" t="s">
        <v>4047</v>
      </c>
      <c r="Q3968" s="17" t="str" cm="1">
        <f t="array" ref="Q3968">_xlfn.XLOOKUP(Table4[[#This Row],[Full Name / Nama Penuh]],Table1[[#All],[Employee Name]],Table1[[#All],[Status]],"",0,1)</f>
        <v>Active</v>
      </c>
      <c r="R3968" s="37"/>
    </row>
    <row r="3969" spans="1:18">
      <c r="A3969" s="17"/>
      <c r="B3969" s="15"/>
      <c r="C3969" s="15"/>
      <c r="D3969" s="15"/>
      <c r="E3969" s="32">
        <v>45792</v>
      </c>
      <c r="F3969" s="17" t="s">
        <v>70</v>
      </c>
      <c r="G3969" s="15"/>
      <c r="H3969" s="17" t="s">
        <v>239</v>
      </c>
      <c r="I3969" s="17" t="s">
        <v>722</v>
      </c>
      <c r="J3969" s="17" t="s">
        <v>266</v>
      </c>
      <c r="K3969" s="17" t="s">
        <v>305</v>
      </c>
      <c r="L3969" s="17" t="s">
        <v>11966</v>
      </c>
      <c r="M3969" s="17" t="s">
        <v>11967</v>
      </c>
      <c r="N3969" s="17" t="s">
        <v>11968</v>
      </c>
      <c r="O3969" s="17" t="s">
        <v>295</v>
      </c>
      <c r="P3969" s="43" t="s">
        <v>4047</v>
      </c>
      <c r="Q3969" s="17" t="str" cm="1">
        <f t="array" ref="Q3969">_xlfn.XLOOKUP(Table4[[#This Row],[Full Name / Nama Penuh]],Table1[[#All],[Employee Name]],Table1[[#All],[Status]],"",0,1)</f>
        <v>Active</v>
      </c>
      <c r="R3969" s="37"/>
    </row>
    <row r="3970" spans="1:18">
      <c r="A3970" s="17"/>
      <c r="B3970" s="15"/>
      <c r="C3970" s="15"/>
      <c r="D3970" s="15"/>
      <c r="E3970" s="32">
        <v>45791</v>
      </c>
      <c r="F3970" s="17" t="s">
        <v>148</v>
      </c>
      <c r="G3970" s="15"/>
      <c r="H3970" s="17" t="s">
        <v>239</v>
      </c>
      <c r="I3970" s="17" t="s">
        <v>11629</v>
      </c>
      <c r="J3970" s="17" t="s">
        <v>266</v>
      </c>
      <c r="K3970" s="17" t="s">
        <v>285</v>
      </c>
      <c r="L3970" s="17" t="s">
        <v>11969</v>
      </c>
      <c r="M3970" s="17" t="s">
        <v>11970</v>
      </c>
      <c r="N3970" s="17" t="s">
        <v>5974</v>
      </c>
      <c r="O3970" s="17" t="s">
        <v>289</v>
      </c>
      <c r="P3970" s="43" t="s">
        <v>4047</v>
      </c>
      <c r="Q3970" s="17" t="str" cm="1">
        <f t="array" ref="Q3970">_xlfn.XLOOKUP(Table4[[#This Row],[Full Name / Nama Penuh]],Table1[[#All],[Employee Name]],Table1[[#All],[Status]],"",0,1)</f>
        <v>Active</v>
      </c>
      <c r="R3970" s="37"/>
    </row>
    <row r="3971" spans="1:18">
      <c r="A3971" s="17"/>
      <c r="B3971" s="15"/>
      <c r="C3971" s="15"/>
      <c r="D3971" s="15"/>
      <c r="E3971" s="32">
        <v>45791</v>
      </c>
      <c r="F3971" s="17" t="s">
        <v>97</v>
      </c>
      <c r="G3971" s="15"/>
      <c r="H3971" s="17" t="s">
        <v>239</v>
      </c>
      <c r="I3971" s="17" t="s">
        <v>56</v>
      </c>
      <c r="J3971" s="17" t="s">
        <v>274</v>
      </c>
      <c r="K3971" s="17" t="s">
        <v>285</v>
      </c>
      <c r="L3971" s="17" t="s">
        <v>11971</v>
      </c>
      <c r="M3971" s="17" t="s">
        <v>11972</v>
      </c>
      <c r="N3971" s="17" t="s">
        <v>11973</v>
      </c>
      <c r="O3971" s="17" t="s">
        <v>289</v>
      </c>
      <c r="P3971" s="43" t="s">
        <v>4047</v>
      </c>
      <c r="Q3971" s="17" t="str" cm="1">
        <f t="array" ref="Q3971">_xlfn.XLOOKUP(Table4[[#This Row],[Full Name / Nama Penuh]],Table1[[#All],[Employee Name]],Table1[[#All],[Status]],"",0,1)</f>
        <v>Active</v>
      </c>
      <c r="R3971" s="37"/>
    </row>
    <row r="3972" spans="1:18">
      <c r="A3972" s="17"/>
      <c r="B3972" s="15"/>
      <c r="C3972" s="15"/>
      <c r="D3972" s="15"/>
      <c r="E3972" s="32">
        <v>45791</v>
      </c>
      <c r="F3972" s="17" t="s">
        <v>217</v>
      </c>
      <c r="G3972" s="15"/>
      <c r="H3972" s="17" t="s">
        <v>239</v>
      </c>
      <c r="I3972" s="17" t="s">
        <v>11308</v>
      </c>
      <c r="J3972" s="17" t="s">
        <v>274</v>
      </c>
      <c r="K3972" s="17" t="s">
        <v>296</v>
      </c>
      <c r="L3972" s="17" t="s">
        <v>11974</v>
      </c>
      <c r="M3972" s="17" t="s">
        <v>1049</v>
      </c>
      <c r="N3972" s="17" t="s">
        <v>11975</v>
      </c>
      <c r="O3972" s="17" t="s">
        <v>375</v>
      </c>
      <c r="P3972" s="43" t="s">
        <v>4047</v>
      </c>
      <c r="Q3972" s="17" t="str" cm="1">
        <f t="array" ref="Q3972">_xlfn.XLOOKUP(Table4[[#This Row],[Full Name / Nama Penuh]],Table1[[#All],[Employee Name]],Table1[[#All],[Status]],"",0,1)</f>
        <v>Inactive</v>
      </c>
      <c r="R3972" s="37"/>
    </row>
    <row r="3973" spans="1:18">
      <c r="A3973" s="17"/>
      <c r="B3973" s="15"/>
      <c r="C3973" s="15"/>
      <c r="D3973" s="15"/>
      <c r="E3973" s="32">
        <v>45791</v>
      </c>
      <c r="F3973" s="17" t="s">
        <v>224</v>
      </c>
      <c r="G3973" s="15"/>
      <c r="H3973" s="17" t="s">
        <v>239</v>
      </c>
      <c r="I3973" s="17" t="s">
        <v>2954</v>
      </c>
      <c r="J3973" s="17" t="s">
        <v>274</v>
      </c>
      <c r="K3973" s="17" t="s">
        <v>267</v>
      </c>
      <c r="L3973" s="17" t="s">
        <v>11976</v>
      </c>
      <c r="M3973" s="17" t="s">
        <v>11977</v>
      </c>
      <c r="N3973" s="17" t="s">
        <v>11978</v>
      </c>
      <c r="O3973" s="17" t="s">
        <v>283</v>
      </c>
      <c r="P3973" s="43" t="s">
        <v>4047</v>
      </c>
      <c r="Q3973" s="17" t="str" cm="1">
        <f t="array" ref="Q3973">_xlfn.XLOOKUP(Table4[[#This Row],[Full Name / Nama Penuh]],Table1[[#All],[Employee Name]],Table1[[#All],[Status]],"",0,1)</f>
        <v>Inactive</v>
      </c>
      <c r="R3973" s="37"/>
    </row>
    <row r="3974" spans="1:18">
      <c r="A3974" s="17"/>
      <c r="B3974" s="15"/>
      <c r="C3974" s="15"/>
      <c r="D3974" s="15"/>
      <c r="E3974" s="32">
        <v>45791</v>
      </c>
      <c r="F3974" s="17" t="s">
        <v>31</v>
      </c>
      <c r="G3974" s="15"/>
      <c r="H3974" s="17" t="s">
        <v>239</v>
      </c>
      <c r="I3974" s="17" t="s">
        <v>7656</v>
      </c>
      <c r="J3974" s="17" t="s">
        <v>483</v>
      </c>
      <c r="K3974" s="17" t="s">
        <v>267</v>
      </c>
      <c r="L3974" s="17" t="s">
        <v>11979</v>
      </c>
      <c r="M3974" s="17" t="s">
        <v>11980</v>
      </c>
      <c r="N3974" s="17" t="s">
        <v>11981</v>
      </c>
      <c r="O3974" s="17" t="s">
        <v>283</v>
      </c>
      <c r="P3974" s="43" t="s">
        <v>4047</v>
      </c>
      <c r="Q3974" s="17" t="str" cm="1">
        <f t="array" ref="Q3974">_xlfn.XLOOKUP(Table4[[#This Row],[Full Name / Nama Penuh]],Table1[[#All],[Employee Name]],Table1[[#All],[Status]],"",0,1)</f>
        <v>Inactive</v>
      </c>
      <c r="R3974" s="37"/>
    </row>
    <row r="3975" spans="1:18">
      <c r="A3975" s="17"/>
      <c r="B3975" s="15"/>
      <c r="C3975" s="15"/>
      <c r="D3975" s="15"/>
      <c r="E3975" s="32">
        <v>45791</v>
      </c>
      <c r="F3975" s="17" t="s">
        <v>214</v>
      </c>
      <c r="G3975" s="15"/>
      <c r="H3975" s="17" t="s">
        <v>239</v>
      </c>
      <c r="I3975" s="17" t="s">
        <v>11447</v>
      </c>
      <c r="J3975" s="17" t="s">
        <v>266</v>
      </c>
      <c r="K3975" s="17" t="s">
        <v>305</v>
      </c>
      <c r="L3975" s="17" t="s">
        <v>11982</v>
      </c>
      <c r="M3975" s="17" t="s">
        <v>11983</v>
      </c>
      <c r="N3975" s="17" t="s">
        <v>11984</v>
      </c>
      <c r="O3975" s="17" t="s">
        <v>454</v>
      </c>
      <c r="P3975" s="43" t="s">
        <v>4047</v>
      </c>
      <c r="Q3975" s="17" t="str" cm="1">
        <f t="array" ref="Q3975">_xlfn.XLOOKUP(Table4[[#This Row],[Full Name / Nama Penuh]],Table1[[#All],[Employee Name]],Table1[[#All],[Status]],"",0,1)</f>
        <v>Active</v>
      </c>
      <c r="R3975" s="37"/>
    </row>
    <row r="3976" spans="1:18">
      <c r="A3976" s="17"/>
      <c r="B3976" s="15"/>
      <c r="C3976" s="15"/>
      <c r="D3976" s="15"/>
      <c r="E3976" s="32">
        <v>45791</v>
      </c>
      <c r="F3976" s="17" t="s">
        <v>215</v>
      </c>
      <c r="G3976" s="15"/>
      <c r="H3976" s="17" t="s">
        <v>239</v>
      </c>
      <c r="I3976" s="17" t="s">
        <v>11246</v>
      </c>
      <c r="J3976" s="17" t="s">
        <v>644</v>
      </c>
      <c r="K3976" s="17" t="s">
        <v>305</v>
      </c>
      <c r="L3976" s="17" t="s">
        <v>11985</v>
      </c>
      <c r="M3976" s="17" t="s">
        <v>11986</v>
      </c>
      <c r="N3976" s="17" t="s">
        <v>11987</v>
      </c>
      <c r="O3976" s="17" t="s">
        <v>340</v>
      </c>
      <c r="P3976" s="43" t="s">
        <v>4047</v>
      </c>
      <c r="Q3976" s="17" t="str" cm="1">
        <f t="array" ref="Q3976">_xlfn.XLOOKUP(Table4[[#This Row],[Full Name / Nama Penuh]],Table1[[#All],[Employee Name]],Table1[[#All],[Status]],"",0,1)</f>
        <v>Inactive</v>
      </c>
      <c r="R3976" s="37"/>
    </row>
    <row r="3977" spans="1:18">
      <c r="A3977" s="17"/>
      <c r="B3977" s="15"/>
      <c r="C3977" s="15"/>
      <c r="D3977" s="15"/>
      <c r="E3977" s="32">
        <v>45791</v>
      </c>
      <c r="F3977" s="17" t="s">
        <v>128</v>
      </c>
      <c r="G3977" s="15"/>
      <c r="H3977" s="17" t="s">
        <v>239</v>
      </c>
      <c r="I3977" s="17" t="s">
        <v>10834</v>
      </c>
      <c r="J3977" s="17" t="s">
        <v>274</v>
      </c>
      <c r="K3977" s="17" t="s">
        <v>267</v>
      </c>
      <c r="L3977" s="17" t="s">
        <v>11988</v>
      </c>
      <c r="M3977" s="17" t="s">
        <v>11989</v>
      </c>
      <c r="N3977" s="17" t="s">
        <v>11990</v>
      </c>
      <c r="O3977" s="17" t="s">
        <v>375</v>
      </c>
      <c r="P3977" s="43" t="s">
        <v>4047</v>
      </c>
      <c r="Q3977" s="17" t="str" cm="1">
        <f t="array" ref="Q3977">_xlfn.XLOOKUP(Table4[[#This Row],[Full Name / Nama Penuh]],Table1[[#All],[Employee Name]],Table1[[#All],[Status]],"",0,1)</f>
        <v>Inactive</v>
      </c>
      <c r="R3977" s="37"/>
    </row>
    <row r="3978" spans="1:18">
      <c r="A3978" s="17"/>
      <c r="B3978" s="15"/>
      <c r="C3978" s="15"/>
      <c r="D3978" s="15"/>
      <c r="E3978" s="32">
        <v>45790</v>
      </c>
      <c r="F3978" s="17" t="s">
        <v>91</v>
      </c>
      <c r="G3978" s="15"/>
      <c r="H3978" s="17" t="s">
        <v>239</v>
      </c>
      <c r="I3978" s="17" t="s">
        <v>11565</v>
      </c>
      <c r="J3978" s="17" t="s">
        <v>279</v>
      </c>
      <c r="K3978" s="17" t="s">
        <v>296</v>
      </c>
      <c r="L3978" s="17" t="s">
        <v>11991</v>
      </c>
      <c r="M3978" s="17" t="s">
        <v>11992</v>
      </c>
      <c r="N3978" s="17" t="s">
        <v>11993</v>
      </c>
      <c r="O3978" s="17" t="s">
        <v>367</v>
      </c>
      <c r="P3978" s="43" t="s">
        <v>4047</v>
      </c>
      <c r="Q3978" s="17" t="str" cm="1">
        <f t="array" ref="Q3978">_xlfn.XLOOKUP(Table4[[#This Row],[Full Name / Nama Penuh]],Table1[[#All],[Employee Name]],Table1[[#All],[Status]],"",0,1)</f>
        <v>Inactive</v>
      </c>
      <c r="R3978" s="37"/>
    </row>
    <row r="3979" spans="1:18">
      <c r="A3979" s="17"/>
      <c r="B3979" s="15"/>
      <c r="C3979" s="15"/>
      <c r="D3979" s="15"/>
      <c r="E3979" s="32">
        <v>45790</v>
      </c>
      <c r="F3979" s="17" t="s">
        <v>108</v>
      </c>
      <c r="G3979" s="15"/>
      <c r="H3979" s="17" t="s">
        <v>239</v>
      </c>
      <c r="I3979" s="17" t="s">
        <v>11687</v>
      </c>
      <c r="J3979" s="17" t="s">
        <v>88</v>
      </c>
      <c r="K3979" s="17" t="s">
        <v>285</v>
      </c>
      <c r="L3979" s="17" t="s">
        <v>11994</v>
      </c>
      <c r="M3979" s="17" t="s">
        <v>362</v>
      </c>
      <c r="N3979" s="17" t="s">
        <v>8511</v>
      </c>
      <c r="O3979" s="17" t="s">
        <v>289</v>
      </c>
      <c r="P3979" s="43" t="s">
        <v>4047</v>
      </c>
      <c r="Q3979" s="17" t="str" cm="1">
        <f t="array" ref="Q3979">_xlfn.XLOOKUP(Table4[[#This Row],[Full Name / Nama Penuh]],Table1[[#All],[Employee Name]],Table1[[#All],[Status]],"",0,1)</f>
        <v>Active</v>
      </c>
      <c r="R3979" s="37"/>
    </row>
    <row r="3980" spans="1:18">
      <c r="A3980" s="17"/>
      <c r="B3980" s="15"/>
      <c r="C3980" s="15"/>
      <c r="D3980" s="15"/>
      <c r="E3980" s="32">
        <v>45790</v>
      </c>
      <c r="F3980" s="17" t="s">
        <v>102</v>
      </c>
      <c r="G3980" s="15"/>
      <c r="H3980" s="17" t="s">
        <v>239</v>
      </c>
      <c r="I3980" s="17" t="s">
        <v>1080</v>
      </c>
      <c r="J3980" s="17" t="s">
        <v>320</v>
      </c>
      <c r="K3980" s="17" t="s">
        <v>285</v>
      </c>
      <c r="L3980" s="17" t="s">
        <v>590</v>
      </c>
      <c r="M3980" s="17" t="s">
        <v>287</v>
      </c>
      <c r="N3980" s="17" t="s">
        <v>11995</v>
      </c>
      <c r="O3980" s="17" t="s">
        <v>383</v>
      </c>
      <c r="P3980" s="43" t="s">
        <v>4047</v>
      </c>
      <c r="Q3980" s="17" t="str" cm="1">
        <f t="array" ref="Q3980">_xlfn.XLOOKUP(Table4[[#This Row],[Full Name / Nama Penuh]],Table1[[#All],[Employee Name]],Table1[[#All],[Status]],"",0,1)</f>
        <v>Active</v>
      </c>
      <c r="R3980" s="37"/>
    </row>
    <row r="3981" spans="1:18">
      <c r="A3981" s="17"/>
      <c r="B3981" s="15"/>
      <c r="C3981" s="15"/>
      <c r="D3981" s="15"/>
      <c r="E3981" s="32">
        <v>45790</v>
      </c>
      <c r="F3981" s="17" t="s">
        <v>215</v>
      </c>
      <c r="G3981" s="15"/>
      <c r="H3981" s="17" t="s">
        <v>239</v>
      </c>
      <c r="I3981" s="17" t="s">
        <v>11246</v>
      </c>
      <c r="J3981" s="17" t="s">
        <v>291</v>
      </c>
      <c r="K3981" s="17" t="s">
        <v>285</v>
      </c>
      <c r="L3981" s="17" t="s">
        <v>11996</v>
      </c>
      <c r="M3981" s="17" t="s">
        <v>11997</v>
      </c>
      <c r="N3981" s="17" t="s">
        <v>11998</v>
      </c>
      <c r="O3981" s="17" t="s">
        <v>289</v>
      </c>
      <c r="P3981" s="43" t="s">
        <v>4047</v>
      </c>
      <c r="Q3981" s="17" t="str" cm="1">
        <f t="array" ref="Q3981">_xlfn.XLOOKUP(Table4[[#This Row],[Full Name / Nama Penuh]],Table1[[#All],[Employee Name]],Table1[[#All],[Status]],"",0,1)</f>
        <v>Inactive</v>
      </c>
      <c r="R3981" s="37"/>
    </row>
    <row r="3982" spans="1:18">
      <c r="A3982" s="17"/>
      <c r="B3982" s="15"/>
      <c r="C3982" s="15"/>
      <c r="D3982" s="15"/>
      <c r="E3982" s="32">
        <v>45790</v>
      </c>
      <c r="F3982" s="17" t="s">
        <v>226</v>
      </c>
      <c r="G3982" s="15"/>
      <c r="H3982" s="17" t="s">
        <v>239</v>
      </c>
      <c r="I3982" s="17" t="s">
        <v>2954</v>
      </c>
      <c r="J3982" s="17" t="s">
        <v>274</v>
      </c>
      <c r="K3982" s="17" t="s">
        <v>285</v>
      </c>
      <c r="L3982" s="17" t="s">
        <v>11999</v>
      </c>
      <c r="M3982" s="17" t="s">
        <v>12000</v>
      </c>
      <c r="N3982" s="17" t="s">
        <v>12001</v>
      </c>
      <c r="O3982" s="17" t="s">
        <v>289</v>
      </c>
      <c r="P3982" s="43" t="s">
        <v>4047</v>
      </c>
      <c r="Q3982" s="17" t="str" cm="1">
        <f t="array" ref="Q3982">_xlfn.XLOOKUP(Table4[[#This Row],[Full Name / Nama Penuh]],Table1[[#All],[Employee Name]],Table1[[#All],[Status]],"",0,1)</f>
        <v>Active</v>
      </c>
      <c r="R3982" s="37"/>
    </row>
    <row r="3983" spans="1:18">
      <c r="A3983" s="17"/>
      <c r="B3983" s="15"/>
      <c r="C3983" s="15"/>
      <c r="D3983" s="15"/>
      <c r="E3983" s="32">
        <v>45790</v>
      </c>
      <c r="F3983" s="17" t="s">
        <v>217</v>
      </c>
      <c r="G3983" s="15"/>
      <c r="H3983" s="17" t="s">
        <v>239</v>
      </c>
      <c r="I3983" s="17" t="s">
        <v>12002</v>
      </c>
      <c r="J3983" s="17" t="s">
        <v>274</v>
      </c>
      <c r="K3983" s="17" t="s">
        <v>285</v>
      </c>
      <c r="L3983" s="17" t="s">
        <v>12003</v>
      </c>
      <c r="M3983" s="17" t="s">
        <v>1049</v>
      </c>
      <c r="N3983" s="17" t="s">
        <v>12003</v>
      </c>
      <c r="O3983" s="17" t="s">
        <v>289</v>
      </c>
      <c r="P3983" s="43" t="s">
        <v>4047</v>
      </c>
      <c r="Q3983" s="17" t="str" cm="1">
        <f t="array" ref="Q3983">_xlfn.XLOOKUP(Table4[[#This Row],[Full Name / Nama Penuh]],Table1[[#All],[Employee Name]],Table1[[#All],[Status]],"",0,1)</f>
        <v>Inactive</v>
      </c>
      <c r="R3983" s="37"/>
    </row>
    <row r="3984" spans="1:18">
      <c r="A3984" s="17"/>
      <c r="B3984" s="15"/>
      <c r="C3984" s="15"/>
      <c r="D3984" s="15"/>
      <c r="E3984" s="32">
        <v>45790</v>
      </c>
      <c r="F3984" s="17" t="s">
        <v>223</v>
      </c>
      <c r="G3984" s="15"/>
      <c r="H3984" s="17" t="s">
        <v>239</v>
      </c>
      <c r="I3984" s="17" t="s">
        <v>8815</v>
      </c>
      <c r="J3984" s="17" t="s">
        <v>274</v>
      </c>
      <c r="K3984" s="17" t="s">
        <v>305</v>
      </c>
      <c r="L3984" s="17" t="s">
        <v>12004</v>
      </c>
      <c r="M3984" s="17" t="s">
        <v>12005</v>
      </c>
      <c r="N3984" s="17" t="s">
        <v>12006</v>
      </c>
      <c r="O3984" s="17" t="s">
        <v>295</v>
      </c>
      <c r="P3984" s="43" t="s">
        <v>4047</v>
      </c>
      <c r="Q3984" s="17" t="str" cm="1">
        <f t="array" ref="Q3984">_xlfn.XLOOKUP(Table4[[#This Row],[Full Name / Nama Penuh]],Table1[[#All],[Employee Name]],Table1[[#All],[Status]],"",0,1)</f>
        <v>Inactive</v>
      </c>
      <c r="R3984" s="37"/>
    </row>
    <row r="3985" spans="1:18">
      <c r="A3985" s="17"/>
      <c r="B3985" s="15"/>
      <c r="C3985" s="15"/>
      <c r="D3985" s="15"/>
      <c r="E3985" s="32">
        <v>45790</v>
      </c>
      <c r="F3985" s="17" t="s">
        <v>92</v>
      </c>
      <c r="G3985" s="15"/>
      <c r="H3985" s="17" t="s">
        <v>239</v>
      </c>
      <c r="I3985" s="17" t="s">
        <v>12007</v>
      </c>
      <c r="J3985" s="17" t="s">
        <v>1701</v>
      </c>
      <c r="K3985" s="17" t="s">
        <v>267</v>
      </c>
      <c r="L3985" s="17" t="s">
        <v>12008</v>
      </c>
      <c r="M3985" s="17" t="s">
        <v>12009</v>
      </c>
      <c r="N3985" s="17" t="s">
        <v>12010</v>
      </c>
      <c r="O3985" s="17" t="s">
        <v>340</v>
      </c>
      <c r="P3985" s="43" t="s">
        <v>4047</v>
      </c>
      <c r="Q3985" s="17" t="str" cm="1">
        <f t="array" ref="Q3985">_xlfn.XLOOKUP(Table4[[#This Row],[Full Name / Nama Penuh]],Table1[[#All],[Employee Name]],Table1[[#All],[Status]],"",0,1)</f>
        <v>Active</v>
      </c>
      <c r="R3985" s="37"/>
    </row>
    <row r="3986" spans="1:18">
      <c r="A3986" s="17"/>
      <c r="B3986" s="15"/>
      <c r="C3986" s="15"/>
      <c r="D3986" s="15"/>
      <c r="E3986" s="32">
        <v>45790</v>
      </c>
      <c r="F3986" s="17" t="s">
        <v>92</v>
      </c>
      <c r="G3986" s="15"/>
      <c r="H3986" s="17" t="s">
        <v>239</v>
      </c>
      <c r="I3986" s="17" t="s">
        <v>12007</v>
      </c>
      <c r="J3986" s="17" t="s">
        <v>88</v>
      </c>
      <c r="K3986" s="17" t="s">
        <v>267</v>
      </c>
      <c r="L3986" s="17" t="s">
        <v>12011</v>
      </c>
      <c r="M3986" s="17" t="s">
        <v>12012</v>
      </c>
      <c r="N3986" s="17" t="s">
        <v>12013</v>
      </c>
      <c r="O3986" s="17" t="s">
        <v>428</v>
      </c>
      <c r="P3986" s="43" t="s">
        <v>4047</v>
      </c>
      <c r="Q3986" s="17" t="str" cm="1">
        <f t="array" ref="Q3986">_xlfn.XLOOKUP(Table4[[#This Row],[Full Name / Nama Penuh]],Table1[[#All],[Employee Name]],Table1[[#All],[Status]],"",0,1)</f>
        <v>Active</v>
      </c>
      <c r="R3986" s="37"/>
    </row>
    <row r="3987" spans="1:18">
      <c r="A3987" s="17"/>
      <c r="B3987" s="15"/>
      <c r="C3987" s="15"/>
      <c r="D3987" s="15"/>
      <c r="E3987" s="32">
        <v>45789</v>
      </c>
      <c r="F3987" s="17" t="s">
        <v>31</v>
      </c>
      <c r="G3987" s="15"/>
      <c r="H3987" s="17" t="s">
        <v>239</v>
      </c>
      <c r="I3987" s="17" t="s">
        <v>7551</v>
      </c>
      <c r="J3987" s="17" t="s">
        <v>683</v>
      </c>
      <c r="K3987" s="17" t="s">
        <v>296</v>
      </c>
      <c r="L3987" s="17" t="s">
        <v>12014</v>
      </c>
      <c r="M3987" s="17" t="s">
        <v>12015</v>
      </c>
      <c r="N3987" s="17" t="s">
        <v>12016</v>
      </c>
      <c r="O3987" s="17" t="s">
        <v>383</v>
      </c>
      <c r="P3987" s="43" t="s">
        <v>4047</v>
      </c>
      <c r="Q3987" s="17" t="str" cm="1">
        <f t="array" ref="Q3987">_xlfn.XLOOKUP(Table4[[#This Row],[Full Name / Nama Penuh]],Table1[[#All],[Employee Name]],Table1[[#All],[Status]],"",0,1)</f>
        <v>Inactive</v>
      </c>
      <c r="R3987" s="37"/>
    </row>
    <row r="3988" spans="1:18">
      <c r="A3988" s="17"/>
      <c r="B3988" s="15"/>
      <c r="C3988" s="15"/>
      <c r="D3988" s="15"/>
      <c r="E3988" s="32">
        <v>45789</v>
      </c>
      <c r="F3988" s="17" t="s">
        <v>208</v>
      </c>
      <c r="G3988" s="15"/>
      <c r="H3988" s="17" t="s">
        <v>239</v>
      </c>
      <c r="I3988" s="17" t="s">
        <v>11776</v>
      </c>
      <c r="J3988" s="17" t="s">
        <v>320</v>
      </c>
      <c r="K3988" s="17" t="s">
        <v>267</v>
      </c>
      <c r="L3988" s="17" t="s">
        <v>12017</v>
      </c>
      <c r="M3988" s="17" t="s">
        <v>12018</v>
      </c>
      <c r="N3988" s="17" t="s">
        <v>12019</v>
      </c>
      <c r="O3988" s="17" t="s">
        <v>346</v>
      </c>
      <c r="P3988" s="43" t="s">
        <v>4047</v>
      </c>
      <c r="Q3988" s="17" t="str" cm="1">
        <f t="array" ref="Q3988">_xlfn.XLOOKUP(Table4[[#This Row],[Full Name / Nama Penuh]],Table1[[#All],[Employee Name]],Table1[[#All],[Status]],"",0,1)</f>
        <v>Active</v>
      </c>
      <c r="R3988" s="37"/>
    </row>
    <row r="3989" spans="1:18">
      <c r="A3989" s="17"/>
      <c r="B3989" s="15"/>
      <c r="C3989" s="15"/>
      <c r="D3989" s="15"/>
      <c r="E3989" s="32">
        <v>45789</v>
      </c>
      <c r="F3989" s="17" t="s">
        <v>171</v>
      </c>
      <c r="G3989" s="15"/>
      <c r="H3989" s="17" t="s">
        <v>239</v>
      </c>
      <c r="I3989" s="17" t="s">
        <v>465</v>
      </c>
      <c r="J3989" s="17" t="s">
        <v>332</v>
      </c>
      <c r="K3989" s="17" t="s">
        <v>267</v>
      </c>
      <c r="L3989" s="17" t="s">
        <v>12020</v>
      </c>
      <c r="M3989" s="17" t="s">
        <v>12021</v>
      </c>
      <c r="N3989" s="17" t="s">
        <v>12022</v>
      </c>
      <c r="O3989" s="17" t="s">
        <v>553</v>
      </c>
      <c r="P3989" s="43" t="s">
        <v>4047</v>
      </c>
      <c r="Q3989" s="17" t="str" cm="1">
        <f t="array" ref="Q3989">_xlfn.XLOOKUP(Table4[[#This Row],[Full Name / Nama Penuh]],Table1[[#All],[Employee Name]],Table1[[#All],[Status]],"",0,1)</f>
        <v>Active</v>
      </c>
      <c r="R3989" s="37"/>
    </row>
    <row r="3990" spans="1:18">
      <c r="A3990" s="17"/>
      <c r="B3990" s="15"/>
      <c r="C3990" s="15"/>
      <c r="D3990" s="15"/>
      <c r="E3990" s="32">
        <v>45789</v>
      </c>
      <c r="F3990" s="17" t="s">
        <v>38</v>
      </c>
      <c r="G3990" s="15"/>
      <c r="H3990" s="17" t="s">
        <v>239</v>
      </c>
      <c r="I3990" s="17" t="s">
        <v>3115</v>
      </c>
      <c r="J3990" s="17" t="s">
        <v>355</v>
      </c>
      <c r="K3990" s="17" t="s">
        <v>267</v>
      </c>
      <c r="L3990" s="17" t="s">
        <v>12023</v>
      </c>
      <c r="M3990" s="17" t="s">
        <v>12024</v>
      </c>
      <c r="N3990" s="17" t="s">
        <v>12025</v>
      </c>
      <c r="O3990" s="17" t="s">
        <v>346</v>
      </c>
      <c r="P3990" s="43" t="s">
        <v>4047</v>
      </c>
      <c r="Q3990" s="17" t="str" cm="1">
        <f t="array" ref="Q3990">_xlfn.XLOOKUP(Table4[[#This Row],[Full Name / Nama Penuh]],Table1[[#All],[Employee Name]],Table1[[#All],[Status]],"",0,1)</f>
        <v>Active</v>
      </c>
      <c r="R3990" s="37"/>
    </row>
    <row r="3991" spans="1:18">
      <c r="A3991" s="17"/>
      <c r="B3991" s="15"/>
      <c r="C3991" s="15"/>
      <c r="D3991" s="15"/>
      <c r="E3991" s="32">
        <v>45789</v>
      </c>
      <c r="F3991" s="17" t="s">
        <v>221</v>
      </c>
      <c r="G3991" s="15"/>
      <c r="H3991" s="17" t="s">
        <v>239</v>
      </c>
      <c r="I3991" s="17" t="s">
        <v>8842</v>
      </c>
      <c r="J3991" s="17" t="s">
        <v>291</v>
      </c>
      <c r="K3991" s="17" t="s">
        <v>267</v>
      </c>
      <c r="L3991" s="17" t="s">
        <v>12026</v>
      </c>
      <c r="M3991" s="17" t="s">
        <v>12027</v>
      </c>
      <c r="N3991" s="17" t="s">
        <v>12028</v>
      </c>
      <c r="O3991" s="17" t="s">
        <v>283</v>
      </c>
      <c r="P3991" s="43" t="s">
        <v>4047</v>
      </c>
      <c r="Q3991" s="17" t="str" cm="1">
        <f t="array" ref="Q3991">_xlfn.XLOOKUP(Table4[[#This Row],[Full Name / Nama Penuh]],Table1[[#All],[Employee Name]],Table1[[#All],[Status]],"",0,1)</f>
        <v>Active</v>
      </c>
      <c r="R3991" s="37"/>
    </row>
    <row r="3992" spans="1:18" ht="87">
      <c r="A3992" s="47"/>
      <c r="B3992" s="21"/>
      <c r="C3992" s="21"/>
      <c r="D3992" s="21"/>
      <c r="E3992" s="33">
        <v>45789</v>
      </c>
      <c r="F3992" s="17" t="s">
        <v>131</v>
      </c>
      <c r="G3992" s="15"/>
      <c r="H3992" s="17" t="s">
        <v>239</v>
      </c>
      <c r="I3992" s="22" t="s">
        <v>403</v>
      </c>
      <c r="J3992" s="22" t="s">
        <v>325</v>
      </c>
      <c r="K3992" s="23" t="s">
        <v>267</v>
      </c>
      <c r="L3992" s="23" t="s">
        <v>12029</v>
      </c>
      <c r="M3992" s="24" t="s">
        <v>12030</v>
      </c>
      <c r="N3992" s="23" t="s">
        <v>12031</v>
      </c>
      <c r="O3992" s="22" t="s">
        <v>283</v>
      </c>
      <c r="P3992" s="43" t="s">
        <v>4047</v>
      </c>
      <c r="Q3992" s="17" t="str" cm="1">
        <f t="array" ref="Q3992">_xlfn.XLOOKUP(Table4[[#This Row],[Full Name / Nama Penuh]],Table1[[#All],[Employee Name]],Table1[[#All],[Status]],"",0,1)</f>
        <v>Active</v>
      </c>
      <c r="R3992" s="37"/>
    </row>
    <row r="3993" spans="1:18" ht="43.5">
      <c r="A3993" s="17"/>
      <c r="B3993" s="15"/>
      <c r="C3993" s="15"/>
      <c r="D3993" s="15"/>
      <c r="E3993" s="32">
        <v>45789</v>
      </c>
      <c r="F3993" s="17" t="s">
        <v>147</v>
      </c>
      <c r="G3993" s="15"/>
      <c r="H3993" s="17" t="s">
        <v>239</v>
      </c>
      <c r="I3993" s="18" t="s">
        <v>508</v>
      </c>
      <c r="J3993" s="18" t="s">
        <v>320</v>
      </c>
      <c r="K3993" s="19" t="s">
        <v>305</v>
      </c>
      <c r="L3993" s="19" t="s">
        <v>12032</v>
      </c>
      <c r="M3993" s="20" t="s">
        <v>2722</v>
      </c>
      <c r="N3993" s="20" t="s">
        <v>12033</v>
      </c>
      <c r="O3993" s="18" t="s">
        <v>295</v>
      </c>
      <c r="P3993" s="43" t="s">
        <v>4047</v>
      </c>
      <c r="Q3993" s="17" t="str" cm="1">
        <f t="array" ref="Q3993">_xlfn.XLOOKUP(Table4[[#This Row],[Full Name / Nama Penuh]],Table1[[#All],[Employee Name]],Table1[[#All],[Status]],"",0,1)</f>
        <v>Active</v>
      </c>
      <c r="R3993" s="37"/>
    </row>
    <row r="3994" spans="1:18">
      <c r="A3994" s="17"/>
      <c r="B3994" s="15"/>
      <c r="C3994" s="15"/>
      <c r="D3994" s="15"/>
      <c r="E3994" s="32">
        <v>45788</v>
      </c>
      <c r="F3994" s="17" t="s">
        <v>175</v>
      </c>
      <c r="G3994" s="15"/>
      <c r="H3994" s="17" t="s">
        <v>239</v>
      </c>
      <c r="I3994" s="17" t="s">
        <v>12034</v>
      </c>
      <c r="J3994" s="17" t="s">
        <v>683</v>
      </c>
      <c r="K3994" s="17" t="s">
        <v>267</v>
      </c>
      <c r="L3994" s="17" t="s">
        <v>12035</v>
      </c>
      <c r="M3994" s="17" t="s">
        <v>12036</v>
      </c>
      <c r="N3994" s="17" t="s">
        <v>12037</v>
      </c>
      <c r="O3994" s="17" t="s">
        <v>346</v>
      </c>
      <c r="P3994" s="43" t="s">
        <v>4047</v>
      </c>
      <c r="Q3994" s="17" t="str" cm="1">
        <f t="array" ref="Q3994">_xlfn.XLOOKUP(Table4[[#This Row],[Full Name / Nama Penuh]],Table1[[#All],[Employee Name]],Table1[[#All],[Status]],"",0,1)</f>
        <v>Inactive</v>
      </c>
      <c r="R3994" s="37"/>
    </row>
    <row r="3995" spans="1:18">
      <c r="A3995" s="17"/>
      <c r="B3995" s="15"/>
      <c r="C3995" s="15"/>
      <c r="D3995" s="15"/>
      <c r="E3995" s="32">
        <v>45787</v>
      </c>
      <c r="F3995" s="17" t="s">
        <v>147</v>
      </c>
      <c r="G3995" s="15"/>
      <c r="H3995" s="17" t="s">
        <v>239</v>
      </c>
      <c r="I3995" s="17" t="s">
        <v>508</v>
      </c>
      <c r="J3995" s="17" t="s">
        <v>579</v>
      </c>
      <c r="K3995" s="17" t="s">
        <v>267</v>
      </c>
      <c r="L3995" s="17" t="s">
        <v>12038</v>
      </c>
      <c r="M3995" s="17" t="s">
        <v>12039</v>
      </c>
      <c r="N3995" s="17" t="s">
        <v>12040</v>
      </c>
      <c r="O3995" s="17" t="s">
        <v>271</v>
      </c>
      <c r="P3995" s="43" t="s">
        <v>4047</v>
      </c>
      <c r="Q3995" s="17" t="str" cm="1">
        <f t="array" ref="Q3995">_xlfn.XLOOKUP(Table4[[#This Row],[Full Name / Nama Penuh]],Table1[[#All],[Employee Name]],Table1[[#All],[Status]],"",0,1)</f>
        <v>Active</v>
      </c>
      <c r="R3995" s="37"/>
    </row>
    <row r="3996" spans="1:18">
      <c r="A3996" s="17"/>
      <c r="B3996" s="15"/>
      <c r="C3996" s="15"/>
      <c r="D3996" s="15"/>
      <c r="E3996" s="32">
        <v>45786</v>
      </c>
      <c r="F3996" s="17" t="s">
        <v>22</v>
      </c>
      <c r="G3996" s="15"/>
      <c r="H3996" s="17" t="s">
        <v>239</v>
      </c>
      <c r="I3996" s="17" t="s">
        <v>11203</v>
      </c>
      <c r="J3996" s="17" t="s">
        <v>266</v>
      </c>
      <c r="K3996" s="17" t="s">
        <v>296</v>
      </c>
      <c r="L3996" s="17" t="s">
        <v>12041</v>
      </c>
      <c r="M3996" s="17" t="s">
        <v>12042</v>
      </c>
      <c r="N3996" s="17" t="s">
        <v>12043</v>
      </c>
      <c r="O3996" s="17" t="s">
        <v>289</v>
      </c>
      <c r="P3996" s="43" t="s">
        <v>4047</v>
      </c>
      <c r="Q3996" s="17" t="str" cm="1">
        <f t="array" ref="Q3996">_xlfn.XLOOKUP(Table4[[#This Row],[Full Name / Nama Penuh]],Table1[[#All],[Employee Name]],Table1[[#All],[Status]],"",0,1)</f>
        <v>Inactive</v>
      </c>
      <c r="R3996" s="37"/>
    </row>
    <row r="3997" spans="1:18">
      <c r="A3997" s="17"/>
      <c r="B3997" s="15"/>
      <c r="C3997" s="15"/>
      <c r="D3997" s="15"/>
      <c r="E3997" s="32">
        <v>45786</v>
      </c>
      <c r="F3997" s="17" t="s">
        <v>112</v>
      </c>
      <c r="G3997" s="15"/>
      <c r="H3997" s="17" t="s">
        <v>239</v>
      </c>
      <c r="I3997" s="17" t="s">
        <v>10918</v>
      </c>
      <c r="J3997" s="17" t="s">
        <v>291</v>
      </c>
      <c r="K3997" s="17" t="s">
        <v>285</v>
      </c>
      <c r="L3997" s="17" t="s">
        <v>12044</v>
      </c>
      <c r="M3997" s="17" t="s">
        <v>12045</v>
      </c>
      <c r="N3997" s="17" t="s">
        <v>12046</v>
      </c>
      <c r="O3997" s="17" t="s">
        <v>428</v>
      </c>
      <c r="P3997" s="43" t="s">
        <v>4047</v>
      </c>
      <c r="Q3997" s="17" t="str" cm="1">
        <f t="array" ref="Q3997">_xlfn.XLOOKUP(Table4[[#This Row],[Full Name / Nama Penuh]],Table1[[#All],[Employee Name]],Table1[[#All],[Status]],"",0,1)</f>
        <v>Inactive</v>
      </c>
      <c r="R3997" s="37"/>
    </row>
    <row r="3998" spans="1:18">
      <c r="A3998" s="17"/>
      <c r="B3998" s="15"/>
      <c r="C3998" s="15"/>
      <c r="D3998" s="15"/>
      <c r="E3998" s="32">
        <v>45786</v>
      </c>
      <c r="F3998" s="17" t="s">
        <v>174</v>
      </c>
      <c r="G3998" s="15"/>
      <c r="H3998" s="17" t="s">
        <v>239</v>
      </c>
      <c r="I3998" s="17" t="s">
        <v>5798</v>
      </c>
      <c r="J3998" s="17" t="s">
        <v>88</v>
      </c>
      <c r="K3998" s="17" t="s">
        <v>296</v>
      </c>
      <c r="L3998" s="17" t="s">
        <v>8873</v>
      </c>
      <c r="M3998" s="17" t="s">
        <v>8874</v>
      </c>
      <c r="N3998" s="17" t="s">
        <v>8875</v>
      </c>
      <c r="O3998" s="17" t="s">
        <v>346</v>
      </c>
      <c r="P3998" s="43" t="s">
        <v>4047</v>
      </c>
      <c r="Q3998" s="17" t="str" cm="1">
        <f t="array" ref="Q3998">_xlfn.XLOOKUP(Table4[[#This Row],[Full Name / Nama Penuh]],Table1[[#All],[Employee Name]],Table1[[#All],[Status]],"",0,1)</f>
        <v>Active</v>
      </c>
      <c r="R3998" s="37"/>
    </row>
    <row r="3999" spans="1:18">
      <c r="A3999" s="17"/>
      <c r="B3999" s="15"/>
      <c r="C3999" s="15"/>
      <c r="D3999" s="15"/>
      <c r="E3999" s="32">
        <v>45786</v>
      </c>
      <c r="F3999" s="17" t="s">
        <v>22</v>
      </c>
      <c r="G3999" s="15"/>
      <c r="H3999" s="17" t="s">
        <v>239</v>
      </c>
      <c r="I3999" s="17" t="s">
        <v>11203</v>
      </c>
      <c r="J3999" s="17" t="s">
        <v>919</v>
      </c>
      <c r="K3999" s="17" t="s">
        <v>305</v>
      </c>
      <c r="L3999" s="17" t="s">
        <v>12047</v>
      </c>
      <c r="M3999" s="17" t="s">
        <v>12048</v>
      </c>
      <c r="N3999" s="17" t="s">
        <v>12049</v>
      </c>
      <c r="O3999" s="17" t="s">
        <v>283</v>
      </c>
      <c r="P3999" s="43" t="s">
        <v>4047</v>
      </c>
      <c r="Q3999" s="17" t="str" cm="1">
        <f t="array" ref="Q3999">_xlfn.XLOOKUP(Table4[[#This Row],[Full Name / Nama Penuh]],Table1[[#All],[Employee Name]],Table1[[#All],[Status]],"",0,1)</f>
        <v>Inactive</v>
      </c>
      <c r="R3999" s="37"/>
    </row>
    <row r="4000" spans="1:18">
      <c r="A4000" s="17"/>
      <c r="B4000" s="15"/>
      <c r="C4000" s="15"/>
      <c r="D4000" s="15"/>
      <c r="E4000" s="32">
        <v>45785</v>
      </c>
      <c r="F4000" s="17" t="s">
        <v>35</v>
      </c>
      <c r="G4000" s="15"/>
      <c r="H4000" s="17" t="s">
        <v>239</v>
      </c>
      <c r="I4000" s="17" t="s">
        <v>341</v>
      </c>
      <c r="J4000" s="17" t="s">
        <v>266</v>
      </c>
      <c r="K4000" s="17" t="s">
        <v>296</v>
      </c>
      <c r="L4000" s="17" t="s">
        <v>12050</v>
      </c>
      <c r="M4000" s="17" t="s">
        <v>12051</v>
      </c>
      <c r="N4000" s="17" t="s">
        <v>12052</v>
      </c>
      <c r="O4000" s="17" t="s">
        <v>271</v>
      </c>
      <c r="P4000" s="43" t="s">
        <v>4047</v>
      </c>
      <c r="Q4000" s="17" t="str" cm="1">
        <f t="array" ref="Q4000">_xlfn.XLOOKUP(Table4[[#This Row],[Full Name / Nama Penuh]],Table1[[#All],[Employee Name]],Table1[[#All],[Status]],"",0,1)</f>
        <v>Inactive</v>
      </c>
      <c r="R4000" s="37"/>
    </row>
    <row r="4001" spans="1:18">
      <c r="A4001" s="17"/>
      <c r="B4001" s="15"/>
      <c r="C4001" s="15"/>
      <c r="D4001" s="15"/>
      <c r="E4001" s="32">
        <v>45785</v>
      </c>
      <c r="F4001" s="17" t="s">
        <v>90</v>
      </c>
      <c r="G4001" s="15"/>
      <c r="H4001" s="17" t="s">
        <v>239</v>
      </c>
      <c r="I4001" s="17" t="s">
        <v>445</v>
      </c>
      <c r="J4001" s="17" t="s">
        <v>274</v>
      </c>
      <c r="K4001" s="17" t="s">
        <v>285</v>
      </c>
      <c r="L4001" s="17" t="s">
        <v>12053</v>
      </c>
      <c r="M4001" s="17" t="s">
        <v>12054</v>
      </c>
      <c r="N4001" s="17" t="s">
        <v>12055</v>
      </c>
      <c r="O4001" s="17" t="s">
        <v>553</v>
      </c>
      <c r="P4001" s="43" t="s">
        <v>4047</v>
      </c>
      <c r="Q4001" s="17" t="str" cm="1">
        <f t="array" ref="Q4001">_xlfn.XLOOKUP(Table4[[#This Row],[Full Name / Nama Penuh]],Table1[[#All],[Employee Name]],Table1[[#All],[Status]],"",0,1)</f>
        <v>Active</v>
      </c>
      <c r="R4001" s="37"/>
    </row>
    <row r="4002" spans="1:18">
      <c r="A4002" s="17"/>
      <c r="B4002" s="15"/>
      <c r="C4002" s="15"/>
      <c r="D4002" s="15"/>
      <c r="E4002" s="32">
        <v>45785</v>
      </c>
      <c r="F4002" s="17" t="s">
        <v>66</v>
      </c>
      <c r="G4002" s="15"/>
      <c r="H4002" s="17" t="s">
        <v>239</v>
      </c>
      <c r="I4002" s="17" t="s">
        <v>56</v>
      </c>
      <c r="J4002" s="17" t="s">
        <v>386</v>
      </c>
      <c r="K4002" s="17" t="s">
        <v>296</v>
      </c>
      <c r="L4002" s="17" t="s">
        <v>12056</v>
      </c>
      <c r="M4002" s="17" t="s">
        <v>4494</v>
      </c>
      <c r="N4002" s="17" t="s">
        <v>12057</v>
      </c>
      <c r="O4002" s="17" t="s">
        <v>295</v>
      </c>
      <c r="P4002" s="43" t="s">
        <v>4047</v>
      </c>
      <c r="Q4002" s="17" t="str" cm="1">
        <f t="array" ref="Q4002">_xlfn.XLOOKUP(Table4[[#This Row],[Full Name / Nama Penuh]],Table1[[#All],[Employee Name]],Table1[[#All],[Status]],"",0,1)</f>
        <v>Active</v>
      </c>
      <c r="R4002" s="37"/>
    </row>
    <row r="4003" spans="1:18">
      <c r="A4003" s="17"/>
      <c r="B4003" s="15"/>
      <c r="C4003" s="15"/>
      <c r="D4003" s="15"/>
      <c r="E4003" s="32">
        <v>45785</v>
      </c>
      <c r="F4003" s="17" t="s">
        <v>35</v>
      </c>
      <c r="G4003" s="15"/>
      <c r="H4003" s="17" t="s">
        <v>239</v>
      </c>
      <c r="I4003" s="17" t="s">
        <v>341</v>
      </c>
      <c r="J4003" s="17" t="s">
        <v>332</v>
      </c>
      <c r="K4003" s="17" t="s">
        <v>267</v>
      </c>
      <c r="L4003" s="17" t="s">
        <v>12058</v>
      </c>
      <c r="M4003" s="17" t="s">
        <v>12059</v>
      </c>
      <c r="N4003" s="17" t="s">
        <v>12060</v>
      </c>
      <c r="O4003" s="17" t="s">
        <v>271</v>
      </c>
      <c r="P4003" s="43" t="s">
        <v>4047</v>
      </c>
      <c r="Q4003" s="17" t="str" cm="1">
        <f t="array" ref="Q4003">_xlfn.XLOOKUP(Table4[[#This Row],[Full Name / Nama Penuh]],Table1[[#All],[Employee Name]],Table1[[#All],[Status]],"",0,1)</f>
        <v>Inactive</v>
      </c>
      <c r="R4003" s="37"/>
    </row>
    <row r="4004" spans="1:18">
      <c r="A4004" s="17"/>
      <c r="B4004" s="15"/>
      <c r="C4004" s="15"/>
      <c r="D4004" s="15"/>
      <c r="E4004" s="32">
        <v>45785</v>
      </c>
      <c r="F4004" s="17" t="s">
        <v>90</v>
      </c>
      <c r="G4004" s="15"/>
      <c r="H4004" s="17" t="s">
        <v>239</v>
      </c>
      <c r="I4004" s="17" t="s">
        <v>445</v>
      </c>
      <c r="J4004" s="17" t="s">
        <v>291</v>
      </c>
      <c r="K4004" s="17" t="s">
        <v>305</v>
      </c>
      <c r="L4004" s="17" t="s">
        <v>12061</v>
      </c>
      <c r="M4004" s="17" t="s">
        <v>12062</v>
      </c>
      <c r="N4004" s="17" t="s">
        <v>12063</v>
      </c>
      <c r="O4004" s="17" t="s">
        <v>295</v>
      </c>
      <c r="P4004" s="43" t="s">
        <v>4047</v>
      </c>
      <c r="Q4004" s="17" t="str" cm="1">
        <f t="array" ref="Q4004">_xlfn.XLOOKUP(Table4[[#This Row],[Full Name / Nama Penuh]],Table1[[#All],[Employee Name]],Table1[[#All],[Status]],"",0,1)</f>
        <v>Active</v>
      </c>
      <c r="R4004" s="37"/>
    </row>
    <row r="4005" spans="1:18">
      <c r="A4005" s="17"/>
      <c r="B4005" s="15"/>
      <c r="C4005" s="15"/>
      <c r="D4005" s="15"/>
      <c r="E4005" s="32">
        <v>45785</v>
      </c>
      <c r="F4005" s="17" t="s">
        <v>90</v>
      </c>
      <c r="G4005" s="15"/>
      <c r="H4005" s="17" t="s">
        <v>239</v>
      </c>
      <c r="I4005" s="17" t="s">
        <v>445</v>
      </c>
      <c r="J4005" s="17" t="s">
        <v>291</v>
      </c>
      <c r="K4005" s="17" t="s">
        <v>305</v>
      </c>
      <c r="L4005" s="17" t="s">
        <v>12064</v>
      </c>
      <c r="M4005" s="17" t="s">
        <v>12065</v>
      </c>
      <c r="N4005" s="17" t="s">
        <v>12066</v>
      </c>
      <c r="O4005" s="17" t="s">
        <v>428</v>
      </c>
      <c r="P4005" s="43" t="s">
        <v>4047</v>
      </c>
      <c r="Q4005" s="17" t="str" cm="1">
        <f t="array" ref="Q4005">_xlfn.XLOOKUP(Table4[[#This Row],[Full Name / Nama Penuh]],Table1[[#All],[Employee Name]],Table1[[#All],[Status]],"",0,1)</f>
        <v>Active</v>
      </c>
      <c r="R4005" s="37"/>
    </row>
    <row r="4006" spans="1:18">
      <c r="A4006" s="17"/>
      <c r="B4006" s="15"/>
      <c r="C4006" s="15"/>
      <c r="D4006" s="15"/>
      <c r="E4006" s="32">
        <v>45785</v>
      </c>
      <c r="F4006" s="17" t="s">
        <v>90</v>
      </c>
      <c r="G4006" s="15"/>
      <c r="H4006" s="17" t="s">
        <v>239</v>
      </c>
      <c r="I4006" s="17" t="s">
        <v>445</v>
      </c>
      <c r="J4006" s="17" t="s">
        <v>274</v>
      </c>
      <c r="K4006" s="17" t="s">
        <v>305</v>
      </c>
      <c r="L4006" s="17" t="s">
        <v>12067</v>
      </c>
      <c r="M4006" s="17" t="s">
        <v>12068</v>
      </c>
      <c r="N4006" s="17" t="s">
        <v>12069</v>
      </c>
      <c r="O4006" s="17" t="s">
        <v>295</v>
      </c>
      <c r="P4006" s="43" t="s">
        <v>4047</v>
      </c>
      <c r="Q4006" s="17" t="str" cm="1">
        <f t="array" ref="Q4006">_xlfn.XLOOKUP(Table4[[#This Row],[Full Name / Nama Penuh]],Table1[[#All],[Employee Name]],Table1[[#All],[Status]],"",0,1)</f>
        <v>Active</v>
      </c>
      <c r="R4006" s="37"/>
    </row>
    <row r="4007" spans="1:18">
      <c r="A4007" s="17"/>
      <c r="B4007" s="15"/>
      <c r="C4007" s="15"/>
      <c r="D4007" s="15"/>
      <c r="E4007" s="32">
        <v>45785</v>
      </c>
      <c r="F4007" s="17" t="s">
        <v>108</v>
      </c>
      <c r="G4007" s="15"/>
      <c r="H4007" s="17" t="s">
        <v>239</v>
      </c>
      <c r="I4007" s="17" t="s">
        <v>11687</v>
      </c>
      <c r="J4007" s="17" t="s">
        <v>88</v>
      </c>
      <c r="K4007" s="17" t="s">
        <v>305</v>
      </c>
      <c r="L4007" s="17" t="s">
        <v>12070</v>
      </c>
      <c r="M4007" s="17" t="s">
        <v>12071</v>
      </c>
      <c r="N4007" s="17" t="s">
        <v>12072</v>
      </c>
      <c r="O4007" s="17" t="s">
        <v>283</v>
      </c>
      <c r="P4007" s="43" t="s">
        <v>4047</v>
      </c>
      <c r="Q4007" s="17" t="str" cm="1">
        <f t="array" ref="Q4007">_xlfn.XLOOKUP(Table4[[#This Row],[Full Name / Nama Penuh]],Table1[[#All],[Employee Name]],Table1[[#All],[Status]],"",0,1)</f>
        <v>Active</v>
      </c>
      <c r="R4007" s="37"/>
    </row>
    <row r="4008" spans="1:18">
      <c r="A4008" s="17"/>
      <c r="B4008" s="15"/>
      <c r="C4008" s="15"/>
      <c r="D4008" s="15"/>
      <c r="E4008" s="32">
        <v>45785</v>
      </c>
      <c r="F4008" s="17" t="s">
        <v>193</v>
      </c>
      <c r="G4008" s="15"/>
      <c r="H4008" s="17" t="s">
        <v>239</v>
      </c>
      <c r="I4008" s="17" t="s">
        <v>1308</v>
      </c>
      <c r="J4008" s="17" t="s">
        <v>475</v>
      </c>
      <c r="K4008" s="17" t="s">
        <v>267</v>
      </c>
      <c r="L4008" s="17" t="s">
        <v>12073</v>
      </c>
      <c r="M4008" s="17" t="s">
        <v>11267</v>
      </c>
      <c r="N4008" s="17" t="s">
        <v>12074</v>
      </c>
      <c r="O4008" s="17" t="s">
        <v>283</v>
      </c>
      <c r="P4008" s="43" t="s">
        <v>4047</v>
      </c>
      <c r="Q4008" s="17" t="str" cm="1">
        <f t="array" ref="Q4008">_xlfn.XLOOKUP(Table4[[#This Row],[Full Name / Nama Penuh]],Table1[[#All],[Employee Name]],Table1[[#All],[Status]],"",0,1)</f>
        <v>Active</v>
      </c>
      <c r="R4008" s="37"/>
    </row>
    <row r="4009" spans="1:18">
      <c r="A4009" s="17"/>
      <c r="B4009" s="15"/>
      <c r="C4009" s="15"/>
      <c r="D4009" s="15"/>
      <c r="E4009" s="32">
        <v>45785</v>
      </c>
      <c r="F4009" s="17" t="s">
        <v>107</v>
      </c>
      <c r="G4009" s="15"/>
      <c r="H4009" s="17" t="s">
        <v>239</v>
      </c>
      <c r="I4009" s="17" t="s">
        <v>1641</v>
      </c>
      <c r="J4009" s="17" t="s">
        <v>274</v>
      </c>
      <c r="K4009" s="17" t="s">
        <v>267</v>
      </c>
      <c r="L4009" s="17" t="s">
        <v>12075</v>
      </c>
      <c r="M4009" s="17" t="s">
        <v>12076</v>
      </c>
      <c r="N4009" s="17" t="s">
        <v>12077</v>
      </c>
      <c r="O4009" s="17" t="s">
        <v>948</v>
      </c>
      <c r="P4009" s="43" t="s">
        <v>4047</v>
      </c>
      <c r="Q4009" s="17" t="str" cm="1">
        <f t="array" ref="Q4009">_xlfn.XLOOKUP(Table4[[#This Row],[Full Name / Nama Penuh]],Table1[[#All],[Employee Name]],Table1[[#All],[Status]],"",0,1)</f>
        <v>Active</v>
      </c>
      <c r="R4009" s="37"/>
    </row>
    <row r="4010" spans="1:18">
      <c r="A4010" s="17"/>
      <c r="B4010" s="15"/>
      <c r="C4010" s="15"/>
      <c r="D4010" s="15"/>
      <c r="E4010" s="32">
        <v>45785</v>
      </c>
      <c r="F4010" s="17" t="s">
        <v>128</v>
      </c>
      <c r="G4010" s="15"/>
      <c r="H4010" s="17" t="s">
        <v>239</v>
      </c>
      <c r="I4010" s="17" t="s">
        <v>10834</v>
      </c>
      <c r="J4010" s="17" t="s">
        <v>274</v>
      </c>
      <c r="K4010" s="17" t="s">
        <v>267</v>
      </c>
      <c r="L4010" s="17" t="s">
        <v>12078</v>
      </c>
      <c r="M4010" s="17" t="s">
        <v>12079</v>
      </c>
      <c r="N4010" s="17" t="s">
        <v>11990</v>
      </c>
      <c r="O4010" s="17" t="s">
        <v>375</v>
      </c>
      <c r="P4010" s="43" t="s">
        <v>4047</v>
      </c>
      <c r="Q4010" s="17" t="str" cm="1">
        <f t="array" ref="Q4010">_xlfn.XLOOKUP(Table4[[#This Row],[Full Name / Nama Penuh]],Table1[[#All],[Employee Name]],Table1[[#All],[Status]],"",0,1)</f>
        <v>Inactive</v>
      </c>
      <c r="R4010" s="37"/>
    </row>
    <row r="4011" spans="1:18">
      <c r="A4011" s="17"/>
      <c r="B4011" s="15"/>
      <c r="C4011" s="15"/>
      <c r="D4011" s="15"/>
      <c r="E4011" s="32">
        <v>45784</v>
      </c>
      <c r="F4011" s="17" t="s">
        <v>216</v>
      </c>
      <c r="G4011" s="15"/>
      <c r="H4011" s="17" t="s">
        <v>239</v>
      </c>
      <c r="I4011" s="17" t="s">
        <v>11242</v>
      </c>
      <c r="J4011" s="17" t="s">
        <v>279</v>
      </c>
      <c r="K4011" s="17" t="s">
        <v>296</v>
      </c>
      <c r="L4011" s="17" t="s">
        <v>12080</v>
      </c>
      <c r="M4011" s="17" t="s">
        <v>12081</v>
      </c>
      <c r="N4011" s="17" t="s">
        <v>12082</v>
      </c>
      <c r="O4011" s="17" t="s">
        <v>346</v>
      </c>
      <c r="P4011" s="43" t="s">
        <v>4047</v>
      </c>
      <c r="Q4011" s="17" t="str" cm="1">
        <f t="array" ref="Q4011">_xlfn.XLOOKUP(Table4[[#This Row],[Full Name / Nama Penuh]],Table1[[#All],[Employee Name]],Table1[[#All],[Status]],"",0,1)</f>
        <v>Active</v>
      </c>
      <c r="R4011" s="37"/>
    </row>
    <row r="4012" spans="1:18">
      <c r="A4012" s="17"/>
      <c r="B4012" s="15"/>
      <c r="C4012" s="15"/>
      <c r="D4012" s="15"/>
      <c r="E4012" s="32">
        <v>45784</v>
      </c>
      <c r="F4012" s="17" t="s">
        <v>223</v>
      </c>
      <c r="G4012" s="15"/>
      <c r="H4012" s="17" t="s">
        <v>239</v>
      </c>
      <c r="I4012" s="17" t="s">
        <v>8815</v>
      </c>
      <c r="J4012" s="17" t="s">
        <v>88</v>
      </c>
      <c r="K4012" s="17" t="s">
        <v>305</v>
      </c>
      <c r="L4012" s="17" t="s">
        <v>12083</v>
      </c>
      <c r="M4012" s="17" t="s">
        <v>12084</v>
      </c>
      <c r="N4012" s="17" t="s">
        <v>12085</v>
      </c>
      <c r="O4012" s="17" t="s">
        <v>295</v>
      </c>
      <c r="P4012" s="43" t="s">
        <v>4047</v>
      </c>
      <c r="Q4012" s="17" t="str" cm="1">
        <f t="array" ref="Q4012">_xlfn.XLOOKUP(Table4[[#This Row],[Full Name / Nama Penuh]],Table1[[#All],[Employee Name]],Table1[[#All],[Status]],"",0,1)</f>
        <v>Inactive</v>
      </c>
      <c r="R4012" s="37"/>
    </row>
    <row r="4013" spans="1:18">
      <c r="A4013" s="17"/>
      <c r="B4013" s="15"/>
      <c r="C4013" s="15"/>
      <c r="D4013" s="15"/>
      <c r="E4013" s="32">
        <v>45784</v>
      </c>
      <c r="F4013" s="17" t="s">
        <v>90</v>
      </c>
      <c r="G4013" s="15"/>
      <c r="H4013" s="17" t="s">
        <v>239</v>
      </c>
      <c r="I4013" s="17" t="s">
        <v>445</v>
      </c>
      <c r="J4013" s="17" t="s">
        <v>279</v>
      </c>
      <c r="K4013" s="17" t="s">
        <v>267</v>
      </c>
      <c r="L4013" s="17" t="s">
        <v>12086</v>
      </c>
      <c r="M4013" s="17" t="s">
        <v>12087</v>
      </c>
      <c r="N4013" s="17" t="s">
        <v>12088</v>
      </c>
      <c r="O4013" s="17" t="s">
        <v>346</v>
      </c>
      <c r="P4013" s="43" t="s">
        <v>4047</v>
      </c>
      <c r="Q4013" s="17" t="str" cm="1">
        <f t="array" ref="Q4013">_xlfn.XLOOKUP(Table4[[#This Row],[Full Name / Nama Penuh]],Table1[[#All],[Employee Name]],Table1[[#All],[Status]],"",0,1)</f>
        <v>Active</v>
      </c>
      <c r="R4013" s="37"/>
    </row>
    <row r="4014" spans="1:18">
      <c r="A4014" s="17"/>
      <c r="B4014" s="15"/>
      <c r="C4014" s="15"/>
      <c r="D4014" s="15"/>
      <c r="E4014" s="32">
        <v>45784</v>
      </c>
      <c r="F4014" s="17" t="s">
        <v>82</v>
      </c>
      <c r="G4014" s="15"/>
      <c r="H4014" s="17" t="s">
        <v>239</v>
      </c>
      <c r="I4014" s="17" t="s">
        <v>309</v>
      </c>
      <c r="J4014" s="17" t="s">
        <v>715</v>
      </c>
      <c r="K4014" s="17" t="s">
        <v>267</v>
      </c>
      <c r="L4014" s="17" t="s">
        <v>12089</v>
      </c>
      <c r="M4014" s="17" t="s">
        <v>12090</v>
      </c>
      <c r="N4014" s="17" t="s">
        <v>12091</v>
      </c>
      <c r="O4014" s="17" t="s">
        <v>283</v>
      </c>
      <c r="P4014" s="43" t="s">
        <v>4047</v>
      </c>
      <c r="Q4014" s="17" t="str" cm="1">
        <f t="array" ref="Q4014">_xlfn.XLOOKUP(Table4[[#This Row],[Full Name / Nama Penuh]],Table1[[#All],[Employee Name]],Table1[[#All],[Status]],"",0,1)</f>
        <v>Active</v>
      </c>
      <c r="R4014" s="37"/>
    </row>
    <row r="4015" spans="1:18">
      <c r="A4015" s="17"/>
      <c r="B4015" s="15"/>
      <c r="C4015" s="15"/>
      <c r="D4015" s="15"/>
      <c r="E4015" s="32">
        <v>45784</v>
      </c>
      <c r="F4015" s="17" t="s">
        <v>160</v>
      </c>
      <c r="G4015" s="15"/>
      <c r="H4015" s="17" t="s">
        <v>239</v>
      </c>
      <c r="I4015" s="17" t="s">
        <v>359</v>
      </c>
      <c r="J4015" s="17" t="s">
        <v>386</v>
      </c>
      <c r="K4015" s="17" t="s">
        <v>267</v>
      </c>
      <c r="L4015" s="17" t="s">
        <v>12092</v>
      </c>
      <c r="M4015" s="17" t="s">
        <v>12093</v>
      </c>
      <c r="N4015" s="17" t="s">
        <v>12094</v>
      </c>
      <c r="O4015" s="17" t="s">
        <v>346</v>
      </c>
      <c r="P4015" s="43" t="s">
        <v>4047</v>
      </c>
      <c r="Q4015" s="17" t="str" cm="1">
        <f t="array" ref="Q4015">_xlfn.XLOOKUP(Table4[[#This Row],[Full Name / Nama Penuh]],Table1[[#All],[Employee Name]],Table1[[#All],[Status]],"",0,1)</f>
        <v>Active</v>
      </c>
      <c r="R4015" s="37"/>
    </row>
    <row r="4016" spans="1:18">
      <c r="A4016" s="17"/>
      <c r="B4016" s="15"/>
      <c r="C4016" s="15"/>
      <c r="D4016" s="15"/>
      <c r="E4016" s="32">
        <v>45784</v>
      </c>
      <c r="F4016" s="17" t="s">
        <v>226</v>
      </c>
      <c r="G4016" s="15"/>
      <c r="H4016" s="17" t="s">
        <v>239</v>
      </c>
      <c r="I4016" s="17" t="s">
        <v>2954</v>
      </c>
      <c r="J4016" s="17" t="s">
        <v>274</v>
      </c>
      <c r="K4016" s="17" t="s">
        <v>305</v>
      </c>
      <c r="L4016" s="17" t="s">
        <v>12095</v>
      </c>
      <c r="M4016" s="17" t="s">
        <v>12096</v>
      </c>
      <c r="N4016" s="17" t="s">
        <v>12097</v>
      </c>
      <c r="O4016" s="17" t="s">
        <v>295</v>
      </c>
      <c r="P4016" s="43" t="s">
        <v>4047</v>
      </c>
      <c r="Q4016" s="17" t="str" cm="1">
        <f t="array" ref="Q4016">_xlfn.XLOOKUP(Table4[[#This Row],[Full Name / Nama Penuh]],Table1[[#All],[Employee Name]],Table1[[#All],[Status]],"",0,1)</f>
        <v>Active</v>
      </c>
      <c r="R4016" s="37"/>
    </row>
    <row r="4017" spans="1:18" ht="72.75">
      <c r="A4017" s="17"/>
      <c r="B4017" s="15"/>
      <c r="C4017" s="15"/>
      <c r="D4017" s="15"/>
      <c r="E4017" s="32">
        <v>45784</v>
      </c>
      <c r="F4017" s="17" t="s">
        <v>132</v>
      </c>
      <c r="G4017" s="15" t="s">
        <v>8751</v>
      </c>
      <c r="H4017" s="17" t="s">
        <v>239</v>
      </c>
      <c r="I4017" s="18" t="s">
        <v>56</v>
      </c>
      <c r="J4017" s="18" t="s">
        <v>291</v>
      </c>
      <c r="K4017" s="19" t="s">
        <v>267</v>
      </c>
      <c r="L4017" s="19" t="s">
        <v>12098</v>
      </c>
      <c r="M4017" s="20" t="s">
        <v>12099</v>
      </c>
      <c r="N4017" s="19" t="s">
        <v>12100</v>
      </c>
      <c r="O4017" s="18" t="s">
        <v>346</v>
      </c>
      <c r="P4017" s="43" t="s">
        <v>4047</v>
      </c>
      <c r="Q4017" s="17" t="str" cm="1">
        <f t="array" ref="Q4017">_xlfn.XLOOKUP(Table4[[#This Row],[Full Name / Nama Penuh]],Table1[[#All],[Employee Name]],Table1[[#All],[Status]],"",0,1)</f>
        <v>Active</v>
      </c>
      <c r="R4017" s="37"/>
    </row>
    <row r="4018" spans="1:18">
      <c r="A4018" s="17"/>
      <c r="B4018" s="15"/>
      <c r="C4018" s="15"/>
      <c r="D4018" s="15"/>
      <c r="E4018" s="32">
        <v>45783</v>
      </c>
      <c r="F4018" s="17" t="s">
        <v>222</v>
      </c>
      <c r="G4018" s="15"/>
      <c r="H4018" s="17" t="s">
        <v>239</v>
      </c>
      <c r="I4018" s="17" t="s">
        <v>9018</v>
      </c>
      <c r="J4018" s="17" t="s">
        <v>266</v>
      </c>
      <c r="K4018" s="17" t="s">
        <v>285</v>
      </c>
      <c r="L4018" s="17" t="s">
        <v>12101</v>
      </c>
      <c r="M4018" s="17" t="s">
        <v>1851</v>
      </c>
      <c r="N4018" s="17" t="s">
        <v>122</v>
      </c>
      <c r="O4018" s="17" t="s">
        <v>283</v>
      </c>
      <c r="P4018" s="43" t="s">
        <v>4047</v>
      </c>
      <c r="Q4018" s="17" t="str" cm="1">
        <f t="array" ref="Q4018">_xlfn.XLOOKUP(Table4[[#This Row],[Full Name / Nama Penuh]],Table1[[#All],[Employee Name]],Table1[[#All],[Status]],"",0,1)</f>
        <v>Active</v>
      </c>
      <c r="R4018" s="37"/>
    </row>
    <row r="4019" spans="1:18">
      <c r="A4019" s="17"/>
      <c r="B4019" s="15"/>
      <c r="C4019" s="15"/>
      <c r="D4019" s="15"/>
      <c r="E4019" s="32">
        <v>45783</v>
      </c>
      <c r="F4019" s="17" t="s">
        <v>169</v>
      </c>
      <c r="G4019" s="15"/>
      <c r="H4019" s="17" t="s">
        <v>239</v>
      </c>
      <c r="I4019" s="17" t="s">
        <v>932</v>
      </c>
      <c r="J4019" s="17" t="s">
        <v>753</v>
      </c>
      <c r="K4019" s="17" t="s">
        <v>285</v>
      </c>
      <c r="L4019" s="17" t="s">
        <v>12102</v>
      </c>
      <c r="M4019" s="17" t="s">
        <v>12103</v>
      </c>
      <c r="N4019" s="17" t="s">
        <v>12104</v>
      </c>
      <c r="O4019" s="17" t="s">
        <v>289</v>
      </c>
      <c r="P4019" s="43" t="s">
        <v>4047</v>
      </c>
      <c r="Q4019" s="17" t="str" cm="1">
        <f t="array" ref="Q4019">_xlfn.XLOOKUP(Table4[[#This Row],[Full Name / Nama Penuh]],Table1[[#All],[Employee Name]],Table1[[#All],[Status]],"",0,1)</f>
        <v>Active</v>
      </c>
      <c r="R4019" s="37"/>
    </row>
    <row r="4020" spans="1:18">
      <c r="A4020" s="17"/>
      <c r="B4020" s="15"/>
      <c r="C4020" s="15"/>
      <c r="D4020" s="15"/>
      <c r="E4020" s="32">
        <v>45783</v>
      </c>
      <c r="F4020" s="17" t="s">
        <v>211</v>
      </c>
      <c r="G4020" s="15"/>
      <c r="H4020" s="17" t="s">
        <v>239</v>
      </c>
      <c r="I4020" s="17" t="s">
        <v>892</v>
      </c>
      <c r="J4020" s="17" t="s">
        <v>325</v>
      </c>
      <c r="K4020" s="17" t="s">
        <v>305</v>
      </c>
      <c r="L4020" s="17" t="s">
        <v>12105</v>
      </c>
      <c r="M4020" s="17" t="s">
        <v>12106</v>
      </c>
      <c r="N4020" s="17" t="s">
        <v>12107</v>
      </c>
      <c r="O4020" s="17" t="s">
        <v>948</v>
      </c>
      <c r="P4020" s="43" t="s">
        <v>4047</v>
      </c>
      <c r="Q4020" s="17" t="str" cm="1">
        <f t="array" ref="Q4020">_xlfn.XLOOKUP(Table4[[#This Row],[Full Name / Nama Penuh]],Table1[[#All],[Employee Name]],Table1[[#All],[Status]],"",0,1)</f>
        <v>Active</v>
      </c>
      <c r="R4020" s="37"/>
    </row>
    <row r="4021" spans="1:18">
      <c r="A4021" s="17"/>
      <c r="B4021" s="15"/>
      <c r="C4021" s="15"/>
      <c r="D4021" s="15"/>
      <c r="E4021" s="32">
        <v>45783</v>
      </c>
      <c r="F4021" s="17" t="s">
        <v>148</v>
      </c>
      <c r="G4021" s="15"/>
      <c r="H4021" s="17" t="s">
        <v>239</v>
      </c>
      <c r="I4021" s="17" t="s">
        <v>11629</v>
      </c>
      <c r="J4021" s="17" t="s">
        <v>1701</v>
      </c>
      <c r="K4021" s="17" t="s">
        <v>305</v>
      </c>
      <c r="L4021" s="17" t="s">
        <v>12108</v>
      </c>
      <c r="M4021" s="17" t="s">
        <v>11150</v>
      </c>
      <c r="N4021" s="17" t="s">
        <v>11631</v>
      </c>
      <c r="O4021" s="17" t="s">
        <v>428</v>
      </c>
      <c r="P4021" s="43" t="s">
        <v>4047</v>
      </c>
      <c r="Q4021" s="17" t="str" cm="1">
        <f t="array" ref="Q4021">_xlfn.XLOOKUP(Table4[[#This Row],[Full Name / Nama Penuh]],Table1[[#All],[Employee Name]],Table1[[#All],[Status]],"",0,1)</f>
        <v>Active</v>
      </c>
      <c r="R4021" s="37"/>
    </row>
    <row r="4022" spans="1:18">
      <c r="A4022" s="17"/>
      <c r="B4022" s="15"/>
      <c r="C4022" s="15"/>
      <c r="D4022" s="15"/>
      <c r="E4022" s="32">
        <v>45783</v>
      </c>
      <c r="F4022" s="17" t="s">
        <v>82</v>
      </c>
      <c r="G4022" s="15"/>
      <c r="H4022" s="17" t="s">
        <v>239</v>
      </c>
      <c r="I4022" s="17" t="s">
        <v>309</v>
      </c>
      <c r="J4022" s="17" t="s">
        <v>848</v>
      </c>
      <c r="K4022" s="17" t="s">
        <v>267</v>
      </c>
      <c r="L4022" s="17" t="s">
        <v>12109</v>
      </c>
      <c r="M4022" s="17" t="s">
        <v>12110</v>
      </c>
      <c r="N4022" s="17" t="s">
        <v>12111</v>
      </c>
      <c r="O4022" s="17" t="s">
        <v>283</v>
      </c>
      <c r="P4022" s="43" t="s">
        <v>4047</v>
      </c>
      <c r="Q4022" s="17" t="str" cm="1">
        <f t="array" ref="Q4022">_xlfn.XLOOKUP(Table4[[#This Row],[Full Name / Nama Penuh]],Table1[[#All],[Employee Name]],Table1[[#All],[Status]],"",0,1)</f>
        <v>Active</v>
      </c>
      <c r="R4022" s="37"/>
    </row>
    <row r="4023" spans="1:18">
      <c r="A4023" s="17"/>
      <c r="B4023" s="15"/>
      <c r="C4023" s="15"/>
      <c r="D4023" s="15"/>
      <c r="E4023" s="32">
        <v>45783</v>
      </c>
      <c r="F4023" s="17" t="s">
        <v>166</v>
      </c>
      <c r="G4023" s="15"/>
      <c r="H4023" s="17" t="s">
        <v>239</v>
      </c>
      <c r="I4023" s="17" t="s">
        <v>359</v>
      </c>
      <c r="J4023" s="17" t="s">
        <v>274</v>
      </c>
      <c r="K4023" s="17" t="s">
        <v>267</v>
      </c>
      <c r="L4023" s="17" t="s">
        <v>12112</v>
      </c>
      <c r="M4023" s="17" t="s">
        <v>12113</v>
      </c>
      <c r="N4023" s="17" t="s">
        <v>362</v>
      </c>
      <c r="O4023" s="17" t="s">
        <v>283</v>
      </c>
      <c r="P4023" s="43" t="s">
        <v>4047</v>
      </c>
      <c r="Q4023" s="17" t="str" cm="1">
        <f t="array" ref="Q4023">_xlfn.XLOOKUP(Table4[[#This Row],[Full Name / Nama Penuh]],Table1[[#All],[Employee Name]],Table1[[#All],[Status]],"",0,1)</f>
        <v>Active</v>
      </c>
      <c r="R4023" s="37"/>
    </row>
    <row r="4024" spans="1:18">
      <c r="A4024" s="17"/>
      <c r="B4024" s="15"/>
      <c r="C4024" s="15"/>
      <c r="D4024" s="15"/>
      <c r="E4024" s="32">
        <v>45782</v>
      </c>
      <c r="F4024" s="17" t="s">
        <v>165</v>
      </c>
      <c r="G4024" s="15"/>
      <c r="H4024" s="17" t="s">
        <v>239</v>
      </c>
      <c r="I4024" s="17" t="s">
        <v>701</v>
      </c>
      <c r="J4024" s="17" t="s">
        <v>753</v>
      </c>
      <c r="K4024" s="17" t="s">
        <v>285</v>
      </c>
      <c r="L4024" s="17" t="s">
        <v>12114</v>
      </c>
      <c r="M4024" s="17" t="s">
        <v>12115</v>
      </c>
      <c r="N4024" s="17" t="s">
        <v>12116</v>
      </c>
      <c r="O4024" s="17" t="s">
        <v>375</v>
      </c>
      <c r="P4024" s="43" t="s">
        <v>4047</v>
      </c>
      <c r="Q4024" s="17" t="str" cm="1">
        <f t="array" ref="Q4024">_xlfn.XLOOKUP(Table4[[#This Row],[Full Name / Nama Penuh]],Table1[[#All],[Employee Name]],Table1[[#All],[Status]],"",0,1)</f>
        <v>Active</v>
      </c>
      <c r="R4024" s="37"/>
    </row>
    <row r="4025" spans="1:18">
      <c r="A4025" s="17"/>
      <c r="B4025" s="15"/>
      <c r="C4025" s="15"/>
      <c r="D4025" s="15"/>
      <c r="E4025" s="32">
        <v>45782</v>
      </c>
      <c r="F4025" s="17" t="s">
        <v>165</v>
      </c>
      <c r="G4025" s="15"/>
      <c r="H4025" s="17" t="s">
        <v>239</v>
      </c>
      <c r="I4025" s="17" t="s">
        <v>701</v>
      </c>
      <c r="J4025" s="17" t="s">
        <v>753</v>
      </c>
      <c r="K4025" s="17" t="s">
        <v>285</v>
      </c>
      <c r="L4025" s="17" t="s">
        <v>12117</v>
      </c>
      <c r="M4025" s="17" t="s">
        <v>12118</v>
      </c>
      <c r="N4025" s="17" t="s">
        <v>12119</v>
      </c>
      <c r="O4025" s="17" t="s">
        <v>375</v>
      </c>
      <c r="P4025" s="43" t="s">
        <v>4047</v>
      </c>
      <c r="Q4025" s="17" t="str" cm="1">
        <f t="array" ref="Q4025">_xlfn.XLOOKUP(Table4[[#This Row],[Full Name / Nama Penuh]],Table1[[#All],[Employee Name]],Table1[[#All],[Status]],"",0,1)</f>
        <v>Active</v>
      </c>
      <c r="R4025" s="37"/>
    </row>
    <row r="4026" spans="1:18">
      <c r="A4026" s="17"/>
      <c r="B4026" s="15"/>
      <c r="C4026" s="15"/>
      <c r="D4026" s="15"/>
      <c r="E4026" s="32">
        <v>45782</v>
      </c>
      <c r="F4026" s="17" t="s">
        <v>187</v>
      </c>
      <c r="G4026" s="15"/>
      <c r="H4026" s="17" t="s">
        <v>239</v>
      </c>
      <c r="I4026" s="17" t="s">
        <v>701</v>
      </c>
      <c r="J4026" s="17" t="s">
        <v>753</v>
      </c>
      <c r="K4026" s="17" t="s">
        <v>285</v>
      </c>
      <c r="L4026" s="17" t="s">
        <v>12120</v>
      </c>
      <c r="M4026" s="17" t="s">
        <v>12121</v>
      </c>
      <c r="N4026" s="17" t="s">
        <v>12122</v>
      </c>
      <c r="O4026" s="17" t="s">
        <v>289</v>
      </c>
      <c r="P4026" s="43" t="s">
        <v>4047</v>
      </c>
      <c r="Q4026" s="17" t="str" cm="1">
        <f t="array" ref="Q4026">_xlfn.XLOOKUP(Table4[[#This Row],[Full Name / Nama Penuh]],Table1[[#All],[Employee Name]],Table1[[#All],[Status]],"",0,1)</f>
        <v>Active</v>
      </c>
      <c r="R4026" s="37"/>
    </row>
    <row r="4027" spans="1:18">
      <c r="A4027" s="17"/>
      <c r="B4027" s="15"/>
      <c r="C4027" s="15"/>
      <c r="D4027" s="15"/>
      <c r="E4027" s="32">
        <v>45782</v>
      </c>
      <c r="F4027" s="17" t="s">
        <v>187</v>
      </c>
      <c r="G4027" s="15"/>
      <c r="H4027" s="17" t="s">
        <v>239</v>
      </c>
      <c r="I4027" s="17" t="s">
        <v>701</v>
      </c>
      <c r="J4027" s="17" t="s">
        <v>753</v>
      </c>
      <c r="K4027" s="17" t="s">
        <v>285</v>
      </c>
      <c r="L4027" s="17" t="s">
        <v>12123</v>
      </c>
      <c r="M4027" s="17" t="s">
        <v>12121</v>
      </c>
      <c r="N4027" s="17" t="s">
        <v>12124</v>
      </c>
      <c r="O4027" s="17" t="s">
        <v>289</v>
      </c>
      <c r="P4027" s="43" t="s">
        <v>4047</v>
      </c>
      <c r="Q4027" s="17" t="str" cm="1">
        <f t="array" ref="Q4027">_xlfn.XLOOKUP(Table4[[#This Row],[Full Name / Nama Penuh]],Table1[[#All],[Employee Name]],Table1[[#All],[Status]],"",0,1)</f>
        <v>Active</v>
      </c>
      <c r="R4027" s="37"/>
    </row>
    <row r="4028" spans="1:18">
      <c r="A4028" s="17"/>
      <c r="B4028" s="15"/>
      <c r="C4028" s="15"/>
      <c r="D4028" s="15"/>
      <c r="E4028" s="32">
        <v>45782</v>
      </c>
      <c r="F4028" s="17" t="s">
        <v>231</v>
      </c>
      <c r="G4028" s="15"/>
      <c r="H4028" s="17" t="s">
        <v>239</v>
      </c>
      <c r="I4028" s="17" t="s">
        <v>12125</v>
      </c>
      <c r="J4028" s="17" t="s">
        <v>966</v>
      </c>
      <c r="K4028" s="17" t="s">
        <v>285</v>
      </c>
      <c r="L4028" s="17" t="s">
        <v>12126</v>
      </c>
      <c r="M4028" s="17" t="s">
        <v>12127</v>
      </c>
      <c r="N4028" s="17" t="s">
        <v>12128</v>
      </c>
      <c r="O4028" s="17" t="s">
        <v>450</v>
      </c>
      <c r="P4028" s="43" t="s">
        <v>4047</v>
      </c>
      <c r="Q4028" s="17" t="str" cm="1">
        <f t="array" ref="Q4028">_xlfn.XLOOKUP(Table4[[#This Row],[Full Name / Nama Penuh]],Table1[[#All],[Employee Name]],Table1[[#All],[Status]],"",0,1)</f>
        <v>Inactive</v>
      </c>
      <c r="R4028" s="37"/>
    </row>
    <row r="4029" spans="1:18">
      <c r="A4029" s="17"/>
      <c r="B4029" s="15"/>
      <c r="C4029" s="15"/>
      <c r="D4029" s="15"/>
      <c r="E4029" s="32">
        <v>45782</v>
      </c>
      <c r="F4029" s="17" t="s">
        <v>11</v>
      </c>
      <c r="G4029" s="15"/>
      <c r="H4029" s="17" t="s">
        <v>239</v>
      </c>
      <c r="I4029" s="17" t="s">
        <v>12129</v>
      </c>
      <c r="J4029" s="17" t="s">
        <v>386</v>
      </c>
      <c r="K4029" s="17" t="s">
        <v>267</v>
      </c>
      <c r="L4029" s="17" t="s">
        <v>12130</v>
      </c>
      <c r="M4029" s="17" t="s">
        <v>12131</v>
      </c>
      <c r="N4029" s="17" t="s">
        <v>12132</v>
      </c>
      <c r="O4029" s="17" t="s">
        <v>498</v>
      </c>
      <c r="P4029" s="43" t="s">
        <v>4047</v>
      </c>
      <c r="Q4029" s="17" t="str" cm="1">
        <f t="array" ref="Q4029">_xlfn.XLOOKUP(Table4[[#This Row],[Full Name / Nama Penuh]],Table1[[#All],[Employee Name]],Table1[[#All],[Status]],"",0,1)</f>
        <v>Active</v>
      </c>
      <c r="R4029" s="37"/>
    </row>
    <row r="4030" spans="1:18">
      <c r="A4030" s="17"/>
      <c r="B4030" s="15"/>
      <c r="C4030" s="15"/>
      <c r="D4030" s="15"/>
      <c r="E4030" s="32">
        <v>45782</v>
      </c>
      <c r="F4030" s="17" t="s">
        <v>219</v>
      </c>
      <c r="G4030" s="37">
        <v>12000048</v>
      </c>
      <c r="H4030" s="17" t="s">
        <v>239</v>
      </c>
      <c r="I4030" s="17" t="s">
        <v>627</v>
      </c>
      <c r="J4030" s="17" t="s">
        <v>266</v>
      </c>
      <c r="K4030" s="17" t="s">
        <v>267</v>
      </c>
      <c r="L4030" s="17" t="s">
        <v>12133</v>
      </c>
      <c r="M4030" s="17" t="s">
        <v>12134</v>
      </c>
      <c r="N4030" s="17" t="s">
        <v>12135</v>
      </c>
      <c r="O4030" s="17" t="s">
        <v>553</v>
      </c>
      <c r="P4030" s="43" t="s">
        <v>4047</v>
      </c>
      <c r="Q4030" s="17" t="str" cm="1">
        <f t="array" ref="Q4030">_xlfn.XLOOKUP(Table4[[#This Row],[Full Name / Nama Penuh]],Table1[[#All],[Employee Name]],Table1[[#All],[Status]],"",0,1)</f>
        <v>Active</v>
      </c>
      <c r="R4030" s="37"/>
    </row>
    <row r="4031" spans="1:18">
      <c r="A4031" s="17"/>
      <c r="B4031" s="15"/>
      <c r="C4031" s="15"/>
      <c r="D4031" s="15"/>
      <c r="E4031" s="32">
        <v>45782</v>
      </c>
      <c r="F4031" s="17" t="s">
        <v>134</v>
      </c>
      <c r="G4031" s="15"/>
      <c r="H4031" s="17" t="s">
        <v>239</v>
      </c>
      <c r="I4031" s="17" t="s">
        <v>8052</v>
      </c>
      <c r="J4031" s="17" t="s">
        <v>279</v>
      </c>
      <c r="K4031" s="17" t="s">
        <v>267</v>
      </c>
      <c r="L4031" s="17" t="s">
        <v>12136</v>
      </c>
      <c r="M4031" s="17" t="s">
        <v>12137</v>
      </c>
      <c r="N4031" s="17" t="s">
        <v>12138</v>
      </c>
      <c r="O4031" s="17" t="s">
        <v>541</v>
      </c>
      <c r="P4031" s="43" t="s">
        <v>4047</v>
      </c>
      <c r="Q4031" s="17" t="str" cm="1">
        <f t="array" ref="Q4031">_xlfn.XLOOKUP(Table4[[#This Row],[Full Name / Nama Penuh]],Table1[[#All],[Employee Name]],Table1[[#All],[Status]],"",0,1)</f>
        <v>Inactive</v>
      </c>
      <c r="R4031" s="37"/>
    </row>
    <row r="4032" spans="1:18">
      <c r="A4032" s="17"/>
      <c r="B4032" s="15"/>
      <c r="C4032" s="15"/>
      <c r="D4032" s="15"/>
      <c r="E4032" s="32">
        <v>45780</v>
      </c>
      <c r="F4032" s="17" t="s">
        <v>89</v>
      </c>
      <c r="G4032" s="15"/>
      <c r="H4032" s="17" t="s">
        <v>239</v>
      </c>
      <c r="I4032" s="17" t="s">
        <v>12139</v>
      </c>
      <c r="J4032" s="17" t="s">
        <v>325</v>
      </c>
      <c r="K4032" s="17" t="s">
        <v>267</v>
      </c>
      <c r="L4032" s="17" t="s">
        <v>12140</v>
      </c>
      <c r="M4032" s="17" t="s">
        <v>12141</v>
      </c>
      <c r="N4032" s="17" t="s">
        <v>12142</v>
      </c>
      <c r="O4032" s="17" t="s">
        <v>283</v>
      </c>
      <c r="P4032" s="43" t="s">
        <v>4047</v>
      </c>
      <c r="Q4032" s="17" t="str" cm="1">
        <f t="array" ref="Q4032">_xlfn.XLOOKUP(Table4[[#This Row],[Full Name / Nama Penuh]],Table1[[#All],[Employee Name]],Table1[[#All],[Status]],"",0,1)</f>
        <v>Inactive</v>
      </c>
      <c r="R4032" s="37"/>
    </row>
    <row r="4033" spans="1:18">
      <c r="A4033" s="17"/>
      <c r="B4033" s="15"/>
      <c r="C4033" s="15"/>
      <c r="D4033" s="15"/>
      <c r="E4033" s="32">
        <v>45780</v>
      </c>
      <c r="F4033" s="17" t="s">
        <v>229</v>
      </c>
      <c r="G4033" s="15"/>
      <c r="H4033" s="17" t="s">
        <v>239</v>
      </c>
      <c r="I4033" s="17" t="s">
        <v>2849</v>
      </c>
      <c r="J4033" s="17" t="s">
        <v>266</v>
      </c>
      <c r="K4033" s="17" t="s">
        <v>305</v>
      </c>
      <c r="L4033" s="17" t="s">
        <v>12143</v>
      </c>
      <c r="M4033" s="17" t="s">
        <v>12144</v>
      </c>
      <c r="N4033" s="17" t="s">
        <v>12145</v>
      </c>
      <c r="O4033" s="17" t="s">
        <v>553</v>
      </c>
      <c r="P4033" s="43" t="s">
        <v>4047</v>
      </c>
      <c r="Q4033" s="17" t="str" cm="1">
        <f t="array" ref="Q4033">_xlfn.XLOOKUP(Table4[[#This Row],[Full Name / Nama Penuh]],Table1[[#All],[Employee Name]],Table1[[#All],[Status]],"",0,1)</f>
        <v>Active</v>
      </c>
      <c r="R4033" s="37"/>
    </row>
    <row r="4034" spans="1:18">
      <c r="A4034" s="17"/>
      <c r="B4034" s="15"/>
      <c r="C4034" s="15"/>
      <c r="D4034" s="15"/>
      <c r="E4034" s="32">
        <v>45779</v>
      </c>
      <c r="F4034" s="17" t="s">
        <v>135</v>
      </c>
      <c r="G4034" s="15"/>
      <c r="H4034" s="17" t="s">
        <v>239</v>
      </c>
      <c r="I4034" s="17" t="s">
        <v>324</v>
      </c>
      <c r="J4034" s="17" t="s">
        <v>325</v>
      </c>
      <c r="K4034" s="17" t="s">
        <v>296</v>
      </c>
      <c r="L4034" s="17" t="s">
        <v>12146</v>
      </c>
      <c r="M4034" s="17" t="s">
        <v>12147</v>
      </c>
      <c r="N4034" s="17" t="s">
        <v>12148</v>
      </c>
      <c r="O4034" s="17" t="s">
        <v>346</v>
      </c>
      <c r="P4034" s="43" t="s">
        <v>4047</v>
      </c>
      <c r="Q4034" s="17" t="str" cm="1">
        <f t="array" ref="Q4034">_xlfn.XLOOKUP(Table4[[#This Row],[Full Name / Nama Penuh]],Table1[[#All],[Employee Name]],Table1[[#All],[Status]],"",0,1)</f>
        <v>Active</v>
      </c>
      <c r="R4034" s="37"/>
    </row>
    <row r="4035" spans="1:18">
      <c r="A4035" s="17"/>
      <c r="B4035" s="15"/>
      <c r="C4035" s="15"/>
      <c r="D4035" s="15"/>
      <c r="E4035" s="32">
        <v>45779</v>
      </c>
      <c r="F4035" s="17" t="s">
        <v>112</v>
      </c>
      <c r="G4035" s="15"/>
      <c r="H4035" s="17" t="s">
        <v>239</v>
      </c>
      <c r="I4035" s="17" t="s">
        <v>7015</v>
      </c>
      <c r="J4035" s="17" t="s">
        <v>88</v>
      </c>
      <c r="K4035" s="17" t="s">
        <v>296</v>
      </c>
      <c r="L4035" s="17" t="s">
        <v>12149</v>
      </c>
      <c r="M4035" s="17" t="s">
        <v>12150</v>
      </c>
      <c r="N4035" s="17" t="s">
        <v>12151</v>
      </c>
      <c r="O4035" s="17" t="s">
        <v>289</v>
      </c>
      <c r="P4035" s="43" t="s">
        <v>4047</v>
      </c>
      <c r="Q4035" s="17" t="str" cm="1">
        <f t="array" ref="Q4035">_xlfn.XLOOKUP(Table4[[#This Row],[Full Name / Nama Penuh]],Table1[[#All],[Employee Name]],Table1[[#All],[Status]],"",0,1)</f>
        <v>Inactive</v>
      </c>
      <c r="R4035" s="37"/>
    </row>
    <row r="4036" spans="1:18">
      <c r="A4036" s="17"/>
      <c r="B4036" s="15"/>
      <c r="C4036" s="15"/>
      <c r="D4036" s="15"/>
      <c r="E4036" s="32">
        <v>45779</v>
      </c>
      <c r="F4036" s="17" t="s">
        <v>228</v>
      </c>
      <c r="G4036" s="15"/>
      <c r="H4036" s="17" t="s">
        <v>239</v>
      </c>
      <c r="I4036" s="17" t="s">
        <v>814</v>
      </c>
      <c r="J4036" s="17" t="s">
        <v>266</v>
      </c>
      <c r="K4036" s="17" t="s">
        <v>305</v>
      </c>
      <c r="L4036" s="17" t="s">
        <v>12152</v>
      </c>
      <c r="M4036" s="17" t="s">
        <v>12153</v>
      </c>
      <c r="N4036" s="17" t="s">
        <v>12154</v>
      </c>
      <c r="O4036" s="17" t="s">
        <v>593</v>
      </c>
      <c r="P4036" s="43" t="s">
        <v>4047</v>
      </c>
      <c r="Q4036" s="17" t="str" cm="1">
        <f t="array" ref="Q4036">_xlfn.XLOOKUP(Table4[[#This Row],[Full Name / Nama Penuh]],Table1[[#All],[Employee Name]],Table1[[#All],[Status]],"",0,1)</f>
        <v>Active</v>
      </c>
      <c r="R4036" s="37"/>
    </row>
    <row r="4037" spans="1:18">
      <c r="A4037" s="17"/>
      <c r="B4037" s="15"/>
      <c r="C4037" s="15"/>
      <c r="D4037" s="15"/>
      <c r="E4037" s="32">
        <v>45779</v>
      </c>
      <c r="F4037" s="17" t="s">
        <v>156</v>
      </c>
      <c r="G4037" s="15"/>
      <c r="H4037" s="17" t="s">
        <v>239</v>
      </c>
      <c r="I4037" s="17" t="s">
        <v>697</v>
      </c>
      <c r="J4037" s="17" t="s">
        <v>274</v>
      </c>
      <c r="K4037" s="17" t="s">
        <v>267</v>
      </c>
      <c r="L4037" s="17" t="s">
        <v>12155</v>
      </c>
      <c r="M4037" s="17" t="s">
        <v>12156</v>
      </c>
      <c r="N4037" s="17" t="s">
        <v>12157</v>
      </c>
      <c r="O4037" s="17" t="s">
        <v>375</v>
      </c>
      <c r="P4037" s="43" t="s">
        <v>4047</v>
      </c>
      <c r="Q4037" s="17" t="str" cm="1">
        <f t="array" ref="Q4037">_xlfn.XLOOKUP(Table4[[#This Row],[Full Name / Nama Penuh]],Table1[[#All],[Employee Name]],Table1[[#All],[Status]],"",0,1)</f>
        <v>Active</v>
      </c>
      <c r="R4037" s="37"/>
    </row>
    <row r="4038" spans="1:18">
      <c r="A4038" s="17"/>
      <c r="B4038" s="15"/>
      <c r="C4038" s="15"/>
      <c r="D4038" s="15"/>
      <c r="E4038" s="32">
        <v>45778</v>
      </c>
      <c r="F4038" s="17" t="s">
        <v>111</v>
      </c>
      <c r="G4038" s="15"/>
      <c r="H4038" s="17" t="s">
        <v>239</v>
      </c>
      <c r="I4038" s="17" t="s">
        <v>12158</v>
      </c>
      <c r="J4038" s="17" t="s">
        <v>88</v>
      </c>
      <c r="K4038" s="17" t="s">
        <v>296</v>
      </c>
      <c r="L4038" s="17" t="s">
        <v>12159</v>
      </c>
      <c r="M4038" s="17" t="s">
        <v>12160</v>
      </c>
      <c r="N4038" s="17" t="s">
        <v>12161</v>
      </c>
      <c r="O4038" s="17" t="s">
        <v>295</v>
      </c>
      <c r="P4038" s="43" t="s">
        <v>4047</v>
      </c>
      <c r="Q4038" s="17" t="str" cm="1">
        <f t="array" ref="Q4038">_xlfn.XLOOKUP(Table4[[#This Row],[Full Name / Nama Penuh]],Table1[[#All],[Employee Name]],Table1[[#All],[Status]],"",0,1)</f>
        <v>Inactive</v>
      </c>
      <c r="R4038" s="37"/>
    </row>
    <row r="4039" spans="1:18">
      <c r="A4039" s="17"/>
      <c r="B4039" s="15"/>
      <c r="C4039" s="15"/>
      <c r="D4039" s="15"/>
      <c r="E4039" s="32">
        <v>45778</v>
      </c>
      <c r="F4039" s="17" t="s">
        <v>137</v>
      </c>
      <c r="G4039" s="15"/>
      <c r="H4039" s="17" t="s">
        <v>239</v>
      </c>
      <c r="I4039" s="17" t="s">
        <v>730</v>
      </c>
      <c r="J4039" s="17" t="s">
        <v>291</v>
      </c>
      <c r="K4039" s="17" t="s">
        <v>285</v>
      </c>
      <c r="L4039" s="17" t="s">
        <v>12162</v>
      </c>
      <c r="M4039" s="17" t="s">
        <v>12163</v>
      </c>
      <c r="N4039" s="17" t="s">
        <v>12164</v>
      </c>
      <c r="O4039" s="17" t="s">
        <v>367</v>
      </c>
      <c r="P4039" s="43" t="s">
        <v>4047</v>
      </c>
      <c r="Q4039" s="17" t="str" cm="1">
        <f t="array" ref="Q4039">_xlfn.XLOOKUP(Table4[[#This Row],[Full Name / Nama Penuh]],Table1[[#All],[Employee Name]],Table1[[#All],[Status]],"",0,1)</f>
        <v>Active</v>
      </c>
      <c r="R4039" s="37"/>
    </row>
    <row r="4040" spans="1:18">
      <c r="A4040" s="17"/>
      <c r="B4040" s="15"/>
      <c r="C4040" s="15"/>
      <c r="D4040" s="15"/>
      <c r="E4040" s="32">
        <v>45778</v>
      </c>
      <c r="F4040" s="17" t="s">
        <v>214</v>
      </c>
      <c r="G4040" s="15"/>
      <c r="H4040" s="17" t="s">
        <v>239</v>
      </c>
      <c r="I4040" s="17" t="s">
        <v>11447</v>
      </c>
      <c r="J4040" s="17" t="s">
        <v>1038</v>
      </c>
      <c r="K4040" s="17" t="s">
        <v>296</v>
      </c>
      <c r="L4040" s="17" t="s">
        <v>12165</v>
      </c>
      <c r="M4040" s="17" t="s">
        <v>12166</v>
      </c>
      <c r="N4040" s="17" t="s">
        <v>12167</v>
      </c>
      <c r="O4040" s="17" t="s">
        <v>948</v>
      </c>
      <c r="P4040" s="43" t="s">
        <v>4047</v>
      </c>
      <c r="Q4040" s="17" t="str" cm="1">
        <f t="array" ref="Q4040">_xlfn.XLOOKUP(Table4[[#This Row],[Full Name / Nama Penuh]],Table1[[#All],[Employee Name]],Table1[[#All],[Status]],"",0,1)</f>
        <v>Active</v>
      </c>
      <c r="R4040" s="37"/>
    </row>
    <row r="4041" spans="1:18">
      <c r="A4041" s="17"/>
      <c r="B4041" s="15"/>
      <c r="C4041" s="15"/>
      <c r="D4041" s="15"/>
      <c r="E4041" s="32">
        <v>45778</v>
      </c>
      <c r="F4041" s="17" t="s">
        <v>138</v>
      </c>
      <c r="G4041" s="15"/>
      <c r="H4041" s="17" t="s">
        <v>239</v>
      </c>
      <c r="I4041" s="17" t="s">
        <v>6441</v>
      </c>
      <c r="J4041" s="17" t="s">
        <v>291</v>
      </c>
      <c r="K4041" s="17" t="s">
        <v>296</v>
      </c>
      <c r="L4041" s="17" t="s">
        <v>12168</v>
      </c>
      <c r="M4041" s="17" t="s">
        <v>12169</v>
      </c>
      <c r="N4041" s="17" t="s">
        <v>12170</v>
      </c>
      <c r="O4041" s="17" t="s">
        <v>527</v>
      </c>
      <c r="P4041" s="43" t="s">
        <v>4047</v>
      </c>
      <c r="Q4041" s="17" t="str" cm="1">
        <f t="array" ref="Q4041">_xlfn.XLOOKUP(Table4[[#This Row],[Full Name / Nama Penuh]],Table1[[#All],[Employee Name]],Table1[[#All],[Status]],"",0,1)</f>
        <v>Active</v>
      </c>
      <c r="R4041" s="37"/>
    </row>
    <row r="4042" spans="1:18">
      <c r="A4042" s="17"/>
      <c r="B4042" s="15"/>
      <c r="C4042" s="15"/>
      <c r="D4042" s="15"/>
      <c r="E4042" s="32">
        <v>45778</v>
      </c>
      <c r="F4042" s="17" t="s">
        <v>177</v>
      </c>
      <c r="G4042" s="15"/>
      <c r="H4042" s="17" t="s">
        <v>239</v>
      </c>
      <c r="I4042" s="17" t="s">
        <v>512</v>
      </c>
      <c r="J4042" s="17" t="s">
        <v>291</v>
      </c>
      <c r="K4042" s="17" t="s">
        <v>305</v>
      </c>
      <c r="L4042" s="17" t="s">
        <v>12171</v>
      </c>
      <c r="M4042" s="17" t="s">
        <v>12172</v>
      </c>
      <c r="N4042" s="17" t="s">
        <v>12173</v>
      </c>
      <c r="O4042" s="17" t="s">
        <v>283</v>
      </c>
      <c r="P4042" s="43" t="s">
        <v>4047</v>
      </c>
      <c r="Q4042" s="17" t="str" cm="1">
        <f t="array" ref="Q4042">_xlfn.XLOOKUP(Table4[[#This Row],[Full Name / Nama Penuh]],Table1[[#All],[Employee Name]],Table1[[#All],[Status]],"",0,1)</f>
        <v>Active</v>
      </c>
      <c r="R4042" s="37"/>
    </row>
    <row r="4043" spans="1:18">
      <c r="A4043" s="17"/>
      <c r="B4043" s="15"/>
      <c r="C4043" s="15"/>
      <c r="D4043" s="15"/>
      <c r="E4043" s="32">
        <v>45778</v>
      </c>
      <c r="F4043" s="17" t="s">
        <v>205</v>
      </c>
      <c r="G4043" s="15"/>
      <c r="H4043" s="17" t="s">
        <v>239</v>
      </c>
      <c r="I4043" s="17" t="s">
        <v>12174</v>
      </c>
      <c r="J4043" s="17" t="s">
        <v>919</v>
      </c>
      <c r="K4043" s="17" t="s">
        <v>267</v>
      </c>
      <c r="L4043" s="17" t="s">
        <v>12175</v>
      </c>
      <c r="M4043" s="17" t="s">
        <v>12176</v>
      </c>
      <c r="N4043" s="17" t="s">
        <v>12177</v>
      </c>
      <c r="O4043" s="17" t="s">
        <v>948</v>
      </c>
      <c r="P4043" s="43" t="s">
        <v>4047</v>
      </c>
      <c r="Q4043" s="17" t="str" cm="1">
        <f t="array" ref="Q4043">_xlfn.XLOOKUP(Table4[[#This Row],[Full Name / Nama Penuh]],Table1[[#All],[Employee Name]],Table1[[#All],[Status]],"",0,1)</f>
        <v>Active</v>
      </c>
      <c r="R4043" s="37"/>
    </row>
    <row r="4044" spans="1:18">
      <c r="A4044" s="17"/>
      <c r="B4044" s="15"/>
      <c r="C4044" s="15"/>
      <c r="D4044" s="15"/>
      <c r="E4044" s="32">
        <v>45778</v>
      </c>
      <c r="F4044" s="17" t="s">
        <v>105</v>
      </c>
      <c r="G4044" s="15"/>
      <c r="H4044" s="17" t="s">
        <v>239</v>
      </c>
      <c r="I4044" s="17" t="s">
        <v>12178</v>
      </c>
      <c r="J4044" s="17" t="s">
        <v>274</v>
      </c>
      <c r="K4044" s="17" t="s">
        <v>267</v>
      </c>
      <c r="L4044" s="17" t="s">
        <v>12179</v>
      </c>
      <c r="M4044" s="17" t="s">
        <v>12180</v>
      </c>
      <c r="N4044" s="17" t="s">
        <v>12181</v>
      </c>
      <c r="O4044" s="17" t="s">
        <v>428</v>
      </c>
      <c r="P4044" s="43" t="s">
        <v>4047</v>
      </c>
      <c r="Q4044" s="17" t="str" cm="1">
        <f t="array" ref="Q4044">_xlfn.XLOOKUP(Table4[[#This Row],[Full Name / Nama Penuh]],Table1[[#All],[Employee Name]],Table1[[#All],[Status]],"",0,1)</f>
        <v>Inactive</v>
      </c>
      <c r="R4044" s="37"/>
    </row>
    <row r="4045" spans="1:18">
      <c r="A4045" s="17"/>
      <c r="B4045" s="15"/>
      <c r="C4045" s="15"/>
      <c r="D4045" s="15"/>
      <c r="E4045" s="32">
        <v>45778</v>
      </c>
      <c r="F4045" s="17" t="s">
        <v>156</v>
      </c>
      <c r="G4045" s="15"/>
      <c r="H4045" s="17" t="s">
        <v>239</v>
      </c>
      <c r="I4045" s="17" t="s">
        <v>697</v>
      </c>
      <c r="J4045" s="17" t="s">
        <v>266</v>
      </c>
      <c r="K4045" s="17" t="s">
        <v>267</v>
      </c>
      <c r="L4045" s="17" t="s">
        <v>12182</v>
      </c>
      <c r="M4045" s="17" t="s">
        <v>5663</v>
      </c>
      <c r="N4045" s="17" t="s">
        <v>12183</v>
      </c>
      <c r="O4045" s="17" t="s">
        <v>553</v>
      </c>
      <c r="P4045" s="43" t="s">
        <v>4047</v>
      </c>
      <c r="Q4045" s="17" t="str" cm="1">
        <f t="array" ref="Q4045">_xlfn.XLOOKUP(Table4[[#This Row],[Full Name / Nama Penuh]],Table1[[#All],[Employee Name]],Table1[[#All],[Status]],"",0,1)</f>
        <v>Active</v>
      </c>
      <c r="R4045" s="37"/>
    </row>
    <row r="4046" spans="1:18">
      <c r="A4046" s="17"/>
      <c r="B4046" s="15"/>
      <c r="C4046" s="15"/>
      <c r="D4046" s="15"/>
      <c r="E4046" s="32">
        <v>45778</v>
      </c>
      <c r="F4046" s="17" t="s">
        <v>107</v>
      </c>
      <c r="G4046" s="15"/>
      <c r="H4046" s="17" t="s">
        <v>239</v>
      </c>
      <c r="I4046" s="17" t="s">
        <v>1641</v>
      </c>
      <c r="J4046" s="17" t="s">
        <v>291</v>
      </c>
      <c r="K4046" s="17" t="s">
        <v>267</v>
      </c>
      <c r="L4046" s="17" t="s">
        <v>12184</v>
      </c>
      <c r="M4046" s="17" t="s">
        <v>12185</v>
      </c>
      <c r="N4046" s="17" t="s">
        <v>12186</v>
      </c>
      <c r="O4046" s="17" t="s">
        <v>589</v>
      </c>
      <c r="P4046" s="43" t="s">
        <v>4047</v>
      </c>
      <c r="Q4046" s="17" t="str" cm="1">
        <f t="array" ref="Q4046">_xlfn.XLOOKUP(Table4[[#This Row],[Full Name / Nama Penuh]],Table1[[#All],[Employee Name]],Table1[[#All],[Status]],"",0,1)</f>
        <v>Active</v>
      </c>
      <c r="R4046" s="37"/>
    </row>
    <row r="4047" spans="1:18">
      <c r="A4047" s="17"/>
      <c r="B4047" s="15"/>
      <c r="C4047" s="15"/>
      <c r="D4047" s="15"/>
      <c r="E4047" s="32">
        <v>45778</v>
      </c>
      <c r="F4047" s="17" t="s">
        <v>113</v>
      </c>
      <c r="G4047" s="15"/>
      <c r="H4047" s="17" t="s">
        <v>239</v>
      </c>
      <c r="I4047" s="17" t="s">
        <v>8492</v>
      </c>
      <c r="J4047" s="17" t="s">
        <v>88</v>
      </c>
      <c r="K4047" s="17" t="s">
        <v>305</v>
      </c>
      <c r="L4047" s="17" t="s">
        <v>12187</v>
      </c>
      <c r="M4047" s="17" t="s">
        <v>12188</v>
      </c>
      <c r="N4047" s="17" t="s">
        <v>12189</v>
      </c>
      <c r="O4047" s="17" t="s">
        <v>454</v>
      </c>
      <c r="P4047" s="43" t="s">
        <v>4047</v>
      </c>
      <c r="Q4047" s="17" t="str" cm="1">
        <f t="array" ref="Q4047">_xlfn.XLOOKUP(Table4[[#This Row],[Full Name / Nama Penuh]],Table1[[#All],[Employee Name]],Table1[[#All],[Status]],"",0,1)</f>
        <v>Inactive</v>
      </c>
      <c r="R4047" s="37"/>
    </row>
    <row r="4048" spans="1:18">
      <c r="A4048" s="17"/>
      <c r="B4048" s="15"/>
      <c r="C4048" s="15"/>
      <c r="D4048" s="15"/>
      <c r="E4048" s="32">
        <v>45778</v>
      </c>
      <c r="F4048" s="17" t="s">
        <v>128</v>
      </c>
      <c r="G4048" s="15"/>
      <c r="H4048" s="17" t="s">
        <v>239</v>
      </c>
      <c r="I4048" s="17" t="s">
        <v>10834</v>
      </c>
      <c r="J4048" s="17" t="s">
        <v>279</v>
      </c>
      <c r="K4048" s="17" t="s">
        <v>267</v>
      </c>
      <c r="L4048" s="17" t="s">
        <v>12190</v>
      </c>
      <c r="M4048" s="17" t="s">
        <v>12191</v>
      </c>
      <c r="N4048" s="17" t="s">
        <v>12192</v>
      </c>
      <c r="O4048" s="17" t="s">
        <v>346</v>
      </c>
      <c r="P4048" s="43" t="s">
        <v>4047</v>
      </c>
      <c r="Q4048" s="17" t="str" cm="1">
        <f t="array" ref="Q4048">_xlfn.XLOOKUP(Table4[[#This Row],[Full Name / Nama Penuh]],Table1[[#All],[Employee Name]],Table1[[#All],[Status]],"",0,1)</f>
        <v>Inactive</v>
      </c>
      <c r="R4048" s="37"/>
    </row>
    <row r="4049" spans="1:18">
      <c r="A4049" s="17"/>
      <c r="B4049" s="15"/>
      <c r="C4049" s="15"/>
      <c r="D4049" s="15"/>
      <c r="E4049" s="32">
        <v>45778</v>
      </c>
      <c r="F4049" s="17" t="s">
        <v>160</v>
      </c>
      <c r="G4049" s="15"/>
      <c r="H4049" s="17" t="s">
        <v>239</v>
      </c>
      <c r="I4049" s="17" t="s">
        <v>359</v>
      </c>
      <c r="J4049" s="17" t="s">
        <v>848</v>
      </c>
      <c r="K4049" s="17" t="s">
        <v>267</v>
      </c>
      <c r="L4049" s="17" t="s">
        <v>12193</v>
      </c>
      <c r="M4049" s="17" t="s">
        <v>12194</v>
      </c>
      <c r="N4049" s="17" t="s">
        <v>12195</v>
      </c>
      <c r="O4049" s="17" t="s">
        <v>450</v>
      </c>
      <c r="P4049" s="43" t="s">
        <v>4047</v>
      </c>
      <c r="Q4049" s="17" t="str" cm="1">
        <f t="array" ref="Q4049">_xlfn.XLOOKUP(Table4[[#This Row],[Full Name / Nama Penuh]],Table1[[#All],[Employee Name]],Table1[[#All],[Status]],"",0,1)</f>
        <v>Active</v>
      </c>
      <c r="R4049" s="37"/>
    </row>
    <row r="4050" spans="1:18">
      <c r="A4050" s="17"/>
      <c r="B4050" s="15"/>
      <c r="C4050" s="15"/>
      <c r="D4050" s="15"/>
      <c r="E4050" s="32">
        <v>45778</v>
      </c>
      <c r="F4050" s="17" t="s">
        <v>169</v>
      </c>
      <c r="G4050" s="15"/>
      <c r="H4050" s="17" t="s">
        <v>239</v>
      </c>
      <c r="I4050" s="17" t="s">
        <v>932</v>
      </c>
      <c r="J4050" s="17" t="s">
        <v>386</v>
      </c>
      <c r="K4050" s="17" t="s">
        <v>267</v>
      </c>
      <c r="L4050" s="17" t="s">
        <v>12196</v>
      </c>
      <c r="M4050" s="17" t="s">
        <v>12197</v>
      </c>
      <c r="N4050" s="17" t="s">
        <v>12198</v>
      </c>
      <c r="O4050" s="17" t="s">
        <v>318</v>
      </c>
      <c r="P4050" s="43" t="s">
        <v>4047</v>
      </c>
      <c r="Q4050" s="17" t="str" cm="1">
        <f t="array" ref="Q4050">_xlfn.XLOOKUP(Table4[[#This Row],[Full Name / Nama Penuh]],Table1[[#All],[Employee Name]],Table1[[#All],[Status]],"",0,1)</f>
        <v>Active</v>
      </c>
      <c r="R4050" s="37"/>
    </row>
    <row r="4051" spans="1:18" ht="188.25">
      <c r="A4051" s="47"/>
      <c r="B4051" s="21"/>
      <c r="C4051" s="21"/>
      <c r="D4051" s="21"/>
      <c r="E4051" s="33">
        <v>45777.502893518496</v>
      </c>
      <c r="F4051" s="17" t="s">
        <v>114</v>
      </c>
      <c r="G4051" s="15"/>
      <c r="H4051" s="17" t="s">
        <v>239</v>
      </c>
      <c r="I4051" s="22" t="s">
        <v>8879</v>
      </c>
      <c r="J4051" s="22" t="s">
        <v>88</v>
      </c>
      <c r="K4051" s="23" t="s">
        <v>296</v>
      </c>
      <c r="L4051" s="23" t="s">
        <v>12199</v>
      </c>
      <c r="M4051" s="24" t="s">
        <v>12200</v>
      </c>
      <c r="N4051" s="23" t="s">
        <v>12201</v>
      </c>
      <c r="O4051" s="22" t="s">
        <v>346</v>
      </c>
      <c r="P4051" s="43" t="s">
        <v>4047</v>
      </c>
      <c r="Q4051" s="17" t="str" cm="1">
        <f t="array" ref="Q4051">_xlfn.XLOOKUP(Table4[[#This Row],[Full Name / Nama Penuh]],Table1[[#All],[Employee Name]],Table1[[#All],[Status]],"",0,1)</f>
        <v>Active</v>
      </c>
      <c r="R4051" s="37"/>
    </row>
    <row r="4052" spans="1:18" ht="159">
      <c r="A4052" s="17"/>
      <c r="B4052" s="15"/>
      <c r="C4052" s="15"/>
      <c r="D4052" s="15"/>
      <c r="E4052" s="32">
        <v>45777.497314814798</v>
      </c>
      <c r="F4052" s="17" t="s">
        <v>114</v>
      </c>
      <c r="G4052" s="15"/>
      <c r="H4052" s="17" t="s">
        <v>239</v>
      </c>
      <c r="I4052" s="18" t="s">
        <v>8879</v>
      </c>
      <c r="J4052" s="18" t="s">
        <v>274</v>
      </c>
      <c r="K4052" s="19" t="s">
        <v>305</v>
      </c>
      <c r="L4052" s="19" t="s">
        <v>12202</v>
      </c>
      <c r="M4052" s="20" t="s">
        <v>12203</v>
      </c>
      <c r="N4052" s="19" t="s">
        <v>12204</v>
      </c>
      <c r="O4052" s="18" t="s">
        <v>289</v>
      </c>
      <c r="P4052" s="43" t="s">
        <v>4047</v>
      </c>
      <c r="Q4052" s="17" t="str" cm="1">
        <f t="array" ref="Q4052">_xlfn.XLOOKUP(Table4[[#This Row],[Full Name / Nama Penuh]],Table1[[#All],[Employee Name]],Table1[[#All],[Status]],"",0,1)</f>
        <v>Active</v>
      </c>
      <c r="R4052" s="37"/>
    </row>
    <row r="4053" spans="1:18" ht="115.5">
      <c r="A4053" s="47"/>
      <c r="B4053" s="21"/>
      <c r="C4053" s="21"/>
      <c r="D4053" s="21"/>
      <c r="E4053" s="33">
        <v>45777.378553240698</v>
      </c>
      <c r="F4053" s="17" t="s">
        <v>114</v>
      </c>
      <c r="G4053" s="15"/>
      <c r="H4053" s="17" t="s">
        <v>239</v>
      </c>
      <c r="I4053" s="22" t="s">
        <v>8879</v>
      </c>
      <c r="J4053" s="22" t="s">
        <v>88</v>
      </c>
      <c r="K4053" s="23" t="s">
        <v>305</v>
      </c>
      <c r="L4053" s="23" t="s">
        <v>12205</v>
      </c>
      <c r="M4053" s="24" t="s">
        <v>12206</v>
      </c>
      <c r="N4053" s="23" t="s">
        <v>12207</v>
      </c>
      <c r="O4053" s="22" t="s">
        <v>295</v>
      </c>
      <c r="P4053" s="43" t="s">
        <v>4047</v>
      </c>
      <c r="Q4053" s="17" t="str" cm="1">
        <f t="array" ref="Q4053">_xlfn.XLOOKUP(Table4[[#This Row],[Full Name / Nama Penuh]],Table1[[#All],[Employee Name]],Table1[[#All],[Status]],"",0,1)</f>
        <v>Active</v>
      </c>
      <c r="R4053" s="37"/>
    </row>
    <row r="4054" spans="1:18">
      <c r="A4054" s="17"/>
      <c r="B4054" s="15"/>
      <c r="C4054" s="15"/>
      <c r="D4054" s="15"/>
      <c r="E4054" s="32">
        <v>45777</v>
      </c>
      <c r="F4054" s="17" t="s">
        <v>93</v>
      </c>
      <c r="G4054" s="15"/>
      <c r="H4054" s="17" t="s">
        <v>239</v>
      </c>
      <c r="I4054" s="17" t="s">
        <v>6054</v>
      </c>
      <c r="J4054" s="17" t="s">
        <v>320</v>
      </c>
      <c r="K4054" s="17" t="s">
        <v>296</v>
      </c>
      <c r="L4054" s="17" t="s">
        <v>12208</v>
      </c>
      <c r="M4054" s="17" t="s">
        <v>12209</v>
      </c>
      <c r="N4054" s="17" t="s">
        <v>12210</v>
      </c>
      <c r="O4054" s="17" t="s">
        <v>346</v>
      </c>
      <c r="P4054" s="43" t="s">
        <v>4047</v>
      </c>
      <c r="Q4054" s="17" t="str" cm="1">
        <f t="array" ref="Q4054">_xlfn.XLOOKUP(Table4[[#This Row],[Full Name / Nama Penuh]],Table1[[#All],[Employee Name]],Table1[[#All],[Status]],"",0,1)</f>
        <v>Active</v>
      </c>
      <c r="R4054" s="37"/>
    </row>
    <row r="4055" spans="1:18">
      <c r="A4055" s="17"/>
      <c r="B4055" s="15"/>
      <c r="C4055" s="15"/>
      <c r="D4055" s="15"/>
      <c r="E4055" s="32">
        <v>45777</v>
      </c>
      <c r="F4055" s="17" t="s">
        <v>133</v>
      </c>
      <c r="G4055" s="15"/>
      <c r="H4055" s="17" t="s">
        <v>239</v>
      </c>
      <c r="I4055" s="17" t="s">
        <v>290</v>
      </c>
      <c r="J4055" s="17" t="s">
        <v>325</v>
      </c>
      <c r="K4055" s="17" t="s">
        <v>285</v>
      </c>
      <c r="L4055" s="17" t="s">
        <v>12211</v>
      </c>
      <c r="M4055" s="17" t="s">
        <v>12212</v>
      </c>
      <c r="N4055" s="17" t="s">
        <v>12213</v>
      </c>
      <c r="O4055" s="17" t="s">
        <v>295</v>
      </c>
      <c r="P4055" s="43" t="s">
        <v>4047</v>
      </c>
      <c r="Q4055" s="17" t="str" cm="1">
        <f t="array" ref="Q4055">_xlfn.XLOOKUP(Table4[[#This Row],[Full Name / Nama Penuh]],Table1[[#All],[Employee Name]],Table1[[#All],[Status]],"",0,1)</f>
        <v>Active</v>
      </c>
      <c r="R4055" s="37"/>
    </row>
    <row r="4056" spans="1:18">
      <c r="A4056" s="17"/>
      <c r="B4056" s="15"/>
      <c r="C4056" s="15"/>
      <c r="D4056" s="15"/>
      <c r="E4056" s="32">
        <v>45777</v>
      </c>
      <c r="F4056" s="17" t="s">
        <v>112</v>
      </c>
      <c r="G4056" s="15"/>
      <c r="H4056" s="17" t="s">
        <v>239</v>
      </c>
      <c r="I4056" s="17" t="s">
        <v>10918</v>
      </c>
      <c r="J4056" s="17" t="s">
        <v>274</v>
      </c>
      <c r="K4056" s="17" t="s">
        <v>285</v>
      </c>
      <c r="L4056" s="17" t="s">
        <v>12214</v>
      </c>
      <c r="M4056" s="17" t="s">
        <v>12215</v>
      </c>
      <c r="N4056" s="17" t="s">
        <v>12216</v>
      </c>
      <c r="O4056" s="17" t="s">
        <v>541</v>
      </c>
      <c r="P4056" s="43" t="s">
        <v>4047</v>
      </c>
      <c r="Q4056" s="17" t="str" cm="1">
        <f t="array" ref="Q4056">_xlfn.XLOOKUP(Table4[[#This Row],[Full Name / Nama Penuh]],Table1[[#All],[Employee Name]],Table1[[#All],[Status]],"",0,1)</f>
        <v>Inactive</v>
      </c>
      <c r="R4056" s="37"/>
    </row>
    <row r="4057" spans="1:18">
      <c r="A4057" s="17"/>
      <c r="B4057" s="15"/>
      <c r="C4057" s="15"/>
      <c r="D4057" s="15"/>
      <c r="E4057" s="32">
        <v>45777</v>
      </c>
      <c r="F4057" s="17" t="s">
        <v>216</v>
      </c>
      <c r="G4057" s="15"/>
      <c r="H4057" s="17" t="s">
        <v>239</v>
      </c>
      <c r="I4057" s="17" t="s">
        <v>371</v>
      </c>
      <c r="J4057" s="17" t="s">
        <v>325</v>
      </c>
      <c r="K4057" s="17" t="s">
        <v>296</v>
      </c>
      <c r="L4057" s="17" t="s">
        <v>12217</v>
      </c>
      <c r="M4057" s="17" t="s">
        <v>12218</v>
      </c>
      <c r="N4057" s="17" t="s">
        <v>12219</v>
      </c>
      <c r="O4057" s="17" t="s">
        <v>450</v>
      </c>
      <c r="P4057" s="43" t="s">
        <v>4047</v>
      </c>
      <c r="Q4057" s="17" t="str" cm="1">
        <f t="array" ref="Q4057">_xlfn.XLOOKUP(Table4[[#This Row],[Full Name / Nama Penuh]],Table1[[#All],[Employee Name]],Table1[[#All],[Status]],"",0,1)</f>
        <v>Active</v>
      </c>
      <c r="R4057" s="37"/>
    </row>
    <row r="4058" spans="1:18">
      <c r="A4058" s="17"/>
      <c r="B4058" s="15"/>
      <c r="C4058" s="15"/>
      <c r="D4058" s="15"/>
      <c r="E4058" s="32">
        <v>45777</v>
      </c>
      <c r="F4058" s="17" t="s">
        <v>174</v>
      </c>
      <c r="G4058" s="15"/>
      <c r="H4058" s="17" t="s">
        <v>239</v>
      </c>
      <c r="I4058" s="17" t="s">
        <v>359</v>
      </c>
      <c r="J4058" s="17" t="s">
        <v>386</v>
      </c>
      <c r="K4058" s="17" t="s">
        <v>296</v>
      </c>
      <c r="L4058" s="17" t="s">
        <v>12220</v>
      </c>
      <c r="M4058" s="17" t="s">
        <v>12221</v>
      </c>
      <c r="N4058" s="17" t="s">
        <v>12222</v>
      </c>
      <c r="O4058" s="17" t="s">
        <v>346</v>
      </c>
      <c r="P4058" s="43" t="s">
        <v>4047</v>
      </c>
      <c r="Q4058" s="17" t="str" cm="1">
        <f t="array" ref="Q4058">_xlfn.XLOOKUP(Table4[[#This Row],[Full Name / Nama Penuh]],Table1[[#All],[Employee Name]],Table1[[#All],[Status]],"",0,1)</f>
        <v>Active</v>
      </c>
      <c r="R4058" s="37"/>
    </row>
    <row r="4059" spans="1:18">
      <c r="A4059" s="17"/>
      <c r="B4059" s="15"/>
      <c r="C4059" s="15"/>
      <c r="D4059" s="15"/>
      <c r="E4059" s="32">
        <v>45777</v>
      </c>
      <c r="F4059" s="17" t="s">
        <v>175</v>
      </c>
      <c r="G4059" s="15"/>
      <c r="H4059" s="17" t="s">
        <v>239</v>
      </c>
      <c r="I4059" s="17" t="s">
        <v>12223</v>
      </c>
      <c r="J4059" s="17" t="s">
        <v>683</v>
      </c>
      <c r="K4059" s="17" t="s">
        <v>296</v>
      </c>
      <c r="L4059" s="17" t="s">
        <v>12224</v>
      </c>
      <c r="M4059" s="17" t="s">
        <v>12225</v>
      </c>
      <c r="N4059" s="17" t="s">
        <v>12226</v>
      </c>
      <c r="O4059" s="17" t="s">
        <v>454</v>
      </c>
      <c r="P4059" s="43" t="s">
        <v>4047</v>
      </c>
      <c r="Q4059" s="17" t="str" cm="1">
        <f t="array" ref="Q4059">_xlfn.XLOOKUP(Table4[[#This Row],[Full Name / Nama Penuh]],Table1[[#All],[Employee Name]],Table1[[#All],[Status]],"",0,1)</f>
        <v>Inactive</v>
      </c>
      <c r="R4059" s="37"/>
    </row>
    <row r="4060" spans="1:18">
      <c r="A4060" s="17"/>
      <c r="B4060" s="15"/>
      <c r="C4060" s="15"/>
      <c r="D4060" s="15"/>
      <c r="E4060" s="32">
        <v>45777</v>
      </c>
      <c r="F4060" s="17" t="s">
        <v>94</v>
      </c>
      <c r="G4060" s="15"/>
      <c r="H4060" s="17" t="s">
        <v>239</v>
      </c>
      <c r="I4060" s="17" t="s">
        <v>12227</v>
      </c>
      <c r="J4060" s="17" t="s">
        <v>291</v>
      </c>
      <c r="K4060" s="17" t="s">
        <v>296</v>
      </c>
      <c r="L4060" s="17" t="s">
        <v>12228</v>
      </c>
      <c r="M4060" s="17" t="s">
        <v>12229</v>
      </c>
      <c r="N4060" s="17" t="s">
        <v>12230</v>
      </c>
      <c r="O4060" s="17" t="s">
        <v>375</v>
      </c>
      <c r="P4060" s="43" t="s">
        <v>4047</v>
      </c>
      <c r="Q4060" s="17" t="str" cm="1">
        <f t="array" ref="Q4060">_xlfn.XLOOKUP(Table4[[#This Row],[Full Name / Nama Penuh]],Table1[[#All],[Employee Name]],Table1[[#All],[Status]],"",0,1)</f>
        <v>Active</v>
      </c>
      <c r="R4060" s="37"/>
    </row>
    <row r="4061" spans="1:18" ht="174">
      <c r="A4061" s="17"/>
      <c r="B4061" s="15"/>
      <c r="C4061" s="15"/>
      <c r="D4061" s="15"/>
      <c r="E4061" s="32">
        <v>45777</v>
      </c>
      <c r="F4061" s="17" t="s">
        <v>140</v>
      </c>
      <c r="G4061" s="15"/>
      <c r="H4061" s="17" t="s">
        <v>239</v>
      </c>
      <c r="I4061" s="18" t="s">
        <v>714</v>
      </c>
      <c r="J4061" s="18" t="s">
        <v>355</v>
      </c>
      <c r="K4061" s="19" t="s">
        <v>285</v>
      </c>
      <c r="L4061" s="19" t="s">
        <v>12231</v>
      </c>
      <c r="M4061" s="20" t="s">
        <v>12232</v>
      </c>
      <c r="N4061" s="19" t="s">
        <v>12233</v>
      </c>
      <c r="O4061" s="18" t="s">
        <v>367</v>
      </c>
      <c r="P4061" s="43" t="s">
        <v>4047</v>
      </c>
      <c r="Q4061" s="17" t="str" cm="1">
        <f t="array" ref="Q4061">_xlfn.XLOOKUP(Table4[[#This Row],[Full Name / Nama Penuh]],Table1[[#All],[Employee Name]],Table1[[#All],[Status]],"",0,1)</f>
        <v>Active</v>
      </c>
      <c r="R4061" s="37"/>
    </row>
    <row r="4062" spans="1:18">
      <c r="A4062" s="17"/>
      <c r="B4062" s="15"/>
      <c r="C4062" s="15"/>
      <c r="D4062" s="15"/>
      <c r="E4062" s="32">
        <v>45777</v>
      </c>
      <c r="F4062" s="17" t="s">
        <v>205</v>
      </c>
      <c r="G4062" s="15"/>
      <c r="H4062" s="17" t="s">
        <v>239</v>
      </c>
      <c r="I4062" s="17" t="s">
        <v>12234</v>
      </c>
      <c r="J4062" s="17" t="s">
        <v>274</v>
      </c>
      <c r="K4062" s="17" t="s">
        <v>267</v>
      </c>
      <c r="L4062" s="17" t="s">
        <v>12235</v>
      </c>
      <c r="M4062" s="17" t="s">
        <v>4483</v>
      </c>
      <c r="N4062" s="17" t="s">
        <v>12236</v>
      </c>
      <c r="O4062" s="17" t="s">
        <v>283</v>
      </c>
      <c r="P4062" s="43" t="s">
        <v>4047</v>
      </c>
      <c r="Q4062" s="17" t="str" cm="1">
        <f t="array" ref="Q4062">_xlfn.XLOOKUP(Table4[[#This Row],[Full Name / Nama Penuh]],Table1[[#All],[Employee Name]],Table1[[#All],[Status]],"",0,1)</f>
        <v>Active</v>
      </c>
      <c r="R4062" s="37"/>
    </row>
    <row r="4063" spans="1:18">
      <c r="A4063" s="17"/>
      <c r="B4063" s="15"/>
      <c r="C4063" s="15"/>
      <c r="D4063" s="15"/>
      <c r="E4063" s="32">
        <v>45777</v>
      </c>
      <c r="F4063" s="17" t="s">
        <v>90</v>
      </c>
      <c r="G4063" s="15"/>
      <c r="H4063" s="17" t="s">
        <v>239</v>
      </c>
      <c r="I4063" s="17" t="s">
        <v>445</v>
      </c>
      <c r="J4063" s="17" t="s">
        <v>325</v>
      </c>
      <c r="K4063" s="17" t="s">
        <v>305</v>
      </c>
      <c r="L4063" s="17" t="s">
        <v>12237</v>
      </c>
      <c r="M4063" s="17" t="s">
        <v>12238</v>
      </c>
      <c r="N4063" s="17" t="s">
        <v>12239</v>
      </c>
      <c r="O4063" s="17" t="s">
        <v>295</v>
      </c>
      <c r="P4063" s="43" t="s">
        <v>4047</v>
      </c>
      <c r="Q4063" s="17" t="str" cm="1">
        <f t="array" ref="Q4063">_xlfn.XLOOKUP(Table4[[#This Row],[Full Name / Nama Penuh]],Table1[[#All],[Employee Name]],Table1[[#All],[Status]],"",0,1)</f>
        <v>Active</v>
      </c>
      <c r="R4063" s="37"/>
    </row>
    <row r="4064" spans="1:18">
      <c r="A4064" s="17"/>
      <c r="B4064" s="15"/>
      <c r="C4064" s="15"/>
      <c r="D4064" s="15"/>
      <c r="E4064" s="32">
        <v>45777</v>
      </c>
      <c r="F4064" s="17" t="s">
        <v>112</v>
      </c>
      <c r="G4064" s="15"/>
      <c r="H4064" s="17" t="s">
        <v>239</v>
      </c>
      <c r="I4064" s="17" t="s">
        <v>7015</v>
      </c>
      <c r="J4064" s="17" t="s">
        <v>291</v>
      </c>
      <c r="K4064" s="17" t="s">
        <v>267</v>
      </c>
      <c r="L4064" s="17" t="s">
        <v>12240</v>
      </c>
      <c r="M4064" s="17" t="s">
        <v>12241</v>
      </c>
      <c r="N4064" s="17" t="s">
        <v>12242</v>
      </c>
      <c r="O4064" s="17" t="s">
        <v>541</v>
      </c>
      <c r="P4064" s="43" t="s">
        <v>4047</v>
      </c>
      <c r="Q4064" s="17" t="str" cm="1">
        <f t="array" ref="Q4064">_xlfn.XLOOKUP(Table4[[#This Row],[Full Name / Nama Penuh]],Table1[[#All],[Employee Name]],Table1[[#All],[Status]],"",0,1)</f>
        <v>Inactive</v>
      </c>
      <c r="R4064" s="37"/>
    </row>
    <row r="4065" spans="1:18">
      <c r="A4065" s="17"/>
      <c r="B4065" s="15"/>
      <c r="C4065" s="15"/>
      <c r="D4065" s="15"/>
      <c r="E4065" s="32">
        <v>45777</v>
      </c>
      <c r="F4065" s="17" t="s">
        <v>113</v>
      </c>
      <c r="G4065" s="15"/>
      <c r="H4065" s="17" t="s">
        <v>239</v>
      </c>
      <c r="I4065" s="17" t="s">
        <v>12243</v>
      </c>
      <c r="J4065" s="17" t="s">
        <v>291</v>
      </c>
      <c r="K4065" s="17" t="s">
        <v>267</v>
      </c>
      <c r="L4065" s="17" t="s">
        <v>12244</v>
      </c>
      <c r="M4065" s="17" t="s">
        <v>12245</v>
      </c>
      <c r="N4065" s="17" t="s">
        <v>12246</v>
      </c>
      <c r="O4065" s="17" t="s">
        <v>541</v>
      </c>
      <c r="P4065" s="43" t="s">
        <v>4047</v>
      </c>
      <c r="Q4065" s="17" t="str" cm="1">
        <f t="array" ref="Q4065">_xlfn.XLOOKUP(Table4[[#This Row],[Full Name / Nama Penuh]],Table1[[#All],[Employee Name]],Table1[[#All],[Status]],"",0,1)</f>
        <v>Inactive</v>
      </c>
      <c r="R4065" s="37"/>
    </row>
    <row r="4066" spans="1:18">
      <c r="A4066" s="17"/>
      <c r="B4066" s="15"/>
      <c r="C4066" s="15"/>
      <c r="D4066" s="15"/>
      <c r="E4066" s="32">
        <v>45777</v>
      </c>
      <c r="F4066" s="17" t="s">
        <v>128</v>
      </c>
      <c r="G4066" s="15"/>
      <c r="H4066" s="17" t="s">
        <v>239</v>
      </c>
      <c r="I4066" s="17" t="s">
        <v>12247</v>
      </c>
      <c r="J4066" s="17" t="s">
        <v>320</v>
      </c>
      <c r="K4066" s="17" t="s">
        <v>267</v>
      </c>
      <c r="L4066" s="17" t="s">
        <v>12248</v>
      </c>
      <c r="M4066" s="17" t="s">
        <v>12249</v>
      </c>
      <c r="N4066" s="17" t="s">
        <v>12250</v>
      </c>
      <c r="O4066" s="17" t="s">
        <v>346</v>
      </c>
      <c r="P4066" s="43" t="s">
        <v>4047</v>
      </c>
      <c r="Q4066" s="17" t="str" cm="1">
        <f t="array" ref="Q4066">_xlfn.XLOOKUP(Table4[[#This Row],[Full Name / Nama Penuh]],Table1[[#All],[Employee Name]],Table1[[#All],[Status]],"",0,1)</f>
        <v>Inactive</v>
      </c>
      <c r="R4066" s="37"/>
    </row>
    <row r="4067" spans="1:18">
      <c r="A4067" s="17"/>
      <c r="B4067" s="15"/>
      <c r="C4067" s="15"/>
      <c r="D4067" s="15"/>
      <c r="E4067" s="32">
        <v>45777</v>
      </c>
      <c r="F4067" s="17" t="s">
        <v>128</v>
      </c>
      <c r="G4067" s="15"/>
      <c r="H4067" s="17" t="s">
        <v>239</v>
      </c>
      <c r="I4067" s="17" t="s">
        <v>10834</v>
      </c>
      <c r="J4067" s="17" t="s">
        <v>274</v>
      </c>
      <c r="K4067" s="17" t="s">
        <v>305</v>
      </c>
      <c r="L4067" s="17" t="s">
        <v>12251</v>
      </c>
      <c r="M4067" s="17" t="s">
        <v>12252</v>
      </c>
      <c r="N4067" s="17" t="s">
        <v>12253</v>
      </c>
      <c r="O4067" s="17" t="s">
        <v>428</v>
      </c>
      <c r="P4067" s="43" t="s">
        <v>4047</v>
      </c>
      <c r="Q4067" s="17" t="str" cm="1">
        <f t="array" ref="Q4067">_xlfn.XLOOKUP(Table4[[#This Row],[Full Name / Nama Penuh]],Table1[[#All],[Employee Name]],Table1[[#All],[Status]],"",0,1)</f>
        <v>Inactive</v>
      </c>
      <c r="R4067" s="37"/>
    </row>
    <row r="4068" spans="1:18">
      <c r="A4068" s="17"/>
      <c r="B4068" s="15"/>
      <c r="C4068" s="15"/>
      <c r="D4068" s="15"/>
      <c r="E4068" s="32">
        <v>45777</v>
      </c>
      <c r="F4068" s="17" t="s">
        <v>160</v>
      </c>
      <c r="G4068" s="15"/>
      <c r="H4068" s="17" t="s">
        <v>239</v>
      </c>
      <c r="I4068" s="17" t="s">
        <v>359</v>
      </c>
      <c r="J4068" s="17" t="s">
        <v>325</v>
      </c>
      <c r="K4068" s="17" t="s">
        <v>267</v>
      </c>
      <c r="L4068" s="17" t="s">
        <v>12254</v>
      </c>
      <c r="M4068" s="17" t="s">
        <v>12255</v>
      </c>
      <c r="N4068" s="17" t="s">
        <v>12256</v>
      </c>
      <c r="O4068" s="17" t="s">
        <v>346</v>
      </c>
      <c r="P4068" s="43" t="s">
        <v>4047</v>
      </c>
      <c r="Q4068" s="17" t="str" cm="1">
        <f t="array" ref="Q4068">_xlfn.XLOOKUP(Table4[[#This Row],[Full Name / Nama Penuh]],Table1[[#All],[Employee Name]],Table1[[#All],[Status]],"",0,1)</f>
        <v>Active</v>
      </c>
      <c r="R4068" s="37"/>
    </row>
    <row r="4069" spans="1:18">
      <c r="A4069" s="17"/>
      <c r="B4069" s="15"/>
      <c r="C4069" s="15"/>
      <c r="D4069" s="15"/>
      <c r="E4069" s="32">
        <v>45777</v>
      </c>
      <c r="F4069" s="17" t="s">
        <v>174</v>
      </c>
      <c r="G4069" s="15"/>
      <c r="H4069" s="17" t="s">
        <v>239</v>
      </c>
      <c r="I4069" s="17" t="s">
        <v>359</v>
      </c>
      <c r="J4069" s="17" t="s">
        <v>291</v>
      </c>
      <c r="K4069" s="17" t="s">
        <v>305</v>
      </c>
      <c r="L4069" s="17" t="s">
        <v>12257</v>
      </c>
      <c r="M4069" s="17" t="s">
        <v>12258</v>
      </c>
      <c r="N4069" s="17" t="s">
        <v>12259</v>
      </c>
      <c r="O4069" s="17" t="s">
        <v>295</v>
      </c>
      <c r="P4069" s="43" t="s">
        <v>4047</v>
      </c>
      <c r="Q4069" s="17" t="str" cm="1">
        <f t="array" ref="Q4069">_xlfn.XLOOKUP(Table4[[#This Row],[Full Name / Nama Penuh]],Table1[[#All],[Employee Name]],Table1[[#All],[Status]],"",0,1)</f>
        <v>Active</v>
      </c>
      <c r="R4069" s="37"/>
    </row>
    <row r="4070" spans="1:18">
      <c r="A4070" s="17"/>
      <c r="B4070" s="15"/>
      <c r="C4070" s="15"/>
      <c r="D4070" s="15"/>
      <c r="E4070" s="32">
        <v>45777</v>
      </c>
      <c r="F4070" s="17" t="s">
        <v>174</v>
      </c>
      <c r="G4070" s="15"/>
      <c r="H4070" s="17" t="s">
        <v>239</v>
      </c>
      <c r="I4070" s="17" t="s">
        <v>8879</v>
      </c>
      <c r="J4070" s="17" t="s">
        <v>88</v>
      </c>
      <c r="K4070" s="17" t="s">
        <v>305</v>
      </c>
      <c r="L4070" s="17" t="s">
        <v>12205</v>
      </c>
      <c r="M4070" s="17" t="s">
        <v>12206</v>
      </c>
      <c r="N4070" s="17" t="s">
        <v>12207</v>
      </c>
      <c r="O4070" s="17" t="s">
        <v>295</v>
      </c>
      <c r="P4070" s="43" t="s">
        <v>4047</v>
      </c>
      <c r="Q4070" s="17" t="str" cm="1">
        <f t="array" ref="Q4070">_xlfn.XLOOKUP(Table4[[#This Row],[Full Name / Nama Penuh]],Table1[[#All],[Employee Name]],Table1[[#All],[Status]],"",0,1)</f>
        <v>Active</v>
      </c>
      <c r="R4070" s="37"/>
    </row>
    <row r="4071" spans="1:18">
      <c r="A4071" s="17"/>
      <c r="B4071" s="15"/>
      <c r="C4071" s="15"/>
      <c r="D4071" s="15"/>
      <c r="E4071" s="32">
        <v>45776</v>
      </c>
      <c r="F4071" s="17" t="s">
        <v>130</v>
      </c>
      <c r="G4071" s="15"/>
      <c r="H4071" s="17" t="s">
        <v>239</v>
      </c>
      <c r="I4071" s="17" t="s">
        <v>12260</v>
      </c>
      <c r="J4071" s="17" t="s">
        <v>325</v>
      </c>
      <c r="K4071" s="17" t="s">
        <v>296</v>
      </c>
      <c r="L4071" s="17" t="s">
        <v>12261</v>
      </c>
      <c r="M4071" s="17" t="s">
        <v>12262</v>
      </c>
      <c r="N4071" s="17" t="s">
        <v>12263</v>
      </c>
      <c r="O4071" s="17" t="s">
        <v>346</v>
      </c>
      <c r="P4071" s="43" t="s">
        <v>4047</v>
      </c>
      <c r="Q4071" s="17" t="str" cm="1">
        <f t="array" ref="Q4071">_xlfn.XLOOKUP(Table4[[#This Row],[Full Name / Nama Penuh]],Table1[[#All],[Employee Name]],Table1[[#All],[Status]],"",0,1)</f>
        <v>Inactive</v>
      </c>
      <c r="R4071" s="37"/>
    </row>
    <row r="4072" spans="1:18">
      <c r="A4072" s="17"/>
      <c r="B4072" s="15"/>
      <c r="C4072" s="15"/>
      <c r="D4072" s="15"/>
      <c r="E4072" s="32">
        <v>45776</v>
      </c>
      <c r="F4072" s="17" t="s">
        <v>210</v>
      </c>
      <c r="G4072" s="15"/>
      <c r="H4072" s="17" t="s">
        <v>239</v>
      </c>
      <c r="I4072" s="17" t="s">
        <v>12264</v>
      </c>
      <c r="J4072" s="17" t="s">
        <v>644</v>
      </c>
      <c r="K4072" s="17" t="s">
        <v>296</v>
      </c>
      <c r="L4072" s="17" t="s">
        <v>12265</v>
      </c>
      <c r="M4072" s="17" t="s">
        <v>12266</v>
      </c>
      <c r="N4072" s="17" t="s">
        <v>12267</v>
      </c>
      <c r="O4072" s="17" t="s">
        <v>367</v>
      </c>
      <c r="P4072" s="43" t="s">
        <v>4047</v>
      </c>
      <c r="Q4072" s="17" t="str" cm="1">
        <f t="array" ref="Q4072">_xlfn.XLOOKUP(Table4[[#This Row],[Full Name / Nama Penuh]],Table1[[#All],[Employee Name]],Table1[[#All],[Status]],"",0,1)</f>
        <v>Active</v>
      </c>
      <c r="R4072" s="37"/>
    </row>
    <row r="4073" spans="1:18">
      <c r="A4073" s="17"/>
      <c r="B4073" s="15"/>
      <c r="C4073" s="15"/>
      <c r="D4073" s="15"/>
      <c r="E4073" s="32">
        <v>45776</v>
      </c>
      <c r="F4073" s="17" t="s">
        <v>35</v>
      </c>
      <c r="G4073" s="15"/>
      <c r="H4073" s="17" t="s">
        <v>239</v>
      </c>
      <c r="I4073" s="17" t="s">
        <v>341</v>
      </c>
      <c r="J4073" s="17" t="s">
        <v>504</v>
      </c>
      <c r="K4073" s="17" t="s">
        <v>296</v>
      </c>
      <c r="L4073" s="17" t="s">
        <v>12268</v>
      </c>
      <c r="M4073" s="17" t="s">
        <v>12269</v>
      </c>
      <c r="N4073" s="17" t="s">
        <v>12270</v>
      </c>
      <c r="O4073" s="17" t="s">
        <v>375</v>
      </c>
      <c r="P4073" s="43" t="s">
        <v>4047</v>
      </c>
      <c r="Q4073" s="17" t="str" cm="1">
        <f t="array" ref="Q4073">_xlfn.XLOOKUP(Table4[[#This Row],[Full Name / Nama Penuh]],Table1[[#All],[Employee Name]],Table1[[#All],[Status]],"",0,1)</f>
        <v>Inactive</v>
      </c>
      <c r="R4073" s="37"/>
    </row>
    <row r="4074" spans="1:18">
      <c r="A4074" s="17"/>
      <c r="B4074" s="15"/>
      <c r="C4074" s="15"/>
      <c r="D4074" s="15"/>
      <c r="E4074" s="32">
        <v>45776</v>
      </c>
      <c r="F4074" s="17" t="s">
        <v>218</v>
      </c>
      <c r="G4074" s="15"/>
      <c r="H4074" s="17" t="s">
        <v>239</v>
      </c>
      <c r="I4074" s="17" t="s">
        <v>3115</v>
      </c>
      <c r="J4074" s="17" t="s">
        <v>1701</v>
      </c>
      <c r="K4074" s="17" t="s">
        <v>296</v>
      </c>
      <c r="L4074" s="17" t="s">
        <v>12271</v>
      </c>
      <c r="M4074" s="17" t="s">
        <v>12272</v>
      </c>
      <c r="N4074" s="17" t="s">
        <v>12273</v>
      </c>
      <c r="O4074" s="17" t="s">
        <v>428</v>
      </c>
      <c r="P4074" s="43" t="s">
        <v>4047</v>
      </c>
      <c r="Q4074" s="17" t="str" cm="1">
        <f t="array" ref="Q4074">_xlfn.XLOOKUP(Table4[[#This Row],[Full Name / Nama Penuh]],Table1[[#All],[Employee Name]],Table1[[#All],[Status]],"",0,1)</f>
        <v>Active</v>
      </c>
      <c r="R4074" s="37"/>
    </row>
    <row r="4075" spans="1:18">
      <c r="A4075" s="17"/>
      <c r="B4075" s="15"/>
      <c r="C4075" s="15"/>
      <c r="D4075" s="15"/>
      <c r="E4075" s="32">
        <v>45776</v>
      </c>
      <c r="F4075" s="17" t="s">
        <v>219</v>
      </c>
      <c r="G4075" s="37">
        <v>12000048</v>
      </c>
      <c r="H4075" s="17" t="s">
        <v>239</v>
      </c>
      <c r="I4075" s="17" t="s">
        <v>627</v>
      </c>
      <c r="J4075" s="17" t="s">
        <v>88</v>
      </c>
      <c r="K4075" s="17" t="s">
        <v>296</v>
      </c>
      <c r="L4075" s="17" t="s">
        <v>12274</v>
      </c>
      <c r="M4075" s="17" t="s">
        <v>12275</v>
      </c>
      <c r="N4075" s="17" t="s">
        <v>12276</v>
      </c>
      <c r="O4075" s="17" t="s">
        <v>375</v>
      </c>
      <c r="P4075" s="43" t="s">
        <v>4047</v>
      </c>
      <c r="Q4075" s="17" t="str" cm="1">
        <f t="array" ref="Q4075">_xlfn.XLOOKUP(Table4[[#This Row],[Full Name / Nama Penuh]],Table1[[#All],[Employee Name]],Table1[[#All],[Status]],"",0,1)</f>
        <v>Active</v>
      </c>
      <c r="R4075" s="37"/>
    </row>
    <row r="4076" spans="1:18">
      <c r="A4076" s="17"/>
      <c r="B4076" s="15"/>
      <c r="C4076" s="15"/>
      <c r="D4076" s="15"/>
      <c r="E4076" s="32">
        <v>45776</v>
      </c>
      <c r="F4076" s="17" t="s">
        <v>129</v>
      </c>
      <c r="G4076" s="15"/>
      <c r="H4076" s="17" t="s">
        <v>239</v>
      </c>
      <c r="I4076" s="17" t="s">
        <v>12277</v>
      </c>
      <c r="J4076" s="17" t="s">
        <v>407</v>
      </c>
      <c r="K4076" s="17" t="s">
        <v>296</v>
      </c>
      <c r="L4076" s="17" t="s">
        <v>12278</v>
      </c>
      <c r="M4076" s="17" t="s">
        <v>12279</v>
      </c>
      <c r="N4076" s="17" t="s">
        <v>12280</v>
      </c>
      <c r="O4076" s="17" t="s">
        <v>340</v>
      </c>
      <c r="P4076" s="43" t="s">
        <v>4047</v>
      </c>
      <c r="Q4076" s="17" t="str" cm="1">
        <f t="array" ref="Q4076">_xlfn.XLOOKUP(Table4[[#This Row],[Full Name / Nama Penuh]],Table1[[#All],[Employee Name]],Table1[[#All],[Status]],"",0,1)</f>
        <v>Inactive</v>
      </c>
      <c r="R4076" s="37"/>
    </row>
    <row r="4077" spans="1:18">
      <c r="A4077" s="17"/>
      <c r="B4077" s="15"/>
      <c r="C4077" s="15"/>
      <c r="D4077" s="15"/>
      <c r="E4077" s="32">
        <v>45776</v>
      </c>
      <c r="F4077" s="17" t="s">
        <v>132</v>
      </c>
      <c r="G4077" s="15"/>
      <c r="H4077" s="17" t="s">
        <v>239</v>
      </c>
      <c r="I4077" s="17" t="s">
        <v>8941</v>
      </c>
      <c r="J4077" s="17" t="s">
        <v>325</v>
      </c>
      <c r="K4077" s="17" t="s">
        <v>296</v>
      </c>
      <c r="L4077" s="17" t="s">
        <v>12281</v>
      </c>
      <c r="M4077" s="17" t="s">
        <v>12282</v>
      </c>
      <c r="N4077" s="17" t="s">
        <v>12283</v>
      </c>
      <c r="O4077" s="17" t="s">
        <v>346</v>
      </c>
      <c r="P4077" s="43" t="s">
        <v>4047</v>
      </c>
      <c r="Q4077" s="17" t="str" cm="1">
        <f t="array" ref="Q4077">_xlfn.XLOOKUP(Table4[[#This Row],[Full Name / Nama Penuh]],Table1[[#All],[Employee Name]],Table1[[#All],[Status]],"",0,1)</f>
        <v>Active</v>
      </c>
      <c r="R4077" s="37"/>
    </row>
    <row r="4078" spans="1:18">
      <c r="A4078" s="17"/>
      <c r="B4078" s="15"/>
      <c r="C4078" s="15"/>
      <c r="D4078" s="15"/>
      <c r="E4078" s="32">
        <v>45776</v>
      </c>
      <c r="F4078" s="17" t="s">
        <v>70</v>
      </c>
      <c r="G4078" s="15"/>
      <c r="H4078" s="17" t="s">
        <v>239</v>
      </c>
      <c r="I4078" s="17" t="s">
        <v>722</v>
      </c>
      <c r="J4078" s="17" t="s">
        <v>386</v>
      </c>
      <c r="K4078" s="17" t="s">
        <v>296</v>
      </c>
      <c r="L4078" s="17" t="s">
        <v>12284</v>
      </c>
      <c r="M4078" s="17" t="s">
        <v>12285</v>
      </c>
      <c r="N4078" s="17" t="s">
        <v>12286</v>
      </c>
      <c r="O4078" s="17" t="s">
        <v>375</v>
      </c>
      <c r="P4078" s="43" t="s">
        <v>4047</v>
      </c>
      <c r="Q4078" s="17" t="str" cm="1">
        <f t="array" ref="Q4078">_xlfn.XLOOKUP(Table4[[#This Row],[Full Name / Nama Penuh]],Table1[[#All],[Employee Name]],Table1[[#All],[Status]],"",0,1)</f>
        <v>Active</v>
      </c>
      <c r="R4078" s="37"/>
    </row>
    <row r="4079" spans="1:18">
      <c r="A4079" s="17"/>
      <c r="B4079" s="15"/>
      <c r="C4079" s="15"/>
      <c r="D4079" s="15"/>
      <c r="E4079" s="32">
        <v>45776</v>
      </c>
      <c r="F4079" s="17" t="s">
        <v>70</v>
      </c>
      <c r="G4079" s="15"/>
      <c r="H4079" s="17" t="s">
        <v>239</v>
      </c>
      <c r="I4079" s="17" t="s">
        <v>722</v>
      </c>
      <c r="J4079" s="17" t="s">
        <v>848</v>
      </c>
      <c r="K4079" s="17" t="s">
        <v>285</v>
      </c>
      <c r="L4079" s="17" t="s">
        <v>12287</v>
      </c>
      <c r="M4079" s="17" t="s">
        <v>287</v>
      </c>
      <c r="N4079" s="17" t="s">
        <v>12288</v>
      </c>
      <c r="O4079" s="17" t="s">
        <v>289</v>
      </c>
      <c r="P4079" s="43" t="s">
        <v>4047</v>
      </c>
      <c r="Q4079" s="17" t="str" cm="1">
        <f t="array" ref="Q4079">_xlfn.XLOOKUP(Table4[[#This Row],[Full Name / Nama Penuh]],Table1[[#All],[Employee Name]],Table1[[#All],[Status]],"",0,1)</f>
        <v>Active</v>
      </c>
      <c r="R4079" s="37"/>
    </row>
    <row r="4080" spans="1:18">
      <c r="A4080" s="17"/>
      <c r="B4080" s="15"/>
      <c r="C4080" s="15"/>
      <c r="D4080" s="15"/>
      <c r="E4080" s="32">
        <v>45776</v>
      </c>
      <c r="F4080" s="17" t="s">
        <v>130</v>
      </c>
      <c r="G4080" s="15"/>
      <c r="H4080" s="17" t="s">
        <v>239</v>
      </c>
      <c r="I4080" s="17" t="s">
        <v>12289</v>
      </c>
      <c r="J4080" s="17" t="s">
        <v>274</v>
      </c>
      <c r="K4080" s="17" t="s">
        <v>267</v>
      </c>
      <c r="L4080" s="17" t="s">
        <v>12290</v>
      </c>
      <c r="M4080" s="17" t="s">
        <v>581</v>
      </c>
      <c r="N4080" s="17" t="s">
        <v>12291</v>
      </c>
      <c r="O4080" s="17" t="s">
        <v>283</v>
      </c>
      <c r="P4080" s="43" t="s">
        <v>4047</v>
      </c>
      <c r="Q4080" s="17" t="str" cm="1">
        <f t="array" ref="Q4080">_xlfn.XLOOKUP(Table4[[#This Row],[Full Name / Nama Penuh]],Table1[[#All],[Employee Name]],Table1[[#All],[Status]],"",0,1)</f>
        <v>Inactive</v>
      </c>
      <c r="R4080" s="37"/>
    </row>
    <row r="4081" spans="1:18">
      <c r="A4081" s="17"/>
      <c r="B4081" s="15"/>
      <c r="C4081" s="15"/>
      <c r="D4081" s="15"/>
      <c r="E4081" s="32">
        <v>45776</v>
      </c>
      <c r="F4081" s="17" t="s">
        <v>211</v>
      </c>
      <c r="G4081" s="15"/>
      <c r="H4081" s="17" t="s">
        <v>239</v>
      </c>
      <c r="I4081" s="17" t="s">
        <v>892</v>
      </c>
      <c r="J4081" s="17" t="s">
        <v>325</v>
      </c>
      <c r="K4081" s="17" t="s">
        <v>305</v>
      </c>
      <c r="L4081" s="17" t="s">
        <v>12292</v>
      </c>
      <c r="M4081" s="17" t="s">
        <v>12293</v>
      </c>
      <c r="N4081" s="17" t="s">
        <v>12294</v>
      </c>
      <c r="O4081" s="17" t="s">
        <v>295</v>
      </c>
      <c r="P4081" s="43" t="s">
        <v>4047</v>
      </c>
      <c r="Q4081" s="17" t="str" cm="1">
        <f t="array" ref="Q4081">_xlfn.XLOOKUP(Table4[[#This Row],[Full Name / Nama Penuh]],Table1[[#All],[Employee Name]],Table1[[#All],[Status]],"",0,1)</f>
        <v>Active</v>
      </c>
      <c r="R4081" s="37"/>
    </row>
    <row r="4082" spans="1:18">
      <c r="A4082" s="17"/>
      <c r="B4082" s="15"/>
      <c r="C4082" s="15"/>
      <c r="D4082" s="15"/>
      <c r="E4082" s="32">
        <v>45776</v>
      </c>
      <c r="F4082" s="17" t="s">
        <v>208</v>
      </c>
      <c r="G4082" s="15"/>
      <c r="H4082" s="17" t="s">
        <v>239</v>
      </c>
      <c r="I4082" s="17" t="s">
        <v>11776</v>
      </c>
      <c r="J4082" s="17" t="s">
        <v>266</v>
      </c>
      <c r="K4082" s="17" t="s">
        <v>267</v>
      </c>
      <c r="L4082" s="17" t="s">
        <v>12295</v>
      </c>
      <c r="M4082" s="17" t="s">
        <v>12296</v>
      </c>
      <c r="N4082" s="17" t="s">
        <v>12297</v>
      </c>
      <c r="O4082" s="17" t="s">
        <v>553</v>
      </c>
      <c r="P4082" s="43" t="s">
        <v>4047</v>
      </c>
      <c r="Q4082" s="17" t="str" cm="1">
        <f t="array" ref="Q4082">_xlfn.XLOOKUP(Table4[[#This Row],[Full Name / Nama Penuh]],Table1[[#All],[Employee Name]],Table1[[#All],[Status]],"",0,1)</f>
        <v>Active</v>
      </c>
      <c r="R4082" s="37"/>
    </row>
    <row r="4083" spans="1:18">
      <c r="A4083" s="17"/>
      <c r="B4083" s="15"/>
      <c r="C4083" s="15"/>
      <c r="D4083" s="15"/>
      <c r="E4083" s="32">
        <v>45776</v>
      </c>
      <c r="F4083" s="17" t="s">
        <v>84</v>
      </c>
      <c r="G4083" s="15"/>
      <c r="H4083" s="17" t="s">
        <v>239</v>
      </c>
      <c r="I4083" s="17" t="s">
        <v>56</v>
      </c>
      <c r="J4083" s="17" t="s">
        <v>604</v>
      </c>
      <c r="K4083" s="17" t="s">
        <v>305</v>
      </c>
      <c r="L4083" s="17" t="s">
        <v>12298</v>
      </c>
      <c r="M4083" s="17" t="s">
        <v>287</v>
      </c>
      <c r="N4083" s="17" t="s">
        <v>12299</v>
      </c>
      <c r="O4083" s="17" t="s">
        <v>295</v>
      </c>
      <c r="P4083" s="43" t="s">
        <v>4047</v>
      </c>
      <c r="Q4083" s="17" t="str" cm="1">
        <f t="array" ref="Q4083">_xlfn.XLOOKUP(Table4[[#This Row],[Full Name / Nama Penuh]],Table1[[#All],[Employee Name]],Table1[[#All],[Status]],"",0,1)</f>
        <v>Active</v>
      </c>
      <c r="R4083" s="37"/>
    </row>
    <row r="4084" spans="1:18">
      <c r="A4084" s="17"/>
      <c r="B4084" s="15"/>
      <c r="C4084" s="15"/>
      <c r="D4084" s="15"/>
      <c r="E4084" s="32">
        <v>45776</v>
      </c>
      <c r="F4084" s="17" t="s">
        <v>72</v>
      </c>
      <c r="G4084" s="15"/>
      <c r="H4084" s="17" t="s">
        <v>239</v>
      </c>
      <c r="I4084" s="17" t="s">
        <v>309</v>
      </c>
      <c r="J4084" s="17" t="s">
        <v>604</v>
      </c>
      <c r="K4084" s="17" t="s">
        <v>305</v>
      </c>
      <c r="L4084" s="17" t="s">
        <v>12300</v>
      </c>
      <c r="M4084" s="17" t="s">
        <v>12301</v>
      </c>
      <c r="N4084" s="17" t="s">
        <v>12302</v>
      </c>
      <c r="O4084" s="17" t="s">
        <v>948</v>
      </c>
      <c r="P4084" s="43" t="s">
        <v>4047</v>
      </c>
      <c r="Q4084" s="17" t="str" cm="1">
        <f t="array" ref="Q4084">_xlfn.XLOOKUP(Table4[[#This Row],[Full Name / Nama Penuh]],Table1[[#All],[Employee Name]],Table1[[#All],[Status]],"",0,1)</f>
        <v>Active</v>
      </c>
      <c r="R4084" s="37"/>
    </row>
    <row r="4085" spans="1:18">
      <c r="A4085" s="17"/>
      <c r="B4085" s="15"/>
      <c r="C4085" s="15"/>
      <c r="D4085" s="15"/>
      <c r="E4085" s="32">
        <v>45776</v>
      </c>
      <c r="F4085" s="17" t="s">
        <v>66</v>
      </c>
      <c r="G4085" s="15"/>
      <c r="H4085" s="17" t="s">
        <v>239</v>
      </c>
      <c r="I4085" s="17" t="s">
        <v>56</v>
      </c>
      <c r="J4085" s="17" t="s">
        <v>325</v>
      </c>
      <c r="K4085" s="17" t="s">
        <v>305</v>
      </c>
      <c r="L4085" s="17" t="s">
        <v>12303</v>
      </c>
      <c r="M4085" s="17" t="s">
        <v>614</v>
      </c>
      <c r="N4085" s="17" t="s">
        <v>5479</v>
      </c>
      <c r="O4085" s="17" t="s">
        <v>289</v>
      </c>
      <c r="P4085" s="43" t="s">
        <v>4047</v>
      </c>
      <c r="Q4085" s="17" t="str" cm="1">
        <f t="array" ref="Q4085">_xlfn.XLOOKUP(Table4[[#This Row],[Full Name / Nama Penuh]],Table1[[#All],[Employee Name]],Table1[[#All],[Status]],"",0,1)</f>
        <v>Active</v>
      </c>
      <c r="R4085" s="37"/>
    </row>
    <row r="4086" spans="1:18">
      <c r="A4086" s="17"/>
      <c r="B4086" s="15"/>
      <c r="C4086" s="15"/>
      <c r="D4086" s="15"/>
      <c r="E4086" s="32">
        <v>45776</v>
      </c>
      <c r="F4086" s="17" t="s">
        <v>125</v>
      </c>
      <c r="G4086" s="15"/>
      <c r="H4086" s="17" t="s">
        <v>239</v>
      </c>
      <c r="I4086" s="17" t="s">
        <v>12304</v>
      </c>
      <c r="J4086" s="17" t="s">
        <v>848</v>
      </c>
      <c r="K4086" s="17" t="s">
        <v>305</v>
      </c>
      <c r="L4086" s="17" t="s">
        <v>12305</v>
      </c>
      <c r="M4086" s="17" t="s">
        <v>12306</v>
      </c>
      <c r="N4086" s="17" t="s">
        <v>12307</v>
      </c>
      <c r="O4086" s="17" t="s">
        <v>295</v>
      </c>
      <c r="P4086" s="43" t="s">
        <v>4047</v>
      </c>
      <c r="Q4086" s="17" t="str" cm="1">
        <f t="array" ref="Q4086">_xlfn.XLOOKUP(Table4[[#This Row],[Full Name / Nama Penuh]],Table1[[#All],[Employee Name]],Table1[[#All],[Status]],"",0,1)</f>
        <v>Inactive</v>
      </c>
      <c r="R4086" s="37"/>
    </row>
    <row r="4087" spans="1:18">
      <c r="A4087" s="17"/>
      <c r="B4087" s="15"/>
      <c r="C4087" s="15"/>
      <c r="D4087" s="15"/>
      <c r="E4087" s="32">
        <v>45776</v>
      </c>
      <c r="F4087" s="17" t="s">
        <v>228</v>
      </c>
      <c r="G4087" s="15"/>
      <c r="H4087" s="17" t="s">
        <v>239</v>
      </c>
      <c r="I4087" s="17" t="s">
        <v>537</v>
      </c>
      <c r="J4087" s="17" t="s">
        <v>291</v>
      </c>
      <c r="K4087" s="17" t="s">
        <v>267</v>
      </c>
      <c r="L4087" s="17" t="s">
        <v>12308</v>
      </c>
      <c r="M4087" s="17" t="s">
        <v>12309</v>
      </c>
      <c r="N4087" s="17" t="s">
        <v>12310</v>
      </c>
      <c r="O4087" s="17" t="s">
        <v>541</v>
      </c>
      <c r="P4087" s="43" t="s">
        <v>4047</v>
      </c>
      <c r="Q4087" s="17" t="str" cm="1">
        <f t="array" ref="Q4087">_xlfn.XLOOKUP(Table4[[#This Row],[Full Name / Nama Penuh]],Table1[[#All],[Employee Name]],Table1[[#All],[Status]],"",0,1)</f>
        <v>Active</v>
      </c>
      <c r="R4087" s="37"/>
    </row>
    <row r="4088" spans="1:18">
      <c r="A4088" s="17"/>
      <c r="B4088" s="15"/>
      <c r="C4088" s="15"/>
      <c r="D4088" s="15"/>
      <c r="E4088" s="32">
        <v>45776</v>
      </c>
      <c r="F4088" s="17" t="s">
        <v>110</v>
      </c>
      <c r="G4088" s="15"/>
      <c r="H4088" s="17" t="s">
        <v>239</v>
      </c>
      <c r="I4088" s="17" t="s">
        <v>11014</v>
      </c>
      <c r="J4088" s="17" t="s">
        <v>88</v>
      </c>
      <c r="K4088" s="17" t="s">
        <v>305</v>
      </c>
      <c r="L4088" s="17" t="s">
        <v>12311</v>
      </c>
      <c r="M4088" s="17" t="s">
        <v>12312</v>
      </c>
      <c r="N4088" s="17" t="s">
        <v>12313</v>
      </c>
      <c r="O4088" s="17" t="s">
        <v>295</v>
      </c>
      <c r="P4088" s="43" t="s">
        <v>4047</v>
      </c>
      <c r="Q4088" s="17" t="str" cm="1">
        <f t="array" ref="Q4088">_xlfn.XLOOKUP(Table4[[#This Row],[Full Name / Nama Penuh]],Table1[[#All],[Employee Name]],Table1[[#All],[Status]],"",0,1)</f>
        <v>Active</v>
      </c>
      <c r="R4088" s="37"/>
    </row>
    <row r="4089" spans="1:18">
      <c r="A4089" s="17"/>
      <c r="B4089" s="15"/>
      <c r="C4089" s="15"/>
      <c r="D4089" s="15"/>
      <c r="E4089" s="32">
        <v>45776</v>
      </c>
      <c r="F4089" s="17" t="s">
        <v>132</v>
      </c>
      <c r="G4089" s="15"/>
      <c r="H4089" s="17" t="s">
        <v>239</v>
      </c>
      <c r="I4089" s="17" t="s">
        <v>8941</v>
      </c>
      <c r="J4089" s="17" t="s">
        <v>1026</v>
      </c>
      <c r="K4089" s="17" t="s">
        <v>267</v>
      </c>
      <c r="L4089" s="17" t="s">
        <v>12314</v>
      </c>
      <c r="M4089" s="17" t="s">
        <v>12315</v>
      </c>
      <c r="N4089" s="17" t="s">
        <v>12316</v>
      </c>
      <c r="O4089" s="17" t="s">
        <v>283</v>
      </c>
      <c r="P4089" s="43" t="s">
        <v>4047</v>
      </c>
      <c r="Q4089" s="17" t="str" cm="1">
        <f t="array" ref="Q4089">_xlfn.XLOOKUP(Table4[[#This Row],[Full Name / Nama Penuh]],Table1[[#All],[Employee Name]],Table1[[#All],[Status]],"",0,1)</f>
        <v>Active</v>
      </c>
      <c r="R4089" s="37"/>
    </row>
    <row r="4090" spans="1:18">
      <c r="A4090" s="17"/>
      <c r="B4090" s="15"/>
      <c r="C4090" s="15"/>
      <c r="D4090" s="15"/>
      <c r="E4090" s="32">
        <v>45776</v>
      </c>
      <c r="F4090" s="17" t="s">
        <v>174</v>
      </c>
      <c r="G4090" s="15"/>
      <c r="H4090" s="17" t="s">
        <v>239</v>
      </c>
      <c r="I4090" s="17" t="s">
        <v>8879</v>
      </c>
      <c r="J4090" s="17" t="s">
        <v>274</v>
      </c>
      <c r="K4090" s="17" t="s">
        <v>305</v>
      </c>
      <c r="L4090" s="17" t="s">
        <v>12202</v>
      </c>
      <c r="M4090" s="17" t="s">
        <v>12203</v>
      </c>
      <c r="N4090" s="17" t="s">
        <v>12204</v>
      </c>
      <c r="O4090" s="17" t="s">
        <v>289</v>
      </c>
      <c r="P4090" s="43" t="s">
        <v>4047</v>
      </c>
      <c r="Q4090" s="17" t="str" cm="1">
        <f t="array" ref="Q4090">_xlfn.XLOOKUP(Table4[[#This Row],[Full Name / Nama Penuh]],Table1[[#All],[Employee Name]],Table1[[#All],[Status]],"",0,1)</f>
        <v>Active</v>
      </c>
      <c r="R4090" s="37"/>
    </row>
    <row r="4091" spans="1:18">
      <c r="A4091" s="17"/>
      <c r="B4091" s="15"/>
      <c r="C4091" s="15"/>
      <c r="D4091" s="15"/>
      <c r="E4091" s="32">
        <v>45775.5625</v>
      </c>
      <c r="F4091" s="17" t="s">
        <v>53</v>
      </c>
      <c r="G4091" s="15" t="s">
        <v>12317</v>
      </c>
      <c r="H4091" s="17" t="s">
        <v>239</v>
      </c>
      <c r="I4091" s="17" t="s">
        <v>12318</v>
      </c>
      <c r="J4091" s="17" t="s">
        <v>274</v>
      </c>
      <c r="K4091" s="17" t="s">
        <v>10806</v>
      </c>
      <c r="L4091" s="17" t="s">
        <v>12319</v>
      </c>
      <c r="M4091" s="17" t="s">
        <v>12320</v>
      </c>
      <c r="N4091" s="17" t="s">
        <v>12321</v>
      </c>
      <c r="O4091" s="17" t="s">
        <v>12322</v>
      </c>
      <c r="P4091" s="43" t="s">
        <v>4047</v>
      </c>
      <c r="Q4091" s="17" t="str" cm="1">
        <f t="array" ref="Q4091">_xlfn.XLOOKUP(Table4[[#This Row],[Full Name / Nama Penuh]],Table1[[#All],[Employee Name]],Table1[[#All],[Status]],"",0,1)</f>
        <v>Active</v>
      </c>
      <c r="R4091" s="37"/>
    </row>
    <row r="4092" spans="1:18">
      <c r="A4092" s="17"/>
      <c r="B4092" s="15"/>
      <c r="C4092" s="15"/>
      <c r="D4092" s="15"/>
      <c r="E4092" s="32">
        <v>45775.541666666664</v>
      </c>
      <c r="F4092" s="17" t="s">
        <v>150</v>
      </c>
      <c r="G4092" s="15" t="s">
        <v>12323</v>
      </c>
      <c r="H4092" s="17" t="s">
        <v>239</v>
      </c>
      <c r="I4092" s="17" t="s">
        <v>2081</v>
      </c>
      <c r="J4092" s="17" t="s">
        <v>274</v>
      </c>
      <c r="K4092" s="17" t="s">
        <v>10849</v>
      </c>
      <c r="L4092" s="17" t="s">
        <v>12324</v>
      </c>
      <c r="M4092" s="17"/>
      <c r="N4092" s="17" t="s">
        <v>12325</v>
      </c>
      <c r="O4092" s="17" t="s">
        <v>10810</v>
      </c>
      <c r="P4092" s="43" t="s">
        <v>4047</v>
      </c>
      <c r="Q4092" s="17" t="str" cm="1">
        <f t="array" ref="Q4092">_xlfn.XLOOKUP(Table4[[#This Row],[Full Name / Nama Penuh]],Table1[[#All],[Employee Name]],Table1[[#All],[Status]],"",0,1)</f>
        <v>Active</v>
      </c>
      <c r="R4092" s="37"/>
    </row>
    <row r="4093" spans="1:18">
      <c r="A4093" s="17"/>
      <c r="B4093" s="15"/>
      <c r="C4093" s="15"/>
      <c r="D4093" s="15"/>
      <c r="E4093" s="32">
        <v>45775.3125</v>
      </c>
      <c r="F4093" s="17" t="s">
        <v>182</v>
      </c>
      <c r="G4093" s="15" t="s">
        <v>12326</v>
      </c>
      <c r="H4093" s="17" t="s">
        <v>239</v>
      </c>
      <c r="I4093" s="17" t="s">
        <v>359</v>
      </c>
      <c r="J4093" s="17" t="s">
        <v>848</v>
      </c>
      <c r="K4093" s="17" t="s">
        <v>9334</v>
      </c>
      <c r="L4093" s="17" t="s">
        <v>12327</v>
      </c>
      <c r="M4093" s="17" t="s">
        <v>12328</v>
      </c>
      <c r="N4093" s="17" t="s">
        <v>12329</v>
      </c>
      <c r="O4093" s="17" t="s">
        <v>12330</v>
      </c>
      <c r="P4093" s="43" t="s">
        <v>4047</v>
      </c>
      <c r="Q4093" s="17" t="str" cm="1">
        <f t="array" ref="Q4093">_xlfn.XLOOKUP(Table4[[#This Row],[Full Name / Nama Penuh]],Table1[[#All],[Employee Name]],Table1[[#All],[Status]],"",0,1)</f>
        <v>Active</v>
      </c>
      <c r="R4093" s="37"/>
    </row>
    <row r="4094" spans="1:18">
      <c r="A4094" s="17"/>
      <c r="B4094" s="15"/>
      <c r="C4094" s="15"/>
      <c r="D4094" s="15"/>
      <c r="E4094" s="32">
        <v>45775</v>
      </c>
      <c r="F4094" s="17" t="s">
        <v>133</v>
      </c>
      <c r="G4094" s="15"/>
      <c r="H4094" s="17" t="s">
        <v>239</v>
      </c>
      <c r="I4094" s="17" t="s">
        <v>290</v>
      </c>
      <c r="J4094" s="17" t="s">
        <v>291</v>
      </c>
      <c r="K4094" s="17" t="s">
        <v>285</v>
      </c>
      <c r="L4094" s="17" t="s">
        <v>12331</v>
      </c>
      <c r="M4094" s="17" t="s">
        <v>12332</v>
      </c>
      <c r="N4094" s="17" t="s">
        <v>12333</v>
      </c>
      <c r="O4094" s="17" t="s">
        <v>289</v>
      </c>
      <c r="P4094" s="43" t="s">
        <v>4047</v>
      </c>
      <c r="Q4094" s="17" t="str" cm="1">
        <f t="array" ref="Q4094">_xlfn.XLOOKUP(Table4[[#This Row],[Full Name / Nama Penuh]],Table1[[#All],[Employee Name]],Table1[[#All],[Status]],"",0,1)</f>
        <v>Active</v>
      </c>
      <c r="R4094" s="37"/>
    </row>
    <row r="4095" spans="1:18">
      <c r="A4095" s="17"/>
      <c r="B4095" s="15"/>
      <c r="C4095" s="15"/>
      <c r="D4095" s="15"/>
      <c r="E4095" s="32">
        <v>45775</v>
      </c>
      <c r="F4095" s="17" t="s">
        <v>92</v>
      </c>
      <c r="G4095" s="15" t="s">
        <v>12334</v>
      </c>
      <c r="H4095" s="17" t="s">
        <v>239</v>
      </c>
      <c r="I4095" s="17" t="s">
        <v>1617</v>
      </c>
      <c r="J4095" s="17" t="s">
        <v>12335</v>
      </c>
      <c r="K4095" s="17" t="s">
        <v>10806</v>
      </c>
      <c r="L4095" s="17" t="s">
        <v>12336</v>
      </c>
      <c r="M4095" s="17" t="s">
        <v>12337</v>
      </c>
      <c r="N4095" s="17" t="s">
        <v>12338</v>
      </c>
      <c r="O4095" s="17" t="s">
        <v>10810</v>
      </c>
      <c r="P4095" s="43" t="s">
        <v>4047</v>
      </c>
      <c r="Q4095" s="17" t="str" cm="1">
        <f t="array" ref="Q4095">_xlfn.XLOOKUP(Table4[[#This Row],[Full Name / Nama Penuh]],Table1[[#All],[Employee Name]],Table1[[#All],[Status]],"",0,1)</f>
        <v>Active</v>
      </c>
      <c r="R4095" s="37"/>
    </row>
    <row r="4096" spans="1:18">
      <c r="A4096" s="17"/>
      <c r="B4096" s="15"/>
      <c r="C4096" s="15"/>
      <c r="D4096" s="15"/>
      <c r="E4096" s="32">
        <v>45775</v>
      </c>
      <c r="F4096" s="17" t="s">
        <v>202</v>
      </c>
      <c r="G4096" s="15" t="s">
        <v>12339</v>
      </c>
      <c r="H4096" s="17" t="s">
        <v>239</v>
      </c>
      <c r="I4096" s="17" t="s">
        <v>359</v>
      </c>
      <c r="J4096" s="17" t="s">
        <v>753</v>
      </c>
      <c r="K4096" s="17" t="s">
        <v>9334</v>
      </c>
      <c r="L4096" s="17" t="s">
        <v>12340</v>
      </c>
      <c r="M4096" s="17" t="s">
        <v>12341</v>
      </c>
      <c r="N4096" s="17" t="s">
        <v>12342</v>
      </c>
      <c r="O4096" s="17" t="s">
        <v>11230</v>
      </c>
      <c r="P4096" s="43" t="s">
        <v>4047</v>
      </c>
      <c r="Q4096" s="17" t="str" cm="1">
        <f t="array" ref="Q4096">_xlfn.XLOOKUP(Table4[[#This Row],[Full Name / Nama Penuh]],Table1[[#All],[Employee Name]],Table1[[#All],[Status]],"",0,1)</f>
        <v>Active</v>
      </c>
      <c r="R4096" s="37"/>
    </row>
    <row r="4097" spans="1:18">
      <c r="A4097" s="17"/>
      <c r="B4097" s="15"/>
      <c r="C4097" s="15"/>
      <c r="D4097" s="15"/>
      <c r="E4097" s="32">
        <v>45775</v>
      </c>
      <c r="F4097" s="17" t="s">
        <v>174</v>
      </c>
      <c r="G4097" s="15"/>
      <c r="H4097" s="17" t="s">
        <v>239</v>
      </c>
      <c r="I4097" s="17" t="s">
        <v>5798</v>
      </c>
      <c r="J4097" s="17" t="s">
        <v>88</v>
      </c>
      <c r="K4097" s="17" t="s">
        <v>296</v>
      </c>
      <c r="L4097" s="17" t="s">
        <v>8873</v>
      </c>
      <c r="M4097" s="17" t="s">
        <v>8874</v>
      </c>
      <c r="N4097" s="17" t="s">
        <v>8875</v>
      </c>
      <c r="O4097" s="17" t="s">
        <v>346</v>
      </c>
      <c r="P4097" s="43" t="s">
        <v>4047</v>
      </c>
      <c r="Q4097" s="17" t="str" cm="1">
        <f t="array" ref="Q4097">_xlfn.XLOOKUP(Table4[[#This Row],[Full Name / Nama Penuh]],Table1[[#All],[Employee Name]],Table1[[#All],[Status]],"",0,1)</f>
        <v>Active</v>
      </c>
      <c r="R4097" s="37"/>
    </row>
    <row r="4098" spans="1:18" ht="115.5">
      <c r="A4098" s="47"/>
      <c r="B4098" s="21"/>
      <c r="C4098" s="21"/>
      <c r="D4098" s="21"/>
      <c r="E4098" s="33">
        <v>45775</v>
      </c>
      <c r="F4098" s="17" t="s">
        <v>140</v>
      </c>
      <c r="G4098" s="15"/>
      <c r="H4098" s="17" t="s">
        <v>239</v>
      </c>
      <c r="I4098" s="22" t="s">
        <v>714</v>
      </c>
      <c r="J4098" s="22" t="s">
        <v>355</v>
      </c>
      <c r="K4098" s="23" t="s">
        <v>285</v>
      </c>
      <c r="L4098" s="23" t="s">
        <v>12343</v>
      </c>
      <c r="M4098" s="24" t="s">
        <v>12344</v>
      </c>
      <c r="N4098" s="23" t="s">
        <v>12345</v>
      </c>
      <c r="O4098" s="22" t="s">
        <v>367</v>
      </c>
      <c r="P4098" s="43" t="s">
        <v>4047</v>
      </c>
      <c r="Q4098" s="17" t="str" cm="1">
        <f t="array" ref="Q4098">_xlfn.XLOOKUP(Table4[[#This Row],[Full Name / Nama Penuh]],Table1[[#All],[Employee Name]],Table1[[#All],[Status]],"",0,1)</f>
        <v>Active</v>
      </c>
      <c r="R4098" s="37"/>
    </row>
    <row r="4099" spans="1:18">
      <c r="A4099" s="17"/>
      <c r="B4099" s="15"/>
      <c r="C4099" s="15"/>
      <c r="D4099" s="15"/>
      <c r="E4099" s="32">
        <v>45775</v>
      </c>
      <c r="F4099" s="17" t="s">
        <v>108</v>
      </c>
      <c r="G4099" s="15"/>
      <c r="H4099" s="17" t="s">
        <v>239</v>
      </c>
      <c r="I4099" s="17" t="s">
        <v>11687</v>
      </c>
      <c r="J4099" s="17" t="s">
        <v>620</v>
      </c>
      <c r="K4099" s="17" t="s">
        <v>267</v>
      </c>
      <c r="L4099" s="17" t="s">
        <v>12346</v>
      </c>
      <c r="M4099" s="17" t="s">
        <v>9180</v>
      </c>
      <c r="N4099" s="17" t="s">
        <v>9181</v>
      </c>
      <c r="O4099" s="17" t="s">
        <v>527</v>
      </c>
      <c r="P4099" s="43" t="s">
        <v>4047</v>
      </c>
      <c r="Q4099" s="17" t="str" cm="1">
        <f t="array" ref="Q4099">_xlfn.XLOOKUP(Table4[[#This Row],[Full Name / Nama Penuh]],Table1[[#All],[Employee Name]],Table1[[#All],[Status]],"",0,1)</f>
        <v>Active</v>
      </c>
      <c r="R4099" s="37"/>
    </row>
    <row r="4100" spans="1:18">
      <c r="A4100" s="17"/>
      <c r="B4100" s="15"/>
      <c r="C4100" s="15"/>
      <c r="D4100" s="15"/>
      <c r="E4100" s="32">
        <v>45775</v>
      </c>
      <c r="F4100" s="17" t="s">
        <v>134</v>
      </c>
      <c r="G4100" s="15"/>
      <c r="H4100" s="17" t="s">
        <v>239</v>
      </c>
      <c r="I4100" s="17" t="s">
        <v>12347</v>
      </c>
      <c r="J4100" s="17" t="s">
        <v>291</v>
      </c>
      <c r="K4100" s="17" t="s">
        <v>305</v>
      </c>
      <c r="L4100" s="17" t="s">
        <v>12348</v>
      </c>
      <c r="M4100" s="17" t="s">
        <v>12349</v>
      </c>
      <c r="N4100" s="17" t="s">
        <v>12350</v>
      </c>
      <c r="O4100" s="17" t="s">
        <v>375</v>
      </c>
      <c r="P4100" s="43" t="s">
        <v>4047</v>
      </c>
      <c r="Q4100" s="17" t="str" cm="1">
        <f t="array" ref="Q4100">_xlfn.XLOOKUP(Table4[[#This Row],[Full Name / Nama Penuh]],Table1[[#All],[Employee Name]],Table1[[#All],[Status]],"",0,1)</f>
        <v>Inactive</v>
      </c>
      <c r="R4100" s="37"/>
    </row>
    <row r="4101" spans="1:18">
      <c r="A4101" s="17"/>
      <c r="B4101" s="15"/>
      <c r="C4101" s="15"/>
      <c r="D4101" s="15"/>
      <c r="E4101" s="32">
        <v>45773</v>
      </c>
      <c r="F4101" s="17" t="s">
        <v>156</v>
      </c>
      <c r="G4101" s="15"/>
      <c r="H4101" s="17" t="s">
        <v>239</v>
      </c>
      <c r="I4101" s="17" t="s">
        <v>697</v>
      </c>
      <c r="J4101" s="17" t="s">
        <v>266</v>
      </c>
      <c r="K4101" s="17" t="s">
        <v>267</v>
      </c>
      <c r="L4101" s="17" t="s">
        <v>12351</v>
      </c>
      <c r="M4101" s="17" t="s">
        <v>12352</v>
      </c>
      <c r="N4101" s="17" t="s">
        <v>12353</v>
      </c>
      <c r="O4101" s="17" t="s">
        <v>428</v>
      </c>
      <c r="P4101" s="43" t="s">
        <v>4047</v>
      </c>
      <c r="Q4101" s="17" t="str" cm="1">
        <f t="array" ref="Q4101">_xlfn.XLOOKUP(Table4[[#This Row],[Full Name / Nama Penuh]],Table1[[#All],[Employee Name]],Table1[[#All],[Status]],"",0,1)</f>
        <v>Active</v>
      </c>
      <c r="R4101" s="37"/>
    </row>
    <row r="4102" spans="1:18">
      <c r="A4102" s="17"/>
      <c r="B4102" s="15"/>
      <c r="C4102" s="15"/>
      <c r="D4102" s="15"/>
      <c r="E4102" s="32">
        <v>45772.5</v>
      </c>
      <c r="F4102" s="17" t="s">
        <v>182</v>
      </c>
      <c r="G4102" s="15" t="s">
        <v>12326</v>
      </c>
      <c r="H4102" s="17" t="s">
        <v>239</v>
      </c>
      <c r="I4102" s="17" t="s">
        <v>359</v>
      </c>
      <c r="J4102" s="17" t="s">
        <v>325</v>
      </c>
      <c r="K4102" s="17" t="s">
        <v>10849</v>
      </c>
      <c r="L4102" s="17" t="s">
        <v>12354</v>
      </c>
      <c r="M4102" s="17" t="s">
        <v>12355</v>
      </c>
      <c r="N4102" s="17" t="s">
        <v>12356</v>
      </c>
      <c r="O4102" s="17" t="s">
        <v>12357</v>
      </c>
      <c r="P4102" s="43" t="s">
        <v>4047</v>
      </c>
      <c r="Q4102" s="17" t="str" cm="1">
        <f t="array" ref="Q4102">_xlfn.XLOOKUP(Table4[[#This Row],[Full Name / Nama Penuh]],Table1[[#All],[Employee Name]],Table1[[#All],[Status]],"",0,1)</f>
        <v>Active</v>
      </c>
      <c r="R4102" s="37"/>
    </row>
    <row r="4103" spans="1:18">
      <c r="A4103" s="17"/>
      <c r="B4103" s="15"/>
      <c r="C4103" s="15"/>
      <c r="D4103" s="15"/>
      <c r="E4103" s="32">
        <v>45772.416666666664</v>
      </c>
      <c r="F4103" s="17" t="s">
        <v>87</v>
      </c>
      <c r="G4103" s="15" t="s">
        <v>10804</v>
      </c>
      <c r="H4103" s="17" t="s">
        <v>239</v>
      </c>
      <c r="I4103" s="17" t="s">
        <v>10805</v>
      </c>
      <c r="J4103" s="17" t="s">
        <v>279</v>
      </c>
      <c r="K4103" s="17" t="s">
        <v>9334</v>
      </c>
      <c r="L4103" s="17" t="s">
        <v>12358</v>
      </c>
      <c r="M4103" s="17" t="s">
        <v>12359</v>
      </c>
      <c r="N4103" s="17" t="s">
        <v>12360</v>
      </c>
      <c r="O4103" s="17" t="s">
        <v>11230</v>
      </c>
      <c r="P4103" s="43" t="s">
        <v>4047</v>
      </c>
      <c r="Q4103" s="17" t="str" cm="1">
        <f t="array" ref="Q4103">_xlfn.XLOOKUP(Table4[[#This Row],[Full Name / Nama Penuh]],Table1[[#All],[Employee Name]],Table1[[#All],[Status]],"",0,1)</f>
        <v>Active</v>
      </c>
      <c r="R4103" s="37"/>
    </row>
    <row r="4104" spans="1:18">
      <c r="A4104" s="17"/>
      <c r="B4104" s="15"/>
      <c r="C4104" s="15"/>
      <c r="D4104" s="15"/>
      <c r="E4104" s="32">
        <v>45772.333333333336</v>
      </c>
      <c r="F4104" s="17" t="s">
        <v>166</v>
      </c>
      <c r="G4104" s="15" t="s">
        <v>12361</v>
      </c>
      <c r="H4104" s="17" t="s">
        <v>239</v>
      </c>
      <c r="I4104" s="17" t="s">
        <v>359</v>
      </c>
      <c r="J4104" s="17" t="s">
        <v>753</v>
      </c>
      <c r="K4104" s="17" t="s">
        <v>9334</v>
      </c>
      <c r="L4104" s="17" t="s">
        <v>12362</v>
      </c>
      <c r="M4104" s="17"/>
      <c r="N4104" s="17" t="s">
        <v>12363</v>
      </c>
      <c r="O4104" s="17" t="s">
        <v>11230</v>
      </c>
      <c r="P4104" s="43" t="s">
        <v>4047</v>
      </c>
      <c r="Q4104" s="17" t="str" cm="1">
        <f t="array" ref="Q4104">_xlfn.XLOOKUP(Table4[[#This Row],[Full Name / Nama Penuh]],Table1[[#All],[Employee Name]],Table1[[#All],[Status]],"",0,1)</f>
        <v>Active</v>
      </c>
      <c r="R4104" s="37"/>
    </row>
    <row r="4105" spans="1:18">
      <c r="A4105" s="17"/>
      <c r="B4105" s="15"/>
      <c r="C4105" s="15"/>
      <c r="D4105" s="15"/>
      <c r="E4105" s="32">
        <v>45772</v>
      </c>
      <c r="F4105" s="17" t="s">
        <v>229</v>
      </c>
      <c r="G4105" s="15"/>
      <c r="H4105" s="17" t="s">
        <v>239</v>
      </c>
      <c r="I4105" s="17" t="s">
        <v>2849</v>
      </c>
      <c r="J4105" s="17" t="s">
        <v>320</v>
      </c>
      <c r="K4105" s="17" t="s">
        <v>296</v>
      </c>
      <c r="L4105" s="17" t="s">
        <v>12364</v>
      </c>
      <c r="M4105" s="17" t="s">
        <v>10566</v>
      </c>
      <c r="N4105" s="17" t="s">
        <v>12365</v>
      </c>
      <c r="O4105" s="17" t="s">
        <v>295</v>
      </c>
      <c r="P4105" s="43" t="s">
        <v>4047</v>
      </c>
      <c r="Q4105" s="17" t="str" cm="1">
        <f t="array" ref="Q4105">_xlfn.XLOOKUP(Table4[[#This Row],[Full Name / Nama Penuh]],Table1[[#All],[Employee Name]],Table1[[#All],[Status]],"",0,1)</f>
        <v>Active</v>
      </c>
      <c r="R4105" s="37"/>
    </row>
    <row r="4106" spans="1:18">
      <c r="A4106" s="17"/>
      <c r="B4106" s="15"/>
      <c r="C4106" s="15"/>
      <c r="D4106" s="15"/>
      <c r="E4106" s="32">
        <v>45772</v>
      </c>
      <c r="F4106" s="17" t="s">
        <v>156</v>
      </c>
      <c r="G4106" s="15"/>
      <c r="H4106" s="17" t="s">
        <v>239</v>
      </c>
      <c r="I4106" s="17" t="s">
        <v>697</v>
      </c>
      <c r="J4106" s="17" t="s">
        <v>1038</v>
      </c>
      <c r="K4106" s="17" t="s">
        <v>296</v>
      </c>
      <c r="L4106" s="17" t="s">
        <v>12366</v>
      </c>
      <c r="M4106" s="17" t="s">
        <v>12367</v>
      </c>
      <c r="N4106" s="17" t="s">
        <v>12368</v>
      </c>
      <c r="O4106" s="17" t="s">
        <v>289</v>
      </c>
      <c r="P4106" s="43" t="s">
        <v>4047</v>
      </c>
      <c r="Q4106" s="17" t="str" cm="1">
        <f t="array" ref="Q4106">_xlfn.XLOOKUP(Table4[[#This Row],[Full Name / Nama Penuh]],Table1[[#All],[Employee Name]],Table1[[#All],[Status]],"",0,1)</f>
        <v>Active</v>
      </c>
      <c r="R4106" s="37"/>
    </row>
    <row r="4107" spans="1:18">
      <c r="A4107" s="17"/>
      <c r="B4107" s="15"/>
      <c r="C4107" s="15"/>
      <c r="D4107" s="15"/>
      <c r="E4107" s="32">
        <v>45772</v>
      </c>
      <c r="F4107" s="17" t="s">
        <v>108</v>
      </c>
      <c r="G4107" s="15"/>
      <c r="H4107" s="17" t="s">
        <v>239</v>
      </c>
      <c r="I4107" s="17" t="s">
        <v>11687</v>
      </c>
      <c r="J4107" s="17" t="s">
        <v>88</v>
      </c>
      <c r="K4107" s="17" t="s">
        <v>267</v>
      </c>
      <c r="L4107" s="17" t="s">
        <v>6409</v>
      </c>
      <c r="M4107" s="17" t="s">
        <v>6410</v>
      </c>
      <c r="N4107" s="17" t="s">
        <v>12369</v>
      </c>
      <c r="O4107" s="17" t="s">
        <v>541</v>
      </c>
      <c r="P4107" s="43" t="s">
        <v>4047</v>
      </c>
      <c r="Q4107" s="17" t="str" cm="1">
        <f t="array" ref="Q4107">_xlfn.XLOOKUP(Table4[[#This Row],[Full Name / Nama Penuh]],Table1[[#All],[Employee Name]],Table1[[#All],[Status]],"",0,1)</f>
        <v>Active</v>
      </c>
      <c r="R4107" s="37"/>
    </row>
    <row r="4108" spans="1:18">
      <c r="A4108" s="17"/>
      <c r="B4108" s="15"/>
      <c r="C4108" s="15"/>
      <c r="D4108" s="15"/>
      <c r="E4108" s="32">
        <v>45772</v>
      </c>
      <c r="F4108" s="17" t="s">
        <v>94</v>
      </c>
      <c r="G4108" s="15"/>
      <c r="H4108" s="17" t="s">
        <v>239</v>
      </c>
      <c r="I4108" s="17" t="s">
        <v>5710</v>
      </c>
      <c r="J4108" s="17" t="s">
        <v>291</v>
      </c>
      <c r="K4108" s="17" t="s">
        <v>267</v>
      </c>
      <c r="L4108" s="17" t="s">
        <v>12370</v>
      </c>
      <c r="M4108" s="17" t="s">
        <v>12371</v>
      </c>
      <c r="N4108" s="17" t="s">
        <v>12372</v>
      </c>
      <c r="O4108" s="17" t="s">
        <v>541</v>
      </c>
      <c r="P4108" s="43" t="s">
        <v>4047</v>
      </c>
      <c r="Q4108" s="17" t="str" cm="1">
        <f t="array" ref="Q4108">_xlfn.XLOOKUP(Table4[[#This Row],[Full Name / Nama Penuh]],Table1[[#All],[Employee Name]],Table1[[#All],[Status]],"",0,1)</f>
        <v>Active</v>
      </c>
      <c r="R4108" s="37"/>
    </row>
    <row r="4109" spans="1:18">
      <c r="A4109" s="17"/>
      <c r="B4109" s="15"/>
      <c r="C4109" s="15"/>
      <c r="D4109" s="15"/>
      <c r="E4109" s="32">
        <v>45771.375</v>
      </c>
      <c r="F4109" s="17" t="s">
        <v>53</v>
      </c>
      <c r="G4109" s="15" t="s">
        <v>12317</v>
      </c>
      <c r="H4109" s="17" t="s">
        <v>239</v>
      </c>
      <c r="I4109" s="17" t="s">
        <v>12318</v>
      </c>
      <c r="J4109" s="17" t="s">
        <v>3760</v>
      </c>
      <c r="K4109" s="17" t="s">
        <v>8779</v>
      </c>
      <c r="L4109" s="17" t="s">
        <v>12373</v>
      </c>
      <c r="M4109" s="17" t="s">
        <v>12374</v>
      </c>
      <c r="N4109" s="17" t="s">
        <v>12375</v>
      </c>
      <c r="O4109" s="17" t="s">
        <v>12330</v>
      </c>
      <c r="P4109" s="43" t="s">
        <v>4047</v>
      </c>
      <c r="Q4109" s="17" t="str" cm="1">
        <f t="array" ref="Q4109">_xlfn.XLOOKUP(Table4[[#This Row],[Full Name / Nama Penuh]],Table1[[#All],[Employee Name]],Table1[[#All],[Status]],"",0,1)</f>
        <v>Active</v>
      </c>
      <c r="R4109" s="37"/>
    </row>
    <row r="4110" spans="1:18">
      <c r="A4110" s="17"/>
      <c r="B4110" s="15"/>
      <c r="C4110" s="15"/>
      <c r="D4110" s="15"/>
      <c r="E4110" s="32">
        <v>45771.333333333336</v>
      </c>
      <c r="F4110" s="17" t="s">
        <v>48</v>
      </c>
      <c r="G4110" s="15" t="s">
        <v>12376</v>
      </c>
      <c r="H4110" s="17" t="s">
        <v>239</v>
      </c>
      <c r="I4110" s="17" t="s">
        <v>304</v>
      </c>
      <c r="J4110" s="17" t="s">
        <v>753</v>
      </c>
      <c r="K4110" s="17" t="s">
        <v>8779</v>
      </c>
      <c r="L4110" s="17" t="s">
        <v>12377</v>
      </c>
      <c r="M4110" s="17" t="s">
        <v>12378</v>
      </c>
      <c r="N4110" s="17" t="s">
        <v>12379</v>
      </c>
      <c r="O4110" s="17" t="s">
        <v>11230</v>
      </c>
      <c r="P4110" s="43" t="s">
        <v>4047</v>
      </c>
      <c r="Q4110" s="17" t="str" cm="1">
        <f t="array" ref="Q4110">_xlfn.XLOOKUP(Table4[[#This Row],[Full Name / Nama Penuh]],Table1[[#All],[Employee Name]],Table1[[#All],[Status]],"",0,1)</f>
        <v>Active</v>
      </c>
      <c r="R4110" s="37"/>
    </row>
    <row r="4111" spans="1:18">
      <c r="A4111" s="17"/>
      <c r="B4111" s="15"/>
      <c r="C4111" s="15"/>
      <c r="D4111" s="15"/>
      <c r="E4111" s="32">
        <v>45771.315972222219</v>
      </c>
      <c r="F4111" s="17" t="s">
        <v>116</v>
      </c>
      <c r="G4111" s="15" t="s">
        <v>12380</v>
      </c>
      <c r="H4111" s="17" t="s">
        <v>239</v>
      </c>
      <c r="I4111" s="17" t="s">
        <v>12381</v>
      </c>
      <c r="J4111" s="17" t="s">
        <v>848</v>
      </c>
      <c r="K4111" s="17" t="s">
        <v>8779</v>
      </c>
      <c r="L4111" s="17" t="s">
        <v>12382</v>
      </c>
      <c r="M4111" s="17" t="s">
        <v>12383</v>
      </c>
      <c r="N4111" s="17" t="s">
        <v>12384</v>
      </c>
      <c r="O4111" s="17" t="s">
        <v>9384</v>
      </c>
      <c r="P4111" s="43" t="s">
        <v>4047</v>
      </c>
      <c r="Q4111" s="17" t="str" cm="1">
        <f t="array" ref="Q4111">_xlfn.XLOOKUP(Table4[[#This Row],[Full Name / Nama Penuh]],Table1[[#All],[Employee Name]],Table1[[#All],[Status]],"",0,1)</f>
        <v>Active</v>
      </c>
      <c r="R4111" s="37"/>
    </row>
    <row r="4112" spans="1:18">
      <c r="A4112" s="17"/>
      <c r="B4112" s="15"/>
      <c r="C4112" s="15"/>
      <c r="D4112" s="15"/>
      <c r="E4112" s="32">
        <v>45771</v>
      </c>
      <c r="F4112" s="17" t="s">
        <v>55</v>
      </c>
      <c r="G4112" s="15"/>
      <c r="H4112" s="17" t="s">
        <v>239</v>
      </c>
      <c r="I4112" s="17" t="s">
        <v>363</v>
      </c>
      <c r="J4112" s="17" t="s">
        <v>683</v>
      </c>
      <c r="K4112" s="17" t="s">
        <v>296</v>
      </c>
      <c r="L4112" s="17" t="s">
        <v>12385</v>
      </c>
      <c r="M4112" s="17" t="s">
        <v>12386</v>
      </c>
      <c r="N4112" s="17" t="s">
        <v>12387</v>
      </c>
      <c r="O4112" s="17" t="s">
        <v>383</v>
      </c>
      <c r="P4112" s="43" t="s">
        <v>4047</v>
      </c>
      <c r="Q4112" s="17" t="str" cm="1">
        <f t="array" ref="Q4112">_xlfn.XLOOKUP(Table4[[#This Row],[Full Name / Nama Penuh]],Table1[[#All],[Employee Name]],Table1[[#All],[Status]],"",0,1)</f>
        <v>Active</v>
      </c>
      <c r="R4112" s="37"/>
    </row>
    <row r="4113" spans="1:18">
      <c r="A4113" s="17"/>
      <c r="B4113" s="15"/>
      <c r="C4113" s="15"/>
      <c r="D4113" s="15"/>
      <c r="E4113" s="32">
        <v>45771</v>
      </c>
      <c r="F4113" s="17" t="s">
        <v>147</v>
      </c>
      <c r="G4113" s="15"/>
      <c r="H4113" s="17" t="s">
        <v>239</v>
      </c>
      <c r="I4113" s="17" t="s">
        <v>508</v>
      </c>
      <c r="J4113" s="17" t="s">
        <v>266</v>
      </c>
      <c r="K4113" s="17" t="s">
        <v>285</v>
      </c>
      <c r="L4113" s="17" t="s">
        <v>12388</v>
      </c>
      <c r="M4113" s="17" t="s">
        <v>12389</v>
      </c>
      <c r="N4113" s="17" t="s">
        <v>12390</v>
      </c>
      <c r="O4113" s="17" t="s">
        <v>289</v>
      </c>
      <c r="P4113" s="43" t="s">
        <v>4047</v>
      </c>
      <c r="Q4113" s="17" t="str" cm="1">
        <f t="array" ref="Q4113">_xlfn.XLOOKUP(Table4[[#This Row],[Full Name / Nama Penuh]],Table1[[#All],[Employee Name]],Table1[[#All],[Status]],"",0,1)</f>
        <v>Active</v>
      </c>
      <c r="R4113" s="37"/>
    </row>
    <row r="4114" spans="1:18">
      <c r="A4114" s="17"/>
      <c r="B4114" s="15"/>
      <c r="C4114" s="15"/>
      <c r="D4114" s="15"/>
      <c r="E4114" s="32">
        <v>45771</v>
      </c>
      <c r="F4114" s="17" t="s">
        <v>72</v>
      </c>
      <c r="G4114" s="15"/>
      <c r="H4114" s="17" t="s">
        <v>239</v>
      </c>
      <c r="I4114" s="17" t="s">
        <v>531</v>
      </c>
      <c r="J4114" s="17" t="s">
        <v>644</v>
      </c>
      <c r="K4114" s="17" t="s">
        <v>305</v>
      </c>
      <c r="L4114" s="17" t="s">
        <v>12391</v>
      </c>
      <c r="M4114" s="17" t="s">
        <v>12392</v>
      </c>
      <c r="N4114" s="17" t="s">
        <v>12393</v>
      </c>
      <c r="O4114" s="17" t="s">
        <v>318</v>
      </c>
      <c r="P4114" s="43" t="s">
        <v>4047</v>
      </c>
      <c r="Q4114" s="17" t="str" cm="1">
        <f t="array" ref="Q4114">_xlfn.XLOOKUP(Table4[[#This Row],[Full Name / Nama Penuh]],Table1[[#All],[Employee Name]],Table1[[#All],[Status]],"",0,1)</f>
        <v>Active</v>
      </c>
      <c r="R4114" s="37"/>
    </row>
    <row r="4115" spans="1:18">
      <c r="A4115" s="17"/>
      <c r="B4115" s="15"/>
      <c r="C4115" s="15"/>
      <c r="D4115" s="15"/>
      <c r="E4115" s="32">
        <v>45771</v>
      </c>
      <c r="F4115" s="17" t="s">
        <v>107</v>
      </c>
      <c r="G4115" s="15"/>
      <c r="H4115" s="17" t="s">
        <v>239</v>
      </c>
      <c r="I4115" s="17" t="s">
        <v>1641</v>
      </c>
      <c r="J4115" s="17" t="s">
        <v>274</v>
      </c>
      <c r="K4115" s="17" t="s">
        <v>267</v>
      </c>
      <c r="L4115" s="17" t="s">
        <v>12394</v>
      </c>
      <c r="M4115" s="17" t="s">
        <v>12395</v>
      </c>
      <c r="N4115" s="17" t="s">
        <v>12396</v>
      </c>
      <c r="O4115" s="17" t="s">
        <v>948</v>
      </c>
      <c r="P4115" s="43" t="s">
        <v>4047</v>
      </c>
      <c r="Q4115" s="17" t="str" cm="1">
        <f t="array" ref="Q4115">_xlfn.XLOOKUP(Table4[[#This Row],[Full Name / Nama Penuh]],Table1[[#All],[Employee Name]],Table1[[#All],[Status]],"",0,1)</f>
        <v>Active</v>
      </c>
      <c r="R4115" s="37"/>
    </row>
    <row r="4116" spans="1:18">
      <c r="A4116" s="17"/>
      <c r="B4116" s="15"/>
      <c r="C4116" s="15"/>
      <c r="D4116" s="15"/>
      <c r="E4116" s="32">
        <v>45771</v>
      </c>
      <c r="F4116" s="17" t="s">
        <v>169</v>
      </c>
      <c r="G4116" s="15"/>
      <c r="H4116" s="17" t="s">
        <v>239</v>
      </c>
      <c r="I4116" s="17" t="s">
        <v>932</v>
      </c>
      <c r="J4116" s="17" t="s">
        <v>966</v>
      </c>
      <c r="K4116" s="17" t="s">
        <v>305</v>
      </c>
      <c r="L4116" s="17" t="s">
        <v>12397</v>
      </c>
      <c r="M4116" s="17" t="s">
        <v>12398</v>
      </c>
      <c r="N4116" s="17" t="s">
        <v>12399</v>
      </c>
      <c r="O4116" s="17" t="s">
        <v>283</v>
      </c>
      <c r="P4116" s="43" t="s">
        <v>4047</v>
      </c>
      <c r="Q4116" s="17" t="str" cm="1">
        <f t="array" ref="Q4116">_xlfn.XLOOKUP(Table4[[#This Row],[Full Name / Nama Penuh]],Table1[[#All],[Employee Name]],Table1[[#All],[Status]],"",0,1)</f>
        <v>Active</v>
      </c>
      <c r="R4116" s="37"/>
    </row>
    <row r="4117" spans="1:18">
      <c r="A4117" s="17"/>
      <c r="B4117" s="15"/>
      <c r="C4117" s="15"/>
      <c r="D4117" s="15"/>
      <c r="E4117" s="32">
        <v>45770.458333333336</v>
      </c>
      <c r="F4117" s="17" t="s">
        <v>92</v>
      </c>
      <c r="G4117" s="15" t="s">
        <v>12334</v>
      </c>
      <c r="H4117" s="17" t="s">
        <v>239</v>
      </c>
      <c r="I4117" s="17" t="s">
        <v>1617</v>
      </c>
      <c r="J4117" s="17" t="s">
        <v>266</v>
      </c>
      <c r="K4117" s="17" t="s">
        <v>9334</v>
      </c>
      <c r="L4117" s="17" t="s">
        <v>12400</v>
      </c>
      <c r="M4117" s="17" t="s">
        <v>12401</v>
      </c>
      <c r="N4117" s="17" t="s">
        <v>12402</v>
      </c>
      <c r="O4117" s="17" t="s">
        <v>10852</v>
      </c>
      <c r="P4117" s="43" t="s">
        <v>4047</v>
      </c>
      <c r="Q4117" s="17" t="str" cm="1">
        <f t="array" ref="Q4117">_xlfn.XLOOKUP(Table4[[#This Row],[Full Name / Nama Penuh]],Table1[[#All],[Employee Name]],Table1[[#All],[Status]],"",0,1)</f>
        <v>Active</v>
      </c>
      <c r="R4117" s="37"/>
    </row>
    <row r="4118" spans="1:18">
      <c r="A4118" s="17"/>
      <c r="B4118" s="15"/>
      <c r="C4118" s="15"/>
      <c r="D4118" s="15"/>
      <c r="E4118" s="32">
        <v>45770.416666666664</v>
      </c>
      <c r="F4118" s="17" t="s">
        <v>116</v>
      </c>
      <c r="G4118" s="15" t="s">
        <v>12380</v>
      </c>
      <c r="H4118" s="17" t="s">
        <v>239</v>
      </c>
      <c r="I4118" s="17" t="s">
        <v>12381</v>
      </c>
      <c r="J4118" s="17" t="s">
        <v>10440</v>
      </c>
      <c r="K4118" s="17" t="s">
        <v>9334</v>
      </c>
      <c r="L4118" s="17" t="s">
        <v>12403</v>
      </c>
      <c r="M4118" s="17" t="s">
        <v>12404</v>
      </c>
      <c r="N4118" s="17" t="s">
        <v>12405</v>
      </c>
      <c r="O4118" s="17" t="s">
        <v>10810</v>
      </c>
      <c r="P4118" s="43" t="s">
        <v>4047</v>
      </c>
      <c r="Q4118" s="17" t="str" cm="1">
        <f t="array" ref="Q4118">_xlfn.XLOOKUP(Table4[[#This Row],[Full Name / Nama Penuh]],Table1[[#All],[Employee Name]],Table1[[#All],[Status]],"",0,1)</f>
        <v>Active</v>
      </c>
      <c r="R4118" s="37"/>
    </row>
    <row r="4119" spans="1:18">
      <c r="A4119" s="17"/>
      <c r="B4119" s="15"/>
      <c r="C4119" s="15"/>
      <c r="D4119" s="15"/>
      <c r="E4119" s="32">
        <v>45770.416666666664</v>
      </c>
      <c r="F4119" s="17" t="s">
        <v>92</v>
      </c>
      <c r="G4119" s="15" t="s">
        <v>12334</v>
      </c>
      <c r="H4119" s="17" t="s">
        <v>239</v>
      </c>
      <c r="I4119" s="17" t="s">
        <v>1617</v>
      </c>
      <c r="J4119" s="17" t="s">
        <v>291</v>
      </c>
      <c r="K4119" s="17" t="s">
        <v>9334</v>
      </c>
      <c r="L4119" s="17" t="s">
        <v>12406</v>
      </c>
      <c r="M4119" s="17" t="s">
        <v>12407</v>
      </c>
      <c r="N4119" s="17" t="s">
        <v>12408</v>
      </c>
      <c r="O4119" s="17" t="s">
        <v>9333</v>
      </c>
      <c r="P4119" s="43" t="s">
        <v>4047</v>
      </c>
      <c r="Q4119" s="17" t="str" cm="1">
        <f t="array" ref="Q4119">_xlfn.XLOOKUP(Table4[[#This Row],[Full Name / Nama Penuh]],Table1[[#All],[Employee Name]],Table1[[#All],[Status]],"",0,1)</f>
        <v>Active</v>
      </c>
      <c r="R4119" s="37"/>
    </row>
    <row r="4120" spans="1:18">
      <c r="A4120" s="17"/>
      <c r="B4120" s="15"/>
      <c r="C4120" s="15"/>
      <c r="D4120" s="15"/>
      <c r="E4120" s="32">
        <v>45770.416666666664</v>
      </c>
      <c r="F4120" s="17" t="s">
        <v>92</v>
      </c>
      <c r="G4120" s="15" t="s">
        <v>12334</v>
      </c>
      <c r="H4120" s="17" t="s">
        <v>239</v>
      </c>
      <c r="I4120" s="17" t="s">
        <v>1617</v>
      </c>
      <c r="J4120" s="17" t="s">
        <v>291</v>
      </c>
      <c r="K4120" s="17" t="s">
        <v>9334</v>
      </c>
      <c r="L4120" s="17" t="s">
        <v>12409</v>
      </c>
      <c r="M4120" s="17" t="s">
        <v>12410</v>
      </c>
      <c r="N4120" s="17" t="s">
        <v>12402</v>
      </c>
      <c r="O4120" s="17" t="s">
        <v>9333</v>
      </c>
      <c r="P4120" s="43" t="s">
        <v>4047</v>
      </c>
      <c r="Q4120" s="17" t="str" cm="1">
        <f t="array" ref="Q4120">_xlfn.XLOOKUP(Table4[[#This Row],[Full Name / Nama Penuh]],Table1[[#All],[Employee Name]],Table1[[#All],[Status]],"",0,1)</f>
        <v>Active</v>
      </c>
      <c r="R4120" s="37"/>
    </row>
    <row r="4121" spans="1:18">
      <c r="A4121" s="17"/>
      <c r="B4121" s="15"/>
      <c r="C4121" s="15"/>
      <c r="D4121" s="15"/>
      <c r="E4121" s="32">
        <v>45770.416666666664</v>
      </c>
      <c r="F4121" s="17" t="s">
        <v>92</v>
      </c>
      <c r="G4121" s="15" t="s">
        <v>12334</v>
      </c>
      <c r="H4121" s="17" t="s">
        <v>239</v>
      </c>
      <c r="I4121" s="17" t="s">
        <v>1617</v>
      </c>
      <c r="J4121" s="17" t="s">
        <v>291</v>
      </c>
      <c r="K4121" s="17" t="s">
        <v>9334</v>
      </c>
      <c r="L4121" s="17" t="s">
        <v>12411</v>
      </c>
      <c r="M4121" s="17" t="s">
        <v>12412</v>
      </c>
      <c r="N4121" s="17" t="s">
        <v>12413</v>
      </c>
      <c r="O4121" s="17" t="s">
        <v>10852</v>
      </c>
      <c r="P4121" s="43" t="s">
        <v>4047</v>
      </c>
      <c r="Q4121" s="17" t="str" cm="1">
        <f t="array" ref="Q4121">_xlfn.XLOOKUP(Table4[[#This Row],[Full Name / Nama Penuh]],Table1[[#All],[Employee Name]],Table1[[#All],[Status]],"",0,1)</f>
        <v>Active</v>
      </c>
      <c r="R4121" s="37"/>
    </row>
    <row r="4122" spans="1:18">
      <c r="A4122" s="17"/>
      <c r="B4122" s="15"/>
      <c r="C4122" s="15"/>
      <c r="D4122" s="15"/>
      <c r="E4122" s="32">
        <v>45770.416666666664</v>
      </c>
      <c r="F4122" s="17" t="s">
        <v>92</v>
      </c>
      <c r="G4122" s="15" t="s">
        <v>12334</v>
      </c>
      <c r="H4122" s="17" t="s">
        <v>239</v>
      </c>
      <c r="I4122" s="17" t="s">
        <v>1617</v>
      </c>
      <c r="J4122" s="17" t="s">
        <v>291</v>
      </c>
      <c r="K4122" s="17" t="s">
        <v>9334</v>
      </c>
      <c r="L4122" s="17" t="s">
        <v>12414</v>
      </c>
      <c r="M4122" s="17" t="s">
        <v>12415</v>
      </c>
      <c r="N4122" s="17" t="s">
        <v>12416</v>
      </c>
      <c r="O4122" s="17" t="s">
        <v>10810</v>
      </c>
      <c r="P4122" s="43" t="s">
        <v>4047</v>
      </c>
      <c r="Q4122" s="17" t="str" cm="1">
        <f t="array" ref="Q4122">_xlfn.XLOOKUP(Table4[[#This Row],[Full Name / Nama Penuh]],Table1[[#All],[Employee Name]],Table1[[#All],[Status]],"",0,1)</f>
        <v>Active</v>
      </c>
      <c r="R4122" s="37"/>
    </row>
    <row r="4123" spans="1:18">
      <c r="A4123" s="17"/>
      <c r="B4123" s="15"/>
      <c r="C4123" s="15"/>
      <c r="D4123" s="15"/>
      <c r="E4123" s="32">
        <v>45770.416666666664</v>
      </c>
      <c r="F4123" s="17" t="s">
        <v>92</v>
      </c>
      <c r="G4123" s="15" t="s">
        <v>12334</v>
      </c>
      <c r="H4123" s="17" t="s">
        <v>239</v>
      </c>
      <c r="I4123" s="17" t="s">
        <v>1617</v>
      </c>
      <c r="J4123" s="17" t="s">
        <v>291</v>
      </c>
      <c r="K4123" s="17" t="s">
        <v>8779</v>
      </c>
      <c r="L4123" s="17" t="s">
        <v>12417</v>
      </c>
      <c r="M4123" s="17" t="s">
        <v>12418</v>
      </c>
      <c r="N4123" s="17" t="s">
        <v>12416</v>
      </c>
      <c r="O4123" s="17" t="s">
        <v>10852</v>
      </c>
      <c r="P4123" s="43" t="s">
        <v>4047</v>
      </c>
      <c r="Q4123" s="17" t="str" cm="1">
        <f t="array" ref="Q4123">_xlfn.XLOOKUP(Table4[[#This Row],[Full Name / Nama Penuh]],Table1[[#All],[Employee Name]],Table1[[#All],[Status]],"",0,1)</f>
        <v>Active</v>
      </c>
      <c r="R4123" s="37"/>
    </row>
    <row r="4124" spans="1:18">
      <c r="A4124" s="17"/>
      <c r="B4124" s="15"/>
      <c r="C4124" s="15"/>
      <c r="D4124" s="15"/>
      <c r="E4124" s="32">
        <v>45770.416666666664</v>
      </c>
      <c r="F4124" s="17" t="s">
        <v>92</v>
      </c>
      <c r="G4124" s="15" t="s">
        <v>12334</v>
      </c>
      <c r="H4124" s="17" t="s">
        <v>239</v>
      </c>
      <c r="I4124" s="17" t="s">
        <v>1617</v>
      </c>
      <c r="J4124" s="17" t="s">
        <v>291</v>
      </c>
      <c r="K4124" s="17" t="s">
        <v>9334</v>
      </c>
      <c r="L4124" s="17" t="s">
        <v>12419</v>
      </c>
      <c r="M4124" s="17" t="s">
        <v>12420</v>
      </c>
      <c r="N4124" s="17" t="s">
        <v>12421</v>
      </c>
      <c r="O4124" s="17" t="s">
        <v>10852</v>
      </c>
      <c r="P4124" s="43" t="s">
        <v>4047</v>
      </c>
      <c r="Q4124" s="17" t="str" cm="1">
        <f t="array" ref="Q4124">_xlfn.XLOOKUP(Table4[[#This Row],[Full Name / Nama Penuh]],Table1[[#All],[Employee Name]],Table1[[#All],[Status]],"",0,1)</f>
        <v>Active</v>
      </c>
      <c r="R4124" s="37"/>
    </row>
    <row r="4125" spans="1:18">
      <c r="A4125" s="17"/>
      <c r="B4125" s="15"/>
      <c r="C4125" s="15"/>
      <c r="D4125" s="15"/>
      <c r="E4125" s="32">
        <v>45770.416666666664</v>
      </c>
      <c r="F4125" s="17" t="s">
        <v>92</v>
      </c>
      <c r="G4125" s="15" t="s">
        <v>12334</v>
      </c>
      <c r="H4125" s="17" t="s">
        <v>239</v>
      </c>
      <c r="I4125" s="17" t="s">
        <v>1617</v>
      </c>
      <c r="J4125" s="17" t="s">
        <v>291</v>
      </c>
      <c r="K4125" s="17" t="s">
        <v>9334</v>
      </c>
      <c r="L4125" s="17" t="s">
        <v>12422</v>
      </c>
      <c r="M4125" s="17" t="s">
        <v>12423</v>
      </c>
      <c r="N4125" s="17" t="s">
        <v>12424</v>
      </c>
      <c r="O4125" s="17" t="s">
        <v>10852</v>
      </c>
      <c r="P4125" s="43" t="s">
        <v>4047</v>
      </c>
      <c r="Q4125" s="17" t="str" cm="1">
        <f t="array" ref="Q4125">_xlfn.XLOOKUP(Table4[[#This Row],[Full Name / Nama Penuh]],Table1[[#All],[Employee Name]],Table1[[#All],[Status]],"",0,1)</f>
        <v>Active</v>
      </c>
      <c r="R4125" s="37"/>
    </row>
    <row r="4126" spans="1:18">
      <c r="A4126" s="17"/>
      <c r="B4126" s="15"/>
      <c r="C4126" s="15"/>
      <c r="D4126" s="15"/>
      <c r="E4126" s="32">
        <v>45770.416666666664</v>
      </c>
      <c r="F4126" s="17" t="s">
        <v>92</v>
      </c>
      <c r="G4126" s="15" t="s">
        <v>12334</v>
      </c>
      <c r="H4126" s="17" t="s">
        <v>239</v>
      </c>
      <c r="I4126" s="17" t="s">
        <v>1617</v>
      </c>
      <c r="J4126" s="17" t="s">
        <v>291</v>
      </c>
      <c r="K4126" s="17" t="s">
        <v>9334</v>
      </c>
      <c r="L4126" s="17" t="s">
        <v>12425</v>
      </c>
      <c r="M4126" s="17" t="s">
        <v>4042</v>
      </c>
      <c r="N4126" s="17" t="s">
        <v>12402</v>
      </c>
      <c r="O4126" s="17" t="s">
        <v>10852</v>
      </c>
      <c r="P4126" s="43" t="s">
        <v>4047</v>
      </c>
      <c r="Q4126" s="17" t="str" cm="1">
        <f t="array" ref="Q4126">_xlfn.XLOOKUP(Table4[[#This Row],[Full Name / Nama Penuh]],Table1[[#All],[Employee Name]],Table1[[#All],[Status]],"",0,1)</f>
        <v>Active</v>
      </c>
      <c r="R4126" s="37"/>
    </row>
    <row r="4127" spans="1:18">
      <c r="A4127" s="17"/>
      <c r="B4127" s="15"/>
      <c r="C4127" s="15"/>
      <c r="D4127" s="15"/>
      <c r="E4127" s="32">
        <v>45770.416666666664</v>
      </c>
      <c r="F4127" s="17" t="s">
        <v>92</v>
      </c>
      <c r="G4127" s="15" t="s">
        <v>12334</v>
      </c>
      <c r="H4127" s="17" t="s">
        <v>239</v>
      </c>
      <c r="I4127" s="17" t="s">
        <v>1617</v>
      </c>
      <c r="J4127" s="17" t="s">
        <v>291</v>
      </c>
      <c r="K4127" s="17" t="s">
        <v>9334</v>
      </c>
      <c r="L4127" s="17" t="s">
        <v>12426</v>
      </c>
      <c r="M4127" s="17" t="s">
        <v>12427</v>
      </c>
      <c r="N4127" s="17" t="s">
        <v>12428</v>
      </c>
      <c r="O4127" s="17" t="s">
        <v>10852</v>
      </c>
      <c r="P4127" s="43" t="s">
        <v>4047</v>
      </c>
      <c r="Q4127" s="17" t="str" cm="1">
        <f t="array" ref="Q4127">_xlfn.XLOOKUP(Table4[[#This Row],[Full Name / Nama Penuh]],Table1[[#All],[Employee Name]],Table1[[#All],[Status]],"",0,1)</f>
        <v>Active</v>
      </c>
      <c r="R4127" s="37"/>
    </row>
    <row r="4128" spans="1:18">
      <c r="A4128" s="17"/>
      <c r="B4128" s="15"/>
      <c r="C4128" s="15"/>
      <c r="D4128" s="15"/>
      <c r="E4128" s="32">
        <v>45770</v>
      </c>
      <c r="F4128" s="17" t="s">
        <v>35</v>
      </c>
      <c r="G4128" s="15" t="s">
        <v>12429</v>
      </c>
      <c r="H4128" s="17" t="s">
        <v>239</v>
      </c>
      <c r="I4128" s="17" t="s">
        <v>341</v>
      </c>
      <c r="J4128" s="17" t="s">
        <v>483</v>
      </c>
      <c r="K4128" s="17" t="s">
        <v>8779</v>
      </c>
      <c r="L4128" s="17" t="s">
        <v>12430</v>
      </c>
      <c r="M4128" s="17" t="s">
        <v>12431</v>
      </c>
      <c r="N4128" s="17" t="s">
        <v>12432</v>
      </c>
      <c r="O4128" s="17" t="s">
        <v>10852</v>
      </c>
      <c r="P4128" s="43" t="s">
        <v>4047</v>
      </c>
      <c r="Q4128" s="17" t="str" cm="1">
        <f t="array" ref="Q4128">_xlfn.XLOOKUP(Table4[[#This Row],[Full Name / Nama Penuh]],Table1[[#All],[Employee Name]],Table1[[#All],[Status]],"",0,1)</f>
        <v>Inactive</v>
      </c>
      <c r="R4128" s="37"/>
    </row>
    <row r="4129" spans="1:18">
      <c r="A4129" s="17"/>
      <c r="B4129" s="15"/>
      <c r="C4129" s="15"/>
      <c r="D4129" s="15"/>
      <c r="E4129" s="32">
        <v>45770</v>
      </c>
      <c r="F4129" s="17" t="s">
        <v>31</v>
      </c>
      <c r="G4129" s="15"/>
      <c r="H4129" s="17" t="s">
        <v>239</v>
      </c>
      <c r="I4129" s="17" t="s">
        <v>7656</v>
      </c>
      <c r="J4129" s="17" t="s">
        <v>644</v>
      </c>
      <c r="K4129" s="17" t="s">
        <v>296</v>
      </c>
      <c r="L4129" s="17" t="s">
        <v>12433</v>
      </c>
      <c r="M4129" s="17" t="s">
        <v>12434</v>
      </c>
      <c r="N4129" s="17" t="e">
        <f ca="1">- IT would BE good _xludf.if we have care card tracking, therefore we can check our progress _xludf.for our care card.
- IT would BE good _xludf.if HSE gives reward _xludf.for THE best card card _xludf.and reward _xludf.for THE person that make THE most card care. IT will encourage people TO make care card.</f>
        <v>#NAME?</v>
      </c>
      <c r="O4129" s="17" t="s">
        <v>454</v>
      </c>
      <c r="P4129" s="43" t="s">
        <v>4047</v>
      </c>
      <c r="Q4129" s="17" t="str" cm="1">
        <f t="array" ref="Q4129">_xlfn.XLOOKUP(Table4[[#This Row],[Full Name / Nama Penuh]],Table1[[#All],[Employee Name]],Table1[[#All],[Status]],"",0,1)</f>
        <v>Inactive</v>
      </c>
      <c r="R4129" s="37"/>
    </row>
    <row r="4130" spans="1:18">
      <c r="A4130" s="17"/>
      <c r="B4130" s="15"/>
      <c r="C4130" s="15"/>
      <c r="D4130" s="15"/>
      <c r="E4130" s="32">
        <v>45770</v>
      </c>
      <c r="F4130" s="17" t="s">
        <v>165</v>
      </c>
      <c r="G4130" s="15"/>
      <c r="H4130" s="17" t="s">
        <v>239</v>
      </c>
      <c r="I4130" s="17" t="s">
        <v>701</v>
      </c>
      <c r="J4130" s="17" t="s">
        <v>266</v>
      </c>
      <c r="K4130" s="17" t="s">
        <v>285</v>
      </c>
      <c r="L4130" s="17" t="s">
        <v>12435</v>
      </c>
      <c r="M4130" s="17" t="s">
        <v>12436</v>
      </c>
      <c r="N4130" s="17" t="s">
        <v>12437</v>
      </c>
      <c r="O4130" s="17" t="s">
        <v>428</v>
      </c>
      <c r="P4130" s="43" t="s">
        <v>4047</v>
      </c>
      <c r="Q4130" s="17" t="str" cm="1">
        <f t="array" ref="Q4130">_xlfn.XLOOKUP(Table4[[#This Row],[Full Name / Nama Penuh]],Table1[[#All],[Employee Name]],Table1[[#All],[Status]],"",0,1)</f>
        <v>Active</v>
      </c>
      <c r="R4130" s="37"/>
    </row>
    <row r="4131" spans="1:18">
      <c r="A4131" s="17"/>
      <c r="B4131" s="15"/>
      <c r="C4131" s="15"/>
      <c r="D4131" s="15"/>
      <c r="E4131" s="32">
        <v>45770</v>
      </c>
      <c r="F4131" s="17" t="s">
        <v>33</v>
      </c>
      <c r="G4131" s="15" t="s">
        <v>12438</v>
      </c>
      <c r="H4131" s="17" t="s">
        <v>239</v>
      </c>
      <c r="I4131" s="17" t="s">
        <v>1673</v>
      </c>
      <c r="J4131" s="17" t="s">
        <v>320</v>
      </c>
      <c r="K4131" s="17" t="s">
        <v>10806</v>
      </c>
      <c r="L4131" s="17" t="s">
        <v>12439</v>
      </c>
      <c r="M4131" s="17" t="s">
        <v>12440</v>
      </c>
      <c r="N4131" s="17" t="s">
        <v>12441</v>
      </c>
      <c r="O4131" s="17" t="s">
        <v>10810</v>
      </c>
      <c r="P4131" s="43" t="s">
        <v>4047</v>
      </c>
      <c r="Q4131" s="17" t="str" cm="1">
        <f t="array" ref="Q4131">_xlfn.XLOOKUP(Table4[[#This Row],[Full Name / Nama Penuh]],Table1[[#All],[Employee Name]],Table1[[#All],[Status]],"",0,1)</f>
        <v>Inactive</v>
      </c>
      <c r="R4131" s="37"/>
    </row>
    <row r="4132" spans="1:18">
      <c r="A4132" s="17"/>
      <c r="B4132" s="15"/>
      <c r="C4132" s="15"/>
      <c r="D4132" s="15"/>
      <c r="E4132" s="32">
        <v>45770</v>
      </c>
      <c r="F4132" s="17" t="s">
        <v>134</v>
      </c>
      <c r="G4132" s="15"/>
      <c r="H4132" s="17" t="s">
        <v>239</v>
      </c>
      <c r="I4132" s="17" t="s">
        <v>8052</v>
      </c>
      <c r="J4132" s="17" t="s">
        <v>279</v>
      </c>
      <c r="K4132" s="17" t="s">
        <v>267</v>
      </c>
      <c r="L4132" s="17" t="s">
        <v>12442</v>
      </c>
      <c r="M4132" s="17" t="s">
        <v>12443</v>
      </c>
      <c r="N4132" s="17" t="s">
        <v>12444</v>
      </c>
      <c r="O4132" s="17" t="s">
        <v>375</v>
      </c>
      <c r="P4132" s="43" t="s">
        <v>4047</v>
      </c>
      <c r="Q4132" s="17" t="str" cm="1">
        <f t="array" ref="Q4132">_xlfn.XLOOKUP(Table4[[#This Row],[Full Name / Nama Penuh]],Table1[[#All],[Employee Name]],Table1[[#All],[Status]],"",0,1)</f>
        <v>Inactive</v>
      </c>
      <c r="R4132" s="37"/>
    </row>
    <row r="4133" spans="1:18" ht="159">
      <c r="A4133" s="47"/>
      <c r="B4133" s="21"/>
      <c r="C4133" s="21"/>
      <c r="D4133" s="21"/>
      <c r="E4133" s="33">
        <v>45770</v>
      </c>
      <c r="F4133" s="17" t="s">
        <v>131</v>
      </c>
      <c r="G4133" s="21" t="s">
        <v>12445</v>
      </c>
      <c r="H4133" s="17" t="s">
        <v>239</v>
      </c>
      <c r="I4133" s="22" t="s">
        <v>403</v>
      </c>
      <c r="J4133" s="22" t="s">
        <v>320</v>
      </c>
      <c r="K4133" s="23" t="s">
        <v>305</v>
      </c>
      <c r="L4133" s="23" t="s">
        <v>12446</v>
      </c>
      <c r="M4133" s="24" t="s">
        <v>12447</v>
      </c>
      <c r="N4133" s="23" t="s">
        <v>12448</v>
      </c>
      <c r="O4133" s="22" t="s">
        <v>295</v>
      </c>
      <c r="P4133" s="43" t="s">
        <v>4047</v>
      </c>
      <c r="Q4133" s="17" t="str" cm="1">
        <f t="array" ref="Q4133">_xlfn.XLOOKUP(Table4[[#This Row],[Full Name / Nama Penuh]],Table1[[#All],[Employee Name]],Table1[[#All],[Status]],"",0,1)</f>
        <v>Active</v>
      </c>
      <c r="R4133" s="37"/>
    </row>
    <row r="4134" spans="1:18">
      <c r="A4134" s="17"/>
      <c r="B4134" s="15"/>
      <c r="C4134" s="15"/>
      <c r="D4134" s="15"/>
      <c r="E4134" s="32">
        <v>45769.583333333336</v>
      </c>
      <c r="F4134" s="17" t="s">
        <v>211</v>
      </c>
      <c r="G4134" s="15" t="s">
        <v>12449</v>
      </c>
      <c r="H4134" s="17" t="s">
        <v>239</v>
      </c>
      <c r="I4134" s="17" t="s">
        <v>12450</v>
      </c>
      <c r="J4134" s="17" t="s">
        <v>279</v>
      </c>
      <c r="K4134" s="17" t="s">
        <v>9334</v>
      </c>
      <c r="L4134" s="17" t="s">
        <v>12451</v>
      </c>
      <c r="M4134" s="17" t="s">
        <v>12452</v>
      </c>
      <c r="N4134" s="17" t="s">
        <v>12453</v>
      </c>
      <c r="O4134" s="17" t="s">
        <v>11230</v>
      </c>
      <c r="P4134" s="43" t="s">
        <v>4047</v>
      </c>
      <c r="Q4134" s="17" t="str" cm="1">
        <f t="array" ref="Q4134">_xlfn.XLOOKUP(Table4[[#This Row],[Full Name / Nama Penuh]],Table1[[#All],[Employee Name]],Table1[[#All],[Status]],"",0,1)</f>
        <v>Active</v>
      </c>
      <c r="R4134" s="37"/>
    </row>
    <row r="4135" spans="1:18">
      <c r="A4135" s="17"/>
      <c r="B4135" s="15"/>
      <c r="C4135" s="15"/>
      <c r="D4135" s="15"/>
      <c r="E4135" s="32">
        <v>45769.583333333336</v>
      </c>
      <c r="F4135" s="17" t="s">
        <v>214</v>
      </c>
      <c r="G4135" s="15" t="s">
        <v>12454</v>
      </c>
      <c r="H4135" s="17" t="s">
        <v>239</v>
      </c>
      <c r="I4135" s="17" t="s">
        <v>11447</v>
      </c>
      <c r="J4135" s="17" t="s">
        <v>279</v>
      </c>
      <c r="K4135" s="17" t="s">
        <v>9334</v>
      </c>
      <c r="L4135" s="17" t="s">
        <v>12455</v>
      </c>
      <c r="M4135" s="17" t="s">
        <v>12456</v>
      </c>
      <c r="N4135" s="17" t="s">
        <v>12457</v>
      </c>
      <c r="O4135" s="17" t="s">
        <v>11230</v>
      </c>
      <c r="P4135" s="43" t="s">
        <v>4047</v>
      </c>
      <c r="Q4135" s="17" t="str" cm="1">
        <f t="array" ref="Q4135">_xlfn.XLOOKUP(Table4[[#This Row],[Full Name / Nama Penuh]],Table1[[#All],[Employee Name]],Table1[[#All],[Status]],"",0,1)</f>
        <v>Active</v>
      </c>
      <c r="R4135" s="37"/>
    </row>
    <row r="4136" spans="1:18">
      <c r="A4136" s="17"/>
      <c r="B4136" s="15"/>
      <c r="C4136" s="15"/>
      <c r="D4136" s="15"/>
      <c r="E4136" s="32">
        <v>45769.347222222219</v>
      </c>
      <c r="F4136" s="17" t="s">
        <v>116</v>
      </c>
      <c r="G4136" s="15" t="s">
        <v>12380</v>
      </c>
      <c r="H4136" s="17" t="s">
        <v>239</v>
      </c>
      <c r="I4136" s="17" t="s">
        <v>12381</v>
      </c>
      <c r="J4136" s="17" t="s">
        <v>88</v>
      </c>
      <c r="K4136" s="17" t="s">
        <v>9334</v>
      </c>
      <c r="L4136" s="17" t="s">
        <v>12458</v>
      </c>
      <c r="M4136" s="17" t="s">
        <v>12459</v>
      </c>
      <c r="N4136" s="17" t="s">
        <v>12460</v>
      </c>
      <c r="O4136" s="17" t="s">
        <v>12461</v>
      </c>
      <c r="P4136" s="43" t="s">
        <v>4047</v>
      </c>
      <c r="Q4136" s="17" t="str" cm="1">
        <f t="array" ref="Q4136">_xlfn.XLOOKUP(Table4[[#This Row],[Full Name / Nama Penuh]],Table1[[#All],[Employee Name]],Table1[[#All],[Status]],"",0,1)</f>
        <v>Active</v>
      </c>
      <c r="R4136" s="37"/>
    </row>
    <row r="4137" spans="1:18">
      <c r="A4137" s="17"/>
      <c r="B4137" s="15"/>
      <c r="C4137" s="15"/>
      <c r="D4137" s="15"/>
      <c r="E4137" s="32">
        <v>45769</v>
      </c>
      <c r="F4137" s="17" t="s">
        <v>218</v>
      </c>
      <c r="G4137" s="15" t="s">
        <v>12462</v>
      </c>
      <c r="H4137" s="17" t="s">
        <v>239</v>
      </c>
      <c r="I4137" s="17" t="s">
        <v>36</v>
      </c>
      <c r="J4137" s="17" t="s">
        <v>12335</v>
      </c>
      <c r="K4137" s="17" t="s">
        <v>8779</v>
      </c>
      <c r="L4137" s="17" t="s">
        <v>11656</v>
      </c>
      <c r="M4137" s="17" t="s">
        <v>12463</v>
      </c>
      <c r="N4137" s="17" t="s">
        <v>12464</v>
      </c>
      <c r="O4137" s="17" t="s">
        <v>12461</v>
      </c>
      <c r="P4137" s="43" t="s">
        <v>4047</v>
      </c>
      <c r="Q4137" s="17" t="str" cm="1">
        <f t="array" ref="Q4137">_xlfn.XLOOKUP(Table4[[#This Row],[Full Name / Nama Penuh]],Table1[[#All],[Employee Name]],Table1[[#All],[Status]],"",0,1)</f>
        <v>Active</v>
      </c>
      <c r="R4137" s="37"/>
    </row>
    <row r="4138" spans="1:18">
      <c r="A4138" s="17"/>
      <c r="B4138" s="15"/>
      <c r="C4138" s="15"/>
      <c r="D4138" s="15"/>
      <c r="E4138" s="32">
        <v>45769</v>
      </c>
      <c r="F4138" s="17" t="s">
        <v>218</v>
      </c>
      <c r="G4138" s="15" t="s">
        <v>12462</v>
      </c>
      <c r="H4138" s="17" t="s">
        <v>239</v>
      </c>
      <c r="I4138" s="17" t="s">
        <v>36</v>
      </c>
      <c r="J4138" s="17" t="s">
        <v>12335</v>
      </c>
      <c r="K4138" s="17" t="s">
        <v>8779</v>
      </c>
      <c r="L4138" s="17" t="s">
        <v>12465</v>
      </c>
      <c r="M4138" s="17" t="s">
        <v>12466</v>
      </c>
      <c r="N4138" s="17" t="s">
        <v>12467</v>
      </c>
      <c r="O4138" s="17" t="s">
        <v>12322</v>
      </c>
      <c r="P4138" s="43" t="s">
        <v>4047</v>
      </c>
      <c r="Q4138" s="17" t="str" cm="1">
        <f t="array" ref="Q4138">_xlfn.XLOOKUP(Table4[[#This Row],[Full Name / Nama Penuh]],Table1[[#All],[Employee Name]],Table1[[#All],[Status]],"",0,1)</f>
        <v>Active</v>
      </c>
      <c r="R4138" s="37"/>
    </row>
    <row r="4139" spans="1:18">
      <c r="A4139" s="17"/>
      <c r="B4139" s="15"/>
      <c r="C4139" s="15"/>
      <c r="D4139" s="15"/>
      <c r="E4139" s="32">
        <v>45769</v>
      </c>
      <c r="F4139" s="17" t="s">
        <v>111</v>
      </c>
      <c r="G4139" s="15"/>
      <c r="H4139" s="17" t="s">
        <v>239</v>
      </c>
      <c r="I4139" s="17" t="s">
        <v>12158</v>
      </c>
      <c r="J4139" s="17" t="s">
        <v>88</v>
      </c>
      <c r="K4139" s="17" t="s">
        <v>296</v>
      </c>
      <c r="L4139" s="17" t="s">
        <v>12468</v>
      </c>
      <c r="M4139" s="17" t="s">
        <v>12469</v>
      </c>
      <c r="N4139" s="17" t="s">
        <v>12470</v>
      </c>
      <c r="O4139" s="17" t="s">
        <v>295</v>
      </c>
      <c r="P4139" s="43" t="s">
        <v>4047</v>
      </c>
      <c r="Q4139" s="17" t="str" cm="1">
        <f t="array" ref="Q4139">_xlfn.XLOOKUP(Table4[[#This Row],[Full Name / Nama Penuh]],Table1[[#All],[Employee Name]],Table1[[#All],[Status]],"",0,1)</f>
        <v>Inactive</v>
      </c>
      <c r="R4139" s="37"/>
    </row>
    <row r="4140" spans="1:18">
      <c r="A4140" s="17"/>
      <c r="B4140" s="15"/>
      <c r="C4140" s="15"/>
      <c r="D4140" s="15"/>
      <c r="E4140" s="32">
        <v>45769</v>
      </c>
      <c r="F4140" s="17" t="s">
        <v>125</v>
      </c>
      <c r="G4140" s="15" t="s">
        <v>12471</v>
      </c>
      <c r="H4140" s="17" t="s">
        <v>239</v>
      </c>
      <c r="I4140" s="17" t="s">
        <v>12472</v>
      </c>
      <c r="J4140" s="17" t="s">
        <v>274</v>
      </c>
      <c r="K4140" s="17" t="s">
        <v>9334</v>
      </c>
      <c r="L4140" s="17" t="s">
        <v>12473</v>
      </c>
      <c r="M4140" s="17" t="s">
        <v>12474</v>
      </c>
      <c r="N4140" s="17" t="s">
        <v>12475</v>
      </c>
      <c r="O4140" s="17" t="s">
        <v>12330</v>
      </c>
      <c r="P4140" s="43" t="s">
        <v>4047</v>
      </c>
      <c r="Q4140" s="17" t="str" cm="1">
        <f t="array" ref="Q4140">_xlfn.XLOOKUP(Table4[[#This Row],[Full Name / Nama Penuh]],Table1[[#All],[Employee Name]],Table1[[#All],[Status]],"",0,1)</f>
        <v>Inactive</v>
      </c>
      <c r="R4140" s="37"/>
    </row>
    <row r="4141" spans="1:18">
      <c r="A4141" s="17"/>
      <c r="B4141" s="15"/>
      <c r="C4141" s="15"/>
      <c r="D4141" s="15"/>
      <c r="E4141" s="32">
        <v>45769</v>
      </c>
      <c r="F4141" s="17" t="s">
        <v>193</v>
      </c>
      <c r="G4141" s="15"/>
      <c r="H4141" s="17" t="s">
        <v>239</v>
      </c>
      <c r="I4141" s="17" t="s">
        <v>1308</v>
      </c>
      <c r="J4141" s="17" t="s">
        <v>966</v>
      </c>
      <c r="K4141" s="17" t="s">
        <v>296</v>
      </c>
      <c r="L4141" s="17" t="s">
        <v>12476</v>
      </c>
      <c r="M4141" s="17" t="s">
        <v>12477</v>
      </c>
      <c r="N4141" s="17" t="s">
        <v>12478</v>
      </c>
      <c r="O4141" s="17" t="s">
        <v>593</v>
      </c>
      <c r="P4141" s="43" t="s">
        <v>4047</v>
      </c>
      <c r="Q4141" s="17" t="str" cm="1">
        <f t="array" ref="Q4141">_xlfn.XLOOKUP(Table4[[#This Row],[Full Name / Nama Penuh]],Table1[[#All],[Employee Name]],Table1[[#All],[Status]],"",0,1)</f>
        <v>Active</v>
      </c>
      <c r="R4141" s="37"/>
    </row>
    <row r="4142" spans="1:18">
      <c r="A4142" s="17"/>
      <c r="B4142" s="15"/>
      <c r="C4142" s="15"/>
      <c r="D4142" s="15"/>
      <c r="E4142" s="32">
        <v>45769</v>
      </c>
      <c r="F4142" s="17" t="s">
        <v>93</v>
      </c>
      <c r="G4142" s="15" t="s">
        <v>12479</v>
      </c>
      <c r="H4142" s="17" t="s">
        <v>239</v>
      </c>
      <c r="I4142" s="17" t="s">
        <v>6054</v>
      </c>
      <c r="J4142" s="17" t="s">
        <v>279</v>
      </c>
      <c r="K4142" s="17" t="s">
        <v>9334</v>
      </c>
      <c r="L4142" s="17" t="s">
        <v>12480</v>
      </c>
      <c r="M4142" s="17" t="s">
        <v>12481</v>
      </c>
      <c r="N4142" s="17" t="s">
        <v>12482</v>
      </c>
      <c r="O4142" s="17" t="s">
        <v>11230</v>
      </c>
      <c r="P4142" s="43" t="s">
        <v>4047</v>
      </c>
      <c r="Q4142" s="17" t="str" cm="1">
        <f t="array" ref="Q4142">_xlfn.XLOOKUP(Table4[[#This Row],[Full Name / Nama Penuh]],Table1[[#All],[Employee Name]],Table1[[#All],[Status]],"",0,1)</f>
        <v>Active</v>
      </c>
      <c r="R4142" s="37"/>
    </row>
    <row r="4143" spans="1:18">
      <c r="A4143" s="17"/>
      <c r="B4143" s="15"/>
      <c r="C4143" s="15"/>
      <c r="D4143" s="15"/>
      <c r="E4143" s="32">
        <v>45769</v>
      </c>
      <c r="F4143" s="17" t="s">
        <v>82</v>
      </c>
      <c r="G4143" s="15"/>
      <c r="H4143" s="17" t="s">
        <v>239</v>
      </c>
      <c r="I4143" s="17" t="s">
        <v>309</v>
      </c>
      <c r="J4143" s="17" t="s">
        <v>1372</v>
      </c>
      <c r="K4143" s="17" t="s">
        <v>267</v>
      </c>
      <c r="L4143" s="17" t="s">
        <v>12483</v>
      </c>
      <c r="M4143" s="17" t="s">
        <v>12484</v>
      </c>
      <c r="N4143" s="17" t="s">
        <v>12485</v>
      </c>
      <c r="O4143" s="17" t="s">
        <v>283</v>
      </c>
      <c r="P4143" s="43" t="s">
        <v>4047</v>
      </c>
      <c r="Q4143" s="17" t="str" cm="1">
        <f t="array" ref="Q4143">_xlfn.XLOOKUP(Table4[[#This Row],[Full Name / Nama Penuh]],Table1[[#All],[Employee Name]],Table1[[#All],[Status]],"",0,1)</f>
        <v>Active</v>
      </c>
      <c r="R4143" s="37"/>
    </row>
    <row r="4144" spans="1:18" ht="361.5">
      <c r="A4144" s="47"/>
      <c r="B4144" s="21"/>
      <c r="C4144" s="21"/>
      <c r="D4144" s="21"/>
      <c r="E4144" s="33">
        <v>45769</v>
      </c>
      <c r="F4144" s="17" t="s">
        <v>154</v>
      </c>
      <c r="G4144" s="15"/>
      <c r="H4144" s="17" t="s">
        <v>239</v>
      </c>
      <c r="I4144" s="22" t="s">
        <v>465</v>
      </c>
      <c r="J4144" s="22" t="s">
        <v>266</v>
      </c>
      <c r="K4144" s="23" t="s">
        <v>305</v>
      </c>
      <c r="L4144" s="23" t="s">
        <v>12486</v>
      </c>
      <c r="M4144" s="24" t="s">
        <v>12487</v>
      </c>
      <c r="N4144" s="23" t="s">
        <v>12488</v>
      </c>
      <c r="O4144" s="22" t="s">
        <v>295</v>
      </c>
      <c r="P4144" s="43" t="s">
        <v>4047</v>
      </c>
      <c r="Q4144" s="17" t="str" cm="1">
        <f t="array" ref="Q4144">_xlfn.XLOOKUP(Table4[[#This Row],[Full Name / Nama Penuh]],Table1[[#All],[Employee Name]],Table1[[#All],[Status]],"",0,1)</f>
        <v>Active</v>
      </c>
      <c r="R4144" s="37"/>
    </row>
    <row r="4145" spans="1:18">
      <c r="A4145" s="17"/>
      <c r="B4145" s="15"/>
      <c r="C4145" s="15"/>
      <c r="D4145" s="15"/>
      <c r="E4145" s="32">
        <v>45768.378472222219</v>
      </c>
      <c r="F4145" s="17" t="s">
        <v>38</v>
      </c>
      <c r="G4145" s="15" t="s">
        <v>12489</v>
      </c>
      <c r="H4145" s="17" t="s">
        <v>239</v>
      </c>
      <c r="I4145" s="17" t="s">
        <v>3115</v>
      </c>
      <c r="J4145" s="17" t="s">
        <v>88</v>
      </c>
      <c r="K4145" s="17" t="s">
        <v>9334</v>
      </c>
      <c r="L4145" s="17" t="s">
        <v>12490</v>
      </c>
      <c r="M4145" s="17" t="s">
        <v>12491</v>
      </c>
      <c r="N4145" s="17" t="s">
        <v>12492</v>
      </c>
      <c r="O4145" s="17" t="s">
        <v>10852</v>
      </c>
      <c r="P4145" s="43" t="s">
        <v>4047</v>
      </c>
      <c r="Q4145" s="17" t="str" cm="1">
        <f t="array" ref="Q4145">_xlfn.XLOOKUP(Table4[[#This Row],[Full Name / Nama Penuh]],Table1[[#All],[Employee Name]],Table1[[#All],[Status]],"",0,1)</f>
        <v>Active</v>
      </c>
      <c r="R4145" s="37"/>
    </row>
    <row r="4146" spans="1:18">
      <c r="A4146" s="17"/>
      <c r="B4146" s="15"/>
      <c r="C4146" s="15"/>
      <c r="D4146" s="15"/>
      <c r="E4146" s="32">
        <v>45768</v>
      </c>
      <c r="F4146" s="17" t="s">
        <v>210</v>
      </c>
      <c r="G4146" s="15" t="s">
        <v>12493</v>
      </c>
      <c r="H4146" s="17" t="s">
        <v>239</v>
      </c>
      <c r="I4146" s="17" t="s">
        <v>661</v>
      </c>
      <c r="J4146" s="17" t="s">
        <v>12335</v>
      </c>
      <c r="K4146" s="17" t="s">
        <v>8779</v>
      </c>
      <c r="L4146" s="17" t="s">
        <v>12494</v>
      </c>
      <c r="M4146" s="17" t="s">
        <v>12495</v>
      </c>
      <c r="N4146" s="17" t="s">
        <v>11484</v>
      </c>
      <c r="O4146" s="17" t="s">
        <v>12496</v>
      </c>
      <c r="P4146" s="43" t="s">
        <v>4047</v>
      </c>
      <c r="Q4146" s="17" t="str" cm="1">
        <f t="array" ref="Q4146">_xlfn.XLOOKUP(Table4[[#This Row],[Full Name / Nama Penuh]],Table1[[#All],[Employee Name]],Table1[[#All],[Status]],"",0,1)</f>
        <v>Active</v>
      </c>
      <c r="R4146" s="37"/>
    </row>
    <row r="4147" spans="1:18">
      <c r="A4147" s="17"/>
      <c r="B4147" s="15"/>
      <c r="C4147" s="15"/>
      <c r="D4147" s="15"/>
      <c r="E4147" s="32">
        <v>45768</v>
      </c>
      <c r="F4147" s="17" t="s">
        <v>210</v>
      </c>
      <c r="G4147" s="15" t="s">
        <v>12493</v>
      </c>
      <c r="H4147" s="17" t="s">
        <v>239</v>
      </c>
      <c r="I4147" s="17" t="s">
        <v>661</v>
      </c>
      <c r="J4147" s="17" t="s">
        <v>12335</v>
      </c>
      <c r="K4147" s="17" t="s">
        <v>8779</v>
      </c>
      <c r="L4147" s="17" t="s">
        <v>12497</v>
      </c>
      <c r="M4147" s="17" t="s">
        <v>12498</v>
      </c>
      <c r="N4147" s="17" t="s">
        <v>12499</v>
      </c>
      <c r="O4147" s="17" t="s">
        <v>10810</v>
      </c>
      <c r="P4147" s="43" t="s">
        <v>4047</v>
      </c>
      <c r="Q4147" s="17" t="str" cm="1">
        <f t="array" ref="Q4147">_xlfn.XLOOKUP(Table4[[#This Row],[Full Name / Nama Penuh]],Table1[[#All],[Employee Name]],Table1[[#All],[Status]],"",0,1)</f>
        <v>Active</v>
      </c>
      <c r="R4147" s="37"/>
    </row>
    <row r="4148" spans="1:18">
      <c r="A4148" s="17"/>
      <c r="B4148" s="15"/>
      <c r="C4148" s="15"/>
      <c r="D4148" s="15"/>
      <c r="E4148" s="32">
        <v>45768</v>
      </c>
      <c r="F4148" s="17" t="s">
        <v>25</v>
      </c>
      <c r="G4148" s="15" t="s">
        <v>12500</v>
      </c>
      <c r="H4148" s="17" t="s">
        <v>239</v>
      </c>
      <c r="I4148" s="17" t="s">
        <v>1673</v>
      </c>
      <c r="J4148" s="17" t="s">
        <v>608</v>
      </c>
      <c r="K4148" s="17" t="s">
        <v>9334</v>
      </c>
      <c r="L4148" s="17" t="s">
        <v>12501</v>
      </c>
      <c r="M4148" s="17"/>
      <c r="N4148" s="17" t="s">
        <v>12502</v>
      </c>
      <c r="O4148" s="17" t="s">
        <v>10810</v>
      </c>
      <c r="P4148" s="43" t="s">
        <v>4047</v>
      </c>
      <c r="Q4148" s="17" t="str" cm="1">
        <f t="array" ref="Q4148">_xlfn.XLOOKUP(Table4[[#This Row],[Full Name / Nama Penuh]],Table1[[#All],[Employee Name]],Table1[[#All],[Status]],"",0,1)</f>
        <v>Inactive</v>
      </c>
      <c r="R4148" s="37"/>
    </row>
    <row r="4149" spans="1:18">
      <c r="A4149" s="17"/>
      <c r="B4149" s="15"/>
      <c r="C4149" s="15"/>
      <c r="D4149" s="15"/>
      <c r="E4149" s="32">
        <v>45768</v>
      </c>
      <c r="F4149" s="17" t="s">
        <v>25</v>
      </c>
      <c r="G4149" s="15" t="s">
        <v>12500</v>
      </c>
      <c r="H4149" s="17" t="s">
        <v>239</v>
      </c>
      <c r="I4149" s="17" t="s">
        <v>1673</v>
      </c>
      <c r="J4149" s="17" t="s">
        <v>483</v>
      </c>
      <c r="K4149" s="17" t="s">
        <v>8779</v>
      </c>
      <c r="L4149" s="17" t="s">
        <v>12503</v>
      </c>
      <c r="M4149" s="17" t="s">
        <v>12504</v>
      </c>
      <c r="N4149" s="17" t="s">
        <v>12505</v>
      </c>
      <c r="O4149" s="17" t="s">
        <v>12496</v>
      </c>
      <c r="P4149" s="43" t="s">
        <v>4047</v>
      </c>
      <c r="Q4149" s="17" t="str" cm="1">
        <f t="array" ref="Q4149">_xlfn.XLOOKUP(Table4[[#This Row],[Full Name / Nama Penuh]],Table1[[#All],[Employee Name]],Table1[[#All],[Status]],"",0,1)</f>
        <v>Inactive</v>
      </c>
      <c r="R4149" s="37"/>
    </row>
    <row r="4150" spans="1:18">
      <c r="A4150" s="17"/>
      <c r="B4150" s="15"/>
      <c r="C4150" s="15"/>
      <c r="D4150" s="15"/>
      <c r="E4150" s="32">
        <v>45768</v>
      </c>
      <c r="F4150" s="17" t="s">
        <v>35</v>
      </c>
      <c r="G4150" s="15" t="s">
        <v>12429</v>
      </c>
      <c r="H4150" s="17" t="s">
        <v>239</v>
      </c>
      <c r="I4150" s="17" t="s">
        <v>341</v>
      </c>
      <c r="J4150" s="17" t="s">
        <v>266</v>
      </c>
      <c r="K4150" s="17" t="s">
        <v>9334</v>
      </c>
      <c r="L4150" s="17" t="s">
        <v>12506</v>
      </c>
      <c r="M4150" s="17" t="s">
        <v>12507</v>
      </c>
      <c r="N4150" s="17" t="s">
        <v>12508</v>
      </c>
      <c r="O4150" s="17" t="s">
        <v>12330</v>
      </c>
      <c r="P4150" s="43" t="s">
        <v>4047</v>
      </c>
      <c r="Q4150" s="17" t="str" cm="1">
        <f t="array" ref="Q4150">_xlfn.XLOOKUP(Table4[[#This Row],[Full Name / Nama Penuh]],Table1[[#All],[Employee Name]],Table1[[#All],[Status]],"",0,1)</f>
        <v>Inactive</v>
      </c>
      <c r="R4150" s="37"/>
    </row>
    <row r="4151" spans="1:18">
      <c r="A4151" s="17"/>
      <c r="B4151" s="15"/>
      <c r="C4151" s="15"/>
      <c r="D4151" s="15"/>
      <c r="E4151" s="32">
        <v>45768</v>
      </c>
      <c r="F4151" s="17" t="s">
        <v>11</v>
      </c>
      <c r="G4151" s="15" t="s">
        <v>12509</v>
      </c>
      <c r="H4151" s="17" t="s">
        <v>239</v>
      </c>
      <c r="I4151" s="17" t="s">
        <v>1432</v>
      </c>
      <c r="J4151" s="17" t="s">
        <v>266</v>
      </c>
      <c r="K4151" s="17" t="s">
        <v>10849</v>
      </c>
      <c r="L4151" s="17" t="s">
        <v>12510</v>
      </c>
      <c r="M4151" s="17"/>
      <c r="N4151" s="17" t="s">
        <v>12511</v>
      </c>
      <c r="O4151" s="17" t="s">
        <v>10986</v>
      </c>
      <c r="P4151" s="43" t="s">
        <v>4047</v>
      </c>
      <c r="Q4151" s="17" t="str" cm="1">
        <f t="array" ref="Q4151">_xlfn.XLOOKUP(Table4[[#This Row],[Full Name / Nama Penuh]],Table1[[#All],[Employee Name]],Table1[[#All],[Status]],"",0,1)</f>
        <v>Active</v>
      </c>
      <c r="R4151" s="37"/>
    </row>
    <row r="4152" spans="1:18">
      <c r="A4152" s="17"/>
      <c r="B4152" s="15"/>
      <c r="C4152" s="15"/>
      <c r="D4152" s="15"/>
      <c r="E4152" s="32">
        <v>45768</v>
      </c>
      <c r="F4152" s="17" t="s">
        <v>11</v>
      </c>
      <c r="G4152" s="15" t="s">
        <v>12512</v>
      </c>
      <c r="H4152" s="17" t="s">
        <v>239</v>
      </c>
      <c r="I4152" s="17" t="s">
        <v>1432</v>
      </c>
      <c r="J4152" s="17" t="s">
        <v>291</v>
      </c>
      <c r="K4152" s="17" t="s">
        <v>8779</v>
      </c>
      <c r="L4152" s="17" t="s">
        <v>12513</v>
      </c>
      <c r="M4152" s="17" t="s">
        <v>12514</v>
      </c>
      <c r="N4152" s="17" t="s">
        <v>12515</v>
      </c>
      <c r="O4152" s="17" t="s">
        <v>12496</v>
      </c>
      <c r="P4152" s="43" t="s">
        <v>4047</v>
      </c>
      <c r="Q4152" s="17" t="str" cm="1">
        <f t="array" ref="Q4152">_xlfn.XLOOKUP(Table4[[#This Row],[Full Name / Nama Penuh]],Table1[[#All],[Employee Name]],Table1[[#All],[Status]],"",0,1)</f>
        <v>Active</v>
      </c>
      <c r="R4152" s="37"/>
    </row>
    <row r="4153" spans="1:18">
      <c r="A4153" s="17"/>
      <c r="B4153" s="15"/>
      <c r="C4153" s="15"/>
      <c r="D4153" s="15"/>
      <c r="E4153" s="32">
        <v>45768</v>
      </c>
      <c r="F4153" s="17" t="s">
        <v>11</v>
      </c>
      <c r="G4153" s="15" t="s">
        <v>12512</v>
      </c>
      <c r="H4153" s="17" t="s">
        <v>239</v>
      </c>
      <c r="I4153" s="17" t="s">
        <v>12516</v>
      </c>
      <c r="J4153" s="17" t="s">
        <v>919</v>
      </c>
      <c r="K4153" s="17" t="s">
        <v>9334</v>
      </c>
      <c r="L4153" s="17" t="s">
        <v>12517</v>
      </c>
      <c r="M4153" s="17" t="s">
        <v>12518</v>
      </c>
      <c r="N4153" s="17" t="s">
        <v>12519</v>
      </c>
      <c r="O4153" s="17" t="s">
        <v>12330</v>
      </c>
      <c r="P4153" s="43" t="s">
        <v>4047</v>
      </c>
      <c r="Q4153" s="17" t="str" cm="1">
        <f t="array" ref="Q4153">_xlfn.XLOOKUP(Table4[[#This Row],[Full Name / Nama Penuh]],Table1[[#All],[Employee Name]],Table1[[#All],[Status]],"",0,1)</f>
        <v>Active</v>
      </c>
      <c r="R4153" s="37"/>
    </row>
    <row r="4154" spans="1:18">
      <c r="A4154" s="17"/>
      <c r="B4154" s="15"/>
      <c r="C4154" s="15"/>
      <c r="D4154" s="15"/>
      <c r="E4154" s="32">
        <v>45768</v>
      </c>
      <c r="F4154" s="17" t="s">
        <v>165</v>
      </c>
      <c r="G4154" s="15"/>
      <c r="H4154" s="17" t="s">
        <v>239</v>
      </c>
      <c r="I4154" s="17" t="s">
        <v>701</v>
      </c>
      <c r="J4154" s="17" t="s">
        <v>266</v>
      </c>
      <c r="K4154" s="17" t="s">
        <v>296</v>
      </c>
      <c r="L4154" s="17" t="s">
        <v>12520</v>
      </c>
      <c r="M4154" s="17" t="s">
        <v>1128</v>
      </c>
      <c r="N4154" s="17" t="s">
        <v>12521</v>
      </c>
      <c r="O4154" s="17" t="s">
        <v>340</v>
      </c>
      <c r="P4154" s="43" t="s">
        <v>4047</v>
      </c>
      <c r="Q4154" s="17" t="str" cm="1">
        <f t="array" ref="Q4154">_xlfn.XLOOKUP(Table4[[#This Row],[Full Name / Nama Penuh]],Table1[[#All],[Employee Name]],Table1[[#All],[Status]],"",0,1)</f>
        <v>Active</v>
      </c>
      <c r="R4154" s="37"/>
    </row>
    <row r="4155" spans="1:18">
      <c r="A4155" s="17"/>
      <c r="B4155" s="15"/>
      <c r="C4155" s="15"/>
      <c r="D4155" s="15"/>
      <c r="E4155" s="32">
        <v>45768</v>
      </c>
      <c r="F4155" s="17" t="s">
        <v>90</v>
      </c>
      <c r="G4155" s="15"/>
      <c r="H4155" s="17" t="s">
        <v>239</v>
      </c>
      <c r="I4155" s="17" t="s">
        <v>445</v>
      </c>
      <c r="J4155" s="17" t="s">
        <v>279</v>
      </c>
      <c r="K4155" s="17" t="s">
        <v>267</v>
      </c>
      <c r="L4155" s="17" t="s">
        <v>12522</v>
      </c>
      <c r="M4155" s="17" t="s">
        <v>12523</v>
      </c>
      <c r="N4155" s="17" t="s">
        <v>12524</v>
      </c>
      <c r="O4155" s="17" t="s">
        <v>271</v>
      </c>
      <c r="P4155" s="43" t="s">
        <v>4047</v>
      </c>
      <c r="Q4155" s="17" t="str" cm="1">
        <f t="array" ref="Q4155">_xlfn.XLOOKUP(Table4[[#This Row],[Full Name / Nama Penuh]],Table1[[#All],[Employee Name]],Table1[[#All],[Status]],"",0,1)</f>
        <v>Active</v>
      </c>
      <c r="R4155" s="37"/>
    </row>
    <row r="4156" spans="1:18">
      <c r="A4156" s="17"/>
      <c r="B4156" s="15"/>
      <c r="C4156" s="15"/>
      <c r="D4156" s="15"/>
      <c r="E4156" s="32">
        <v>45765.493055555555</v>
      </c>
      <c r="F4156" s="17" t="s">
        <v>166</v>
      </c>
      <c r="G4156" s="15" t="s">
        <v>12361</v>
      </c>
      <c r="H4156" s="17" t="s">
        <v>239</v>
      </c>
      <c r="I4156" s="17" t="s">
        <v>359</v>
      </c>
      <c r="J4156" s="17" t="s">
        <v>753</v>
      </c>
      <c r="K4156" s="17" t="s">
        <v>9334</v>
      </c>
      <c r="L4156" s="17" t="s">
        <v>12525</v>
      </c>
      <c r="M4156" s="17" t="s">
        <v>12526</v>
      </c>
      <c r="N4156" s="17" t="s">
        <v>12527</v>
      </c>
      <c r="O4156" s="17" t="s">
        <v>12357</v>
      </c>
      <c r="P4156" s="43" t="s">
        <v>4047</v>
      </c>
      <c r="Q4156" s="17" t="str" cm="1">
        <f t="array" ref="Q4156">_xlfn.XLOOKUP(Table4[[#This Row],[Full Name / Nama Penuh]],Table1[[#All],[Employee Name]],Table1[[#All],[Status]],"",0,1)</f>
        <v>Active</v>
      </c>
      <c r="R4156" s="37"/>
    </row>
    <row r="4157" spans="1:18">
      <c r="A4157" s="17"/>
      <c r="B4157" s="15"/>
      <c r="C4157" s="15"/>
      <c r="D4157" s="15"/>
      <c r="E4157" s="32">
        <v>45765.479166666664</v>
      </c>
      <c r="F4157" s="17" t="s">
        <v>160</v>
      </c>
      <c r="G4157" s="15" t="s">
        <v>12528</v>
      </c>
      <c r="H4157" s="17" t="s">
        <v>239</v>
      </c>
      <c r="I4157" s="17" t="s">
        <v>359</v>
      </c>
      <c r="J4157" s="17" t="s">
        <v>753</v>
      </c>
      <c r="K4157" s="17" t="s">
        <v>9334</v>
      </c>
      <c r="L4157" s="17" t="s">
        <v>12529</v>
      </c>
      <c r="M4157" s="17"/>
      <c r="N4157" s="17" t="s">
        <v>12530</v>
      </c>
      <c r="O4157" s="17" t="s">
        <v>12357</v>
      </c>
      <c r="P4157" s="43" t="s">
        <v>4047</v>
      </c>
      <c r="Q4157" s="17" t="str" cm="1">
        <f t="array" ref="Q4157">_xlfn.XLOOKUP(Table4[[#This Row],[Full Name / Nama Penuh]],Table1[[#All],[Employee Name]],Table1[[#All],[Status]],"",0,1)</f>
        <v>Active</v>
      </c>
      <c r="R4157" s="37"/>
    </row>
    <row r="4158" spans="1:18">
      <c r="A4158" s="17"/>
      <c r="B4158" s="15"/>
      <c r="C4158" s="15"/>
      <c r="D4158" s="15"/>
      <c r="E4158" s="32">
        <v>45765.457638888889</v>
      </c>
      <c r="F4158" s="17" t="s">
        <v>38</v>
      </c>
      <c r="G4158" s="15" t="s">
        <v>12489</v>
      </c>
      <c r="H4158" s="17" t="s">
        <v>239</v>
      </c>
      <c r="I4158" s="17" t="s">
        <v>3115</v>
      </c>
      <c r="J4158" s="17" t="s">
        <v>919</v>
      </c>
      <c r="K4158" s="17" t="s">
        <v>9334</v>
      </c>
      <c r="L4158" s="17" t="s">
        <v>12531</v>
      </c>
      <c r="M4158" s="17" t="s">
        <v>12532</v>
      </c>
      <c r="N4158" s="17" t="s">
        <v>12533</v>
      </c>
      <c r="O4158" s="17" t="s">
        <v>10852</v>
      </c>
      <c r="P4158" s="43" t="s">
        <v>4047</v>
      </c>
      <c r="Q4158" s="17" t="str" cm="1">
        <f t="array" ref="Q4158">_xlfn.XLOOKUP(Table4[[#This Row],[Full Name / Nama Penuh]],Table1[[#All],[Employee Name]],Table1[[#All],[Status]],"",0,1)</f>
        <v>Active</v>
      </c>
      <c r="R4158" s="37"/>
    </row>
    <row r="4159" spans="1:18">
      <c r="A4159" s="17"/>
      <c r="B4159" s="15"/>
      <c r="C4159" s="15"/>
      <c r="D4159" s="15"/>
      <c r="E4159" s="32">
        <v>45765</v>
      </c>
      <c r="F4159" s="17" t="s">
        <v>159</v>
      </c>
      <c r="G4159" s="15" t="s">
        <v>12534</v>
      </c>
      <c r="H4159" s="17" t="s">
        <v>239</v>
      </c>
      <c r="I4159" s="17" t="s">
        <v>20</v>
      </c>
      <c r="J4159" s="17" t="s">
        <v>12335</v>
      </c>
      <c r="K4159" s="17" t="s">
        <v>9334</v>
      </c>
      <c r="L4159" s="17" t="s">
        <v>12535</v>
      </c>
      <c r="M4159" s="17" t="s">
        <v>12536</v>
      </c>
      <c r="N4159" s="17" t="s">
        <v>12537</v>
      </c>
      <c r="O4159" s="17" t="s">
        <v>9384</v>
      </c>
      <c r="P4159" s="43" t="s">
        <v>4047</v>
      </c>
      <c r="Q4159" s="17" t="str" cm="1">
        <f t="array" ref="Q4159">_xlfn.XLOOKUP(Table4[[#This Row],[Full Name / Nama Penuh]],Table1[[#All],[Employee Name]],Table1[[#All],[Status]],"",0,1)</f>
        <v>Active</v>
      </c>
      <c r="R4159" s="37"/>
    </row>
    <row r="4160" spans="1:18">
      <c r="A4160" s="17"/>
      <c r="B4160" s="15"/>
      <c r="C4160" s="15"/>
      <c r="D4160" s="15"/>
      <c r="E4160" s="32">
        <v>45765</v>
      </c>
      <c r="F4160" s="17" t="s">
        <v>33</v>
      </c>
      <c r="G4160" s="15" t="s">
        <v>12438</v>
      </c>
      <c r="H4160" s="17" t="s">
        <v>239</v>
      </c>
      <c r="I4160" s="17" t="s">
        <v>1673</v>
      </c>
      <c r="J4160" s="17" t="s">
        <v>12335</v>
      </c>
      <c r="K4160" s="17" t="s">
        <v>10849</v>
      </c>
      <c r="L4160" s="17" t="s">
        <v>12538</v>
      </c>
      <c r="M4160" s="17" t="s">
        <v>12539</v>
      </c>
      <c r="N4160" s="17" t="s">
        <v>12540</v>
      </c>
      <c r="O4160" s="17" t="s">
        <v>8783</v>
      </c>
      <c r="P4160" s="43" t="s">
        <v>4047</v>
      </c>
      <c r="Q4160" s="17" t="str" cm="1">
        <f t="array" ref="Q4160">_xlfn.XLOOKUP(Table4[[#This Row],[Full Name / Nama Penuh]],Table1[[#All],[Employee Name]],Table1[[#All],[Status]],"",0,1)</f>
        <v>Inactive</v>
      </c>
      <c r="R4160" s="37"/>
    </row>
    <row r="4161" spans="1:18" ht="231">
      <c r="A4161" s="17"/>
      <c r="B4161" s="15"/>
      <c r="C4161" s="15"/>
      <c r="D4161" s="15"/>
      <c r="E4161" s="32">
        <v>45765</v>
      </c>
      <c r="F4161" s="17" t="s">
        <v>131</v>
      </c>
      <c r="G4161" s="15" t="s">
        <v>12445</v>
      </c>
      <c r="H4161" s="17" t="s">
        <v>239</v>
      </c>
      <c r="I4161" s="18" t="s">
        <v>403</v>
      </c>
      <c r="J4161" s="18" t="s">
        <v>320</v>
      </c>
      <c r="K4161" s="19" t="s">
        <v>305</v>
      </c>
      <c r="L4161" s="19" t="s">
        <v>12541</v>
      </c>
      <c r="M4161" s="20" t="s">
        <v>12542</v>
      </c>
      <c r="N4161" s="19" t="s">
        <v>12543</v>
      </c>
      <c r="O4161" s="18" t="s">
        <v>295</v>
      </c>
      <c r="P4161" s="43" t="s">
        <v>4047</v>
      </c>
      <c r="Q4161" s="17" t="str" cm="1">
        <f t="array" ref="Q4161">_xlfn.XLOOKUP(Table4[[#This Row],[Full Name / Nama Penuh]],Table1[[#All],[Employee Name]],Table1[[#All],[Status]],"",0,1)</f>
        <v>Active</v>
      </c>
      <c r="R4161" s="37"/>
    </row>
    <row r="4162" spans="1:18">
      <c r="A4162" s="17"/>
      <c r="B4162" s="15"/>
      <c r="C4162" s="15"/>
      <c r="D4162" s="15"/>
      <c r="E4162" s="32">
        <v>45764.6875</v>
      </c>
      <c r="F4162" s="17" t="s">
        <v>215</v>
      </c>
      <c r="G4162" s="15" t="s">
        <v>12544</v>
      </c>
      <c r="H4162" s="17" t="s">
        <v>239</v>
      </c>
      <c r="I4162" s="17" t="s">
        <v>12545</v>
      </c>
      <c r="J4162" s="17" t="s">
        <v>848</v>
      </c>
      <c r="K4162" s="17" t="s">
        <v>9334</v>
      </c>
      <c r="L4162" s="17" t="s">
        <v>12546</v>
      </c>
      <c r="M4162" s="17" t="s">
        <v>12547</v>
      </c>
      <c r="N4162" s="17" t="s">
        <v>12548</v>
      </c>
      <c r="O4162" s="17" t="s">
        <v>9384</v>
      </c>
      <c r="P4162" s="43" t="s">
        <v>4047</v>
      </c>
      <c r="Q4162" s="17" t="str" cm="1">
        <f t="array" ref="Q4162">_xlfn.XLOOKUP(Table4[[#This Row],[Full Name / Nama Penuh]],Table1[[#All],[Employee Name]],Table1[[#All],[Status]],"",0,1)</f>
        <v>Inactive</v>
      </c>
      <c r="R4162" s="37"/>
    </row>
    <row r="4163" spans="1:18">
      <c r="A4163" s="17"/>
      <c r="B4163" s="15"/>
      <c r="C4163" s="15"/>
      <c r="D4163" s="15"/>
      <c r="E4163" s="32">
        <v>45764.46875</v>
      </c>
      <c r="F4163" s="17" t="s">
        <v>174</v>
      </c>
      <c r="G4163" s="15" t="s">
        <v>12549</v>
      </c>
      <c r="H4163" s="17" t="s">
        <v>239</v>
      </c>
      <c r="I4163" s="17" t="s">
        <v>359</v>
      </c>
      <c r="J4163" s="17" t="s">
        <v>1701</v>
      </c>
      <c r="K4163" s="17" t="s">
        <v>10849</v>
      </c>
      <c r="L4163" s="17" t="s">
        <v>12550</v>
      </c>
      <c r="M4163" s="17"/>
      <c r="N4163" s="17" t="s">
        <v>12551</v>
      </c>
      <c r="O4163" s="17" t="s">
        <v>8783</v>
      </c>
      <c r="P4163" s="43" t="s">
        <v>4047</v>
      </c>
      <c r="Q4163" s="17" t="str" cm="1">
        <f t="array" ref="Q4163">_xlfn.XLOOKUP(Table4[[#This Row],[Full Name / Nama Penuh]],Table1[[#All],[Employee Name]],Table1[[#All],[Status]],"",0,1)</f>
        <v>Active</v>
      </c>
      <c r="R4163" s="37"/>
    </row>
    <row r="4164" spans="1:18">
      <c r="A4164" s="17"/>
      <c r="B4164" s="15"/>
      <c r="C4164" s="15"/>
      <c r="D4164" s="15"/>
      <c r="E4164" s="32">
        <v>45764.458333333336</v>
      </c>
      <c r="F4164" s="17" t="s">
        <v>11</v>
      </c>
      <c r="G4164" s="15" t="s">
        <v>12512</v>
      </c>
      <c r="H4164" s="17" t="s">
        <v>239</v>
      </c>
      <c r="I4164" s="17" t="s">
        <v>1432</v>
      </c>
      <c r="J4164" s="17" t="s">
        <v>604</v>
      </c>
      <c r="K4164" s="17" t="s">
        <v>9334</v>
      </c>
      <c r="L4164" s="17" t="s">
        <v>12552</v>
      </c>
      <c r="M4164" s="17" t="s">
        <v>12553</v>
      </c>
      <c r="N4164" s="17" t="s">
        <v>12554</v>
      </c>
      <c r="O4164" s="17" t="s">
        <v>12330</v>
      </c>
      <c r="P4164" s="43" t="s">
        <v>4047</v>
      </c>
      <c r="Q4164" s="17" t="str" cm="1">
        <f t="array" ref="Q4164">_xlfn.XLOOKUP(Table4[[#This Row],[Full Name / Nama Penuh]],Table1[[#All],[Employee Name]],Table1[[#All],[Status]],"",0,1)</f>
        <v>Active</v>
      </c>
      <c r="R4164" s="37"/>
    </row>
    <row r="4165" spans="1:18">
      <c r="A4165" s="17"/>
      <c r="B4165" s="15"/>
      <c r="C4165" s="15"/>
      <c r="D4165" s="15"/>
      <c r="E4165" s="32">
        <v>45764</v>
      </c>
      <c r="F4165" s="17" t="s">
        <v>198</v>
      </c>
      <c r="G4165" s="15" t="s">
        <v>12555</v>
      </c>
      <c r="H4165" s="17" t="s">
        <v>239</v>
      </c>
      <c r="I4165" s="17" t="s">
        <v>12556</v>
      </c>
      <c r="J4165" s="17" t="s">
        <v>1372</v>
      </c>
      <c r="K4165" s="17" t="s">
        <v>9334</v>
      </c>
      <c r="L4165" s="17" t="s">
        <v>12557</v>
      </c>
      <c r="M4165" s="17" t="s">
        <v>12558</v>
      </c>
      <c r="N4165" s="17" t="s">
        <v>12559</v>
      </c>
      <c r="O4165" s="17" t="s">
        <v>10852</v>
      </c>
      <c r="P4165" s="43" t="s">
        <v>4047</v>
      </c>
      <c r="Q4165" s="17" t="str" cm="1">
        <f t="array" ref="Q4165">_xlfn.XLOOKUP(Table4[[#This Row],[Full Name / Nama Penuh]],Table1[[#All],[Employee Name]],Table1[[#All],[Status]],"",0,1)</f>
        <v>Inactive</v>
      </c>
      <c r="R4165" s="37"/>
    </row>
    <row r="4166" spans="1:18">
      <c r="A4166" s="17"/>
      <c r="B4166" s="15"/>
      <c r="C4166" s="15"/>
      <c r="D4166" s="15"/>
      <c r="E4166" s="32">
        <v>45764</v>
      </c>
      <c r="F4166" s="17" t="s">
        <v>107</v>
      </c>
      <c r="G4166" s="15"/>
      <c r="H4166" s="17" t="s">
        <v>239</v>
      </c>
      <c r="I4166" s="17" t="s">
        <v>1364</v>
      </c>
      <c r="J4166" s="17" t="s">
        <v>291</v>
      </c>
      <c r="K4166" s="17" t="s">
        <v>267</v>
      </c>
      <c r="L4166" s="17" t="s">
        <v>12560</v>
      </c>
      <c r="M4166" s="17" t="s">
        <v>12561</v>
      </c>
      <c r="N4166" s="17" t="s">
        <v>12562</v>
      </c>
      <c r="O4166" s="17" t="s">
        <v>283</v>
      </c>
      <c r="P4166" s="43" t="s">
        <v>4047</v>
      </c>
      <c r="Q4166" s="17" t="str" cm="1">
        <f t="array" ref="Q4166">_xlfn.XLOOKUP(Table4[[#This Row],[Full Name / Nama Penuh]],Table1[[#All],[Employee Name]],Table1[[#All],[Status]],"",0,1)</f>
        <v>Active</v>
      </c>
      <c r="R4166" s="37"/>
    </row>
    <row r="4167" spans="1:18" ht="115.5">
      <c r="A4167" s="17"/>
      <c r="B4167" s="15"/>
      <c r="C4167" s="15"/>
      <c r="D4167" s="15"/>
      <c r="E4167" s="32">
        <v>45764</v>
      </c>
      <c r="F4167" s="17" t="s">
        <v>154</v>
      </c>
      <c r="G4167" s="15"/>
      <c r="H4167" s="17" t="s">
        <v>239</v>
      </c>
      <c r="I4167" s="18" t="s">
        <v>465</v>
      </c>
      <c r="J4167" s="18" t="s">
        <v>266</v>
      </c>
      <c r="K4167" s="19" t="s">
        <v>267</v>
      </c>
      <c r="L4167" s="19" t="s">
        <v>12563</v>
      </c>
      <c r="M4167" s="20" t="s">
        <v>12564</v>
      </c>
      <c r="N4167" s="19" t="s">
        <v>12565</v>
      </c>
      <c r="O4167" s="18" t="s">
        <v>283</v>
      </c>
      <c r="P4167" s="43" t="s">
        <v>4047</v>
      </c>
      <c r="Q4167" s="17" t="str" cm="1">
        <f t="array" ref="Q4167">_xlfn.XLOOKUP(Table4[[#This Row],[Full Name / Nama Penuh]],Table1[[#All],[Employee Name]],Table1[[#All],[Status]],"",0,1)</f>
        <v>Active</v>
      </c>
      <c r="R4167" s="37"/>
    </row>
    <row r="4168" spans="1:18">
      <c r="A4168" s="17"/>
      <c r="B4168" s="15"/>
      <c r="C4168" s="15"/>
      <c r="D4168" s="15"/>
      <c r="E4168" s="32">
        <v>45763.625</v>
      </c>
      <c r="F4168" s="17" t="s">
        <v>135</v>
      </c>
      <c r="G4168" s="15" t="s">
        <v>12566</v>
      </c>
      <c r="H4168" s="17" t="s">
        <v>239</v>
      </c>
      <c r="I4168" s="17" t="s">
        <v>324</v>
      </c>
      <c r="J4168" s="17" t="s">
        <v>604</v>
      </c>
      <c r="K4168" s="17" t="s">
        <v>8779</v>
      </c>
      <c r="L4168" s="17" t="s">
        <v>12567</v>
      </c>
      <c r="M4168" s="17" t="s">
        <v>12568</v>
      </c>
      <c r="N4168" s="17" t="s">
        <v>12569</v>
      </c>
      <c r="O4168" s="17" t="s">
        <v>8783</v>
      </c>
      <c r="P4168" s="43" t="s">
        <v>4047</v>
      </c>
      <c r="Q4168" s="17" t="str" cm="1">
        <f t="array" ref="Q4168">_xlfn.XLOOKUP(Table4[[#This Row],[Full Name / Nama Penuh]],Table1[[#All],[Employee Name]],Table1[[#All],[Status]],"",0,1)</f>
        <v>Active</v>
      </c>
      <c r="R4168" s="37"/>
    </row>
    <row r="4169" spans="1:18">
      <c r="A4169" s="17"/>
      <c r="B4169" s="15"/>
      <c r="C4169" s="15"/>
      <c r="D4169" s="15"/>
      <c r="E4169" s="32">
        <v>45763.416666666664</v>
      </c>
      <c r="F4169" s="17" t="s">
        <v>87</v>
      </c>
      <c r="G4169" s="15" t="s">
        <v>10804</v>
      </c>
      <c r="H4169" s="17" t="s">
        <v>239</v>
      </c>
      <c r="I4169" s="17" t="s">
        <v>10805</v>
      </c>
      <c r="J4169" s="17" t="s">
        <v>407</v>
      </c>
      <c r="K4169" s="17" t="s">
        <v>10849</v>
      </c>
      <c r="L4169" s="17" t="s">
        <v>12570</v>
      </c>
      <c r="M4169" s="17"/>
      <c r="N4169" s="17" t="s">
        <v>12571</v>
      </c>
      <c r="O4169" s="17" t="s">
        <v>12572</v>
      </c>
      <c r="P4169" s="43" t="s">
        <v>4047</v>
      </c>
      <c r="Q4169" s="17" t="str" cm="1">
        <f t="array" ref="Q4169">_xlfn.XLOOKUP(Table4[[#This Row],[Full Name / Nama Penuh]],Table1[[#All],[Employee Name]],Table1[[#All],[Status]],"",0,1)</f>
        <v>Active</v>
      </c>
      <c r="R4169" s="37"/>
    </row>
    <row r="4170" spans="1:18">
      <c r="A4170" s="17"/>
      <c r="B4170" s="15"/>
      <c r="C4170" s="15"/>
      <c r="D4170" s="15"/>
      <c r="E4170" s="32">
        <v>45763.416666666664</v>
      </c>
      <c r="F4170" s="17" t="s">
        <v>183</v>
      </c>
      <c r="G4170" s="15" t="s">
        <v>12573</v>
      </c>
      <c r="H4170" s="17" t="s">
        <v>239</v>
      </c>
      <c r="I4170" s="17" t="s">
        <v>3115</v>
      </c>
      <c r="J4170" s="17" t="s">
        <v>475</v>
      </c>
      <c r="K4170" s="17" t="s">
        <v>9334</v>
      </c>
      <c r="L4170" s="17" t="s">
        <v>12574</v>
      </c>
      <c r="M4170" s="17" t="s">
        <v>12575</v>
      </c>
      <c r="N4170" s="17" t="s">
        <v>12576</v>
      </c>
      <c r="O4170" s="17" t="s">
        <v>12577</v>
      </c>
      <c r="P4170" s="43" t="s">
        <v>4047</v>
      </c>
      <c r="Q4170" s="17" t="str" cm="1">
        <f t="array" ref="Q4170">_xlfn.XLOOKUP(Table4[[#This Row],[Full Name / Nama Penuh]],Table1[[#All],[Employee Name]],Table1[[#All],[Status]],"",0,1)</f>
        <v>Active</v>
      </c>
      <c r="R4170" s="37"/>
    </row>
    <row r="4171" spans="1:18">
      <c r="A4171" s="17"/>
      <c r="B4171" s="15"/>
      <c r="C4171" s="15"/>
      <c r="D4171" s="15"/>
      <c r="E4171" s="32">
        <v>45763</v>
      </c>
      <c r="F4171" s="17" t="s">
        <v>187</v>
      </c>
      <c r="G4171" s="15"/>
      <c r="H4171" s="17" t="s">
        <v>239</v>
      </c>
      <c r="I4171" s="17" t="s">
        <v>701</v>
      </c>
      <c r="J4171" s="17" t="s">
        <v>88</v>
      </c>
      <c r="K4171" s="17" t="s">
        <v>285</v>
      </c>
      <c r="L4171" s="17" t="s">
        <v>12578</v>
      </c>
      <c r="M4171" s="17" t="s">
        <v>12579</v>
      </c>
      <c r="N4171" s="17" t="s">
        <v>12580</v>
      </c>
      <c r="O4171" s="17" t="s">
        <v>375</v>
      </c>
      <c r="P4171" s="43" t="s">
        <v>4047</v>
      </c>
      <c r="Q4171" s="17" t="str" cm="1">
        <f t="array" ref="Q4171">_xlfn.XLOOKUP(Table4[[#This Row],[Full Name / Nama Penuh]],Table1[[#All],[Employee Name]],Table1[[#All],[Status]],"",0,1)</f>
        <v>Active</v>
      </c>
      <c r="R4171" s="37"/>
    </row>
    <row r="4172" spans="1:18">
      <c r="A4172" s="17"/>
      <c r="B4172" s="15"/>
      <c r="C4172" s="15"/>
      <c r="D4172" s="15"/>
      <c r="E4172" s="32">
        <v>45763</v>
      </c>
      <c r="F4172" s="17" t="s">
        <v>159</v>
      </c>
      <c r="G4172" s="15" t="s">
        <v>12534</v>
      </c>
      <c r="H4172" s="17" t="s">
        <v>239</v>
      </c>
      <c r="I4172" s="17" t="s">
        <v>20</v>
      </c>
      <c r="J4172" s="17" t="s">
        <v>12335</v>
      </c>
      <c r="K4172" s="17" t="s">
        <v>9334</v>
      </c>
      <c r="L4172" s="17" t="s">
        <v>12581</v>
      </c>
      <c r="M4172" s="17" t="s">
        <v>12582</v>
      </c>
      <c r="N4172" s="17" t="s">
        <v>12583</v>
      </c>
      <c r="O4172" s="17" t="s">
        <v>9384</v>
      </c>
      <c r="P4172" s="43" t="s">
        <v>4047</v>
      </c>
      <c r="Q4172" s="17" t="str" cm="1">
        <f t="array" ref="Q4172">_xlfn.XLOOKUP(Table4[[#This Row],[Full Name / Nama Penuh]],Table1[[#All],[Employee Name]],Table1[[#All],[Status]],"",0,1)</f>
        <v>Active</v>
      </c>
      <c r="R4172" s="37"/>
    </row>
    <row r="4173" spans="1:18">
      <c r="A4173" s="17"/>
      <c r="B4173" s="15"/>
      <c r="C4173" s="15"/>
      <c r="D4173" s="15"/>
      <c r="E4173" s="32">
        <v>45763</v>
      </c>
      <c r="F4173" s="17" t="s">
        <v>46</v>
      </c>
      <c r="G4173" s="15"/>
      <c r="H4173" s="17" t="s">
        <v>239</v>
      </c>
      <c r="I4173" s="17" t="s">
        <v>341</v>
      </c>
      <c r="J4173" s="17" t="s">
        <v>753</v>
      </c>
      <c r="K4173" s="17" t="s">
        <v>296</v>
      </c>
      <c r="L4173" s="17" t="s">
        <v>12584</v>
      </c>
      <c r="M4173" s="17" t="s">
        <v>12585</v>
      </c>
      <c r="N4173" s="17" t="s">
        <v>12586</v>
      </c>
      <c r="O4173" s="17" t="s">
        <v>498</v>
      </c>
      <c r="P4173" s="43" t="s">
        <v>4047</v>
      </c>
      <c r="Q4173" s="17" t="str" cm="1">
        <f t="array" ref="Q4173">_xlfn.XLOOKUP(Table4[[#This Row],[Full Name / Nama Penuh]],Table1[[#All],[Employee Name]],Table1[[#All],[Status]],"",0,1)</f>
        <v>Active</v>
      </c>
      <c r="R4173" s="37"/>
    </row>
    <row r="4174" spans="1:18">
      <c r="A4174" s="17"/>
      <c r="B4174" s="15"/>
      <c r="C4174" s="15"/>
      <c r="D4174" s="15"/>
      <c r="E4174" s="32">
        <v>45763</v>
      </c>
      <c r="F4174" s="17" t="s">
        <v>91</v>
      </c>
      <c r="G4174" s="15"/>
      <c r="H4174" s="17" t="s">
        <v>239</v>
      </c>
      <c r="I4174" s="17" t="s">
        <v>11565</v>
      </c>
      <c r="J4174" s="17" t="s">
        <v>279</v>
      </c>
      <c r="K4174" s="17" t="s">
        <v>267</v>
      </c>
      <c r="L4174" s="17" t="s">
        <v>12587</v>
      </c>
      <c r="M4174" s="17" t="s">
        <v>12588</v>
      </c>
      <c r="N4174" s="17" t="s">
        <v>12589</v>
      </c>
      <c r="O4174" s="17" t="s">
        <v>346</v>
      </c>
      <c r="P4174" s="43" t="s">
        <v>4047</v>
      </c>
      <c r="Q4174" s="17" t="str" cm="1">
        <f t="array" ref="Q4174">_xlfn.XLOOKUP(Table4[[#This Row],[Full Name / Nama Penuh]],Table1[[#All],[Employee Name]],Table1[[#All],[Status]],"",0,1)</f>
        <v>Inactive</v>
      </c>
      <c r="R4174" s="37"/>
    </row>
    <row r="4175" spans="1:18">
      <c r="A4175" s="17"/>
      <c r="B4175" s="15"/>
      <c r="C4175" s="15"/>
      <c r="D4175" s="15"/>
      <c r="E4175" s="32">
        <v>45763</v>
      </c>
      <c r="F4175" s="17" t="s">
        <v>31</v>
      </c>
      <c r="G4175" s="15"/>
      <c r="H4175" s="17" t="s">
        <v>239</v>
      </c>
      <c r="I4175" s="17" t="s">
        <v>7656</v>
      </c>
      <c r="J4175" s="17" t="s">
        <v>483</v>
      </c>
      <c r="K4175" s="17" t="s">
        <v>267</v>
      </c>
      <c r="L4175" s="17" t="s">
        <v>12590</v>
      </c>
      <c r="M4175" s="17" t="s">
        <v>12591</v>
      </c>
      <c r="N4175" s="17" t="s">
        <v>12592</v>
      </c>
      <c r="O4175" s="17" t="s">
        <v>346</v>
      </c>
      <c r="P4175" s="43" t="s">
        <v>4047</v>
      </c>
      <c r="Q4175" s="17" t="str" cm="1">
        <f t="array" ref="Q4175">_xlfn.XLOOKUP(Table4[[#This Row],[Full Name / Nama Penuh]],Table1[[#All],[Employee Name]],Table1[[#All],[Status]],"",0,1)</f>
        <v>Inactive</v>
      </c>
      <c r="R4175" s="37"/>
    </row>
    <row r="4176" spans="1:18">
      <c r="A4176" s="17"/>
      <c r="B4176" s="15"/>
      <c r="C4176" s="15"/>
      <c r="D4176" s="15"/>
      <c r="E4176" s="32">
        <v>45763</v>
      </c>
      <c r="F4176" s="17" t="s">
        <v>76</v>
      </c>
      <c r="G4176" s="15"/>
      <c r="H4176" s="17" t="s">
        <v>239</v>
      </c>
      <c r="I4176" s="17" t="s">
        <v>309</v>
      </c>
      <c r="J4176" s="17" t="s">
        <v>753</v>
      </c>
      <c r="K4176" s="17" t="s">
        <v>305</v>
      </c>
      <c r="L4176" s="17" t="s">
        <v>12593</v>
      </c>
      <c r="M4176" s="17" t="s">
        <v>12594</v>
      </c>
      <c r="N4176" s="17" t="s">
        <v>12595</v>
      </c>
      <c r="O4176" s="17" t="s">
        <v>375</v>
      </c>
      <c r="P4176" s="43" t="s">
        <v>4047</v>
      </c>
      <c r="Q4176" s="17" t="str" cm="1">
        <f t="array" ref="Q4176">_xlfn.XLOOKUP(Table4[[#This Row],[Full Name / Nama Penuh]],Table1[[#All],[Employee Name]],Table1[[#All],[Status]],"",0,1)</f>
        <v>Active</v>
      </c>
      <c r="R4176" s="37"/>
    </row>
    <row r="4177" spans="1:18">
      <c r="A4177" s="17"/>
      <c r="B4177" s="15"/>
      <c r="C4177" s="15"/>
      <c r="D4177" s="15"/>
      <c r="E4177" s="32">
        <v>45762.416666666664</v>
      </c>
      <c r="F4177" s="17" t="s">
        <v>150</v>
      </c>
      <c r="G4177" s="15" t="s">
        <v>12323</v>
      </c>
      <c r="H4177" s="17" t="s">
        <v>239</v>
      </c>
      <c r="I4177" s="17" t="s">
        <v>2081</v>
      </c>
      <c r="J4177" s="17" t="s">
        <v>715</v>
      </c>
      <c r="K4177" s="17" t="s">
        <v>9334</v>
      </c>
      <c r="L4177" s="17" t="s">
        <v>12596</v>
      </c>
      <c r="M4177" s="17" t="s">
        <v>12597</v>
      </c>
      <c r="N4177" s="17" t="s">
        <v>12598</v>
      </c>
      <c r="O4177" s="17" t="s">
        <v>10990</v>
      </c>
      <c r="P4177" s="43" t="s">
        <v>4047</v>
      </c>
      <c r="Q4177" s="17" t="str" cm="1">
        <f t="array" ref="Q4177">_xlfn.XLOOKUP(Table4[[#This Row],[Full Name / Nama Penuh]],Table1[[#All],[Employee Name]],Table1[[#All],[Status]],"",0,1)</f>
        <v>Active</v>
      </c>
      <c r="R4177" s="37"/>
    </row>
    <row r="4178" spans="1:18">
      <c r="A4178" s="17"/>
      <c r="B4178" s="15"/>
      <c r="C4178" s="15"/>
      <c r="D4178" s="15"/>
      <c r="E4178" s="32">
        <v>45762.416666666664</v>
      </c>
      <c r="F4178" s="17" t="s">
        <v>215</v>
      </c>
      <c r="G4178" s="15" t="s">
        <v>12544</v>
      </c>
      <c r="H4178" s="17" t="s">
        <v>239</v>
      </c>
      <c r="I4178" s="17" t="s">
        <v>12545</v>
      </c>
      <c r="J4178" s="17" t="s">
        <v>291</v>
      </c>
      <c r="K4178" s="17" t="s">
        <v>10849</v>
      </c>
      <c r="L4178" s="17" t="s">
        <v>12599</v>
      </c>
      <c r="M4178" s="17" t="s">
        <v>12600</v>
      </c>
      <c r="N4178" s="17" t="s">
        <v>12601</v>
      </c>
      <c r="O4178" s="17" t="s">
        <v>10986</v>
      </c>
      <c r="P4178" s="43" t="s">
        <v>4047</v>
      </c>
      <c r="Q4178" s="17" t="str" cm="1">
        <f t="array" ref="Q4178">_xlfn.XLOOKUP(Table4[[#This Row],[Full Name / Nama Penuh]],Table1[[#All],[Employee Name]],Table1[[#All],[Status]],"",0,1)</f>
        <v>Inactive</v>
      </c>
      <c r="R4178" s="37"/>
    </row>
    <row r="4179" spans="1:18">
      <c r="A4179" s="17"/>
      <c r="B4179" s="15"/>
      <c r="C4179" s="15"/>
      <c r="D4179" s="15"/>
      <c r="E4179" s="32">
        <v>45762</v>
      </c>
      <c r="F4179" s="17" t="s">
        <v>103</v>
      </c>
      <c r="G4179" s="15"/>
      <c r="H4179" s="17" t="s">
        <v>239</v>
      </c>
      <c r="I4179" s="17" t="s">
        <v>12602</v>
      </c>
      <c r="J4179" s="17" t="s">
        <v>266</v>
      </c>
      <c r="K4179" s="17" t="s">
        <v>296</v>
      </c>
      <c r="L4179" s="17" t="s">
        <v>12603</v>
      </c>
      <c r="M4179" s="17" t="s">
        <v>12604</v>
      </c>
      <c r="N4179" s="17" t="s">
        <v>12605</v>
      </c>
      <c r="O4179" s="17" t="s">
        <v>428</v>
      </c>
      <c r="P4179" s="43" t="s">
        <v>4047</v>
      </c>
      <c r="Q4179" s="17" t="str" cm="1">
        <f t="array" ref="Q4179">_xlfn.XLOOKUP(Table4[[#This Row],[Full Name / Nama Penuh]],Table1[[#All],[Employee Name]],Table1[[#All],[Status]],"",0,1)</f>
        <v>Active</v>
      </c>
      <c r="R4179" s="37"/>
    </row>
    <row r="4180" spans="1:18">
      <c r="A4180" s="17"/>
      <c r="B4180" s="15"/>
      <c r="C4180" s="15"/>
      <c r="D4180" s="15"/>
      <c r="E4180" s="32">
        <v>45761.395833333336</v>
      </c>
      <c r="F4180" s="17" t="s">
        <v>174</v>
      </c>
      <c r="G4180" s="15" t="s">
        <v>12549</v>
      </c>
      <c r="H4180" s="17" t="s">
        <v>239</v>
      </c>
      <c r="I4180" s="17" t="s">
        <v>359</v>
      </c>
      <c r="J4180" s="17" t="s">
        <v>266</v>
      </c>
      <c r="K4180" s="17" t="s">
        <v>8779</v>
      </c>
      <c r="L4180" s="17" t="s">
        <v>12606</v>
      </c>
      <c r="M4180" s="17"/>
      <c r="N4180" s="17" t="s">
        <v>12607</v>
      </c>
      <c r="O4180" s="17" t="s">
        <v>12330</v>
      </c>
      <c r="P4180" s="43" t="s">
        <v>4047</v>
      </c>
      <c r="Q4180" s="17" t="str" cm="1">
        <f t="array" ref="Q4180">_xlfn.XLOOKUP(Table4[[#This Row],[Full Name / Nama Penuh]],Table1[[#All],[Employee Name]],Table1[[#All],[Status]],"",0,1)</f>
        <v>Active</v>
      </c>
      <c r="R4180" s="37"/>
    </row>
    <row r="4181" spans="1:18">
      <c r="A4181" s="17"/>
      <c r="B4181" s="15"/>
      <c r="C4181" s="15"/>
      <c r="D4181" s="15"/>
      <c r="E4181" s="32">
        <v>45761.333333333336</v>
      </c>
      <c r="F4181" s="17" t="s">
        <v>87</v>
      </c>
      <c r="G4181" s="15" t="s">
        <v>10804</v>
      </c>
      <c r="H4181" s="17" t="s">
        <v>239</v>
      </c>
      <c r="I4181" s="17" t="s">
        <v>10805</v>
      </c>
      <c r="J4181" s="17" t="s">
        <v>325</v>
      </c>
      <c r="K4181" s="17" t="s">
        <v>8779</v>
      </c>
      <c r="L4181" s="17" t="s">
        <v>12608</v>
      </c>
      <c r="M4181" s="17" t="s">
        <v>12609</v>
      </c>
      <c r="N4181" s="17" t="s">
        <v>12610</v>
      </c>
      <c r="O4181" s="17" t="s">
        <v>12496</v>
      </c>
      <c r="P4181" s="43" t="s">
        <v>4047</v>
      </c>
      <c r="Q4181" s="17" t="str" cm="1">
        <f t="array" ref="Q4181">_xlfn.XLOOKUP(Table4[[#This Row],[Full Name / Nama Penuh]],Table1[[#All],[Employee Name]],Table1[[#All],[Status]],"",0,1)</f>
        <v>Active</v>
      </c>
      <c r="R4181" s="37"/>
    </row>
    <row r="4182" spans="1:18">
      <c r="A4182" s="17"/>
      <c r="B4182" s="15"/>
      <c r="C4182" s="15"/>
      <c r="D4182" s="15"/>
      <c r="E4182" s="32">
        <v>45761.333333333336</v>
      </c>
      <c r="F4182" s="17" t="s">
        <v>44</v>
      </c>
      <c r="G4182" s="15" t="s">
        <v>12611</v>
      </c>
      <c r="H4182" s="17" t="s">
        <v>239</v>
      </c>
      <c r="I4182" s="17" t="s">
        <v>341</v>
      </c>
      <c r="J4182" s="17" t="s">
        <v>1624</v>
      </c>
      <c r="K4182" s="17" t="s">
        <v>9334</v>
      </c>
      <c r="L4182" s="17" t="s">
        <v>12612</v>
      </c>
      <c r="M4182" s="17" t="s">
        <v>12613</v>
      </c>
      <c r="N4182" s="17" t="s">
        <v>12614</v>
      </c>
      <c r="O4182" s="17" t="s">
        <v>9333</v>
      </c>
      <c r="P4182" s="43" t="s">
        <v>4047</v>
      </c>
      <c r="Q4182" s="17" t="str" cm="1">
        <f t="array" ref="Q4182">_xlfn.XLOOKUP(Table4[[#This Row],[Full Name / Nama Penuh]],Table1[[#All],[Employee Name]],Table1[[#All],[Status]],"",0,1)</f>
        <v>Inactive</v>
      </c>
      <c r="R4182" s="37"/>
    </row>
    <row r="4183" spans="1:18">
      <c r="A4183" s="17"/>
      <c r="B4183" s="15"/>
      <c r="C4183" s="15"/>
      <c r="D4183" s="15"/>
      <c r="E4183" s="32">
        <v>45761</v>
      </c>
      <c r="F4183" s="17" t="s">
        <v>111</v>
      </c>
      <c r="G4183" s="15"/>
      <c r="H4183" s="17" t="s">
        <v>239</v>
      </c>
      <c r="I4183" s="17" t="s">
        <v>12158</v>
      </c>
      <c r="J4183" s="17" t="s">
        <v>88</v>
      </c>
      <c r="K4183" s="17" t="s">
        <v>296</v>
      </c>
      <c r="L4183" s="17" t="s">
        <v>12615</v>
      </c>
      <c r="M4183" s="17" t="s">
        <v>12616</v>
      </c>
      <c r="N4183" s="17" t="s">
        <v>12617</v>
      </c>
      <c r="O4183" s="17" t="s">
        <v>527</v>
      </c>
      <c r="P4183" s="43" t="s">
        <v>4047</v>
      </c>
      <c r="Q4183" s="17" t="str" cm="1">
        <f t="array" ref="Q4183">_xlfn.XLOOKUP(Table4[[#This Row],[Full Name / Nama Penuh]],Table1[[#All],[Employee Name]],Table1[[#All],[Status]],"",0,1)</f>
        <v>Inactive</v>
      </c>
      <c r="R4183" s="37"/>
    </row>
    <row r="4184" spans="1:18">
      <c r="A4184" s="17"/>
      <c r="B4184" s="15"/>
      <c r="C4184" s="15"/>
      <c r="D4184" s="15"/>
      <c r="E4184" s="32">
        <v>45761</v>
      </c>
      <c r="F4184" s="17" t="s">
        <v>191</v>
      </c>
      <c r="G4184" s="15"/>
      <c r="H4184" s="17" t="s">
        <v>239</v>
      </c>
      <c r="I4184" s="17" t="s">
        <v>1252</v>
      </c>
      <c r="J4184" s="17" t="s">
        <v>300</v>
      </c>
      <c r="K4184" s="17" t="s">
        <v>296</v>
      </c>
      <c r="L4184" s="17" t="s">
        <v>12618</v>
      </c>
      <c r="M4184" s="17" t="s">
        <v>12619</v>
      </c>
      <c r="N4184" s="17" t="s">
        <v>12620</v>
      </c>
      <c r="O4184" s="17" t="s">
        <v>346</v>
      </c>
      <c r="P4184" s="43" t="s">
        <v>4047</v>
      </c>
      <c r="Q4184" s="17" t="str" cm="1">
        <f t="array" ref="Q4184">_xlfn.XLOOKUP(Table4[[#This Row],[Full Name / Nama Penuh]],Table1[[#All],[Employee Name]],Table1[[#All],[Status]],"",0,1)</f>
        <v>Active</v>
      </c>
      <c r="R4184" s="37"/>
    </row>
    <row r="4185" spans="1:18">
      <c r="A4185" s="17"/>
      <c r="B4185" s="15"/>
      <c r="C4185" s="15"/>
      <c r="D4185" s="15"/>
      <c r="E4185" s="32">
        <v>45761</v>
      </c>
      <c r="F4185" s="17" t="s">
        <v>110</v>
      </c>
      <c r="G4185" s="15"/>
      <c r="H4185" s="17" t="s">
        <v>239</v>
      </c>
      <c r="I4185" s="17" t="s">
        <v>11014</v>
      </c>
      <c r="J4185" s="17" t="s">
        <v>88</v>
      </c>
      <c r="K4185" s="17" t="s">
        <v>267</v>
      </c>
      <c r="L4185" s="17" t="s">
        <v>12621</v>
      </c>
      <c r="M4185" s="17" t="s">
        <v>12622</v>
      </c>
      <c r="N4185" s="17" t="s">
        <v>12623</v>
      </c>
      <c r="O4185" s="17" t="s">
        <v>346</v>
      </c>
      <c r="P4185" s="43" t="s">
        <v>4047</v>
      </c>
      <c r="Q4185" s="17" t="str" cm="1">
        <f t="array" ref="Q4185">_xlfn.XLOOKUP(Table4[[#This Row],[Full Name / Nama Penuh]],Table1[[#All],[Employee Name]],Table1[[#All],[Status]],"",0,1)</f>
        <v>Active</v>
      </c>
      <c r="R4185" s="37"/>
    </row>
    <row r="4186" spans="1:18">
      <c r="A4186" s="17"/>
      <c r="B4186" s="15"/>
      <c r="C4186" s="15"/>
      <c r="D4186" s="15"/>
      <c r="E4186" s="32">
        <v>45759</v>
      </c>
      <c r="F4186" s="17" t="s">
        <v>191</v>
      </c>
      <c r="G4186" s="15"/>
      <c r="H4186" s="17" t="s">
        <v>239</v>
      </c>
      <c r="I4186" s="17" t="s">
        <v>1252</v>
      </c>
      <c r="J4186" s="17" t="s">
        <v>4132</v>
      </c>
      <c r="K4186" s="17" t="s">
        <v>296</v>
      </c>
      <c r="L4186" s="17" t="s">
        <v>12624</v>
      </c>
      <c r="M4186" s="17" t="s">
        <v>12625</v>
      </c>
      <c r="N4186" s="17" t="s">
        <v>12626</v>
      </c>
      <c r="O4186" s="17" t="s">
        <v>383</v>
      </c>
      <c r="P4186" s="43" t="s">
        <v>4047</v>
      </c>
      <c r="Q4186" s="17" t="str" cm="1">
        <f t="array" ref="Q4186">_xlfn.XLOOKUP(Table4[[#This Row],[Full Name / Nama Penuh]],Table1[[#All],[Employee Name]],Table1[[#All],[Status]],"",0,1)</f>
        <v>Active</v>
      </c>
      <c r="R4186" s="37"/>
    </row>
    <row r="4187" spans="1:18">
      <c r="A4187" s="17"/>
      <c r="B4187" s="15"/>
      <c r="C4187" s="15"/>
      <c r="D4187" s="15"/>
      <c r="E4187" s="32">
        <v>45759</v>
      </c>
      <c r="F4187" s="17" t="s">
        <v>193</v>
      </c>
      <c r="G4187" s="15"/>
      <c r="H4187" s="17" t="s">
        <v>239</v>
      </c>
      <c r="I4187" s="17" t="s">
        <v>1308</v>
      </c>
      <c r="J4187" s="17" t="s">
        <v>266</v>
      </c>
      <c r="K4187" s="17" t="s">
        <v>267</v>
      </c>
      <c r="L4187" s="17" t="s">
        <v>12627</v>
      </c>
      <c r="M4187" s="17" t="s">
        <v>12628</v>
      </c>
      <c r="N4187" s="17" t="s">
        <v>12629</v>
      </c>
      <c r="O4187" s="17" t="s">
        <v>283</v>
      </c>
      <c r="P4187" s="43" t="s">
        <v>4047</v>
      </c>
      <c r="Q4187" s="17" t="str" cm="1">
        <f t="array" ref="Q4187">_xlfn.XLOOKUP(Table4[[#This Row],[Full Name / Nama Penuh]],Table1[[#All],[Employee Name]],Table1[[#All],[Status]],"",0,1)</f>
        <v>Active</v>
      </c>
      <c r="R4187" s="37"/>
    </row>
    <row r="4188" spans="1:18">
      <c r="A4188" s="17"/>
      <c r="B4188" s="15"/>
      <c r="C4188" s="15"/>
      <c r="D4188" s="15"/>
      <c r="E4188" s="32">
        <v>45759</v>
      </c>
      <c r="F4188" s="17" t="s">
        <v>82</v>
      </c>
      <c r="G4188" s="15"/>
      <c r="H4188" s="17" t="s">
        <v>239</v>
      </c>
      <c r="I4188" s="17" t="s">
        <v>1809</v>
      </c>
      <c r="J4188" s="17" t="s">
        <v>1787</v>
      </c>
      <c r="K4188" s="17" t="s">
        <v>267</v>
      </c>
      <c r="L4188" s="17" t="s">
        <v>12630</v>
      </c>
      <c r="M4188" s="17" t="s">
        <v>12631</v>
      </c>
      <c r="N4188" s="17" t="s">
        <v>12632</v>
      </c>
      <c r="O4188" s="17" t="s">
        <v>450</v>
      </c>
      <c r="P4188" s="43" t="s">
        <v>4047</v>
      </c>
      <c r="Q4188" s="17" t="str" cm="1">
        <f t="array" ref="Q4188">_xlfn.XLOOKUP(Table4[[#This Row],[Full Name / Nama Penuh]],Table1[[#All],[Employee Name]],Table1[[#All],[Status]],"",0,1)</f>
        <v>Active</v>
      </c>
      <c r="R4188" s="37"/>
    </row>
    <row r="4189" spans="1:18">
      <c r="A4189" s="17"/>
      <c r="B4189" s="15"/>
      <c r="C4189" s="15"/>
      <c r="D4189" s="15"/>
      <c r="E4189" s="32">
        <v>45758.416666666664</v>
      </c>
      <c r="F4189" s="17" t="s">
        <v>222</v>
      </c>
      <c r="G4189" s="15" t="s">
        <v>12633</v>
      </c>
      <c r="H4189" s="17" t="s">
        <v>239</v>
      </c>
      <c r="I4189" s="17" t="s">
        <v>789</v>
      </c>
      <c r="J4189" s="17" t="s">
        <v>274</v>
      </c>
      <c r="K4189" s="17" t="s">
        <v>10849</v>
      </c>
      <c r="L4189" s="17" t="s">
        <v>12634</v>
      </c>
      <c r="M4189" s="17" t="s">
        <v>1851</v>
      </c>
      <c r="N4189" s="17" t="s">
        <v>122</v>
      </c>
      <c r="O4189" s="17" t="s">
        <v>9384</v>
      </c>
      <c r="P4189" s="43" t="s">
        <v>4047</v>
      </c>
      <c r="Q4189" s="17" t="str" cm="1">
        <f t="array" ref="Q4189">_xlfn.XLOOKUP(Table4[[#This Row],[Full Name / Nama Penuh]],Table1[[#All],[Employee Name]],Table1[[#All],[Status]],"",0,1)</f>
        <v>Active</v>
      </c>
      <c r="R4189" s="37"/>
    </row>
    <row r="4190" spans="1:18">
      <c r="A4190" s="17"/>
      <c r="B4190" s="15"/>
      <c r="C4190" s="15"/>
      <c r="D4190" s="15"/>
      <c r="E4190" s="32">
        <v>45758</v>
      </c>
      <c r="F4190" s="17" t="s">
        <v>229</v>
      </c>
      <c r="G4190" s="15"/>
      <c r="H4190" s="17" t="s">
        <v>239</v>
      </c>
      <c r="I4190" s="17" t="s">
        <v>2849</v>
      </c>
      <c r="J4190" s="17" t="s">
        <v>644</v>
      </c>
      <c r="K4190" s="17" t="s">
        <v>305</v>
      </c>
      <c r="L4190" s="17" t="s">
        <v>12635</v>
      </c>
      <c r="M4190" s="17" t="s">
        <v>12636</v>
      </c>
      <c r="N4190" s="17" t="s">
        <v>12637</v>
      </c>
      <c r="O4190" s="17" t="s">
        <v>295</v>
      </c>
      <c r="P4190" s="43" t="s">
        <v>4047</v>
      </c>
      <c r="Q4190" s="17" t="str" cm="1">
        <f t="array" ref="Q4190">_xlfn.XLOOKUP(Table4[[#This Row],[Full Name / Nama Penuh]],Table1[[#All],[Employee Name]],Table1[[#All],[Status]],"",0,1)</f>
        <v>Active</v>
      </c>
      <c r="R4190" s="37"/>
    </row>
    <row r="4191" spans="1:18">
      <c r="A4191" s="17"/>
      <c r="B4191" s="15"/>
      <c r="C4191" s="15"/>
      <c r="D4191" s="15"/>
      <c r="E4191" s="32">
        <v>45758</v>
      </c>
      <c r="F4191" s="17" t="s">
        <v>147</v>
      </c>
      <c r="G4191" s="15"/>
      <c r="H4191" s="17" t="s">
        <v>239</v>
      </c>
      <c r="I4191" s="17" t="s">
        <v>508</v>
      </c>
      <c r="J4191" s="17" t="s">
        <v>279</v>
      </c>
      <c r="K4191" s="17" t="s">
        <v>305</v>
      </c>
      <c r="L4191" s="17" t="s">
        <v>12638</v>
      </c>
      <c r="M4191" s="17" t="s">
        <v>12639</v>
      </c>
      <c r="N4191" s="17" t="s">
        <v>12640</v>
      </c>
      <c r="O4191" s="17" t="s">
        <v>295</v>
      </c>
      <c r="P4191" s="43" t="s">
        <v>4047</v>
      </c>
      <c r="Q4191" s="17" t="str" cm="1">
        <f t="array" ref="Q4191">_xlfn.XLOOKUP(Table4[[#This Row],[Full Name / Nama Penuh]],Table1[[#All],[Employee Name]],Table1[[#All],[Status]],"",0,1)</f>
        <v>Active</v>
      </c>
      <c r="R4191" s="37"/>
    </row>
    <row r="4192" spans="1:18">
      <c r="A4192" s="17"/>
      <c r="B4192" s="15"/>
      <c r="C4192" s="15"/>
      <c r="D4192" s="15"/>
      <c r="E4192" s="32">
        <v>45757.5625</v>
      </c>
      <c r="F4192" s="17" t="s">
        <v>174</v>
      </c>
      <c r="G4192" s="15" t="s">
        <v>12549</v>
      </c>
      <c r="H4192" s="17" t="s">
        <v>239</v>
      </c>
      <c r="I4192" s="17" t="s">
        <v>359</v>
      </c>
      <c r="J4192" s="17" t="s">
        <v>753</v>
      </c>
      <c r="K4192" s="17" t="s">
        <v>9334</v>
      </c>
      <c r="L4192" s="17" t="s">
        <v>12641</v>
      </c>
      <c r="M4192" s="17"/>
      <c r="N4192" s="17" t="s">
        <v>12642</v>
      </c>
      <c r="O4192" s="17" t="s">
        <v>9333</v>
      </c>
      <c r="P4192" s="43" t="s">
        <v>4047</v>
      </c>
      <c r="Q4192" s="17" t="str" cm="1">
        <f t="array" ref="Q4192">_xlfn.XLOOKUP(Table4[[#This Row],[Full Name / Nama Penuh]],Table1[[#All],[Employee Name]],Table1[[#All],[Status]],"",0,1)</f>
        <v>Active</v>
      </c>
      <c r="R4192" s="37"/>
    </row>
    <row r="4193" spans="1:18">
      <c r="A4193" s="17"/>
      <c r="B4193" s="15"/>
      <c r="C4193" s="15"/>
      <c r="D4193" s="15"/>
      <c r="E4193" s="32">
        <v>45757</v>
      </c>
      <c r="F4193" s="17" t="s">
        <v>93</v>
      </c>
      <c r="G4193" s="15" t="s">
        <v>12643</v>
      </c>
      <c r="H4193" s="17" t="s">
        <v>239</v>
      </c>
      <c r="I4193" s="17" t="s">
        <v>6054</v>
      </c>
      <c r="J4193" s="17" t="s">
        <v>320</v>
      </c>
      <c r="K4193" s="17" t="s">
        <v>8779</v>
      </c>
      <c r="L4193" s="17" t="s">
        <v>12644</v>
      </c>
      <c r="M4193" s="17" t="s">
        <v>12645</v>
      </c>
      <c r="N4193" s="17" t="s">
        <v>12646</v>
      </c>
      <c r="O4193" s="17" t="s">
        <v>11230</v>
      </c>
      <c r="P4193" s="43" t="s">
        <v>4047</v>
      </c>
      <c r="Q4193" s="17" t="str" cm="1">
        <f t="array" ref="Q4193">_xlfn.XLOOKUP(Table4[[#This Row],[Full Name / Nama Penuh]],Table1[[#All],[Employee Name]],Table1[[#All],[Status]],"",0,1)</f>
        <v>Active</v>
      </c>
      <c r="R4193" s="37"/>
    </row>
    <row r="4194" spans="1:18" ht="159">
      <c r="A4194" s="17"/>
      <c r="B4194" s="15"/>
      <c r="C4194" s="15"/>
      <c r="D4194" s="15"/>
      <c r="E4194" s="32">
        <v>45757</v>
      </c>
      <c r="F4194" s="17" t="s">
        <v>132</v>
      </c>
      <c r="G4194" s="15"/>
      <c r="H4194" s="17" t="s">
        <v>239</v>
      </c>
      <c r="I4194" s="18" t="s">
        <v>3674</v>
      </c>
      <c r="J4194" s="18" t="s">
        <v>274</v>
      </c>
      <c r="K4194" s="19" t="s">
        <v>285</v>
      </c>
      <c r="L4194" s="19" t="s">
        <v>525</v>
      </c>
      <c r="M4194" s="20" t="s">
        <v>12647</v>
      </c>
      <c r="N4194" s="19" t="s">
        <v>12648</v>
      </c>
      <c r="O4194" s="18" t="s">
        <v>289</v>
      </c>
      <c r="P4194" s="43" t="s">
        <v>4047</v>
      </c>
      <c r="Q4194" s="17" t="str" cm="1">
        <f t="array" ref="Q4194">_xlfn.XLOOKUP(Table4[[#This Row],[Full Name / Nama Penuh]],Table1[[#All],[Employee Name]],Table1[[#All],[Status]],"",0,1)</f>
        <v>Active</v>
      </c>
      <c r="R4194" s="37"/>
    </row>
    <row r="4195" spans="1:18">
      <c r="A4195" s="17"/>
      <c r="B4195" s="15"/>
      <c r="C4195" s="15"/>
      <c r="D4195" s="15"/>
      <c r="E4195" s="32">
        <v>45757</v>
      </c>
      <c r="F4195" s="17" t="s">
        <v>66</v>
      </c>
      <c r="G4195" s="15"/>
      <c r="H4195" s="17" t="s">
        <v>239</v>
      </c>
      <c r="I4195" s="17" t="s">
        <v>56</v>
      </c>
      <c r="J4195" s="17" t="s">
        <v>3094</v>
      </c>
      <c r="K4195" s="17" t="s">
        <v>305</v>
      </c>
      <c r="L4195" s="17" t="s">
        <v>12649</v>
      </c>
      <c r="M4195" s="17" t="s">
        <v>614</v>
      </c>
      <c r="N4195" s="17" t="s">
        <v>2589</v>
      </c>
      <c r="O4195" s="17" t="s">
        <v>450</v>
      </c>
      <c r="P4195" s="43" t="s">
        <v>4047</v>
      </c>
      <c r="Q4195" s="17" t="str" cm="1">
        <f t="array" ref="Q4195">_xlfn.XLOOKUP(Table4[[#This Row],[Full Name / Nama Penuh]],Table1[[#All],[Employee Name]],Table1[[#All],[Status]],"",0,1)</f>
        <v>Active</v>
      </c>
      <c r="R4195" s="37"/>
    </row>
    <row r="4196" spans="1:18">
      <c r="A4196" s="17"/>
      <c r="B4196" s="15"/>
      <c r="C4196" s="15"/>
      <c r="D4196" s="15"/>
      <c r="E4196" s="32">
        <v>45757</v>
      </c>
      <c r="F4196" s="17" t="s">
        <v>107</v>
      </c>
      <c r="G4196" s="15"/>
      <c r="H4196" s="17" t="s">
        <v>239</v>
      </c>
      <c r="I4196" s="17" t="s">
        <v>1641</v>
      </c>
      <c r="J4196" s="17" t="s">
        <v>266</v>
      </c>
      <c r="K4196" s="17" t="s">
        <v>305</v>
      </c>
      <c r="L4196" s="17" t="s">
        <v>12650</v>
      </c>
      <c r="M4196" s="17" t="s">
        <v>12651</v>
      </c>
      <c r="N4196" s="17" t="s">
        <v>12652</v>
      </c>
      <c r="O4196" s="17" t="s">
        <v>295</v>
      </c>
      <c r="P4196" s="43" t="s">
        <v>4047</v>
      </c>
      <c r="Q4196" s="17" t="str" cm="1">
        <f t="array" ref="Q4196">_xlfn.XLOOKUP(Table4[[#This Row],[Full Name / Nama Penuh]],Table1[[#All],[Employee Name]],Table1[[#All],[Status]],"",0,1)</f>
        <v>Active</v>
      </c>
      <c r="R4196" s="37"/>
    </row>
    <row r="4197" spans="1:18">
      <c r="A4197" s="17"/>
      <c r="B4197" s="15"/>
      <c r="C4197" s="15"/>
      <c r="D4197" s="15"/>
      <c r="E4197" s="32">
        <v>45757</v>
      </c>
      <c r="F4197" s="17" t="s">
        <v>46</v>
      </c>
      <c r="G4197" s="15"/>
      <c r="H4197" s="17" t="s">
        <v>239</v>
      </c>
      <c r="I4197" s="17" t="s">
        <v>341</v>
      </c>
      <c r="J4197" s="17" t="s">
        <v>1038</v>
      </c>
      <c r="K4197" s="17" t="s">
        <v>267</v>
      </c>
      <c r="L4197" s="17" t="s">
        <v>12653</v>
      </c>
      <c r="M4197" s="17" t="s">
        <v>12654</v>
      </c>
      <c r="N4197" s="17" t="s">
        <v>12655</v>
      </c>
      <c r="O4197" s="17" t="s">
        <v>498</v>
      </c>
      <c r="P4197" s="43" t="s">
        <v>4047</v>
      </c>
      <c r="Q4197" s="17" t="str" cm="1">
        <f t="array" ref="Q4197">_xlfn.XLOOKUP(Table4[[#This Row],[Full Name / Nama Penuh]],Table1[[#All],[Employee Name]],Table1[[#All],[Status]],"",0,1)</f>
        <v>Active</v>
      </c>
      <c r="R4197" s="37"/>
    </row>
    <row r="4198" spans="1:18">
      <c r="A4198" s="17"/>
      <c r="B4198" s="15"/>
      <c r="C4198" s="15"/>
      <c r="D4198" s="15"/>
      <c r="E4198" s="32">
        <v>45756.677777777775</v>
      </c>
      <c r="F4198" s="17" t="s">
        <v>22</v>
      </c>
      <c r="G4198" s="15" t="s">
        <v>12656</v>
      </c>
      <c r="H4198" s="17" t="s">
        <v>239</v>
      </c>
      <c r="I4198" s="17" t="s">
        <v>3560</v>
      </c>
      <c r="J4198" s="17" t="s">
        <v>274</v>
      </c>
      <c r="K4198" s="17" t="s">
        <v>8779</v>
      </c>
      <c r="L4198" s="17" t="s">
        <v>12657</v>
      </c>
      <c r="M4198" s="17"/>
      <c r="N4198" s="17" t="s">
        <v>12658</v>
      </c>
      <c r="O4198" s="17" t="s">
        <v>12659</v>
      </c>
      <c r="P4198" s="43" t="s">
        <v>4047</v>
      </c>
      <c r="Q4198" s="17" t="str" cm="1">
        <f t="array" ref="Q4198">_xlfn.XLOOKUP(Table4[[#This Row],[Full Name / Nama Penuh]],Table1[[#All],[Employee Name]],Table1[[#All],[Status]],"",0,1)</f>
        <v>Inactive</v>
      </c>
      <c r="R4198" s="37"/>
    </row>
    <row r="4199" spans="1:18">
      <c r="A4199" s="17"/>
      <c r="B4199" s="15"/>
      <c r="C4199" s="15"/>
      <c r="D4199" s="15"/>
      <c r="E4199" s="32">
        <v>45756.625</v>
      </c>
      <c r="F4199" s="17" t="s">
        <v>22</v>
      </c>
      <c r="G4199" s="15" t="s">
        <v>12660</v>
      </c>
      <c r="H4199" s="17" t="s">
        <v>239</v>
      </c>
      <c r="I4199" s="17" t="s">
        <v>3560</v>
      </c>
      <c r="J4199" s="17" t="s">
        <v>291</v>
      </c>
      <c r="K4199" s="17" t="s">
        <v>9334</v>
      </c>
      <c r="L4199" s="17" t="s">
        <v>12661</v>
      </c>
      <c r="M4199" s="17"/>
      <c r="N4199" s="17" t="s">
        <v>12662</v>
      </c>
      <c r="O4199" s="17" t="s">
        <v>10852</v>
      </c>
      <c r="P4199" s="43" t="s">
        <v>4047</v>
      </c>
      <c r="Q4199" s="17" t="str" cm="1">
        <f t="array" ref="Q4199">_xlfn.XLOOKUP(Table4[[#This Row],[Full Name / Nama Penuh]],Table1[[#All],[Employee Name]],Table1[[#All],[Status]],"",0,1)</f>
        <v>Inactive</v>
      </c>
      <c r="R4199" s="37"/>
    </row>
    <row r="4200" spans="1:18">
      <c r="A4200" s="17"/>
      <c r="B4200" s="15"/>
      <c r="C4200" s="15"/>
      <c r="D4200" s="15"/>
      <c r="E4200" s="32">
        <v>45756.458333333336</v>
      </c>
      <c r="F4200" s="17" t="s">
        <v>223</v>
      </c>
      <c r="G4200" s="15" t="s">
        <v>12663</v>
      </c>
      <c r="H4200" s="17" t="s">
        <v>239</v>
      </c>
      <c r="I4200" s="17" t="s">
        <v>6340</v>
      </c>
      <c r="J4200" s="17" t="s">
        <v>266</v>
      </c>
      <c r="K4200" s="17" t="s">
        <v>9334</v>
      </c>
      <c r="L4200" s="17" t="s">
        <v>12664</v>
      </c>
      <c r="M4200" s="17" t="s">
        <v>12665</v>
      </c>
      <c r="N4200" s="17" t="s">
        <v>12666</v>
      </c>
      <c r="O4200" s="17" t="s">
        <v>10810</v>
      </c>
      <c r="P4200" s="43" t="s">
        <v>4047</v>
      </c>
      <c r="Q4200" s="17" t="str" cm="1">
        <f t="array" ref="Q4200">_xlfn.XLOOKUP(Table4[[#This Row],[Full Name / Nama Penuh]],Table1[[#All],[Employee Name]],Table1[[#All],[Status]],"",0,1)</f>
        <v>Inactive</v>
      </c>
      <c r="R4200" s="37"/>
    </row>
    <row r="4201" spans="1:18">
      <c r="A4201" s="17"/>
      <c r="B4201" s="15"/>
      <c r="C4201" s="15"/>
      <c r="D4201" s="15"/>
      <c r="E4201" s="32">
        <v>45756.416666666664</v>
      </c>
      <c r="F4201" s="17" t="s">
        <v>174</v>
      </c>
      <c r="G4201" s="15" t="s">
        <v>12549</v>
      </c>
      <c r="H4201" s="17" t="s">
        <v>239</v>
      </c>
      <c r="I4201" s="17" t="s">
        <v>359</v>
      </c>
      <c r="J4201" s="17" t="s">
        <v>386</v>
      </c>
      <c r="K4201" s="17" t="s">
        <v>10849</v>
      </c>
      <c r="L4201" s="17" t="s">
        <v>12667</v>
      </c>
      <c r="M4201" s="17"/>
      <c r="N4201" s="17" t="s">
        <v>12668</v>
      </c>
      <c r="O4201" s="17" t="s">
        <v>8783</v>
      </c>
      <c r="P4201" s="43" t="s">
        <v>4047</v>
      </c>
      <c r="Q4201" s="17" t="str" cm="1">
        <f t="array" ref="Q4201">_xlfn.XLOOKUP(Table4[[#This Row],[Full Name / Nama Penuh]],Table1[[#All],[Employee Name]],Table1[[#All],[Status]],"",0,1)</f>
        <v>Active</v>
      </c>
      <c r="R4201" s="37"/>
    </row>
    <row r="4202" spans="1:18">
      <c r="A4202" s="17"/>
      <c r="B4202" s="15"/>
      <c r="C4202" s="15"/>
      <c r="D4202" s="15"/>
      <c r="E4202" s="32">
        <v>45756.333333333336</v>
      </c>
      <c r="F4202" s="17" t="s">
        <v>175</v>
      </c>
      <c r="G4202" s="15" t="s">
        <v>12669</v>
      </c>
      <c r="H4202" s="17" t="s">
        <v>239</v>
      </c>
      <c r="I4202" s="17" t="s">
        <v>12670</v>
      </c>
      <c r="J4202" s="17" t="s">
        <v>274</v>
      </c>
      <c r="K4202" s="17" t="s">
        <v>9334</v>
      </c>
      <c r="L4202" s="17" t="s">
        <v>12671</v>
      </c>
      <c r="M4202" s="17" t="s">
        <v>12672</v>
      </c>
      <c r="N4202" s="17" t="s">
        <v>12673</v>
      </c>
      <c r="O4202" s="17" t="s">
        <v>9333</v>
      </c>
      <c r="P4202" s="43" t="s">
        <v>4047</v>
      </c>
      <c r="Q4202" s="17" t="str" cm="1">
        <f t="array" ref="Q4202">_xlfn.XLOOKUP(Table4[[#This Row],[Full Name / Nama Penuh]],Table1[[#All],[Employee Name]],Table1[[#All],[Status]],"",0,1)</f>
        <v>Inactive</v>
      </c>
      <c r="R4202" s="37"/>
    </row>
    <row r="4203" spans="1:18">
      <c r="A4203" s="17"/>
      <c r="B4203" s="15"/>
      <c r="C4203" s="15"/>
      <c r="D4203" s="15"/>
      <c r="E4203" s="32">
        <v>45756.291666666664</v>
      </c>
      <c r="F4203" s="17" t="s">
        <v>214</v>
      </c>
      <c r="G4203" s="15" t="s">
        <v>12674</v>
      </c>
      <c r="H4203" s="17" t="s">
        <v>239</v>
      </c>
      <c r="I4203" s="17" t="s">
        <v>1428</v>
      </c>
      <c r="J4203" s="17" t="s">
        <v>1701</v>
      </c>
      <c r="K4203" s="17" t="s">
        <v>9334</v>
      </c>
      <c r="L4203" s="17" t="s">
        <v>12675</v>
      </c>
      <c r="M4203" s="17" t="s">
        <v>12676</v>
      </c>
      <c r="N4203" s="17" t="s">
        <v>12677</v>
      </c>
      <c r="O4203" s="17" t="s">
        <v>11230</v>
      </c>
      <c r="P4203" s="43" t="s">
        <v>4047</v>
      </c>
      <c r="Q4203" s="17" t="str" cm="1">
        <f t="array" ref="Q4203">_xlfn.XLOOKUP(Table4[[#This Row],[Full Name / Nama Penuh]],Table1[[#All],[Employee Name]],Table1[[#All],[Status]],"",0,1)</f>
        <v>Active</v>
      </c>
      <c r="R4203" s="37"/>
    </row>
    <row r="4204" spans="1:18">
      <c r="A4204" s="17"/>
      <c r="B4204" s="15"/>
      <c r="C4204" s="15"/>
      <c r="D4204" s="15"/>
      <c r="E4204" s="32">
        <v>45756</v>
      </c>
      <c r="F4204" s="17" t="s">
        <v>18</v>
      </c>
      <c r="G4204" s="15" t="s">
        <v>12678</v>
      </c>
      <c r="H4204" s="17" t="s">
        <v>239</v>
      </c>
      <c r="I4204" s="17" t="s">
        <v>1086</v>
      </c>
      <c r="J4204" s="17" t="s">
        <v>753</v>
      </c>
      <c r="K4204" s="17" t="s">
        <v>9334</v>
      </c>
      <c r="L4204" s="17" t="s">
        <v>12679</v>
      </c>
      <c r="M4204" s="17" t="s">
        <v>12680</v>
      </c>
      <c r="N4204" s="17" t="s">
        <v>12681</v>
      </c>
      <c r="O4204" s="17" t="s">
        <v>12659</v>
      </c>
      <c r="P4204" s="43" t="s">
        <v>4047</v>
      </c>
      <c r="Q4204" s="17" t="str" cm="1">
        <f t="array" ref="Q4204">_xlfn.XLOOKUP(Table4[[#This Row],[Full Name / Nama Penuh]],Table1[[#All],[Employee Name]],Table1[[#All],[Status]],"",0,1)</f>
        <v>Active</v>
      </c>
      <c r="R4204" s="37"/>
    </row>
    <row r="4205" spans="1:18">
      <c r="A4205" s="17"/>
      <c r="B4205" s="15"/>
      <c r="C4205" s="15"/>
      <c r="D4205" s="15"/>
      <c r="E4205" s="32">
        <v>45756</v>
      </c>
      <c r="F4205" s="17" t="s">
        <v>187</v>
      </c>
      <c r="G4205" s="15"/>
      <c r="H4205" s="17" t="s">
        <v>239</v>
      </c>
      <c r="I4205" s="17" t="s">
        <v>701</v>
      </c>
      <c r="J4205" s="17" t="s">
        <v>325</v>
      </c>
      <c r="K4205" s="17" t="s">
        <v>267</v>
      </c>
      <c r="L4205" s="17" t="s">
        <v>12682</v>
      </c>
      <c r="M4205" s="17" t="s">
        <v>12683</v>
      </c>
      <c r="N4205" s="17" t="s">
        <v>12684</v>
      </c>
      <c r="O4205" s="17" t="s">
        <v>340</v>
      </c>
      <c r="P4205" s="43" t="s">
        <v>4047</v>
      </c>
      <c r="Q4205" s="17" t="str" cm="1">
        <f t="array" ref="Q4205">_xlfn.XLOOKUP(Table4[[#This Row],[Full Name / Nama Penuh]],Table1[[#All],[Employee Name]],Table1[[#All],[Status]],"",0,1)</f>
        <v>Active</v>
      </c>
      <c r="R4205" s="37"/>
    </row>
    <row r="4206" spans="1:18">
      <c r="A4206" s="17"/>
      <c r="B4206" s="15"/>
      <c r="C4206" s="15"/>
      <c r="D4206" s="15"/>
      <c r="E4206" s="32">
        <v>45755.583333333336</v>
      </c>
      <c r="F4206" s="17" t="s">
        <v>157</v>
      </c>
      <c r="G4206" s="15" t="s">
        <v>12685</v>
      </c>
      <c r="H4206" s="17" t="s">
        <v>239</v>
      </c>
      <c r="I4206" s="17" t="s">
        <v>12686</v>
      </c>
      <c r="J4206" s="17" t="s">
        <v>12335</v>
      </c>
      <c r="K4206" s="17" t="s">
        <v>8779</v>
      </c>
      <c r="L4206" s="17" t="s">
        <v>12687</v>
      </c>
      <c r="M4206" s="17"/>
      <c r="N4206" s="17" t="s">
        <v>12688</v>
      </c>
      <c r="O4206" s="17" t="s">
        <v>11230</v>
      </c>
      <c r="P4206" s="43" t="s">
        <v>4047</v>
      </c>
      <c r="Q4206" s="17" t="str" cm="1">
        <f t="array" ref="Q4206">_xlfn.XLOOKUP(Table4[[#This Row],[Full Name / Nama Penuh]],Table1[[#All],[Employee Name]],Table1[[#All],[Status]],"",0,1)</f>
        <v>Active</v>
      </c>
      <c r="R4206" s="37"/>
    </row>
    <row r="4207" spans="1:18">
      <c r="A4207" s="17"/>
      <c r="B4207" s="15"/>
      <c r="C4207" s="15"/>
      <c r="D4207" s="15"/>
      <c r="E4207" s="32">
        <v>45755.5</v>
      </c>
      <c r="F4207" s="17" t="s">
        <v>157</v>
      </c>
      <c r="G4207" s="15" t="s">
        <v>12685</v>
      </c>
      <c r="H4207" s="17" t="s">
        <v>239</v>
      </c>
      <c r="I4207" s="17" t="s">
        <v>12686</v>
      </c>
      <c r="J4207" s="17" t="s">
        <v>753</v>
      </c>
      <c r="K4207" s="17" t="s">
        <v>8779</v>
      </c>
      <c r="L4207" s="17" t="s">
        <v>12689</v>
      </c>
      <c r="M4207" s="17"/>
      <c r="N4207" s="17" t="s">
        <v>12690</v>
      </c>
      <c r="O4207" s="17" t="s">
        <v>9333</v>
      </c>
      <c r="P4207" s="43" t="s">
        <v>4047</v>
      </c>
      <c r="Q4207" s="17" t="str" cm="1">
        <f t="array" ref="Q4207">_xlfn.XLOOKUP(Table4[[#This Row],[Full Name / Nama Penuh]],Table1[[#All],[Employee Name]],Table1[[#All],[Status]],"",0,1)</f>
        <v>Active</v>
      </c>
      <c r="R4207" s="37"/>
    </row>
    <row r="4208" spans="1:18">
      <c r="A4208" s="17"/>
      <c r="B4208" s="15"/>
      <c r="C4208" s="15"/>
      <c r="D4208" s="15"/>
      <c r="E4208" s="32">
        <v>45755.416666666664</v>
      </c>
      <c r="F4208" s="17" t="s">
        <v>128</v>
      </c>
      <c r="G4208" s="15" t="s">
        <v>12691</v>
      </c>
      <c r="H4208" s="17" t="s">
        <v>239</v>
      </c>
      <c r="I4208" s="17" t="s">
        <v>12692</v>
      </c>
      <c r="J4208" s="17" t="s">
        <v>12693</v>
      </c>
      <c r="K4208" s="17" t="s">
        <v>9334</v>
      </c>
      <c r="L4208" s="17" t="s">
        <v>12694</v>
      </c>
      <c r="M4208" s="17" t="s">
        <v>12695</v>
      </c>
      <c r="N4208" s="17" t="s">
        <v>12696</v>
      </c>
      <c r="O4208" s="17" t="s">
        <v>9333</v>
      </c>
      <c r="P4208" s="43" t="s">
        <v>4047</v>
      </c>
      <c r="Q4208" s="17" t="str" cm="1">
        <f t="array" ref="Q4208">_xlfn.XLOOKUP(Table4[[#This Row],[Full Name / Nama Penuh]],Table1[[#All],[Employee Name]],Table1[[#All],[Status]],"",0,1)</f>
        <v>Inactive</v>
      </c>
      <c r="R4208" s="37"/>
    </row>
    <row r="4209" spans="1:18">
      <c r="A4209" s="17"/>
      <c r="B4209" s="15"/>
      <c r="C4209" s="15"/>
      <c r="D4209" s="15"/>
      <c r="E4209" s="32">
        <v>45755.416666666664</v>
      </c>
      <c r="F4209" s="17" t="s">
        <v>70</v>
      </c>
      <c r="G4209" s="15" t="s">
        <v>12697</v>
      </c>
      <c r="H4209" s="17" t="s">
        <v>239</v>
      </c>
      <c r="I4209" s="17" t="s">
        <v>309</v>
      </c>
      <c r="J4209" s="17" t="s">
        <v>274</v>
      </c>
      <c r="K4209" s="17" t="s">
        <v>9334</v>
      </c>
      <c r="L4209" s="17" t="s">
        <v>12698</v>
      </c>
      <c r="M4209" s="17" t="s">
        <v>369</v>
      </c>
      <c r="N4209" s="17" t="s">
        <v>12699</v>
      </c>
      <c r="O4209" s="17" t="s">
        <v>12330</v>
      </c>
      <c r="P4209" s="43" t="s">
        <v>4047</v>
      </c>
      <c r="Q4209" s="17" t="str" cm="1">
        <f t="array" ref="Q4209">_xlfn.XLOOKUP(Table4[[#This Row],[Full Name / Nama Penuh]],Table1[[#All],[Employee Name]],Table1[[#All],[Status]],"",0,1)</f>
        <v>Active</v>
      </c>
      <c r="R4209" s="37"/>
    </row>
    <row r="4210" spans="1:18">
      <c r="A4210" s="17"/>
      <c r="B4210" s="15"/>
      <c r="C4210" s="15"/>
      <c r="D4210" s="15"/>
      <c r="E4210" s="32">
        <v>45755.395833333336</v>
      </c>
      <c r="F4210" s="17" t="s">
        <v>70</v>
      </c>
      <c r="G4210" s="15" t="s">
        <v>12697</v>
      </c>
      <c r="H4210" s="17" t="s">
        <v>239</v>
      </c>
      <c r="I4210" s="17" t="s">
        <v>309</v>
      </c>
      <c r="J4210" s="17" t="s">
        <v>628</v>
      </c>
      <c r="K4210" s="17" t="s">
        <v>9334</v>
      </c>
      <c r="L4210" s="17" t="s">
        <v>12700</v>
      </c>
      <c r="M4210" s="17" t="s">
        <v>12701</v>
      </c>
      <c r="N4210" s="17" t="s">
        <v>12702</v>
      </c>
      <c r="O4210" s="17" t="s">
        <v>10852</v>
      </c>
      <c r="P4210" s="43" t="s">
        <v>4047</v>
      </c>
      <c r="Q4210" s="17" t="str" cm="1">
        <f t="array" ref="Q4210">_xlfn.XLOOKUP(Table4[[#This Row],[Full Name / Nama Penuh]],Table1[[#All],[Employee Name]],Table1[[#All],[Status]],"",0,1)</f>
        <v>Active</v>
      </c>
      <c r="R4210" s="37"/>
    </row>
    <row r="4211" spans="1:18">
      <c r="A4211" s="17"/>
      <c r="B4211" s="15"/>
      <c r="C4211" s="15"/>
      <c r="D4211" s="15"/>
      <c r="E4211" s="32">
        <v>45755</v>
      </c>
      <c r="F4211" s="17" t="s">
        <v>35</v>
      </c>
      <c r="G4211" s="15" t="s">
        <v>12429</v>
      </c>
      <c r="H4211" s="17" t="s">
        <v>239</v>
      </c>
      <c r="I4211" s="17" t="s">
        <v>341</v>
      </c>
      <c r="J4211" s="17" t="s">
        <v>332</v>
      </c>
      <c r="K4211" s="17" t="s">
        <v>9334</v>
      </c>
      <c r="L4211" s="17" t="s">
        <v>12703</v>
      </c>
      <c r="M4211" s="17" t="s">
        <v>12704</v>
      </c>
      <c r="N4211" s="17" t="s">
        <v>12705</v>
      </c>
      <c r="O4211" s="17" t="s">
        <v>9333</v>
      </c>
      <c r="P4211" s="43" t="s">
        <v>4047</v>
      </c>
      <c r="Q4211" s="17" t="str" cm="1">
        <f t="array" ref="Q4211">_xlfn.XLOOKUP(Table4[[#This Row],[Full Name / Nama Penuh]],Table1[[#All],[Employee Name]],Table1[[#All],[Status]],"",0,1)</f>
        <v>Inactive</v>
      </c>
      <c r="R4211" s="37"/>
    </row>
    <row r="4212" spans="1:18">
      <c r="A4212" s="17"/>
      <c r="B4212" s="15"/>
      <c r="C4212" s="15"/>
      <c r="D4212" s="15"/>
      <c r="E4212" s="32">
        <v>45755</v>
      </c>
      <c r="F4212" s="17" t="s">
        <v>51</v>
      </c>
      <c r="G4212" s="15"/>
      <c r="H4212" s="17" t="s">
        <v>239</v>
      </c>
      <c r="I4212" s="17" t="s">
        <v>304</v>
      </c>
      <c r="J4212" s="17" t="s">
        <v>604</v>
      </c>
      <c r="K4212" s="17" t="s">
        <v>267</v>
      </c>
      <c r="L4212" s="17" t="s">
        <v>12706</v>
      </c>
      <c r="M4212" s="17" t="s">
        <v>12707</v>
      </c>
      <c r="N4212" s="17" t="s">
        <v>12708</v>
      </c>
      <c r="O4212" s="17" t="s">
        <v>340</v>
      </c>
      <c r="P4212" s="43" t="s">
        <v>4047</v>
      </c>
      <c r="Q4212" s="17" t="str" cm="1">
        <f t="array" ref="Q4212">_xlfn.XLOOKUP(Table4[[#This Row],[Full Name / Nama Penuh]],Table1[[#All],[Employee Name]],Table1[[#All],[Status]],"",0,1)</f>
        <v>Active</v>
      </c>
      <c r="R4212" s="37"/>
    </row>
    <row r="4213" spans="1:18">
      <c r="A4213" s="17"/>
      <c r="B4213" s="15"/>
      <c r="C4213" s="15"/>
      <c r="D4213" s="15"/>
      <c r="E4213" s="32">
        <v>45754.625</v>
      </c>
      <c r="F4213" s="17" t="s">
        <v>160</v>
      </c>
      <c r="G4213" s="15" t="s">
        <v>12528</v>
      </c>
      <c r="H4213" s="17" t="s">
        <v>239</v>
      </c>
      <c r="I4213" s="17" t="s">
        <v>359</v>
      </c>
      <c r="J4213" s="17" t="s">
        <v>753</v>
      </c>
      <c r="K4213" s="17" t="s">
        <v>10849</v>
      </c>
      <c r="L4213" s="17" t="s">
        <v>12709</v>
      </c>
      <c r="M4213" s="17"/>
      <c r="N4213" s="17" t="s">
        <v>12710</v>
      </c>
      <c r="O4213" s="17" t="s">
        <v>12357</v>
      </c>
      <c r="P4213" s="43" t="s">
        <v>4047</v>
      </c>
      <c r="Q4213" s="17" t="str" cm="1">
        <f t="array" ref="Q4213">_xlfn.XLOOKUP(Table4[[#This Row],[Full Name / Nama Penuh]],Table1[[#All],[Employee Name]],Table1[[#All],[Status]],"",0,1)</f>
        <v>Active</v>
      </c>
      <c r="R4213" s="37"/>
    </row>
    <row r="4214" spans="1:18">
      <c r="A4214" s="17"/>
      <c r="B4214" s="15"/>
      <c r="C4214" s="15"/>
      <c r="D4214" s="15"/>
      <c r="E4214" s="32">
        <v>45754.541666666664</v>
      </c>
      <c r="F4214" s="17" t="s">
        <v>160</v>
      </c>
      <c r="G4214" s="15" t="s">
        <v>12528</v>
      </c>
      <c r="H4214" s="17" t="s">
        <v>239</v>
      </c>
      <c r="I4214" s="17" t="s">
        <v>359</v>
      </c>
      <c r="J4214" s="17" t="s">
        <v>325</v>
      </c>
      <c r="K4214" s="17" t="s">
        <v>10806</v>
      </c>
      <c r="L4214" s="17" t="s">
        <v>12711</v>
      </c>
      <c r="M4214" s="17"/>
      <c r="N4214" s="17" t="s">
        <v>12712</v>
      </c>
      <c r="O4214" s="17" t="s">
        <v>9384</v>
      </c>
      <c r="P4214" s="43" t="s">
        <v>4047</v>
      </c>
      <c r="Q4214" s="17" t="str" cm="1">
        <f t="array" ref="Q4214">_xlfn.XLOOKUP(Table4[[#This Row],[Full Name / Nama Penuh]],Table1[[#All],[Employee Name]],Table1[[#All],[Status]],"",0,1)</f>
        <v>Active</v>
      </c>
      <c r="R4214" s="37"/>
    </row>
    <row r="4215" spans="1:18">
      <c r="A4215" s="17"/>
      <c r="B4215" s="15"/>
      <c r="C4215" s="15"/>
      <c r="D4215" s="15"/>
      <c r="E4215" s="32">
        <v>45754.541666666664</v>
      </c>
      <c r="F4215" s="17" t="s">
        <v>166</v>
      </c>
      <c r="G4215" s="15" t="s">
        <v>12361</v>
      </c>
      <c r="H4215" s="17" t="s">
        <v>239</v>
      </c>
      <c r="I4215" s="17" t="s">
        <v>359</v>
      </c>
      <c r="J4215" s="17" t="s">
        <v>325</v>
      </c>
      <c r="K4215" s="17" t="s">
        <v>10806</v>
      </c>
      <c r="L4215" s="17" t="s">
        <v>12713</v>
      </c>
      <c r="M4215" s="17"/>
      <c r="N4215" s="17" t="s">
        <v>12714</v>
      </c>
      <c r="O4215" s="17" t="s">
        <v>10810</v>
      </c>
      <c r="P4215" s="43" t="s">
        <v>4047</v>
      </c>
      <c r="Q4215" s="17" t="str" cm="1">
        <f t="array" ref="Q4215">_xlfn.XLOOKUP(Table4[[#This Row],[Full Name / Nama Penuh]],Table1[[#All],[Employee Name]],Table1[[#All],[Status]],"",0,1)</f>
        <v>Active</v>
      </c>
      <c r="R4215" s="37"/>
    </row>
    <row r="4216" spans="1:18">
      <c r="A4216" s="17"/>
      <c r="B4216" s="15"/>
      <c r="C4216" s="15"/>
      <c r="D4216" s="15"/>
      <c r="E4216" s="32">
        <v>45754.40625</v>
      </c>
      <c r="F4216" s="17" t="s">
        <v>84</v>
      </c>
      <c r="G4216" s="15" t="s">
        <v>12715</v>
      </c>
      <c r="H4216" s="17" t="s">
        <v>239</v>
      </c>
      <c r="I4216" s="17" t="s">
        <v>56</v>
      </c>
      <c r="J4216" s="17" t="s">
        <v>274</v>
      </c>
      <c r="K4216" s="17" t="s">
        <v>10849</v>
      </c>
      <c r="L4216" s="17" t="s">
        <v>12716</v>
      </c>
      <c r="M4216" s="17" t="s">
        <v>12717</v>
      </c>
      <c r="N4216" s="17" t="s">
        <v>12718</v>
      </c>
      <c r="O4216" s="17" t="s">
        <v>12461</v>
      </c>
      <c r="P4216" s="43" t="s">
        <v>4047</v>
      </c>
      <c r="Q4216" s="17" t="str" cm="1">
        <f t="array" ref="Q4216">_xlfn.XLOOKUP(Table4[[#This Row],[Full Name / Nama Penuh]],Table1[[#All],[Employee Name]],Table1[[#All],[Status]],"",0,1)</f>
        <v>Active</v>
      </c>
      <c r="R4216" s="37"/>
    </row>
    <row r="4217" spans="1:18">
      <c r="A4217" s="17"/>
      <c r="B4217" s="15"/>
      <c r="C4217" s="15"/>
      <c r="D4217" s="15"/>
      <c r="E4217" s="32">
        <v>45754</v>
      </c>
      <c r="F4217" s="17" t="s">
        <v>135</v>
      </c>
      <c r="G4217" s="15" t="s">
        <v>12566</v>
      </c>
      <c r="H4217" s="17" t="s">
        <v>239</v>
      </c>
      <c r="I4217" s="17" t="s">
        <v>20</v>
      </c>
      <c r="J4217" s="17" t="s">
        <v>475</v>
      </c>
      <c r="K4217" s="17" t="s">
        <v>9334</v>
      </c>
      <c r="L4217" s="17" t="s">
        <v>12719</v>
      </c>
      <c r="M4217" s="17" t="s">
        <v>12720</v>
      </c>
      <c r="N4217" s="17" t="s">
        <v>12721</v>
      </c>
      <c r="O4217" s="17" t="s">
        <v>12330</v>
      </c>
      <c r="P4217" s="43" t="s">
        <v>4047</v>
      </c>
      <c r="Q4217" s="17" t="str" cm="1">
        <f t="array" ref="Q4217">_xlfn.XLOOKUP(Table4[[#This Row],[Full Name / Nama Penuh]],Table1[[#All],[Employee Name]],Table1[[#All],[Status]],"",0,1)</f>
        <v>Active</v>
      </c>
      <c r="R4217" s="37"/>
    </row>
    <row r="4218" spans="1:18">
      <c r="A4218" s="17"/>
      <c r="B4218" s="15"/>
      <c r="C4218" s="15"/>
      <c r="D4218" s="15"/>
      <c r="E4218" s="32">
        <v>45754</v>
      </c>
      <c r="F4218" s="17" t="s">
        <v>103</v>
      </c>
      <c r="G4218" s="15"/>
      <c r="H4218" s="17" t="s">
        <v>239</v>
      </c>
      <c r="I4218" s="17" t="s">
        <v>615</v>
      </c>
      <c r="J4218" s="17" t="s">
        <v>274</v>
      </c>
      <c r="K4218" s="17" t="s">
        <v>285</v>
      </c>
      <c r="L4218" s="17" t="s">
        <v>5353</v>
      </c>
      <c r="M4218" s="17" t="s">
        <v>5354</v>
      </c>
      <c r="N4218" s="17" t="s">
        <v>12722</v>
      </c>
      <c r="O4218" s="17" t="s">
        <v>375</v>
      </c>
      <c r="P4218" s="43" t="s">
        <v>4047</v>
      </c>
      <c r="Q4218" s="17" t="str" cm="1">
        <f t="array" ref="Q4218">_xlfn.XLOOKUP(Table4[[#This Row],[Full Name / Nama Penuh]],Table1[[#All],[Employee Name]],Table1[[#All],[Status]],"",0,1)</f>
        <v>Active</v>
      </c>
      <c r="R4218" s="37"/>
    </row>
    <row r="4219" spans="1:18">
      <c r="A4219" s="17"/>
      <c r="B4219" s="15"/>
      <c r="C4219" s="15"/>
      <c r="D4219" s="15"/>
      <c r="E4219" s="32">
        <v>45754</v>
      </c>
      <c r="F4219" s="17" t="s">
        <v>174</v>
      </c>
      <c r="G4219" s="15"/>
      <c r="H4219" s="17" t="s">
        <v>239</v>
      </c>
      <c r="I4219" s="17" t="s">
        <v>5798</v>
      </c>
      <c r="J4219" s="17" t="s">
        <v>88</v>
      </c>
      <c r="K4219" s="17" t="s">
        <v>296</v>
      </c>
      <c r="L4219" s="17" t="s">
        <v>8873</v>
      </c>
      <c r="M4219" s="17" t="s">
        <v>8874</v>
      </c>
      <c r="N4219" s="17" t="s">
        <v>8875</v>
      </c>
      <c r="O4219" s="17" t="s">
        <v>346</v>
      </c>
      <c r="P4219" s="43" t="s">
        <v>4047</v>
      </c>
      <c r="Q4219" s="17" t="str" cm="1">
        <f t="array" ref="Q4219">_xlfn.XLOOKUP(Table4[[#This Row],[Full Name / Nama Penuh]],Table1[[#All],[Employee Name]],Table1[[#All],[Status]],"",0,1)</f>
        <v>Active</v>
      </c>
      <c r="R4219" s="37"/>
    </row>
    <row r="4220" spans="1:18">
      <c r="A4220" s="46"/>
      <c r="B4220" s="44"/>
      <c r="C4220" s="44"/>
      <c r="D4220" s="44"/>
      <c r="E4220" s="45">
        <v>45754</v>
      </c>
      <c r="F4220" s="46" t="s">
        <v>223</v>
      </c>
      <c r="G4220" s="44"/>
      <c r="H4220" s="46" t="s">
        <v>239</v>
      </c>
      <c r="I4220" s="46" t="s">
        <v>8815</v>
      </c>
      <c r="J4220" s="46" t="s">
        <v>291</v>
      </c>
      <c r="K4220" s="46" t="s">
        <v>267</v>
      </c>
      <c r="L4220" s="46" t="s">
        <v>12723</v>
      </c>
      <c r="M4220" s="46" t="s">
        <v>12724</v>
      </c>
      <c r="N4220" s="46" t="s">
        <v>12725</v>
      </c>
      <c r="O4220" s="46" t="s">
        <v>318</v>
      </c>
      <c r="P4220" s="43" t="s">
        <v>4047</v>
      </c>
      <c r="Q4220" s="46" t="str" cm="1">
        <f t="array" ref="Q4220">_xlfn.XLOOKUP(Table4[[#This Row],[Full Name / Nama Penuh]],Table1[[#All],[Employee Name]],Table1[[#All],[Status]],"",0,1)</f>
        <v>Inactive</v>
      </c>
      <c r="R4220" s="54"/>
    </row>
    <row r="4221" spans="1:18">
      <c r="A4221" s="17"/>
      <c r="B4221" s="15"/>
      <c r="C4221" s="15"/>
      <c r="D4221" s="15"/>
      <c r="E4221" s="32">
        <v>45753</v>
      </c>
      <c r="F4221" s="17" t="s">
        <v>181</v>
      </c>
      <c r="G4221" s="15"/>
      <c r="H4221" s="46" t="s">
        <v>239</v>
      </c>
      <c r="I4221" s="17" t="s">
        <v>465</v>
      </c>
      <c r="J4221" s="17" t="s">
        <v>683</v>
      </c>
      <c r="K4221" s="17" t="s">
        <v>267</v>
      </c>
      <c r="L4221" s="17" t="s">
        <v>12726</v>
      </c>
      <c r="M4221" s="17" t="s">
        <v>12727</v>
      </c>
      <c r="N4221" s="17" t="s">
        <v>12728</v>
      </c>
      <c r="O4221" s="17" t="s">
        <v>318</v>
      </c>
      <c r="P4221" s="43" t="s">
        <v>4047</v>
      </c>
      <c r="Q4221" s="17" t="str" cm="1">
        <f t="array" ref="Q4221">_xlfn.XLOOKUP(Table4[[#This Row],[Full Name / Nama Penuh]],Table1[[#All],[Employee Name]],Table1[[#All],[Status]],"",0,1)</f>
        <v>Active</v>
      </c>
      <c r="R4221" s="37"/>
    </row>
    <row r="4222" spans="1:18">
      <c r="A4222" s="17"/>
      <c r="B4222" s="15"/>
      <c r="C4222" s="15"/>
      <c r="D4222" s="15"/>
      <c r="E4222" s="32">
        <v>45751.416666666664</v>
      </c>
      <c r="F4222" s="17" t="s">
        <v>128</v>
      </c>
      <c r="G4222" s="15" t="s">
        <v>12691</v>
      </c>
      <c r="H4222" s="46" t="s">
        <v>239</v>
      </c>
      <c r="I4222" s="17" t="s">
        <v>12692</v>
      </c>
      <c r="J4222" s="17" t="s">
        <v>274</v>
      </c>
      <c r="K4222" s="17" t="s">
        <v>10849</v>
      </c>
      <c r="L4222" s="17" t="s">
        <v>12729</v>
      </c>
      <c r="M4222" s="17" t="s">
        <v>12730</v>
      </c>
      <c r="N4222" s="17" t="s">
        <v>12730</v>
      </c>
      <c r="O4222" s="17" t="s">
        <v>9384</v>
      </c>
      <c r="P4222" s="43" t="s">
        <v>4047</v>
      </c>
      <c r="Q4222" s="17" t="str" cm="1">
        <f t="array" ref="Q4222">_xlfn.XLOOKUP(Table4[[#This Row],[Full Name / Nama Penuh]],Table1[[#All],[Employee Name]],Table1[[#All],[Status]],"",0,1)</f>
        <v>Inactive</v>
      </c>
      <c r="R4222" s="37"/>
    </row>
    <row r="4223" spans="1:18">
      <c r="A4223" s="17"/>
      <c r="B4223" s="15"/>
      <c r="C4223" s="15"/>
      <c r="D4223" s="15"/>
      <c r="E4223" s="32">
        <v>45751.40625</v>
      </c>
      <c r="F4223" s="17" t="s">
        <v>148</v>
      </c>
      <c r="G4223" s="15" t="s">
        <v>12731</v>
      </c>
      <c r="H4223" s="46" t="s">
        <v>239</v>
      </c>
      <c r="I4223" s="17" t="s">
        <v>11629</v>
      </c>
      <c r="J4223" s="17" t="s">
        <v>386</v>
      </c>
      <c r="K4223" s="17" t="s">
        <v>10806</v>
      </c>
      <c r="L4223" s="17" t="s">
        <v>12732</v>
      </c>
      <c r="M4223" s="17" t="s">
        <v>2112</v>
      </c>
      <c r="N4223" s="17" t="s">
        <v>12733</v>
      </c>
      <c r="O4223" s="17" t="s">
        <v>12461</v>
      </c>
      <c r="P4223" s="43" t="s">
        <v>4047</v>
      </c>
      <c r="Q4223" s="17" t="str" cm="1">
        <f t="array" ref="Q4223">_xlfn.XLOOKUP(Table4[[#This Row],[Full Name / Nama Penuh]],Table1[[#All],[Employee Name]],Table1[[#All],[Status]],"",0,1)</f>
        <v>Active</v>
      </c>
      <c r="R4223" s="37"/>
    </row>
    <row r="4224" spans="1:18">
      <c r="A4224" s="17"/>
      <c r="B4224" s="15"/>
      <c r="C4224" s="15"/>
      <c r="D4224" s="15"/>
      <c r="E4224" s="32">
        <v>45751.395833333336</v>
      </c>
      <c r="F4224" s="17" t="s">
        <v>84</v>
      </c>
      <c r="G4224" s="15" t="s">
        <v>12715</v>
      </c>
      <c r="H4224" s="46" t="s">
        <v>239</v>
      </c>
      <c r="I4224" s="17" t="s">
        <v>56</v>
      </c>
      <c r="J4224" s="17" t="s">
        <v>325</v>
      </c>
      <c r="K4224" s="17" t="s">
        <v>9334</v>
      </c>
      <c r="L4224" s="17" t="s">
        <v>12734</v>
      </c>
      <c r="M4224" s="17" t="s">
        <v>12735</v>
      </c>
      <c r="N4224" s="17" t="s">
        <v>12736</v>
      </c>
      <c r="O4224" s="17" t="s">
        <v>12330</v>
      </c>
      <c r="P4224" s="43" t="s">
        <v>4047</v>
      </c>
      <c r="Q4224" s="17" t="str" cm="1">
        <f t="array" ref="Q4224">_xlfn.XLOOKUP(Table4[[#This Row],[Full Name / Nama Penuh]],Table1[[#All],[Employee Name]],Table1[[#All],[Status]],"",0,1)</f>
        <v>Active</v>
      </c>
      <c r="R4224" s="37"/>
    </row>
    <row r="4225" spans="1:18">
      <c r="A4225" s="17"/>
      <c r="B4225" s="15"/>
      <c r="C4225" s="15"/>
      <c r="D4225" s="15"/>
      <c r="E4225" s="32">
        <v>45750.583333333336</v>
      </c>
      <c r="F4225" s="17" t="s">
        <v>148</v>
      </c>
      <c r="G4225" s="15" t="s">
        <v>12731</v>
      </c>
      <c r="H4225" s="46" t="s">
        <v>239</v>
      </c>
      <c r="I4225" s="17" t="s">
        <v>11629</v>
      </c>
      <c r="J4225" s="17" t="s">
        <v>386</v>
      </c>
      <c r="K4225" s="17" t="s">
        <v>10806</v>
      </c>
      <c r="L4225" s="17" t="s">
        <v>12737</v>
      </c>
      <c r="M4225" s="17" t="s">
        <v>12738</v>
      </c>
      <c r="N4225" s="17" t="s">
        <v>12733</v>
      </c>
      <c r="O4225" s="17" t="s">
        <v>12461</v>
      </c>
      <c r="P4225" s="43" t="s">
        <v>4047</v>
      </c>
      <c r="Q4225" s="17" t="str" cm="1">
        <f t="array" ref="Q4225">_xlfn.XLOOKUP(Table4[[#This Row],[Full Name / Nama Penuh]],Table1[[#All],[Employee Name]],Table1[[#All],[Status]],"",0,1)</f>
        <v>Active</v>
      </c>
      <c r="R4225" s="37"/>
    </row>
    <row r="4226" spans="1:18">
      <c r="A4226" s="17"/>
      <c r="B4226" s="15"/>
      <c r="C4226" s="15"/>
      <c r="D4226" s="15"/>
      <c r="E4226" s="32">
        <v>45750.416666666664</v>
      </c>
      <c r="F4226" s="17" t="s">
        <v>70</v>
      </c>
      <c r="G4226" s="15" t="s">
        <v>12697</v>
      </c>
      <c r="H4226" s="46" t="s">
        <v>239</v>
      </c>
      <c r="I4226" s="17" t="s">
        <v>309</v>
      </c>
      <c r="J4226" s="17" t="s">
        <v>483</v>
      </c>
      <c r="K4226" s="17" t="s">
        <v>10806</v>
      </c>
      <c r="L4226" s="17" t="s">
        <v>12739</v>
      </c>
      <c r="M4226" s="17" t="s">
        <v>12740</v>
      </c>
      <c r="N4226" s="17" t="s">
        <v>12741</v>
      </c>
      <c r="O4226" s="17" t="s">
        <v>12461</v>
      </c>
      <c r="P4226" s="43" t="s">
        <v>4047</v>
      </c>
      <c r="Q4226" s="17" t="str" cm="1">
        <f t="array" ref="Q4226">_xlfn.XLOOKUP(Table4[[#This Row],[Full Name / Nama Penuh]],Table1[[#All],[Employee Name]],Table1[[#All],[Status]],"",0,1)</f>
        <v>Active</v>
      </c>
      <c r="R4226" s="37"/>
    </row>
    <row r="4227" spans="1:18">
      <c r="A4227" s="17"/>
      <c r="B4227" s="15"/>
      <c r="C4227" s="15"/>
      <c r="D4227" s="15"/>
      <c r="E4227" s="32">
        <v>45750.395833333336</v>
      </c>
      <c r="F4227" s="17" t="s">
        <v>70</v>
      </c>
      <c r="G4227" s="15" t="s">
        <v>12697</v>
      </c>
      <c r="H4227" s="46" t="s">
        <v>239</v>
      </c>
      <c r="I4227" s="17" t="s">
        <v>309</v>
      </c>
      <c r="J4227" s="17" t="s">
        <v>266</v>
      </c>
      <c r="K4227" s="17" t="s">
        <v>9334</v>
      </c>
      <c r="L4227" s="17" t="s">
        <v>12742</v>
      </c>
      <c r="M4227" s="17" t="s">
        <v>369</v>
      </c>
      <c r="N4227" s="17" t="s">
        <v>12743</v>
      </c>
      <c r="O4227" s="17" t="s">
        <v>12330</v>
      </c>
      <c r="P4227" s="43" t="s">
        <v>4047</v>
      </c>
      <c r="Q4227" s="17" t="str" cm="1">
        <f t="array" ref="Q4227">_xlfn.XLOOKUP(Table4[[#This Row],[Full Name / Nama Penuh]],Table1[[#All],[Employee Name]],Table1[[#All],[Status]],"",0,1)</f>
        <v>Active</v>
      </c>
      <c r="R4227" s="37"/>
    </row>
    <row r="4228" spans="1:18">
      <c r="A4228" s="17"/>
      <c r="B4228" s="15"/>
      <c r="C4228" s="15"/>
      <c r="D4228" s="15"/>
      <c r="E4228" s="32">
        <v>45750</v>
      </c>
      <c r="F4228" s="17" t="s">
        <v>142</v>
      </c>
      <c r="G4228" s="15" t="s">
        <v>12744</v>
      </c>
      <c r="H4228" s="46" t="s">
        <v>239</v>
      </c>
      <c r="I4228" s="17" t="s">
        <v>324</v>
      </c>
      <c r="J4228" s="17" t="s">
        <v>266</v>
      </c>
      <c r="K4228" s="17" t="s">
        <v>8779</v>
      </c>
      <c r="L4228" s="17" t="s">
        <v>12745</v>
      </c>
      <c r="M4228" s="17" t="s">
        <v>12746</v>
      </c>
      <c r="N4228" s="17" t="s">
        <v>12747</v>
      </c>
      <c r="O4228" s="17" t="s">
        <v>10990</v>
      </c>
      <c r="P4228" s="43" t="s">
        <v>4047</v>
      </c>
      <c r="Q4228" s="17" t="str" cm="1">
        <f t="array" ref="Q4228">_xlfn.XLOOKUP(Table4[[#This Row],[Full Name / Nama Penuh]],Table1[[#All],[Employee Name]],Table1[[#All],[Status]],"",0,1)</f>
        <v>Active</v>
      </c>
      <c r="R4228" s="37"/>
    </row>
    <row r="4229" spans="1:18">
      <c r="A4229" s="17"/>
      <c r="B4229" s="15"/>
      <c r="C4229" s="15"/>
      <c r="D4229" s="15"/>
      <c r="E4229" s="32">
        <v>45750</v>
      </c>
      <c r="F4229" s="17" t="s">
        <v>142</v>
      </c>
      <c r="G4229" s="15" t="s">
        <v>12744</v>
      </c>
      <c r="H4229" s="46" t="s">
        <v>239</v>
      </c>
      <c r="I4229" s="17" t="s">
        <v>324</v>
      </c>
      <c r="J4229" s="17" t="s">
        <v>266</v>
      </c>
      <c r="K4229" s="17" t="s">
        <v>9334</v>
      </c>
      <c r="L4229" s="17" t="s">
        <v>12748</v>
      </c>
      <c r="M4229" s="17" t="s">
        <v>12749</v>
      </c>
      <c r="N4229" s="17" t="s">
        <v>12750</v>
      </c>
      <c r="O4229" s="17" t="s">
        <v>8783</v>
      </c>
      <c r="P4229" s="43" t="s">
        <v>4047</v>
      </c>
      <c r="Q4229" s="17" t="str" cm="1">
        <f t="array" ref="Q4229">_xlfn.XLOOKUP(Table4[[#This Row],[Full Name / Nama Penuh]],Table1[[#All],[Employee Name]],Table1[[#All],[Status]],"",0,1)</f>
        <v>Active</v>
      </c>
      <c r="R4229" s="37"/>
    </row>
    <row r="4230" spans="1:18">
      <c r="A4230" s="17"/>
      <c r="B4230" s="15"/>
      <c r="C4230" s="15"/>
      <c r="D4230" s="15"/>
      <c r="E4230" s="32">
        <v>45750</v>
      </c>
      <c r="F4230" s="17" t="s">
        <v>90</v>
      </c>
      <c r="G4230" s="15"/>
      <c r="H4230" s="46" t="s">
        <v>239</v>
      </c>
      <c r="I4230" s="17" t="s">
        <v>445</v>
      </c>
      <c r="J4230" s="17" t="s">
        <v>266</v>
      </c>
      <c r="K4230" s="17" t="s">
        <v>305</v>
      </c>
      <c r="L4230" s="17" t="s">
        <v>12751</v>
      </c>
      <c r="M4230" s="17" t="s">
        <v>12752</v>
      </c>
      <c r="N4230" s="17" t="s">
        <v>12753</v>
      </c>
      <c r="O4230" s="17" t="s">
        <v>295</v>
      </c>
      <c r="P4230" s="43" t="s">
        <v>4047</v>
      </c>
      <c r="Q4230" s="17" t="str" cm="1">
        <f t="array" ref="Q4230">_xlfn.XLOOKUP(Table4[[#This Row],[Full Name / Nama Penuh]],Table1[[#All],[Employee Name]],Table1[[#All],[Status]],"",0,1)</f>
        <v>Active</v>
      </c>
      <c r="R4230" s="37"/>
    </row>
    <row r="4231" spans="1:18">
      <c r="A4231" s="17"/>
      <c r="B4231" s="15"/>
      <c r="C4231" s="15"/>
      <c r="D4231" s="15"/>
      <c r="E4231" s="32">
        <v>45750</v>
      </c>
      <c r="F4231" s="17" t="s">
        <v>107</v>
      </c>
      <c r="G4231" s="15"/>
      <c r="H4231" s="46" t="s">
        <v>239</v>
      </c>
      <c r="I4231" s="17" t="s">
        <v>5260</v>
      </c>
      <c r="J4231" s="17" t="s">
        <v>266</v>
      </c>
      <c r="K4231" s="17" t="s">
        <v>267</v>
      </c>
      <c r="L4231" s="17" t="s">
        <v>12754</v>
      </c>
      <c r="M4231" s="17" t="s">
        <v>12755</v>
      </c>
      <c r="N4231" s="17" t="s">
        <v>12756</v>
      </c>
      <c r="O4231" s="17" t="s">
        <v>318</v>
      </c>
      <c r="P4231" s="43" t="s">
        <v>4047</v>
      </c>
      <c r="Q4231" s="17" t="str" cm="1">
        <f t="array" ref="Q4231">_xlfn.XLOOKUP(Table4[[#This Row],[Full Name / Nama Penuh]],Table1[[#All],[Employee Name]],Table1[[#All],[Status]],"",0,1)</f>
        <v>Active</v>
      </c>
      <c r="R4231" s="37"/>
    </row>
    <row r="4232" spans="1:18">
      <c r="A4232" s="17"/>
      <c r="B4232" s="15"/>
      <c r="C4232" s="15"/>
      <c r="D4232" s="15"/>
      <c r="E4232" s="32">
        <v>45750</v>
      </c>
      <c r="F4232" s="17" t="s">
        <v>169</v>
      </c>
      <c r="G4232" s="15"/>
      <c r="H4232" s="46" t="s">
        <v>239</v>
      </c>
      <c r="I4232" s="17" t="s">
        <v>932</v>
      </c>
      <c r="J4232" s="17" t="s">
        <v>274</v>
      </c>
      <c r="K4232" s="17" t="s">
        <v>267</v>
      </c>
      <c r="L4232" s="17" t="s">
        <v>12757</v>
      </c>
      <c r="M4232" s="17" t="s">
        <v>12758</v>
      </c>
      <c r="N4232" s="17" t="s">
        <v>12759</v>
      </c>
      <c r="O4232" s="17" t="s">
        <v>295</v>
      </c>
      <c r="P4232" s="43" t="s">
        <v>4047</v>
      </c>
      <c r="Q4232" s="17" t="str" cm="1">
        <f t="array" ref="Q4232">_xlfn.XLOOKUP(Table4[[#This Row],[Full Name / Nama Penuh]],Table1[[#All],[Employee Name]],Table1[[#All],[Status]],"",0,1)</f>
        <v>Active</v>
      </c>
      <c r="R4232" s="37"/>
    </row>
    <row r="4233" spans="1:18">
      <c r="A4233" s="17"/>
      <c r="B4233" s="15"/>
      <c r="C4233" s="15"/>
      <c r="D4233" s="15"/>
      <c r="E4233" s="32">
        <v>45749</v>
      </c>
      <c r="F4233" s="17" t="s">
        <v>231</v>
      </c>
      <c r="G4233" s="15"/>
      <c r="H4233" s="46" t="s">
        <v>239</v>
      </c>
      <c r="I4233" s="17" t="s">
        <v>411</v>
      </c>
      <c r="J4233" s="17" t="s">
        <v>291</v>
      </c>
      <c r="K4233" s="17" t="s">
        <v>305</v>
      </c>
      <c r="L4233" s="17" t="s">
        <v>12760</v>
      </c>
      <c r="M4233" s="17" t="s">
        <v>12761</v>
      </c>
      <c r="N4233" s="17" t="s">
        <v>12762</v>
      </c>
      <c r="O4233" s="17" t="s">
        <v>428</v>
      </c>
      <c r="P4233" s="43" t="s">
        <v>4047</v>
      </c>
      <c r="Q4233" s="17" t="str" cm="1">
        <f t="array" ref="Q4233">_xlfn.XLOOKUP(Table4[[#This Row],[Full Name / Nama Penuh]],Table1[[#All],[Employee Name]],Table1[[#All],[Status]],"",0,1)</f>
        <v>Inactive</v>
      </c>
      <c r="R4233" s="37"/>
    </row>
    <row r="4234" spans="1:18">
      <c r="A4234" s="17"/>
      <c r="B4234" s="15"/>
      <c r="C4234" s="15"/>
      <c r="D4234" s="15"/>
      <c r="E4234" s="32">
        <v>45748</v>
      </c>
      <c r="F4234" s="17" t="s">
        <v>11</v>
      </c>
      <c r="G4234" s="15"/>
      <c r="H4234" s="46" t="s">
        <v>239</v>
      </c>
      <c r="I4234" s="17"/>
      <c r="J4234" s="17"/>
      <c r="K4234" s="17"/>
      <c r="L4234" s="17"/>
      <c r="M4234" s="17"/>
      <c r="N4234" s="17"/>
      <c r="O4234" s="17"/>
      <c r="P4234" s="43" t="s">
        <v>4047</v>
      </c>
      <c r="Q4234" s="17" t="str" cm="1">
        <f t="array" ref="Q4234">_xlfn.XLOOKUP(Table4[[#This Row],[Full Name / Nama Penuh]],Table1[[#All],[Employee Name]],Table1[[#All],[Status]],"",0,1)</f>
        <v>Active</v>
      </c>
      <c r="R4234" s="37"/>
    </row>
    <row r="4235" spans="1:18">
      <c r="A4235" s="17"/>
      <c r="B4235" s="15"/>
      <c r="C4235" s="15"/>
      <c r="D4235" s="15"/>
      <c r="E4235" s="32">
        <v>45748</v>
      </c>
      <c r="F4235" s="17" t="s">
        <v>18</v>
      </c>
      <c r="G4235" s="15"/>
      <c r="H4235" s="46" t="s">
        <v>239</v>
      </c>
      <c r="I4235" s="17"/>
      <c r="J4235" s="17"/>
      <c r="K4235" s="17"/>
      <c r="L4235" s="17"/>
      <c r="M4235" s="17"/>
      <c r="N4235" s="17"/>
      <c r="O4235" s="17"/>
      <c r="P4235" s="43" t="s">
        <v>4047</v>
      </c>
      <c r="Q4235" s="17" t="str" cm="1">
        <f t="array" ref="Q4235">_xlfn.XLOOKUP(Table4[[#This Row],[Full Name / Nama Penuh]],Table1[[#All],[Employee Name]],Table1[[#All],[Status]],"",0,1)</f>
        <v>Active</v>
      </c>
      <c r="R4235" s="37"/>
    </row>
    <row r="4236" spans="1:18">
      <c r="A4236" s="17"/>
      <c r="B4236" s="15"/>
      <c r="C4236" s="15"/>
      <c r="D4236" s="15"/>
      <c r="E4236" s="32">
        <v>45748</v>
      </c>
      <c r="F4236" s="17" t="s">
        <v>22</v>
      </c>
      <c r="G4236" s="15"/>
      <c r="H4236" s="46" t="s">
        <v>239</v>
      </c>
      <c r="I4236" s="17"/>
      <c r="J4236" s="17"/>
      <c r="K4236" s="17"/>
      <c r="L4236" s="17"/>
      <c r="M4236" s="17"/>
      <c r="N4236" s="17"/>
      <c r="O4236" s="17"/>
      <c r="P4236" s="43" t="s">
        <v>4047</v>
      </c>
      <c r="Q4236" s="17" t="str" cm="1">
        <f t="array" ref="Q4236">_xlfn.XLOOKUP(Table4[[#This Row],[Full Name / Nama Penuh]],Table1[[#All],[Employee Name]],Table1[[#All],[Status]],"",0,1)</f>
        <v>Inactive</v>
      </c>
      <c r="R4236" s="37"/>
    </row>
    <row r="4237" spans="1:18">
      <c r="A4237" s="17"/>
      <c r="B4237" s="15"/>
      <c r="C4237" s="15"/>
      <c r="D4237" s="15"/>
      <c r="E4237" s="32">
        <v>45748</v>
      </c>
      <c r="F4237" s="17" t="s">
        <v>25</v>
      </c>
      <c r="G4237" s="15"/>
      <c r="H4237" s="46" t="s">
        <v>239</v>
      </c>
      <c r="I4237" s="17"/>
      <c r="J4237" s="17"/>
      <c r="K4237" s="17"/>
      <c r="L4237" s="17"/>
      <c r="M4237" s="17"/>
      <c r="N4237" s="17"/>
      <c r="O4237" s="17"/>
      <c r="P4237" s="43" t="s">
        <v>4047</v>
      </c>
      <c r="Q4237" s="17" t="str" cm="1">
        <f t="array" ref="Q4237">_xlfn.XLOOKUP(Table4[[#This Row],[Full Name / Nama Penuh]],Table1[[#All],[Employee Name]],Table1[[#All],[Status]],"",0,1)</f>
        <v>Inactive</v>
      </c>
      <c r="R4237" s="37"/>
    </row>
    <row r="4238" spans="1:18">
      <c r="A4238" s="17"/>
      <c r="B4238" s="15"/>
      <c r="C4238" s="15"/>
      <c r="D4238" s="15"/>
      <c r="E4238" s="32">
        <v>45748</v>
      </c>
      <c r="F4238" s="17" t="s">
        <v>27</v>
      </c>
      <c r="G4238" s="15"/>
      <c r="H4238" s="46" t="s">
        <v>239</v>
      </c>
      <c r="I4238" s="17"/>
      <c r="J4238" s="17"/>
      <c r="K4238" s="17"/>
      <c r="L4238" s="17"/>
      <c r="M4238" s="17"/>
      <c r="N4238" s="17"/>
      <c r="O4238" s="17"/>
      <c r="P4238" s="43" t="s">
        <v>4047</v>
      </c>
      <c r="Q4238" s="17" t="str" cm="1">
        <f t="array" ref="Q4238">_xlfn.XLOOKUP(Table4[[#This Row],[Full Name / Nama Penuh]],Table1[[#All],[Employee Name]],Table1[[#All],[Status]],"",0,1)</f>
        <v>Inactive</v>
      </c>
      <c r="R4238" s="37"/>
    </row>
    <row r="4239" spans="1:18">
      <c r="A4239" s="17"/>
      <c r="B4239" s="15"/>
      <c r="C4239" s="15"/>
      <c r="D4239" s="15"/>
      <c r="E4239" s="32">
        <v>45748</v>
      </c>
      <c r="F4239" s="17" t="s">
        <v>29</v>
      </c>
      <c r="G4239" s="15"/>
      <c r="H4239" s="46" t="s">
        <v>239</v>
      </c>
      <c r="I4239" s="17"/>
      <c r="J4239" s="17"/>
      <c r="K4239" s="17"/>
      <c r="L4239" s="17"/>
      <c r="M4239" s="17"/>
      <c r="N4239" s="17"/>
      <c r="O4239" s="17"/>
      <c r="P4239" s="43" t="s">
        <v>4047</v>
      </c>
      <c r="Q4239" s="17" t="str" cm="1">
        <f t="array" ref="Q4239">_xlfn.XLOOKUP(Table4[[#This Row],[Full Name / Nama Penuh]],Table1[[#All],[Employee Name]],Table1[[#All],[Status]],"",0,1)</f>
        <v>Active</v>
      </c>
      <c r="R4239" s="37"/>
    </row>
    <row r="4240" spans="1:18">
      <c r="A4240" s="17"/>
      <c r="B4240" s="15"/>
      <c r="C4240" s="15"/>
      <c r="D4240" s="15"/>
      <c r="E4240" s="32">
        <v>45748</v>
      </c>
      <c r="F4240" s="17" t="s">
        <v>31</v>
      </c>
      <c r="G4240" s="15"/>
      <c r="H4240" s="46" t="s">
        <v>239</v>
      </c>
      <c r="I4240" s="17"/>
      <c r="J4240" s="17"/>
      <c r="K4240" s="17"/>
      <c r="L4240" s="17"/>
      <c r="M4240" s="17"/>
      <c r="N4240" s="17"/>
      <c r="O4240" s="17"/>
      <c r="P4240" s="43" t="s">
        <v>4047</v>
      </c>
      <c r="Q4240" s="17" t="str" cm="1">
        <f t="array" ref="Q4240">_xlfn.XLOOKUP(Table4[[#This Row],[Full Name / Nama Penuh]],Table1[[#All],[Employee Name]],Table1[[#All],[Status]],"",0,1)</f>
        <v>Inactive</v>
      </c>
      <c r="R4240" s="37"/>
    </row>
    <row r="4241" spans="1:18">
      <c r="A4241" s="17"/>
      <c r="B4241" s="15"/>
      <c r="C4241" s="15"/>
      <c r="D4241" s="15"/>
      <c r="E4241" s="32">
        <v>45748</v>
      </c>
      <c r="F4241" s="17" t="s">
        <v>33</v>
      </c>
      <c r="G4241" s="15"/>
      <c r="H4241" s="46" t="s">
        <v>239</v>
      </c>
      <c r="I4241" s="17"/>
      <c r="J4241" s="17"/>
      <c r="K4241" s="17"/>
      <c r="L4241" s="17"/>
      <c r="M4241" s="17"/>
      <c r="N4241" s="17"/>
      <c r="O4241" s="17"/>
      <c r="P4241" s="43" t="s">
        <v>4047</v>
      </c>
      <c r="Q4241" s="17" t="str" cm="1">
        <f t="array" ref="Q4241">_xlfn.XLOOKUP(Table4[[#This Row],[Full Name / Nama Penuh]],Table1[[#All],[Employee Name]],Table1[[#All],[Status]],"",0,1)</f>
        <v>Inactive</v>
      </c>
      <c r="R4241" s="37"/>
    </row>
    <row r="4242" spans="1:18">
      <c r="A4242" s="17"/>
      <c r="B4242" s="15"/>
      <c r="C4242" s="15"/>
      <c r="D4242" s="15"/>
      <c r="E4242" s="32">
        <v>45748</v>
      </c>
      <c r="F4242" s="17" t="s">
        <v>35</v>
      </c>
      <c r="G4242" s="15"/>
      <c r="H4242" s="46" t="s">
        <v>239</v>
      </c>
      <c r="I4242" s="17"/>
      <c r="J4242" s="17"/>
      <c r="K4242" s="17"/>
      <c r="L4242" s="17"/>
      <c r="M4242" s="17"/>
      <c r="N4242" s="17"/>
      <c r="O4242" s="17"/>
      <c r="P4242" s="43" t="s">
        <v>4047</v>
      </c>
      <c r="Q4242" s="17" t="str" cm="1">
        <f t="array" ref="Q4242">_xlfn.XLOOKUP(Table4[[#This Row],[Full Name / Nama Penuh]],Table1[[#All],[Employee Name]],Table1[[#All],[Status]],"",0,1)</f>
        <v>Inactive</v>
      </c>
      <c r="R4242" s="37"/>
    </row>
    <row r="4243" spans="1:18">
      <c r="A4243" s="17"/>
      <c r="B4243" s="15"/>
      <c r="C4243" s="15"/>
      <c r="D4243" s="15"/>
      <c r="E4243" s="32">
        <v>45748</v>
      </c>
      <c r="F4243" s="17" t="s">
        <v>38</v>
      </c>
      <c r="G4243" s="15"/>
      <c r="H4243" s="46" t="s">
        <v>239</v>
      </c>
      <c r="I4243" s="17"/>
      <c r="J4243" s="17"/>
      <c r="K4243" s="17"/>
      <c r="L4243" s="17"/>
      <c r="M4243" s="17"/>
      <c r="N4243" s="17"/>
      <c r="O4243" s="17"/>
      <c r="P4243" s="43" t="s">
        <v>4047</v>
      </c>
      <c r="Q4243" s="17" t="str" cm="1">
        <f t="array" ref="Q4243">_xlfn.XLOOKUP(Table4[[#This Row],[Full Name / Nama Penuh]],Table1[[#All],[Employee Name]],Table1[[#All],[Status]],"",0,1)</f>
        <v>Active</v>
      </c>
      <c r="R4243" s="37"/>
    </row>
    <row r="4244" spans="1:18">
      <c r="A4244" s="17"/>
      <c r="B4244" s="15"/>
      <c r="C4244" s="15"/>
      <c r="D4244" s="15"/>
      <c r="E4244" s="32">
        <v>45748</v>
      </c>
      <c r="F4244" s="17" t="s">
        <v>40</v>
      </c>
      <c r="G4244" s="15"/>
      <c r="H4244" s="46" t="s">
        <v>239</v>
      </c>
      <c r="I4244" s="17"/>
      <c r="J4244" s="17"/>
      <c r="K4244" s="17"/>
      <c r="L4244" s="17"/>
      <c r="M4244" s="17"/>
      <c r="N4244" s="17"/>
      <c r="O4244" s="17"/>
      <c r="P4244" s="43" t="s">
        <v>4047</v>
      </c>
      <c r="Q4244" s="17" t="str" cm="1">
        <f t="array" ref="Q4244">_xlfn.XLOOKUP(Table4[[#This Row],[Full Name / Nama Penuh]],Table1[[#All],[Employee Name]],Table1[[#All],[Status]],"",0,1)</f>
        <v>Inactive</v>
      </c>
      <c r="R4244" s="37"/>
    </row>
    <row r="4245" spans="1:18">
      <c r="A4245" s="17"/>
      <c r="B4245" s="15"/>
      <c r="C4245" s="15"/>
      <c r="D4245" s="15"/>
      <c r="E4245" s="32">
        <v>45748</v>
      </c>
      <c r="F4245" s="17" t="s">
        <v>42</v>
      </c>
      <c r="G4245" s="15"/>
      <c r="H4245" s="46" t="s">
        <v>239</v>
      </c>
      <c r="I4245" s="17"/>
      <c r="J4245" s="17"/>
      <c r="K4245" s="17"/>
      <c r="L4245" s="17"/>
      <c r="M4245" s="17"/>
      <c r="N4245" s="17"/>
      <c r="O4245" s="17"/>
      <c r="P4245" s="43" t="s">
        <v>4047</v>
      </c>
      <c r="Q4245" s="17" t="str" cm="1">
        <f t="array" ref="Q4245">_xlfn.XLOOKUP(Table4[[#This Row],[Full Name / Nama Penuh]],Table1[[#All],[Employee Name]],Table1[[#All],[Status]],"",0,1)</f>
        <v>Inactive</v>
      </c>
      <c r="R4245" s="37"/>
    </row>
    <row r="4246" spans="1:18">
      <c r="A4246" s="17"/>
      <c r="B4246" s="15"/>
      <c r="C4246" s="15"/>
      <c r="D4246" s="15"/>
      <c r="E4246" s="32">
        <v>45748</v>
      </c>
      <c r="F4246" s="17" t="s">
        <v>44</v>
      </c>
      <c r="G4246" s="15"/>
      <c r="H4246" s="46" t="s">
        <v>239</v>
      </c>
      <c r="I4246" s="17"/>
      <c r="J4246" s="17"/>
      <c r="K4246" s="17"/>
      <c r="L4246" s="17"/>
      <c r="M4246" s="17"/>
      <c r="N4246" s="17"/>
      <c r="O4246" s="17"/>
      <c r="P4246" s="43" t="s">
        <v>4047</v>
      </c>
      <c r="Q4246" s="17" t="str" cm="1">
        <f t="array" ref="Q4246">_xlfn.XLOOKUP(Table4[[#This Row],[Full Name / Nama Penuh]],Table1[[#All],[Employee Name]],Table1[[#All],[Status]],"",0,1)</f>
        <v>Inactive</v>
      </c>
      <c r="R4246" s="37"/>
    </row>
    <row r="4247" spans="1:18">
      <c r="A4247" s="17"/>
      <c r="B4247" s="15"/>
      <c r="C4247" s="15"/>
      <c r="D4247" s="15"/>
      <c r="E4247" s="32">
        <v>45748</v>
      </c>
      <c r="F4247" s="17" t="s">
        <v>46</v>
      </c>
      <c r="G4247" s="15"/>
      <c r="H4247" s="46" t="s">
        <v>239</v>
      </c>
      <c r="I4247" s="17"/>
      <c r="J4247" s="17"/>
      <c r="K4247" s="17"/>
      <c r="L4247" s="17"/>
      <c r="M4247" s="17"/>
      <c r="N4247" s="17"/>
      <c r="O4247" s="17"/>
      <c r="P4247" s="43" t="s">
        <v>4047</v>
      </c>
      <c r="Q4247" s="17" t="str" cm="1">
        <f t="array" ref="Q4247">_xlfn.XLOOKUP(Table4[[#This Row],[Full Name / Nama Penuh]],Table1[[#All],[Employee Name]],Table1[[#All],[Status]],"",0,1)</f>
        <v>Active</v>
      </c>
      <c r="R4247" s="37"/>
    </row>
    <row r="4248" spans="1:18">
      <c r="A4248" s="17"/>
      <c r="B4248" s="15"/>
      <c r="C4248" s="15"/>
      <c r="D4248" s="15"/>
      <c r="E4248" s="32">
        <v>45748</v>
      </c>
      <c r="F4248" s="17" t="s">
        <v>48</v>
      </c>
      <c r="G4248" s="15"/>
      <c r="H4248" s="46" t="s">
        <v>239</v>
      </c>
      <c r="I4248" s="17"/>
      <c r="J4248" s="17"/>
      <c r="K4248" s="17"/>
      <c r="L4248" s="17"/>
      <c r="M4248" s="17"/>
      <c r="N4248" s="17"/>
      <c r="O4248" s="17"/>
      <c r="P4248" s="43" t="s">
        <v>4047</v>
      </c>
      <c r="Q4248" s="17" t="str" cm="1">
        <f t="array" ref="Q4248">_xlfn.XLOOKUP(Table4[[#This Row],[Full Name / Nama Penuh]],Table1[[#All],[Employee Name]],Table1[[#All],[Status]],"",0,1)</f>
        <v>Active</v>
      </c>
      <c r="R4248" s="37"/>
    </row>
    <row r="4249" spans="1:18">
      <c r="A4249" s="17"/>
      <c r="B4249" s="15"/>
      <c r="C4249" s="15"/>
      <c r="D4249" s="15"/>
      <c r="E4249" s="32">
        <v>45748</v>
      </c>
      <c r="F4249" s="17" t="s">
        <v>51</v>
      </c>
      <c r="G4249" s="15"/>
      <c r="H4249" s="46" t="s">
        <v>239</v>
      </c>
      <c r="I4249" s="17"/>
      <c r="J4249" s="17"/>
      <c r="K4249" s="17"/>
      <c r="L4249" s="17"/>
      <c r="M4249" s="17"/>
      <c r="N4249" s="17"/>
      <c r="O4249" s="17"/>
      <c r="P4249" s="43" t="s">
        <v>4047</v>
      </c>
      <c r="Q4249" s="17" t="str" cm="1">
        <f t="array" ref="Q4249">_xlfn.XLOOKUP(Table4[[#This Row],[Full Name / Nama Penuh]],Table1[[#All],[Employee Name]],Table1[[#All],[Status]],"",0,1)</f>
        <v>Active</v>
      </c>
      <c r="R4249" s="37"/>
    </row>
    <row r="4250" spans="1:18">
      <c r="A4250" s="17"/>
      <c r="B4250" s="15"/>
      <c r="C4250" s="15"/>
      <c r="D4250" s="15"/>
      <c r="E4250" s="32">
        <v>45748</v>
      </c>
      <c r="F4250" s="17" t="s">
        <v>53</v>
      </c>
      <c r="G4250" s="15"/>
      <c r="H4250" s="46" t="s">
        <v>239</v>
      </c>
      <c r="I4250" s="17"/>
      <c r="J4250" s="17"/>
      <c r="K4250" s="17"/>
      <c r="L4250" s="17"/>
      <c r="M4250" s="17"/>
      <c r="N4250" s="17"/>
      <c r="O4250" s="17"/>
      <c r="P4250" s="43" t="s">
        <v>4047</v>
      </c>
      <c r="Q4250" s="17" t="str" cm="1">
        <f t="array" ref="Q4250">_xlfn.XLOOKUP(Table4[[#This Row],[Full Name / Nama Penuh]],Table1[[#All],[Employee Name]],Table1[[#All],[Status]],"",0,1)</f>
        <v>Active</v>
      </c>
      <c r="R4250" s="37"/>
    </row>
    <row r="4251" spans="1:18">
      <c r="A4251" s="17"/>
      <c r="B4251" s="15"/>
      <c r="C4251" s="15"/>
      <c r="D4251" s="15"/>
      <c r="E4251" s="32">
        <v>45748</v>
      </c>
      <c r="F4251" s="17" t="s">
        <v>55</v>
      </c>
      <c r="G4251" s="15"/>
      <c r="H4251" s="46" t="s">
        <v>239</v>
      </c>
      <c r="I4251" s="17"/>
      <c r="J4251" s="17"/>
      <c r="K4251" s="17"/>
      <c r="L4251" s="17"/>
      <c r="M4251" s="17"/>
      <c r="N4251" s="17"/>
      <c r="O4251" s="17"/>
      <c r="P4251" s="43" t="s">
        <v>4047</v>
      </c>
      <c r="Q4251" s="17" t="str" cm="1">
        <f t="array" ref="Q4251">_xlfn.XLOOKUP(Table4[[#This Row],[Full Name / Nama Penuh]],Table1[[#All],[Employee Name]],Table1[[#All],[Status]],"",0,1)</f>
        <v>Active</v>
      </c>
      <c r="R4251" s="37"/>
    </row>
    <row r="4252" spans="1:18">
      <c r="A4252" s="17"/>
      <c r="B4252" s="15"/>
      <c r="C4252" s="15"/>
      <c r="D4252" s="15"/>
      <c r="E4252" s="32">
        <v>45748</v>
      </c>
      <c r="F4252" s="17" t="s">
        <v>58</v>
      </c>
      <c r="G4252" s="15"/>
      <c r="H4252" s="46" t="s">
        <v>239</v>
      </c>
      <c r="I4252" s="17"/>
      <c r="J4252" s="17"/>
      <c r="K4252" s="17"/>
      <c r="L4252" s="17"/>
      <c r="M4252" s="17"/>
      <c r="N4252" s="17"/>
      <c r="O4252" s="17"/>
      <c r="P4252" s="43" t="s">
        <v>4047</v>
      </c>
      <c r="Q4252" s="17" t="str" cm="1">
        <f t="array" ref="Q4252">_xlfn.XLOOKUP(Table4[[#This Row],[Full Name / Nama Penuh]],Table1[[#All],[Employee Name]],Table1[[#All],[Status]],"",0,1)</f>
        <v>Active</v>
      </c>
      <c r="R4252" s="37"/>
    </row>
    <row r="4253" spans="1:18">
      <c r="A4253" s="17"/>
      <c r="B4253" s="15"/>
      <c r="C4253" s="15"/>
      <c r="D4253" s="15"/>
      <c r="E4253" s="32">
        <v>45748</v>
      </c>
      <c r="F4253" s="17" t="s">
        <v>60</v>
      </c>
      <c r="G4253" s="15"/>
      <c r="H4253" s="46" t="s">
        <v>239</v>
      </c>
      <c r="I4253" s="17"/>
      <c r="J4253" s="17"/>
      <c r="K4253" s="17"/>
      <c r="L4253" s="17"/>
      <c r="M4253" s="17"/>
      <c r="N4253" s="17"/>
      <c r="O4253" s="17"/>
      <c r="P4253" s="43" t="s">
        <v>4047</v>
      </c>
      <c r="Q4253" s="17" t="str" cm="1">
        <f t="array" ref="Q4253">_xlfn.XLOOKUP(Table4[[#This Row],[Full Name / Nama Penuh]],Table1[[#All],[Employee Name]],Table1[[#All],[Status]],"",0,1)</f>
        <v>Active</v>
      </c>
      <c r="R4253" s="37"/>
    </row>
    <row r="4254" spans="1:18">
      <c r="A4254" s="17"/>
      <c r="B4254" s="15"/>
      <c r="C4254" s="15"/>
      <c r="D4254" s="15"/>
      <c r="E4254" s="32">
        <v>45748</v>
      </c>
      <c r="F4254" s="17" t="s">
        <v>62</v>
      </c>
      <c r="G4254" s="15"/>
      <c r="H4254" s="46" t="s">
        <v>239</v>
      </c>
      <c r="I4254" s="17"/>
      <c r="J4254" s="17"/>
      <c r="K4254" s="17"/>
      <c r="L4254" s="17"/>
      <c r="M4254" s="17"/>
      <c r="N4254" s="17"/>
      <c r="O4254" s="17"/>
      <c r="P4254" s="43" t="s">
        <v>4047</v>
      </c>
      <c r="Q4254" s="17" t="str" cm="1">
        <f t="array" ref="Q4254">_xlfn.XLOOKUP(Table4[[#This Row],[Full Name / Nama Penuh]],Table1[[#All],[Employee Name]],Table1[[#All],[Status]],"",0,1)</f>
        <v>Active</v>
      </c>
      <c r="R4254" s="37"/>
    </row>
    <row r="4255" spans="1:18">
      <c r="A4255" s="17"/>
      <c r="B4255" s="15"/>
      <c r="C4255" s="15"/>
      <c r="D4255" s="15"/>
      <c r="E4255" s="32">
        <v>45748</v>
      </c>
      <c r="F4255" s="17" t="s">
        <v>64</v>
      </c>
      <c r="G4255" s="15"/>
      <c r="H4255" s="46" t="s">
        <v>239</v>
      </c>
      <c r="I4255" s="17"/>
      <c r="J4255" s="17"/>
      <c r="K4255" s="17"/>
      <c r="L4255" s="17"/>
      <c r="M4255" s="17"/>
      <c r="N4255" s="17"/>
      <c r="O4255" s="17"/>
      <c r="P4255" s="43" t="s">
        <v>4047</v>
      </c>
      <c r="Q4255" s="17" t="str" cm="1">
        <f t="array" ref="Q4255">_xlfn.XLOOKUP(Table4[[#This Row],[Full Name / Nama Penuh]],Table1[[#All],[Employee Name]],Table1[[#All],[Status]],"",0,1)</f>
        <v>Active</v>
      </c>
      <c r="R4255" s="37"/>
    </row>
    <row r="4256" spans="1:18">
      <c r="A4256" s="17"/>
      <c r="B4256" s="15"/>
      <c r="C4256" s="15"/>
      <c r="D4256" s="15"/>
      <c r="E4256" s="32">
        <v>45748</v>
      </c>
      <c r="F4256" s="17" t="s">
        <v>66</v>
      </c>
      <c r="G4256" s="15"/>
      <c r="H4256" s="46" t="s">
        <v>239</v>
      </c>
      <c r="I4256" s="17"/>
      <c r="J4256" s="17"/>
      <c r="K4256" s="17"/>
      <c r="L4256" s="17"/>
      <c r="M4256" s="17"/>
      <c r="N4256" s="17"/>
      <c r="O4256" s="17"/>
      <c r="P4256" s="43" t="s">
        <v>4047</v>
      </c>
      <c r="Q4256" s="17" t="str" cm="1">
        <f t="array" ref="Q4256">_xlfn.XLOOKUP(Table4[[#This Row],[Full Name / Nama Penuh]],Table1[[#All],[Employee Name]],Table1[[#All],[Status]],"",0,1)</f>
        <v>Active</v>
      </c>
      <c r="R4256" s="37"/>
    </row>
    <row r="4257" spans="1:18">
      <c r="A4257" s="17"/>
      <c r="B4257" s="15"/>
      <c r="C4257" s="15"/>
      <c r="D4257" s="15"/>
      <c r="E4257" s="32">
        <v>45748</v>
      </c>
      <c r="F4257" s="17" t="s">
        <v>68</v>
      </c>
      <c r="G4257" s="15"/>
      <c r="H4257" s="46" t="s">
        <v>239</v>
      </c>
      <c r="I4257" s="17"/>
      <c r="J4257" s="17"/>
      <c r="K4257" s="17"/>
      <c r="L4257" s="17"/>
      <c r="M4257" s="17"/>
      <c r="N4257" s="17"/>
      <c r="O4257" s="17"/>
      <c r="P4257" s="43" t="s">
        <v>4047</v>
      </c>
      <c r="Q4257" s="17" t="str" cm="1">
        <f t="array" ref="Q4257">_xlfn.XLOOKUP(Table4[[#This Row],[Full Name / Nama Penuh]],Table1[[#All],[Employee Name]],Table1[[#All],[Status]],"",0,1)</f>
        <v>Active</v>
      </c>
      <c r="R4257" s="37"/>
    </row>
    <row r="4258" spans="1:18">
      <c r="A4258" s="17"/>
      <c r="B4258" s="15"/>
      <c r="C4258" s="15"/>
      <c r="D4258" s="15"/>
      <c r="E4258" s="32">
        <v>45748</v>
      </c>
      <c r="F4258" s="17" t="s">
        <v>70</v>
      </c>
      <c r="G4258" s="15"/>
      <c r="H4258" s="46" t="s">
        <v>239</v>
      </c>
      <c r="I4258" s="17"/>
      <c r="J4258" s="17"/>
      <c r="K4258" s="17"/>
      <c r="L4258" s="17"/>
      <c r="M4258" s="17"/>
      <c r="N4258" s="17"/>
      <c r="O4258" s="17"/>
      <c r="P4258" s="43" t="s">
        <v>4047</v>
      </c>
      <c r="Q4258" s="17" t="str" cm="1">
        <f t="array" ref="Q4258">_xlfn.XLOOKUP(Table4[[#This Row],[Full Name / Nama Penuh]],Table1[[#All],[Employee Name]],Table1[[#All],[Status]],"",0,1)</f>
        <v>Active</v>
      </c>
      <c r="R4258" s="37"/>
    </row>
    <row r="4259" spans="1:18">
      <c r="A4259" s="17"/>
      <c r="B4259" s="15"/>
      <c r="C4259" s="15"/>
      <c r="D4259" s="15"/>
      <c r="E4259" s="32">
        <v>45748</v>
      </c>
      <c r="F4259" s="17" t="s">
        <v>72</v>
      </c>
      <c r="G4259" s="15"/>
      <c r="H4259" s="46" t="s">
        <v>239</v>
      </c>
      <c r="I4259" s="17"/>
      <c r="J4259" s="17"/>
      <c r="K4259" s="17"/>
      <c r="L4259" s="17"/>
      <c r="M4259" s="17"/>
      <c r="N4259" s="17"/>
      <c r="O4259" s="17"/>
      <c r="P4259" s="43" t="s">
        <v>4047</v>
      </c>
      <c r="Q4259" s="17" t="str" cm="1">
        <f t="array" ref="Q4259">_xlfn.XLOOKUP(Table4[[#This Row],[Full Name / Nama Penuh]],Table1[[#All],[Employee Name]],Table1[[#All],[Status]],"",0,1)</f>
        <v>Active</v>
      </c>
      <c r="R4259" s="37"/>
    </row>
    <row r="4260" spans="1:18">
      <c r="A4260" s="17"/>
      <c r="B4260" s="15"/>
      <c r="C4260" s="15"/>
      <c r="D4260" s="15"/>
      <c r="E4260" s="32">
        <v>45748</v>
      </c>
      <c r="F4260" s="17" t="s">
        <v>74</v>
      </c>
      <c r="G4260" s="15"/>
      <c r="H4260" s="46" t="s">
        <v>239</v>
      </c>
      <c r="I4260" s="17"/>
      <c r="J4260" s="17"/>
      <c r="K4260" s="17"/>
      <c r="L4260" s="17"/>
      <c r="M4260" s="17"/>
      <c r="N4260" s="17"/>
      <c r="O4260" s="17"/>
      <c r="P4260" s="43" t="s">
        <v>4047</v>
      </c>
      <c r="Q4260" s="17" t="str" cm="1">
        <f t="array" ref="Q4260">_xlfn.XLOOKUP(Table4[[#This Row],[Full Name / Nama Penuh]],Table1[[#All],[Employee Name]],Table1[[#All],[Status]],"",0,1)</f>
        <v>Active</v>
      </c>
      <c r="R4260" s="37"/>
    </row>
    <row r="4261" spans="1:18">
      <c r="A4261" s="17"/>
      <c r="B4261" s="15"/>
      <c r="C4261" s="15"/>
      <c r="D4261" s="15"/>
      <c r="E4261" s="32">
        <v>45748</v>
      </c>
      <c r="F4261" s="17" t="s">
        <v>76</v>
      </c>
      <c r="G4261" s="15"/>
      <c r="H4261" s="17" t="s">
        <v>239</v>
      </c>
      <c r="I4261" s="17"/>
      <c r="J4261" s="17"/>
      <c r="K4261" s="17"/>
      <c r="L4261" s="17"/>
      <c r="M4261" s="17"/>
      <c r="N4261" s="17"/>
      <c r="O4261" s="17"/>
      <c r="P4261" s="43" t="s">
        <v>4047</v>
      </c>
      <c r="Q4261" s="17" t="str" cm="1">
        <f t="array" ref="Q4261">_xlfn.XLOOKUP(Table4[[#This Row],[Full Name / Nama Penuh]],Table1[[#All],[Employee Name]],Table1[[#All],[Status]],"",0,1)</f>
        <v>Active</v>
      </c>
      <c r="R4261" s="37"/>
    </row>
    <row r="4262" spans="1:18">
      <c r="A4262" s="17"/>
      <c r="B4262" s="15"/>
      <c r="C4262" s="15"/>
      <c r="D4262" s="15"/>
      <c r="E4262" s="32">
        <v>45748</v>
      </c>
      <c r="F4262" s="17" t="s">
        <v>78</v>
      </c>
      <c r="G4262" s="15"/>
      <c r="H4262" s="17" t="s">
        <v>239</v>
      </c>
      <c r="I4262" s="17"/>
      <c r="J4262" s="17"/>
      <c r="K4262" s="17"/>
      <c r="L4262" s="17"/>
      <c r="M4262" s="17"/>
      <c r="N4262" s="17"/>
      <c r="O4262" s="17"/>
      <c r="P4262" s="43" t="s">
        <v>4047</v>
      </c>
      <c r="Q4262" s="17" t="str" cm="1">
        <f t="array" ref="Q4262">_xlfn.XLOOKUP(Table4[[#This Row],[Full Name / Nama Penuh]],Table1[[#All],[Employee Name]],Table1[[#All],[Status]],"",0,1)</f>
        <v>Active</v>
      </c>
      <c r="R4262" s="37"/>
    </row>
    <row r="4263" spans="1:18">
      <c r="A4263" s="17"/>
      <c r="B4263" s="15"/>
      <c r="C4263" s="15"/>
      <c r="D4263" s="15"/>
      <c r="E4263" s="32">
        <v>45748</v>
      </c>
      <c r="F4263" s="17" t="s">
        <v>80</v>
      </c>
      <c r="G4263" s="15"/>
      <c r="H4263" s="17" t="s">
        <v>239</v>
      </c>
      <c r="I4263" s="17"/>
      <c r="J4263" s="17"/>
      <c r="K4263" s="17"/>
      <c r="L4263" s="17"/>
      <c r="M4263" s="17"/>
      <c r="N4263" s="17"/>
      <c r="O4263" s="17"/>
      <c r="P4263" s="43" t="s">
        <v>4047</v>
      </c>
      <c r="Q4263" s="17" t="str" cm="1">
        <f t="array" ref="Q4263">_xlfn.XLOOKUP(Table4[[#This Row],[Full Name / Nama Penuh]],Table1[[#All],[Employee Name]],Table1[[#All],[Status]],"",0,1)</f>
        <v>Active</v>
      </c>
      <c r="R4263" s="37"/>
    </row>
    <row r="4264" spans="1:18">
      <c r="A4264" s="17"/>
      <c r="B4264" s="15"/>
      <c r="C4264" s="15"/>
      <c r="D4264" s="15"/>
      <c r="E4264" s="32">
        <v>45748</v>
      </c>
      <c r="F4264" s="17" t="s">
        <v>82</v>
      </c>
      <c r="G4264" s="15"/>
      <c r="H4264" s="17" t="s">
        <v>239</v>
      </c>
      <c r="I4264" s="17"/>
      <c r="J4264" s="17"/>
      <c r="K4264" s="17"/>
      <c r="L4264" s="17"/>
      <c r="M4264" s="17"/>
      <c r="N4264" s="17"/>
      <c r="O4264" s="17"/>
      <c r="P4264" s="43" t="s">
        <v>4047</v>
      </c>
      <c r="Q4264" s="17" t="str" cm="1">
        <f t="array" ref="Q4264">_xlfn.XLOOKUP(Table4[[#This Row],[Full Name / Nama Penuh]],Table1[[#All],[Employee Name]],Table1[[#All],[Status]],"",0,1)</f>
        <v>Active</v>
      </c>
      <c r="R4264" s="37"/>
    </row>
    <row r="4265" spans="1:18">
      <c r="A4265" s="17"/>
      <c r="B4265" s="15"/>
      <c r="C4265" s="15"/>
      <c r="D4265" s="15"/>
      <c r="E4265" s="32">
        <v>45748</v>
      </c>
      <c r="F4265" s="17" t="s">
        <v>84</v>
      </c>
      <c r="G4265" s="15"/>
      <c r="H4265" s="17" t="s">
        <v>239</v>
      </c>
      <c r="I4265" s="17"/>
      <c r="J4265" s="17"/>
      <c r="K4265" s="17"/>
      <c r="L4265" s="17"/>
      <c r="M4265" s="17"/>
      <c r="N4265" s="17"/>
      <c r="O4265" s="17"/>
      <c r="P4265" s="43" t="s">
        <v>4047</v>
      </c>
      <c r="Q4265" s="17" t="str" cm="1">
        <f t="array" ref="Q4265">_xlfn.XLOOKUP(Table4[[#This Row],[Full Name / Nama Penuh]],Table1[[#All],[Employee Name]],Table1[[#All],[Status]],"",0,1)</f>
        <v>Active</v>
      </c>
      <c r="R4265" s="37"/>
    </row>
    <row r="4266" spans="1:18">
      <c r="A4266" s="17"/>
      <c r="B4266" s="15"/>
      <c r="C4266" s="15"/>
      <c r="D4266" s="15"/>
      <c r="E4266" s="32">
        <v>45748</v>
      </c>
      <c r="F4266" s="17" t="s">
        <v>86</v>
      </c>
      <c r="G4266" s="15"/>
      <c r="H4266" s="17" t="s">
        <v>239</v>
      </c>
      <c r="I4266" s="17"/>
      <c r="J4266" s="17"/>
      <c r="K4266" s="17"/>
      <c r="L4266" s="17"/>
      <c r="M4266" s="17"/>
      <c r="N4266" s="17"/>
      <c r="O4266" s="17"/>
      <c r="P4266" s="43" t="s">
        <v>4047</v>
      </c>
      <c r="Q4266" s="17" t="str" cm="1">
        <f t="array" ref="Q4266">_xlfn.XLOOKUP(Table4[[#This Row],[Full Name / Nama Penuh]],Table1[[#All],[Employee Name]],Table1[[#All],[Status]],"",0,1)</f>
        <v>Active</v>
      </c>
      <c r="R4266" s="37"/>
    </row>
    <row r="4267" spans="1:18">
      <c r="A4267" s="17"/>
      <c r="B4267" s="15"/>
      <c r="C4267" s="15"/>
      <c r="D4267" s="15"/>
      <c r="E4267" s="32">
        <v>45748</v>
      </c>
      <c r="F4267" s="17" t="s">
        <v>87</v>
      </c>
      <c r="G4267" s="15"/>
      <c r="H4267" s="17" t="s">
        <v>239</v>
      </c>
      <c r="I4267" s="17"/>
      <c r="J4267" s="17"/>
      <c r="K4267" s="17"/>
      <c r="L4267" s="17"/>
      <c r="M4267" s="17"/>
      <c r="N4267" s="17"/>
      <c r="O4267" s="17"/>
      <c r="P4267" s="43" t="s">
        <v>4047</v>
      </c>
      <c r="Q4267" s="17" t="str" cm="1">
        <f t="array" ref="Q4267">_xlfn.XLOOKUP(Table4[[#This Row],[Full Name / Nama Penuh]],Table1[[#All],[Employee Name]],Table1[[#All],[Status]],"",0,1)</f>
        <v>Active</v>
      </c>
      <c r="R4267" s="37"/>
    </row>
    <row r="4268" spans="1:18">
      <c r="A4268" s="17"/>
      <c r="B4268" s="15"/>
      <c r="C4268" s="15"/>
      <c r="D4268" s="15"/>
      <c r="E4268" s="32">
        <v>45748</v>
      </c>
      <c r="F4268" s="17" t="s">
        <v>89</v>
      </c>
      <c r="G4268" s="15"/>
      <c r="H4268" s="17" t="s">
        <v>239</v>
      </c>
      <c r="I4268" s="17"/>
      <c r="J4268" s="17"/>
      <c r="K4268" s="17"/>
      <c r="L4268" s="17"/>
      <c r="M4268" s="17"/>
      <c r="N4268" s="17"/>
      <c r="O4268" s="17"/>
      <c r="P4268" s="43" t="s">
        <v>4047</v>
      </c>
      <c r="Q4268" s="17" t="str" cm="1">
        <f t="array" ref="Q4268">_xlfn.XLOOKUP(Table4[[#This Row],[Full Name / Nama Penuh]],Table1[[#All],[Employee Name]],Table1[[#All],[Status]],"",0,1)</f>
        <v>Inactive</v>
      </c>
      <c r="R4268" s="37"/>
    </row>
    <row r="4269" spans="1:18">
      <c r="A4269" s="17"/>
      <c r="B4269" s="15"/>
      <c r="C4269" s="15"/>
      <c r="D4269" s="15"/>
      <c r="E4269" s="32">
        <v>45748</v>
      </c>
      <c r="F4269" s="17" t="s">
        <v>90</v>
      </c>
      <c r="G4269" s="15"/>
      <c r="H4269" s="17" t="s">
        <v>239</v>
      </c>
      <c r="I4269" s="17"/>
      <c r="J4269" s="17"/>
      <c r="K4269" s="17"/>
      <c r="L4269" s="17"/>
      <c r="M4269" s="17"/>
      <c r="N4269" s="17"/>
      <c r="O4269" s="17"/>
      <c r="P4269" s="43" t="s">
        <v>4047</v>
      </c>
      <c r="Q4269" s="17" t="str" cm="1">
        <f t="array" ref="Q4269">_xlfn.XLOOKUP(Table4[[#This Row],[Full Name / Nama Penuh]],Table1[[#All],[Employee Name]],Table1[[#All],[Status]],"",0,1)</f>
        <v>Active</v>
      </c>
      <c r="R4269" s="37"/>
    </row>
    <row r="4270" spans="1:18">
      <c r="A4270" s="17"/>
      <c r="B4270" s="15"/>
      <c r="C4270" s="15"/>
      <c r="D4270" s="15"/>
      <c r="E4270" s="32">
        <v>45748</v>
      </c>
      <c r="F4270" s="17" t="s">
        <v>91</v>
      </c>
      <c r="G4270" s="15"/>
      <c r="H4270" s="17" t="s">
        <v>239</v>
      </c>
      <c r="I4270" s="17"/>
      <c r="J4270" s="17"/>
      <c r="K4270" s="17"/>
      <c r="L4270" s="17"/>
      <c r="M4270" s="17"/>
      <c r="N4270" s="17"/>
      <c r="O4270" s="17"/>
      <c r="P4270" s="43" t="s">
        <v>4047</v>
      </c>
      <c r="Q4270" s="17" t="str" cm="1">
        <f t="array" ref="Q4270">_xlfn.XLOOKUP(Table4[[#This Row],[Full Name / Nama Penuh]],Table1[[#All],[Employee Name]],Table1[[#All],[Status]],"",0,1)</f>
        <v>Inactive</v>
      </c>
      <c r="R4270" s="37"/>
    </row>
    <row r="4271" spans="1:18">
      <c r="A4271" s="17"/>
      <c r="B4271" s="15"/>
      <c r="C4271" s="15"/>
      <c r="D4271" s="15"/>
      <c r="E4271" s="32">
        <v>45748</v>
      </c>
      <c r="F4271" s="17" t="s">
        <v>92</v>
      </c>
      <c r="G4271" s="15"/>
      <c r="H4271" s="17" t="s">
        <v>239</v>
      </c>
      <c r="I4271" s="17"/>
      <c r="J4271" s="17"/>
      <c r="K4271" s="17"/>
      <c r="L4271" s="17"/>
      <c r="M4271" s="17"/>
      <c r="N4271" s="17"/>
      <c r="O4271" s="17"/>
      <c r="P4271" s="43" t="s">
        <v>4047</v>
      </c>
      <c r="Q4271" s="17" t="str" cm="1">
        <f t="array" ref="Q4271">_xlfn.XLOOKUP(Table4[[#This Row],[Full Name / Nama Penuh]],Table1[[#All],[Employee Name]],Table1[[#All],[Status]],"",0,1)</f>
        <v>Active</v>
      </c>
      <c r="R4271" s="37"/>
    </row>
    <row r="4272" spans="1:18">
      <c r="A4272" s="17"/>
      <c r="B4272" s="15"/>
      <c r="C4272" s="15"/>
      <c r="D4272" s="15"/>
      <c r="E4272" s="32">
        <v>45748</v>
      </c>
      <c r="F4272" s="17" t="s">
        <v>93</v>
      </c>
      <c r="G4272" s="15"/>
      <c r="H4272" s="17" t="s">
        <v>239</v>
      </c>
      <c r="I4272" s="17"/>
      <c r="J4272" s="17"/>
      <c r="K4272" s="17"/>
      <c r="L4272" s="17"/>
      <c r="M4272" s="17"/>
      <c r="N4272" s="17"/>
      <c r="O4272" s="17"/>
      <c r="P4272" s="43" t="s">
        <v>4047</v>
      </c>
      <c r="Q4272" s="17" t="str" cm="1">
        <f t="array" ref="Q4272">_xlfn.XLOOKUP(Table4[[#This Row],[Full Name / Nama Penuh]],Table1[[#All],[Employee Name]],Table1[[#All],[Status]],"",0,1)</f>
        <v>Active</v>
      </c>
      <c r="R4272" s="37"/>
    </row>
    <row r="4273" spans="1:18">
      <c r="A4273" s="17"/>
      <c r="B4273" s="15"/>
      <c r="C4273" s="15"/>
      <c r="D4273" s="15"/>
      <c r="E4273" s="32">
        <v>45748</v>
      </c>
      <c r="F4273" s="17" t="s">
        <v>94</v>
      </c>
      <c r="G4273" s="15"/>
      <c r="H4273" s="17" t="s">
        <v>239</v>
      </c>
      <c r="I4273" s="17"/>
      <c r="J4273" s="17"/>
      <c r="K4273" s="17"/>
      <c r="L4273" s="17"/>
      <c r="M4273" s="17"/>
      <c r="N4273" s="17"/>
      <c r="O4273" s="17"/>
      <c r="P4273" s="43" t="s">
        <v>4047</v>
      </c>
      <c r="Q4273" s="17" t="str" cm="1">
        <f t="array" ref="Q4273">_xlfn.XLOOKUP(Table4[[#This Row],[Full Name / Nama Penuh]],Table1[[#All],[Employee Name]],Table1[[#All],[Status]],"",0,1)</f>
        <v>Active</v>
      </c>
      <c r="R4273" s="37"/>
    </row>
    <row r="4274" spans="1:18">
      <c r="A4274" s="17"/>
      <c r="B4274" s="15"/>
      <c r="C4274" s="15"/>
      <c r="D4274" s="15"/>
      <c r="E4274" s="32">
        <v>45748</v>
      </c>
      <c r="F4274" s="17" t="s">
        <v>95</v>
      </c>
      <c r="G4274" s="15"/>
      <c r="H4274" s="17" t="s">
        <v>239</v>
      </c>
      <c r="I4274" s="17"/>
      <c r="J4274" s="17"/>
      <c r="K4274" s="17"/>
      <c r="L4274" s="17"/>
      <c r="M4274" s="17"/>
      <c r="N4274" s="17"/>
      <c r="O4274" s="17"/>
      <c r="P4274" s="43" t="s">
        <v>4047</v>
      </c>
      <c r="Q4274" s="17" t="str" cm="1">
        <f t="array" ref="Q4274">_xlfn.XLOOKUP(Table4[[#This Row],[Full Name / Nama Penuh]],Table1[[#All],[Employee Name]],Table1[[#All],[Status]],"",0,1)</f>
        <v>Active</v>
      </c>
      <c r="R4274" s="37"/>
    </row>
    <row r="4275" spans="1:18">
      <c r="A4275" s="17"/>
      <c r="B4275" s="15"/>
      <c r="C4275" s="15"/>
      <c r="D4275" s="15"/>
      <c r="E4275" s="32">
        <v>45748</v>
      </c>
      <c r="F4275" s="17" t="s">
        <v>96</v>
      </c>
      <c r="G4275" s="15"/>
      <c r="H4275" s="17" t="s">
        <v>239</v>
      </c>
      <c r="I4275" s="17"/>
      <c r="J4275" s="17"/>
      <c r="K4275" s="17"/>
      <c r="L4275" s="17"/>
      <c r="M4275" s="17"/>
      <c r="N4275" s="17"/>
      <c r="O4275" s="17"/>
      <c r="P4275" s="43" t="s">
        <v>4047</v>
      </c>
      <c r="Q4275" s="17" t="str" cm="1">
        <f t="array" ref="Q4275">_xlfn.XLOOKUP(Table4[[#This Row],[Full Name / Nama Penuh]],Table1[[#All],[Employee Name]],Table1[[#All],[Status]],"",0,1)</f>
        <v>Active</v>
      </c>
      <c r="R4275" s="37"/>
    </row>
    <row r="4276" spans="1:18">
      <c r="A4276" s="17"/>
      <c r="B4276" s="15"/>
      <c r="C4276" s="15"/>
      <c r="D4276" s="15"/>
      <c r="E4276" s="32">
        <v>45748</v>
      </c>
      <c r="F4276" s="17" t="s">
        <v>97</v>
      </c>
      <c r="G4276" s="15"/>
      <c r="H4276" s="17" t="s">
        <v>239</v>
      </c>
      <c r="I4276" s="17"/>
      <c r="J4276" s="17"/>
      <c r="K4276" s="17"/>
      <c r="L4276" s="17"/>
      <c r="M4276" s="17"/>
      <c r="N4276" s="17"/>
      <c r="O4276" s="17"/>
      <c r="P4276" s="43" t="s">
        <v>4047</v>
      </c>
      <c r="Q4276" s="17" t="str" cm="1">
        <f t="array" ref="Q4276">_xlfn.XLOOKUP(Table4[[#This Row],[Full Name / Nama Penuh]],Table1[[#All],[Employee Name]],Table1[[#All],[Status]],"",0,1)</f>
        <v>Active</v>
      </c>
      <c r="R4276" s="37"/>
    </row>
    <row r="4277" spans="1:18">
      <c r="A4277" s="17"/>
      <c r="B4277" s="15"/>
      <c r="C4277" s="15"/>
      <c r="D4277" s="15"/>
      <c r="E4277" s="32">
        <v>45748</v>
      </c>
      <c r="F4277" s="17" t="s">
        <v>98</v>
      </c>
      <c r="G4277" s="15"/>
      <c r="H4277" s="17" t="s">
        <v>239</v>
      </c>
      <c r="I4277" s="17"/>
      <c r="J4277" s="17"/>
      <c r="K4277" s="17"/>
      <c r="L4277" s="17"/>
      <c r="M4277" s="17"/>
      <c r="N4277" s="17"/>
      <c r="O4277" s="17"/>
      <c r="P4277" s="43" t="s">
        <v>4047</v>
      </c>
      <c r="Q4277" s="17" t="str" cm="1">
        <f t="array" ref="Q4277">_xlfn.XLOOKUP(Table4[[#This Row],[Full Name / Nama Penuh]],Table1[[#All],[Employee Name]],Table1[[#All],[Status]],"",0,1)</f>
        <v>Active</v>
      </c>
      <c r="R4277" s="37"/>
    </row>
    <row r="4278" spans="1:18">
      <c r="A4278" s="17"/>
      <c r="B4278" s="15"/>
      <c r="C4278" s="15"/>
      <c r="D4278" s="15"/>
      <c r="E4278" s="32">
        <v>45748</v>
      </c>
      <c r="F4278" s="17" t="s">
        <v>99</v>
      </c>
      <c r="G4278" s="15"/>
      <c r="H4278" s="17" t="s">
        <v>239</v>
      </c>
      <c r="I4278" s="17"/>
      <c r="J4278" s="17"/>
      <c r="K4278" s="17"/>
      <c r="L4278" s="17"/>
      <c r="M4278" s="17"/>
      <c r="N4278" s="17"/>
      <c r="O4278" s="17"/>
      <c r="P4278" s="43" t="s">
        <v>4047</v>
      </c>
      <c r="Q4278" s="17" t="str" cm="1">
        <f t="array" ref="Q4278">_xlfn.XLOOKUP(Table4[[#This Row],[Full Name / Nama Penuh]],Table1[[#All],[Employee Name]],Table1[[#All],[Status]],"",0,1)</f>
        <v>Active</v>
      </c>
      <c r="R4278" s="37"/>
    </row>
    <row r="4279" spans="1:18">
      <c r="A4279" s="17"/>
      <c r="B4279" s="15"/>
      <c r="C4279" s="15"/>
      <c r="D4279" s="15"/>
      <c r="E4279" s="32">
        <v>45748</v>
      </c>
      <c r="F4279" s="17" t="s">
        <v>100</v>
      </c>
      <c r="G4279" s="15"/>
      <c r="H4279" s="17" t="s">
        <v>239</v>
      </c>
      <c r="I4279" s="17"/>
      <c r="J4279" s="17"/>
      <c r="K4279" s="17"/>
      <c r="L4279" s="17"/>
      <c r="M4279" s="17"/>
      <c r="N4279" s="17"/>
      <c r="O4279" s="17"/>
      <c r="P4279" s="43" t="s">
        <v>4047</v>
      </c>
      <c r="Q4279" s="17" t="str" cm="1">
        <f t="array" ref="Q4279">_xlfn.XLOOKUP(Table4[[#This Row],[Full Name / Nama Penuh]],Table1[[#All],[Employee Name]],Table1[[#All],[Status]],"",0,1)</f>
        <v>Active</v>
      </c>
      <c r="R4279" s="37"/>
    </row>
    <row r="4280" spans="1:18">
      <c r="A4280" s="17"/>
      <c r="B4280" s="15"/>
      <c r="C4280" s="15"/>
      <c r="D4280" s="15"/>
      <c r="E4280" s="32">
        <v>45748</v>
      </c>
      <c r="F4280" s="17" t="s">
        <v>101</v>
      </c>
      <c r="G4280" s="15"/>
      <c r="H4280" s="17" t="s">
        <v>239</v>
      </c>
      <c r="I4280" s="17"/>
      <c r="J4280" s="17"/>
      <c r="K4280" s="17"/>
      <c r="L4280" s="17"/>
      <c r="M4280" s="17"/>
      <c r="N4280" s="17"/>
      <c r="O4280" s="17"/>
      <c r="P4280" s="43" t="s">
        <v>4047</v>
      </c>
      <c r="Q4280" s="17" t="str" cm="1">
        <f t="array" ref="Q4280">_xlfn.XLOOKUP(Table4[[#This Row],[Full Name / Nama Penuh]],Table1[[#All],[Employee Name]],Table1[[#All],[Status]],"",0,1)</f>
        <v>Active</v>
      </c>
      <c r="R4280" s="37"/>
    </row>
    <row r="4281" spans="1:18">
      <c r="A4281" s="17"/>
      <c r="B4281" s="15"/>
      <c r="C4281" s="15"/>
      <c r="D4281" s="15"/>
      <c r="E4281" s="32">
        <v>45748</v>
      </c>
      <c r="F4281" s="17" t="s">
        <v>102</v>
      </c>
      <c r="G4281" s="15"/>
      <c r="H4281" s="17" t="s">
        <v>239</v>
      </c>
      <c r="I4281" s="17"/>
      <c r="J4281" s="17"/>
      <c r="K4281" s="17"/>
      <c r="L4281" s="17"/>
      <c r="M4281" s="17"/>
      <c r="N4281" s="17"/>
      <c r="O4281" s="17"/>
      <c r="P4281" s="43" t="s">
        <v>4047</v>
      </c>
      <c r="Q4281" s="17" t="str" cm="1">
        <f t="array" ref="Q4281">_xlfn.XLOOKUP(Table4[[#This Row],[Full Name / Nama Penuh]],Table1[[#All],[Employee Name]],Table1[[#All],[Status]],"",0,1)</f>
        <v>Active</v>
      </c>
      <c r="R4281" s="37"/>
    </row>
    <row r="4282" spans="1:18">
      <c r="A4282" s="17"/>
      <c r="B4282" s="15"/>
      <c r="C4282" s="15"/>
      <c r="D4282" s="15"/>
      <c r="E4282" s="32">
        <v>45748</v>
      </c>
      <c r="F4282" s="17" t="s">
        <v>103</v>
      </c>
      <c r="G4282" s="15"/>
      <c r="H4282" s="17" t="s">
        <v>239</v>
      </c>
      <c r="I4282" s="17"/>
      <c r="J4282" s="17"/>
      <c r="K4282" s="17"/>
      <c r="L4282" s="17"/>
      <c r="M4282" s="17"/>
      <c r="N4282" s="17"/>
      <c r="O4282" s="17"/>
      <c r="P4282" s="43" t="s">
        <v>4047</v>
      </c>
      <c r="Q4282" s="17" t="str" cm="1">
        <f t="array" ref="Q4282">_xlfn.XLOOKUP(Table4[[#This Row],[Full Name / Nama Penuh]],Table1[[#All],[Employee Name]],Table1[[#All],[Status]],"",0,1)</f>
        <v>Active</v>
      </c>
      <c r="R4282" s="37"/>
    </row>
    <row r="4283" spans="1:18">
      <c r="A4283" s="17"/>
      <c r="B4283" s="15"/>
      <c r="C4283" s="15"/>
      <c r="D4283" s="15"/>
      <c r="E4283" s="32">
        <v>45748</v>
      </c>
      <c r="F4283" s="17" t="s">
        <v>104</v>
      </c>
      <c r="G4283" s="15"/>
      <c r="H4283" s="17" t="s">
        <v>239</v>
      </c>
      <c r="I4283" s="17"/>
      <c r="J4283" s="17"/>
      <c r="K4283" s="17"/>
      <c r="L4283" s="17"/>
      <c r="M4283" s="17"/>
      <c r="N4283" s="17"/>
      <c r="O4283" s="17"/>
      <c r="P4283" s="43" t="s">
        <v>4047</v>
      </c>
      <c r="Q4283" s="17" t="str" cm="1">
        <f t="array" ref="Q4283">_xlfn.XLOOKUP(Table4[[#This Row],[Full Name / Nama Penuh]],Table1[[#All],[Employee Name]],Table1[[#All],[Status]],"",0,1)</f>
        <v>Inactive</v>
      </c>
      <c r="R4283" s="37"/>
    </row>
    <row r="4284" spans="1:18">
      <c r="A4284" s="17"/>
      <c r="B4284" s="15"/>
      <c r="C4284" s="15"/>
      <c r="D4284" s="15"/>
      <c r="E4284" s="32">
        <v>45748</v>
      </c>
      <c r="F4284" s="17" t="s">
        <v>105</v>
      </c>
      <c r="G4284" s="15"/>
      <c r="H4284" s="17" t="s">
        <v>239</v>
      </c>
      <c r="I4284" s="17"/>
      <c r="J4284" s="17"/>
      <c r="K4284" s="17"/>
      <c r="L4284" s="17"/>
      <c r="M4284" s="17"/>
      <c r="N4284" s="17"/>
      <c r="O4284" s="17"/>
      <c r="P4284" s="43" t="s">
        <v>4047</v>
      </c>
      <c r="Q4284" s="17" t="str" cm="1">
        <f t="array" ref="Q4284">_xlfn.XLOOKUP(Table4[[#This Row],[Full Name / Nama Penuh]],Table1[[#All],[Employee Name]],Table1[[#All],[Status]],"",0,1)</f>
        <v>Inactive</v>
      </c>
      <c r="R4284" s="37"/>
    </row>
    <row r="4285" spans="1:18">
      <c r="A4285" s="17"/>
      <c r="B4285" s="15"/>
      <c r="C4285" s="15"/>
      <c r="D4285" s="15"/>
      <c r="E4285" s="32">
        <v>45748</v>
      </c>
      <c r="F4285" s="17" t="s">
        <v>106</v>
      </c>
      <c r="G4285" s="15"/>
      <c r="H4285" s="17" t="s">
        <v>239</v>
      </c>
      <c r="I4285" s="17"/>
      <c r="J4285" s="17"/>
      <c r="K4285" s="17"/>
      <c r="L4285" s="17"/>
      <c r="M4285" s="17"/>
      <c r="N4285" s="17"/>
      <c r="O4285" s="17"/>
      <c r="P4285" s="43" t="s">
        <v>4047</v>
      </c>
      <c r="Q4285" s="17" t="str" cm="1">
        <f t="array" ref="Q4285">_xlfn.XLOOKUP(Table4[[#This Row],[Full Name / Nama Penuh]],Table1[[#All],[Employee Name]],Table1[[#All],[Status]],"",0,1)</f>
        <v>Inactive</v>
      </c>
      <c r="R4285" s="37"/>
    </row>
    <row r="4286" spans="1:18">
      <c r="A4286" s="17"/>
      <c r="B4286" s="15"/>
      <c r="C4286" s="15"/>
      <c r="D4286" s="15"/>
      <c r="E4286" s="32">
        <v>45748</v>
      </c>
      <c r="F4286" s="17" t="s">
        <v>107</v>
      </c>
      <c r="G4286" s="15"/>
      <c r="H4286" s="17" t="s">
        <v>239</v>
      </c>
      <c r="I4286" s="17"/>
      <c r="J4286" s="17"/>
      <c r="K4286" s="17"/>
      <c r="L4286" s="17"/>
      <c r="M4286" s="17"/>
      <c r="N4286" s="17"/>
      <c r="O4286" s="17"/>
      <c r="P4286" s="43" t="s">
        <v>4047</v>
      </c>
      <c r="Q4286" s="17" t="str" cm="1">
        <f t="array" ref="Q4286">_xlfn.XLOOKUP(Table4[[#This Row],[Full Name / Nama Penuh]],Table1[[#All],[Employee Name]],Table1[[#All],[Status]],"",0,1)</f>
        <v>Active</v>
      </c>
      <c r="R4286" s="37"/>
    </row>
    <row r="4287" spans="1:18">
      <c r="A4287" s="17"/>
      <c r="B4287" s="15"/>
      <c r="C4287" s="15"/>
      <c r="D4287" s="15"/>
      <c r="E4287" s="32">
        <v>45748</v>
      </c>
      <c r="F4287" s="17" t="s">
        <v>108</v>
      </c>
      <c r="G4287" s="15"/>
      <c r="H4287" s="17" t="s">
        <v>239</v>
      </c>
      <c r="I4287" s="17"/>
      <c r="J4287" s="17"/>
      <c r="K4287" s="17"/>
      <c r="L4287" s="17"/>
      <c r="M4287" s="17"/>
      <c r="N4287" s="17"/>
      <c r="O4287" s="17"/>
      <c r="P4287" s="43" t="s">
        <v>4047</v>
      </c>
      <c r="Q4287" s="17" t="str" cm="1">
        <f t="array" ref="Q4287">_xlfn.XLOOKUP(Table4[[#This Row],[Full Name / Nama Penuh]],Table1[[#All],[Employee Name]],Table1[[#All],[Status]],"",0,1)</f>
        <v>Active</v>
      </c>
      <c r="R4287" s="37"/>
    </row>
    <row r="4288" spans="1:18">
      <c r="A4288" s="17"/>
      <c r="B4288" s="15"/>
      <c r="C4288" s="15"/>
      <c r="D4288" s="15"/>
      <c r="E4288" s="32">
        <v>45748</v>
      </c>
      <c r="F4288" s="17" t="s">
        <v>109</v>
      </c>
      <c r="G4288" s="15"/>
      <c r="H4288" s="17" t="s">
        <v>239</v>
      </c>
      <c r="I4288" s="17"/>
      <c r="J4288" s="17"/>
      <c r="K4288" s="17"/>
      <c r="L4288" s="17"/>
      <c r="M4288" s="17"/>
      <c r="N4288" s="17"/>
      <c r="O4288" s="17"/>
      <c r="P4288" s="43" t="s">
        <v>4047</v>
      </c>
      <c r="Q4288" s="17" t="str" cm="1">
        <f t="array" ref="Q4288">_xlfn.XLOOKUP(Table4[[#This Row],[Full Name / Nama Penuh]],Table1[[#All],[Employee Name]],Table1[[#All],[Status]],"",0,1)</f>
        <v>Inactive</v>
      </c>
      <c r="R4288" s="37"/>
    </row>
    <row r="4289" spans="1:18">
      <c r="A4289" s="17"/>
      <c r="B4289" s="15"/>
      <c r="C4289" s="15"/>
      <c r="D4289" s="15"/>
      <c r="E4289" s="32">
        <v>45748</v>
      </c>
      <c r="F4289" s="17" t="s">
        <v>110</v>
      </c>
      <c r="G4289" s="15"/>
      <c r="H4289" s="17" t="s">
        <v>239</v>
      </c>
      <c r="I4289" s="17"/>
      <c r="J4289" s="17"/>
      <c r="K4289" s="17"/>
      <c r="L4289" s="17"/>
      <c r="M4289" s="17"/>
      <c r="N4289" s="17"/>
      <c r="O4289" s="17"/>
      <c r="P4289" s="43" t="s">
        <v>4047</v>
      </c>
      <c r="Q4289" s="17" t="str" cm="1">
        <f t="array" ref="Q4289">_xlfn.XLOOKUP(Table4[[#This Row],[Full Name / Nama Penuh]],Table1[[#All],[Employee Name]],Table1[[#All],[Status]],"",0,1)</f>
        <v>Active</v>
      </c>
      <c r="R4289" s="37"/>
    </row>
    <row r="4290" spans="1:18">
      <c r="A4290" s="17"/>
      <c r="B4290" s="15"/>
      <c r="C4290" s="15"/>
      <c r="D4290" s="15"/>
      <c r="E4290" s="32">
        <v>45748</v>
      </c>
      <c r="F4290" s="17" t="s">
        <v>111</v>
      </c>
      <c r="G4290" s="15"/>
      <c r="H4290" s="17" t="s">
        <v>239</v>
      </c>
      <c r="I4290" s="17"/>
      <c r="J4290" s="17"/>
      <c r="K4290" s="17"/>
      <c r="L4290" s="17"/>
      <c r="M4290" s="17"/>
      <c r="N4290" s="17"/>
      <c r="O4290" s="17"/>
      <c r="P4290" s="43" t="s">
        <v>4047</v>
      </c>
      <c r="Q4290" s="17" t="str" cm="1">
        <f t="array" ref="Q4290">_xlfn.XLOOKUP(Table4[[#This Row],[Full Name / Nama Penuh]],Table1[[#All],[Employee Name]],Table1[[#All],[Status]],"",0,1)</f>
        <v>Inactive</v>
      </c>
      <c r="R4290" s="37"/>
    </row>
    <row r="4291" spans="1:18">
      <c r="A4291" s="17"/>
      <c r="B4291" s="15"/>
      <c r="C4291" s="15"/>
      <c r="D4291" s="15"/>
      <c r="E4291" s="32">
        <v>45748</v>
      </c>
      <c r="F4291" s="17" t="s">
        <v>112</v>
      </c>
      <c r="G4291" s="15"/>
      <c r="H4291" s="17" t="s">
        <v>239</v>
      </c>
      <c r="I4291" s="17"/>
      <c r="J4291" s="17"/>
      <c r="K4291" s="17"/>
      <c r="L4291" s="17"/>
      <c r="M4291" s="17"/>
      <c r="N4291" s="17"/>
      <c r="O4291" s="17"/>
      <c r="P4291" s="43" t="s">
        <v>4047</v>
      </c>
      <c r="Q4291" s="17" t="str" cm="1">
        <f t="array" ref="Q4291">_xlfn.XLOOKUP(Table4[[#This Row],[Full Name / Nama Penuh]],Table1[[#All],[Employee Name]],Table1[[#All],[Status]],"",0,1)</f>
        <v>Inactive</v>
      </c>
      <c r="R4291" s="37"/>
    </row>
    <row r="4292" spans="1:18">
      <c r="A4292" s="17"/>
      <c r="B4292" s="15"/>
      <c r="C4292" s="15"/>
      <c r="D4292" s="15"/>
      <c r="E4292" s="32">
        <v>45748</v>
      </c>
      <c r="F4292" s="17" t="s">
        <v>113</v>
      </c>
      <c r="G4292" s="15"/>
      <c r="H4292" s="17" t="s">
        <v>239</v>
      </c>
      <c r="I4292" s="17"/>
      <c r="J4292" s="17"/>
      <c r="K4292" s="17"/>
      <c r="L4292" s="17"/>
      <c r="M4292" s="17"/>
      <c r="N4292" s="17"/>
      <c r="O4292" s="17"/>
      <c r="P4292" s="43" t="s">
        <v>4047</v>
      </c>
      <c r="Q4292" s="17" t="str" cm="1">
        <f t="array" ref="Q4292">_xlfn.XLOOKUP(Table4[[#This Row],[Full Name / Nama Penuh]],Table1[[#All],[Employee Name]],Table1[[#All],[Status]],"",0,1)</f>
        <v>Inactive</v>
      </c>
      <c r="R4292" s="37"/>
    </row>
    <row r="4293" spans="1:18">
      <c r="A4293" s="17"/>
      <c r="B4293" s="15"/>
      <c r="C4293" s="15"/>
      <c r="D4293" s="15"/>
      <c r="E4293" s="32">
        <v>45748</v>
      </c>
      <c r="F4293" s="17" t="s">
        <v>114</v>
      </c>
      <c r="G4293" s="15"/>
      <c r="H4293" s="17" t="s">
        <v>239</v>
      </c>
      <c r="I4293" s="17"/>
      <c r="J4293" s="17"/>
      <c r="K4293" s="17"/>
      <c r="L4293" s="17"/>
      <c r="M4293" s="17"/>
      <c r="N4293" s="17"/>
      <c r="O4293" s="17"/>
      <c r="P4293" s="43" t="s">
        <v>4047</v>
      </c>
      <c r="Q4293" s="17" t="str" cm="1">
        <f t="array" ref="Q4293">_xlfn.XLOOKUP(Table4[[#This Row],[Full Name / Nama Penuh]],Table1[[#All],[Employee Name]],Table1[[#All],[Status]],"",0,1)</f>
        <v>Active</v>
      </c>
      <c r="R4293" s="37"/>
    </row>
    <row r="4294" spans="1:18">
      <c r="A4294" s="17"/>
      <c r="B4294" s="15"/>
      <c r="C4294" s="15"/>
      <c r="D4294" s="15"/>
      <c r="E4294" s="32">
        <v>45748</v>
      </c>
      <c r="F4294" s="17" t="s">
        <v>115</v>
      </c>
      <c r="G4294" s="15"/>
      <c r="H4294" s="17" t="s">
        <v>239</v>
      </c>
      <c r="I4294" s="17"/>
      <c r="J4294" s="17"/>
      <c r="K4294" s="17"/>
      <c r="L4294" s="17"/>
      <c r="M4294" s="17"/>
      <c r="N4294" s="17"/>
      <c r="O4294" s="17"/>
      <c r="P4294" s="43" t="s">
        <v>4047</v>
      </c>
      <c r="Q4294" s="17" t="str" cm="1">
        <f t="array" ref="Q4294">_xlfn.XLOOKUP(Table4[[#This Row],[Full Name / Nama Penuh]],Table1[[#All],[Employee Name]],Table1[[#All],[Status]],"",0,1)</f>
        <v>Active</v>
      </c>
      <c r="R4294" s="37"/>
    </row>
    <row r="4295" spans="1:18">
      <c r="A4295" s="17"/>
      <c r="B4295" s="15"/>
      <c r="C4295" s="15"/>
      <c r="D4295" s="15"/>
      <c r="E4295" s="32">
        <v>45748</v>
      </c>
      <c r="F4295" s="17" t="s">
        <v>116</v>
      </c>
      <c r="G4295" s="15"/>
      <c r="H4295" s="17" t="s">
        <v>239</v>
      </c>
      <c r="I4295" s="17"/>
      <c r="J4295" s="17"/>
      <c r="K4295" s="17"/>
      <c r="L4295" s="17"/>
      <c r="M4295" s="17"/>
      <c r="N4295" s="17"/>
      <c r="O4295" s="17"/>
      <c r="P4295" s="43" t="s">
        <v>4047</v>
      </c>
      <c r="Q4295" s="17" t="str" cm="1">
        <f t="array" ref="Q4295">_xlfn.XLOOKUP(Table4[[#This Row],[Full Name / Nama Penuh]],Table1[[#All],[Employee Name]],Table1[[#All],[Status]],"",0,1)</f>
        <v>Active</v>
      </c>
      <c r="R4295" s="37"/>
    </row>
    <row r="4296" spans="1:18">
      <c r="A4296" s="17"/>
      <c r="B4296" s="15"/>
      <c r="C4296" s="15"/>
      <c r="D4296" s="15"/>
      <c r="E4296" s="32">
        <v>45748</v>
      </c>
      <c r="F4296" s="17" t="s">
        <v>117</v>
      </c>
      <c r="G4296" s="15"/>
      <c r="H4296" s="17" t="s">
        <v>239</v>
      </c>
      <c r="I4296" s="17"/>
      <c r="J4296" s="17"/>
      <c r="K4296" s="17"/>
      <c r="L4296" s="17"/>
      <c r="M4296" s="17"/>
      <c r="N4296" s="17"/>
      <c r="O4296" s="17"/>
      <c r="P4296" s="43" t="s">
        <v>4047</v>
      </c>
      <c r="Q4296" s="17" t="str" cm="1">
        <f t="array" ref="Q4296">_xlfn.XLOOKUP(Table4[[#This Row],[Full Name / Nama Penuh]],Table1[[#All],[Employee Name]],Table1[[#All],[Status]],"",0,1)</f>
        <v>Active</v>
      </c>
      <c r="R4296" s="37"/>
    </row>
    <row r="4297" spans="1:18">
      <c r="A4297" s="17"/>
      <c r="B4297" s="15"/>
      <c r="C4297" s="15"/>
      <c r="D4297" s="15"/>
      <c r="E4297" s="32">
        <v>45748</v>
      </c>
      <c r="F4297" s="17" t="s">
        <v>118</v>
      </c>
      <c r="G4297" s="15"/>
      <c r="H4297" s="17" t="s">
        <v>239</v>
      </c>
      <c r="I4297" s="17"/>
      <c r="J4297" s="17"/>
      <c r="K4297" s="17"/>
      <c r="L4297" s="17"/>
      <c r="M4297" s="17"/>
      <c r="N4297" s="17"/>
      <c r="O4297" s="17"/>
      <c r="P4297" s="43" t="s">
        <v>4047</v>
      </c>
      <c r="Q4297" s="17" t="str" cm="1">
        <f t="array" ref="Q4297">_xlfn.XLOOKUP(Table4[[#This Row],[Full Name / Nama Penuh]],Table1[[#All],[Employee Name]],Table1[[#All],[Status]],"",0,1)</f>
        <v>Active</v>
      </c>
      <c r="R4297" s="37"/>
    </row>
    <row r="4298" spans="1:18">
      <c r="A4298" s="17"/>
      <c r="B4298" s="15"/>
      <c r="C4298" s="15"/>
      <c r="D4298" s="15"/>
      <c r="E4298" s="32">
        <v>45748</v>
      </c>
      <c r="F4298" s="17" t="s">
        <v>119</v>
      </c>
      <c r="G4298" s="15"/>
      <c r="H4298" s="17" t="s">
        <v>239</v>
      </c>
      <c r="I4298" s="17"/>
      <c r="J4298" s="17"/>
      <c r="K4298" s="17"/>
      <c r="L4298" s="17"/>
      <c r="M4298" s="17"/>
      <c r="N4298" s="17"/>
      <c r="O4298" s="17"/>
      <c r="P4298" s="43" t="s">
        <v>4047</v>
      </c>
      <c r="Q4298" s="17" t="str" cm="1">
        <f t="array" ref="Q4298">_xlfn.XLOOKUP(Table4[[#This Row],[Full Name / Nama Penuh]],Table1[[#All],[Employee Name]],Table1[[#All],[Status]],"",0,1)</f>
        <v>Active</v>
      </c>
      <c r="R4298" s="37"/>
    </row>
    <row r="4299" spans="1:18">
      <c r="A4299" s="17"/>
      <c r="B4299" s="15"/>
      <c r="C4299" s="15"/>
      <c r="D4299" s="15"/>
      <c r="E4299" s="32">
        <v>45748</v>
      </c>
      <c r="F4299" s="17" t="s">
        <v>121</v>
      </c>
      <c r="G4299" s="15"/>
      <c r="H4299" s="17" t="s">
        <v>239</v>
      </c>
      <c r="I4299" s="17"/>
      <c r="J4299" s="17"/>
      <c r="K4299" s="17"/>
      <c r="L4299" s="17"/>
      <c r="M4299" s="17"/>
      <c r="N4299" s="17"/>
      <c r="O4299" s="17"/>
      <c r="P4299" s="43" t="s">
        <v>4047</v>
      </c>
      <c r="Q4299" s="17" t="str" cm="1">
        <f t="array" ref="Q4299">_xlfn.XLOOKUP(Table4[[#This Row],[Full Name / Nama Penuh]],Table1[[#All],[Employee Name]],Table1[[#All],[Status]],"",0,1)</f>
        <v>Inactive</v>
      </c>
      <c r="R4299" s="37"/>
    </row>
    <row r="4300" spans="1:18">
      <c r="A4300" s="17"/>
      <c r="B4300" s="15"/>
      <c r="C4300" s="15"/>
      <c r="D4300" s="15"/>
      <c r="E4300" s="32">
        <v>45748</v>
      </c>
      <c r="F4300" s="17" t="s">
        <v>124</v>
      </c>
      <c r="G4300" s="15"/>
      <c r="H4300" s="17" t="s">
        <v>239</v>
      </c>
      <c r="I4300" s="17"/>
      <c r="J4300" s="17"/>
      <c r="K4300" s="17"/>
      <c r="L4300" s="17"/>
      <c r="M4300" s="17"/>
      <c r="N4300" s="17"/>
      <c r="O4300" s="17"/>
      <c r="P4300" s="43" t="s">
        <v>4047</v>
      </c>
      <c r="Q4300" s="17" t="str" cm="1">
        <f t="array" ref="Q4300">_xlfn.XLOOKUP(Table4[[#This Row],[Full Name / Nama Penuh]],Table1[[#All],[Employee Name]],Table1[[#All],[Status]],"",0,1)</f>
        <v>Active</v>
      </c>
      <c r="R4300" s="37"/>
    </row>
    <row r="4301" spans="1:18">
      <c r="A4301" s="17"/>
      <c r="B4301" s="15"/>
      <c r="C4301" s="15"/>
      <c r="D4301" s="15"/>
      <c r="E4301" s="32">
        <v>45748</v>
      </c>
      <c r="F4301" s="17" t="s">
        <v>125</v>
      </c>
      <c r="G4301" s="15"/>
      <c r="H4301" s="17" t="s">
        <v>239</v>
      </c>
      <c r="I4301" s="17"/>
      <c r="J4301" s="17"/>
      <c r="K4301" s="17"/>
      <c r="L4301" s="17"/>
      <c r="M4301" s="17"/>
      <c r="N4301" s="17"/>
      <c r="O4301" s="17"/>
      <c r="P4301" s="43" t="s">
        <v>4047</v>
      </c>
      <c r="Q4301" s="17" t="str" cm="1">
        <f t="array" ref="Q4301">_xlfn.XLOOKUP(Table4[[#This Row],[Full Name / Nama Penuh]],Table1[[#All],[Employee Name]],Table1[[#All],[Status]],"",0,1)</f>
        <v>Inactive</v>
      </c>
      <c r="R4301" s="37"/>
    </row>
    <row r="4302" spans="1:18">
      <c r="A4302" s="17"/>
      <c r="B4302" s="15"/>
      <c r="C4302" s="15"/>
      <c r="D4302" s="15"/>
      <c r="E4302" s="32">
        <v>45748</v>
      </c>
      <c r="F4302" s="17" t="s">
        <v>128</v>
      </c>
      <c r="G4302" s="15"/>
      <c r="H4302" s="17" t="s">
        <v>239</v>
      </c>
      <c r="I4302" s="17"/>
      <c r="J4302" s="17"/>
      <c r="K4302" s="17"/>
      <c r="L4302" s="17"/>
      <c r="M4302" s="17"/>
      <c r="N4302" s="17"/>
      <c r="O4302" s="17"/>
      <c r="P4302" s="43" t="s">
        <v>4047</v>
      </c>
      <c r="Q4302" s="17" t="str" cm="1">
        <f t="array" ref="Q4302">_xlfn.XLOOKUP(Table4[[#This Row],[Full Name / Nama Penuh]],Table1[[#All],[Employee Name]],Table1[[#All],[Status]],"",0,1)</f>
        <v>Inactive</v>
      </c>
      <c r="R4302" s="37"/>
    </row>
    <row r="4303" spans="1:18">
      <c r="A4303" s="17"/>
      <c r="B4303" s="15"/>
      <c r="C4303" s="15"/>
      <c r="D4303" s="15"/>
      <c r="E4303" s="32">
        <v>45748</v>
      </c>
      <c r="F4303" s="17" t="s">
        <v>129</v>
      </c>
      <c r="G4303" s="15"/>
      <c r="H4303" s="17" t="s">
        <v>239</v>
      </c>
      <c r="I4303" s="17"/>
      <c r="J4303" s="17"/>
      <c r="K4303" s="17"/>
      <c r="L4303" s="17"/>
      <c r="M4303" s="17"/>
      <c r="N4303" s="17"/>
      <c r="O4303" s="17"/>
      <c r="P4303" s="43" t="s">
        <v>4047</v>
      </c>
      <c r="Q4303" s="17" t="str" cm="1">
        <f t="array" ref="Q4303">_xlfn.XLOOKUP(Table4[[#This Row],[Full Name / Nama Penuh]],Table1[[#All],[Employee Name]],Table1[[#All],[Status]],"",0,1)</f>
        <v>Inactive</v>
      </c>
      <c r="R4303" s="37"/>
    </row>
    <row r="4304" spans="1:18">
      <c r="A4304" s="17"/>
      <c r="B4304" s="15"/>
      <c r="C4304" s="15"/>
      <c r="D4304" s="15"/>
      <c r="E4304" s="32">
        <v>45748</v>
      </c>
      <c r="F4304" s="17" t="s">
        <v>130</v>
      </c>
      <c r="G4304" s="15"/>
      <c r="H4304" s="17" t="s">
        <v>239</v>
      </c>
      <c r="I4304" s="17"/>
      <c r="J4304" s="17"/>
      <c r="K4304" s="17"/>
      <c r="L4304" s="17"/>
      <c r="M4304" s="17"/>
      <c r="N4304" s="17"/>
      <c r="O4304" s="17"/>
      <c r="P4304" s="43" t="s">
        <v>4047</v>
      </c>
      <c r="Q4304" s="17" t="str" cm="1">
        <f t="array" ref="Q4304">_xlfn.XLOOKUP(Table4[[#This Row],[Full Name / Nama Penuh]],Table1[[#All],[Employee Name]],Table1[[#All],[Status]],"",0,1)</f>
        <v>Inactive</v>
      </c>
      <c r="R4304" s="37"/>
    </row>
    <row r="4305" spans="1:18">
      <c r="A4305" s="17"/>
      <c r="B4305" s="15"/>
      <c r="C4305" s="15"/>
      <c r="D4305" s="15"/>
      <c r="E4305" s="32">
        <v>45748</v>
      </c>
      <c r="F4305" s="17" t="s">
        <v>131</v>
      </c>
      <c r="G4305" s="15"/>
      <c r="H4305" s="17" t="s">
        <v>239</v>
      </c>
      <c r="I4305" s="17"/>
      <c r="J4305" s="17"/>
      <c r="K4305" s="17"/>
      <c r="L4305" s="17"/>
      <c r="M4305" s="17"/>
      <c r="N4305" s="17"/>
      <c r="O4305" s="17"/>
      <c r="P4305" s="43" t="s">
        <v>4047</v>
      </c>
      <c r="Q4305" s="17" t="str" cm="1">
        <f t="array" ref="Q4305">_xlfn.XLOOKUP(Table4[[#This Row],[Full Name / Nama Penuh]],Table1[[#All],[Employee Name]],Table1[[#All],[Status]],"",0,1)</f>
        <v>Active</v>
      </c>
      <c r="R4305" s="37"/>
    </row>
    <row r="4306" spans="1:18">
      <c r="A4306" s="17"/>
      <c r="B4306" s="15"/>
      <c r="C4306" s="15"/>
      <c r="D4306" s="15"/>
      <c r="E4306" s="32">
        <v>45748</v>
      </c>
      <c r="F4306" s="17" t="s">
        <v>132</v>
      </c>
      <c r="G4306" s="15"/>
      <c r="H4306" s="17" t="s">
        <v>239</v>
      </c>
      <c r="I4306" s="17"/>
      <c r="J4306" s="17"/>
      <c r="K4306" s="17"/>
      <c r="L4306" s="17"/>
      <c r="M4306" s="17"/>
      <c r="N4306" s="17"/>
      <c r="O4306" s="17"/>
      <c r="P4306" s="43" t="s">
        <v>4047</v>
      </c>
      <c r="Q4306" s="17" t="str" cm="1">
        <f t="array" ref="Q4306">_xlfn.XLOOKUP(Table4[[#This Row],[Full Name / Nama Penuh]],Table1[[#All],[Employee Name]],Table1[[#All],[Status]],"",0,1)</f>
        <v>Active</v>
      </c>
      <c r="R4306" s="37"/>
    </row>
    <row r="4307" spans="1:18">
      <c r="A4307" s="17"/>
      <c r="B4307" s="15"/>
      <c r="C4307" s="15"/>
      <c r="D4307" s="15"/>
      <c r="E4307" s="32">
        <v>45748</v>
      </c>
      <c r="F4307" s="17" t="s">
        <v>133</v>
      </c>
      <c r="G4307" s="15"/>
      <c r="H4307" s="17" t="s">
        <v>239</v>
      </c>
      <c r="I4307" s="17"/>
      <c r="J4307" s="17"/>
      <c r="K4307" s="17"/>
      <c r="L4307" s="17"/>
      <c r="M4307" s="17"/>
      <c r="N4307" s="17"/>
      <c r="O4307" s="17"/>
      <c r="P4307" s="43" t="s">
        <v>4047</v>
      </c>
      <c r="Q4307" s="17" t="str" cm="1">
        <f t="array" ref="Q4307">_xlfn.XLOOKUP(Table4[[#This Row],[Full Name / Nama Penuh]],Table1[[#All],[Employee Name]],Table1[[#All],[Status]],"",0,1)</f>
        <v>Active</v>
      </c>
      <c r="R4307" s="37"/>
    </row>
    <row r="4308" spans="1:18">
      <c r="A4308" s="17"/>
      <c r="B4308" s="15"/>
      <c r="C4308" s="15"/>
      <c r="D4308" s="15"/>
      <c r="E4308" s="32">
        <v>45748</v>
      </c>
      <c r="F4308" s="17" t="s">
        <v>134</v>
      </c>
      <c r="G4308" s="15"/>
      <c r="H4308" s="17" t="s">
        <v>239</v>
      </c>
      <c r="I4308" s="17"/>
      <c r="J4308" s="17"/>
      <c r="K4308" s="17"/>
      <c r="L4308" s="17"/>
      <c r="M4308" s="17"/>
      <c r="N4308" s="17"/>
      <c r="O4308" s="17"/>
      <c r="P4308" s="43" t="s">
        <v>4047</v>
      </c>
      <c r="Q4308" s="17" t="str" cm="1">
        <f t="array" ref="Q4308">_xlfn.XLOOKUP(Table4[[#This Row],[Full Name / Nama Penuh]],Table1[[#All],[Employee Name]],Table1[[#All],[Status]],"",0,1)</f>
        <v>Inactive</v>
      </c>
      <c r="R4308" s="37"/>
    </row>
    <row r="4309" spans="1:18">
      <c r="A4309" s="17"/>
      <c r="B4309" s="15"/>
      <c r="C4309" s="15"/>
      <c r="D4309" s="15"/>
      <c r="E4309" s="32">
        <v>45748</v>
      </c>
      <c r="F4309" s="17" t="s">
        <v>135</v>
      </c>
      <c r="G4309" s="15"/>
      <c r="H4309" s="17" t="s">
        <v>239</v>
      </c>
      <c r="I4309" s="17"/>
      <c r="J4309" s="17"/>
      <c r="K4309" s="17"/>
      <c r="L4309" s="17"/>
      <c r="M4309" s="17"/>
      <c r="N4309" s="17"/>
      <c r="O4309" s="17"/>
      <c r="P4309" s="43" t="s">
        <v>4047</v>
      </c>
      <c r="Q4309" s="17" t="str" cm="1">
        <f t="array" ref="Q4309">_xlfn.XLOOKUP(Table4[[#This Row],[Full Name / Nama Penuh]],Table1[[#All],[Employee Name]],Table1[[#All],[Status]],"",0,1)</f>
        <v>Active</v>
      </c>
      <c r="R4309" s="37"/>
    </row>
    <row r="4310" spans="1:18">
      <c r="A4310" s="17"/>
      <c r="B4310" s="15"/>
      <c r="C4310" s="15"/>
      <c r="D4310" s="15"/>
      <c r="E4310" s="32">
        <v>45748</v>
      </c>
      <c r="F4310" s="17" t="s">
        <v>136</v>
      </c>
      <c r="G4310" s="15"/>
      <c r="H4310" s="17" t="s">
        <v>239</v>
      </c>
      <c r="I4310" s="17"/>
      <c r="J4310" s="17"/>
      <c r="K4310" s="17"/>
      <c r="L4310" s="17"/>
      <c r="M4310" s="17"/>
      <c r="N4310" s="17"/>
      <c r="O4310" s="17"/>
      <c r="P4310" s="43" t="s">
        <v>4047</v>
      </c>
      <c r="Q4310" s="17" t="str" cm="1">
        <f t="array" ref="Q4310">_xlfn.XLOOKUP(Table4[[#This Row],[Full Name / Nama Penuh]],Table1[[#All],[Employee Name]],Table1[[#All],[Status]],"",0,1)</f>
        <v>Active</v>
      </c>
      <c r="R4310" s="37"/>
    </row>
    <row r="4311" spans="1:18">
      <c r="A4311" s="17"/>
      <c r="B4311" s="15"/>
      <c r="C4311" s="15"/>
      <c r="D4311" s="15"/>
      <c r="E4311" s="32">
        <v>45748</v>
      </c>
      <c r="F4311" s="17" t="s">
        <v>137</v>
      </c>
      <c r="G4311" s="15"/>
      <c r="H4311" s="17" t="s">
        <v>239</v>
      </c>
      <c r="I4311" s="17"/>
      <c r="J4311" s="17"/>
      <c r="K4311" s="17"/>
      <c r="L4311" s="17"/>
      <c r="M4311" s="17"/>
      <c r="N4311" s="17"/>
      <c r="O4311" s="17"/>
      <c r="P4311" s="43" t="s">
        <v>4047</v>
      </c>
      <c r="Q4311" s="17" t="str" cm="1">
        <f t="array" ref="Q4311">_xlfn.XLOOKUP(Table4[[#This Row],[Full Name / Nama Penuh]],Table1[[#All],[Employee Name]],Table1[[#All],[Status]],"",0,1)</f>
        <v>Active</v>
      </c>
      <c r="R4311" s="37"/>
    </row>
    <row r="4312" spans="1:18">
      <c r="A4312" s="17"/>
      <c r="B4312" s="15"/>
      <c r="C4312" s="15"/>
      <c r="D4312" s="15"/>
      <c r="E4312" s="32">
        <v>45748</v>
      </c>
      <c r="F4312" s="17" t="s">
        <v>138</v>
      </c>
      <c r="G4312" s="15"/>
      <c r="H4312" s="17" t="s">
        <v>239</v>
      </c>
      <c r="I4312" s="17"/>
      <c r="J4312" s="17"/>
      <c r="K4312" s="17"/>
      <c r="L4312" s="17"/>
      <c r="M4312" s="17"/>
      <c r="N4312" s="17"/>
      <c r="O4312" s="17"/>
      <c r="P4312" s="43" t="s">
        <v>4047</v>
      </c>
      <c r="Q4312" s="17" t="str" cm="1">
        <f t="array" ref="Q4312">_xlfn.XLOOKUP(Table4[[#This Row],[Full Name / Nama Penuh]],Table1[[#All],[Employee Name]],Table1[[#All],[Status]],"",0,1)</f>
        <v>Active</v>
      </c>
      <c r="R4312" s="37"/>
    </row>
    <row r="4313" spans="1:18">
      <c r="A4313" s="17"/>
      <c r="B4313" s="15"/>
      <c r="C4313" s="15"/>
      <c r="D4313" s="15"/>
      <c r="E4313" s="32">
        <v>45748</v>
      </c>
      <c r="F4313" s="17" t="s">
        <v>139</v>
      </c>
      <c r="G4313" s="15"/>
      <c r="H4313" s="17" t="s">
        <v>239</v>
      </c>
      <c r="I4313" s="17"/>
      <c r="J4313" s="17"/>
      <c r="K4313" s="17"/>
      <c r="L4313" s="17"/>
      <c r="M4313" s="17"/>
      <c r="N4313" s="17"/>
      <c r="O4313" s="17"/>
      <c r="P4313" s="43" t="s">
        <v>4047</v>
      </c>
      <c r="Q4313" s="17" t="str" cm="1">
        <f t="array" ref="Q4313">_xlfn.XLOOKUP(Table4[[#This Row],[Full Name / Nama Penuh]],Table1[[#All],[Employee Name]],Table1[[#All],[Status]],"",0,1)</f>
        <v>Active</v>
      </c>
      <c r="R4313" s="37"/>
    </row>
    <row r="4314" spans="1:18">
      <c r="A4314" s="17"/>
      <c r="B4314" s="15"/>
      <c r="C4314" s="15"/>
      <c r="D4314" s="15"/>
      <c r="E4314" s="32">
        <v>45748</v>
      </c>
      <c r="F4314" s="17" t="s">
        <v>140</v>
      </c>
      <c r="G4314" s="15"/>
      <c r="H4314" s="17" t="s">
        <v>239</v>
      </c>
      <c r="I4314" s="17"/>
      <c r="J4314" s="17"/>
      <c r="K4314" s="17"/>
      <c r="L4314" s="17"/>
      <c r="M4314" s="17"/>
      <c r="N4314" s="17"/>
      <c r="O4314" s="17"/>
      <c r="P4314" s="43" t="s">
        <v>4047</v>
      </c>
      <c r="Q4314" s="17" t="str" cm="1">
        <f t="array" ref="Q4314">_xlfn.XLOOKUP(Table4[[#This Row],[Full Name / Nama Penuh]],Table1[[#All],[Employee Name]],Table1[[#All],[Status]],"",0,1)</f>
        <v>Active</v>
      </c>
      <c r="R4314" s="37"/>
    </row>
    <row r="4315" spans="1:18">
      <c r="A4315" s="17"/>
      <c r="B4315" s="15"/>
      <c r="C4315" s="15"/>
      <c r="D4315" s="15"/>
      <c r="E4315" s="32">
        <v>45748</v>
      </c>
      <c r="F4315" s="17" t="s">
        <v>141</v>
      </c>
      <c r="G4315" s="15"/>
      <c r="H4315" s="17" t="s">
        <v>239</v>
      </c>
      <c r="I4315" s="17"/>
      <c r="J4315" s="17"/>
      <c r="K4315" s="17"/>
      <c r="L4315" s="17"/>
      <c r="M4315" s="17"/>
      <c r="N4315" s="17"/>
      <c r="O4315" s="17"/>
      <c r="P4315" s="43" t="s">
        <v>4047</v>
      </c>
      <c r="Q4315" s="17" t="str" cm="1">
        <f t="array" ref="Q4315">_xlfn.XLOOKUP(Table4[[#This Row],[Full Name / Nama Penuh]],Table1[[#All],[Employee Name]],Table1[[#All],[Status]],"",0,1)</f>
        <v>Inactive</v>
      </c>
      <c r="R4315" s="37"/>
    </row>
    <row r="4316" spans="1:18">
      <c r="A4316" s="17"/>
      <c r="B4316" s="15"/>
      <c r="C4316" s="15"/>
      <c r="D4316" s="15"/>
      <c r="E4316" s="32">
        <v>45748</v>
      </c>
      <c r="F4316" s="17" t="s">
        <v>142</v>
      </c>
      <c r="G4316" s="15"/>
      <c r="H4316" s="17" t="s">
        <v>239</v>
      </c>
      <c r="I4316" s="17"/>
      <c r="J4316" s="17"/>
      <c r="K4316" s="17"/>
      <c r="L4316" s="17"/>
      <c r="M4316" s="17"/>
      <c r="N4316" s="17"/>
      <c r="O4316" s="17"/>
      <c r="P4316" s="43" t="s">
        <v>4047</v>
      </c>
      <c r="Q4316" s="17" t="str" cm="1">
        <f t="array" ref="Q4316">_xlfn.XLOOKUP(Table4[[#This Row],[Full Name / Nama Penuh]],Table1[[#All],[Employee Name]],Table1[[#All],[Status]],"",0,1)</f>
        <v>Active</v>
      </c>
      <c r="R4316" s="37"/>
    </row>
    <row r="4317" spans="1:18">
      <c r="A4317" s="17"/>
      <c r="B4317" s="15"/>
      <c r="C4317" s="15"/>
      <c r="D4317" s="15"/>
      <c r="E4317" s="32">
        <v>45748</v>
      </c>
      <c r="F4317" s="17" t="s">
        <v>143</v>
      </c>
      <c r="G4317" s="15"/>
      <c r="H4317" s="17" t="s">
        <v>239</v>
      </c>
      <c r="I4317" s="17"/>
      <c r="J4317" s="17"/>
      <c r="K4317" s="17"/>
      <c r="L4317" s="17"/>
      <c r="M4317" s="17"/>
      <c r="N4317" s="17"/>
      <c r="O4317" s="17"/>
      <c r="P4317" s="43" t="s">
        <v>4047</v>
      </c>
      <c r="Q4317" s="17" t="str" cm="1">
        <f t="array" ref="Q4317">_xlfn.XLOOKUP(Table4[[#This Row],[Full Name / Nama Penuh]],Table1[[#All],[Employee Name]],Table1[[#All],[Status]],"",0,1)</f>
        <v>Inactive</v>
      </c>
      <c r="R4317" s="37"/>
    </row>
    <row r="4318" spans="1:18">
      <c r="A4318" s="17"/>
      <c r="B4318" s="15"/>
      <c r="C4318" s="15"/>
      <c r="D4318" s="15"/>
      <c r="E4318" s="32">
        <v>45748</v>
      </c>
      <c r="F4318" s="17" t="s">
        <v>144</v>
      </c>
      <c r="G4318" s="15"/>
      <c r="H4318" s="17" t="s">
        <v>239</v>
      </c>
      <c r="I4318" s="17"/>
      <c r="J4318" s="17"/>
      <c r="K4318" s="17"/>
      <c r="L4318" s="17"/>
      <c r="M4318" s="17"/>
      <c r="N4318" s="17"/>
      <c r="O4318" s="17"/>
      <c r="P4318" s="43" t="s">
        <v>4047</v>
      </c>
      <c r="Q4318" s="17" t="str" cm="1">
        <f t="array" ref="Q4318">_xlfn.XLOOKUP(Table4[[#This Row],[Full Name / Nama Penuh]],Table1[[#All],[Employee Name]],Table1[[#All],[Status]],"",0,1)</f>
        <v>Active</v>
      </c>
      <c r="R4318" s="37"/>
    </row>
    <row r="4319" spans="1:18">
      <c r="A4319" s="17"/>
      <c r="B4319" s="15"/>
      <c r="C4319" s="15"/>
      <c r="D4319" s="15"/>
      <c r="E4319" s="32">
        <v>45748</v>
      </c>
      <c r="F4319" s="17" t="s">
        <v>145</v>
      </c>
      <c r="G4319" s="15"/>
      <c r="H4319" s="17" t="s">
        <v>239</v>
      </c>
      <c r="I4319" s="17"/>
      <c r="J4319" s="17"/>
      <c r="K4319" s="17"/>
      <c r="L4319" s="17"/>
      <c r="M4319" s="17"/>
      <c r="N4319" s="17"/>
      <c r="O4319" s="17"/>
      <c r="P4319" s="43" t="s">
        <v>4047</v>
      </c>
      <c r="Q4319" s="17" t="str" cm="1">
        <f t="array" ref="Q4319">_xlfn.XLOOKUP(Table4[[#This Row],[Full Name / Nama Penuh]],Table1[[#All],[Employee Name]],Table1[[#All],[Status]],"",0,1)</f>
        <v>Active</v>
      </c>
      <c r="R4319" s="37"/>
    </row>
    <row r="4320" spans="1:18">
      <c r="A4320" s="17"/>
      <c r="B4320" s="15"/>
      <c r="C4320" s="15"/>
      <c r="D4320" s="15"/>
      <c r="E4320" s="32">
        <v>45748</v>
      </c>
      <c r="F4320" s="17" t="s">
        <v>146</v>
      </c>
      <c r="G4320" s="15"/>
      <c r="H4320" s="17" t="s">
        <v>239</v>
      </c>
      <c r="I4320" s="17"/>
      <c r="J4320" s="17"/>
      <c r="K4320" s="17"/>
      <c r="L4320" s="17"/>
      <c r="M4320" s="17"/>
      <c r="N4320" s="17"/>
      <c r="O4320" s="17"/>
      <c r="P4320" s="43" t="s">
        <v>4047</v>
      </c>
      <c r="Q4320" s="17" t="str" cm="1">
        <f t="array" ref="Q4320">_xlfn.XLOOKUP(Table4[[#This Row],[Full Name / Nama Penuh]],Table1[[#All],[Employee Name]],Table1[[#All],[Status]],"",0,1)</f>
        <v>Active</v>
      </c>
      <c r="R4320" s="37"/>
    </row>
    <row r="4321" spans="1:18">
      <c r="A4321" s="17"/>
      <c r="B4321" s="15"/>
      <c r="C4321" s="15"/>
      <c r="D4321" s="15"/>
      <c r="E4321" s="32">
        <v>45748</v>
      </c>
      <c r="F4321" s="17" t="s">
        <v>147</v>
      </c>
      <c r="G4321" s="15"/>
      <c r="H4321" s="17" t="s">
        <v>239</v>
      </c>
      <c r="I4321" s="17"/>
      <c r="J4321" s="17"/>
      <c r="K4321" s="17"/>
      <c r="L4321" s="17"/>
      <c r="M4321" s="17"/>
      <c r="N4321" s="17"/>
      <c r="O4321" s="17"/>
      <c r="P4321" s="43" t="s">
        <v>4047</v>
      </c>
      <c r="Q4321" s="17" t="str" cm="1">
        <f t="array" ref="Q4321">_xlfn.XLOOKUP(Table4[[#This Row],[Full Name / Nama Penuh]],Table1[[#All],[Employee Name]],Table1[[#All],[Status]],"",0,1)</f>
        <v>Active</v>
      </c>
      <c r="R4321" s="37"/>
    </row>
    <row r="4322" spans="1:18">
      <c r="A4322" s="17"/>
      <c r="B4322" s="15"/>
      <c r="C4322" s="15"/>
      <c r="D4322" s="15"/>
      <c r="E4322" s="32">
        <v>45748</v>
      </c>
      <c r="F4322" s="17" t="s">
        <v>148</v>
      </c>
      <c r="G4322" s="15"/>
      <c r="H4322" s="17" t="s">
        <v>239</v>
      </c>
      <c r="I4322" s="17"/>
      <c r="J4322" s="17"/>
      <c r="K4322" s="17"/>
      <c r="L4322" s="17"/>
      <c r="M4322" s="17"/>
      <c r="N4322" s="17"/>
      <c r="O4322" s="17"/>
      <c r="P4322" s="43" t="s">
        <v>4047</v>
      </c>
      <c r="Q4322" s="17" t="str" cm="1">
        <f t="array" ref="Q4322">_xlfn.XLOOKUP(Table4[[#This Row],[Full Name / Nama Penuh]],Table1[[#All],[Employee Name]],Table1[[#All],[Status]],"",0,1)</f>
        <v>Active</v>
      </c>
      <c r="R4322" s="37"/>
    </row>
    <row r="4323" spans="1:18">
      <c r="A4323" s="17"/>
      <c r="B4323" s="15"/>
      <c r="C4323" s="15"/>
      <c r="D4323" s="15"/>
      <c r="E4323" s="32">
        <v>45748</v>
      </c>
      <c r="F4323" s="17" t="s">
        <v>150</v>
      </c>
      <c r="G4323" s="15"/>
      <c r="H4323" s="17" t="s">
        <v>239</v>
      </c>
      <c r="I4323" s="17"/>
      <c r="J4323" s="17"/>
      <c r="K4323" s="17"/>
      <c r="L4323" s="17"/>
      <c r="M4323" s="17"/>
      <c r="N4323" s="17"/>
      <c r="O4323" s="17"/>
      <c r="P4323" s="43" t="s">
        <v>4047</v>
      </c>
      <c r="Q4323" s="17" t="str" cm="1">
        <f t="array" ref="Q4323">_xlfn.XLOOKUP(Table4[[#This Row],[Full Name / Nama Penuh]],Table1[[#All],[Employee Name]],Table1[[#All],[Status]],"",0,1)</f>
        <v>Active</v>
      </c>
      <c r="R4323" s="37"/>
    </row>
    <row r="4324" spans="1:18">
      <c r="A4324" s="17"/>
      <c r="B4324" s="15"/>
      <c r="C4324" s="15"/>
      <c r="D4324" s="15"/>
      <c r="E4324" s="32">
        <v>45748</v>
      </c>
      <c r="F4324" s="17" t="s">
        <v>151</v>
      </c>
      <c r="G4324" s="15"/>
      <c r="H4324" s="17" t="s">
        <v>239</v>
      </c>
      <c r="I4324" s="17"/>
      <c r="J4324" s="17"/>
      <c r="K4324" s="17"/>
      <c r="L4324" s="17"/>
      <c r="M4324" s="17"/>
      <c r="N4324" s="17"/>
      <c r="O4324" s="17"/>
      <c r="P4324" s="43" t="s">
        <v>4047</v>
      </c>
      <c r="Q4324" s="17" t="str" cm="1">
        <f t="array" ref="Q4324">_xlfn.XLOOKUP(Table4[[#This Row],[Full Name / Nama Penuh]],Table1[[#All],[Employee Name]],Table1[[#All],[Status]],"",0,1)</f>
        <v>Active</v>
      </c>
      <c r="R4324" s="37"/>
    </row>
    <row r="4325" spans="1:18">
      <c r="A4325" s="17"/>
      <c r="B4325" s="15"/>
      <c r="C4325" s="15"/>
      <c r="D4325" s="15"/>
      <c r="E4325" s="32">
        <v>45748</v>
      </c>
      <c r="F4325" s="17" t="s">
        <v>152</v>
      </c>
      <c r="G4325" s="15"/>
      <c r="H4325" s="17" t="s">
        <v>239</v>
      </c>
      <c r="I4325" s="17"/>
      <c r="J4325" s="17"/>
      <c r="K4325" s="17"/>
      <c r="L4325" s="17"/>
      <c r="M4325" s="17"/>
      <c r="N4325" s="17"/>
      <c r="O4325" s="17"/>
      <c r="P4325" s="43" t="s">
        <v>4047</v>
      </c>
      <c r="Q4325" s="17" t="str" cm="1">
        <f t="array" ref="Q4325">_xlfn.XLOOKUP(Table4[[#This Row],[Full Name / Nama Penuh]],Table1[[#All],[Employee Name]],Table1[[#All],[Status]],"",0,1)</f>
        <v>Active</v>
      </c>
      <c r="R4325" s="37"/>
    </row>
    <row r="4326" spans="1:18">
      <c r="A4326" s="17"/>
      <c r="B4326" s="15"/>
      <c r="C4326" s="15"/>
      <c r="D4326" s="15"/>
      <c r="E4326" s="32">
        <v>45748</v>
      </c>
      <c r="F4326" s="17" t="s">
        <v>154</v>
      </c>
      <c r="G4326" s="15"/>
      <c r="H4326" s="17" t="s">
        <v>239</v>
      </c>
      <c r="I4326" s="17"/>
      <c r="J4326" s="17"/>
      <c r="K4326" s="17"/>
      <c r="L4326" s="17"/>
      <c r="M4326" s="17"/>
      <c r="N4326" s="17"/>
      <c r="O4326" s="17"/>
      <c r="P4326" s="43" t="s">
        <v>4047</v>
      </c>
      <c r="Q4326" s="17" t="str" cm="1">
        <f t="array" ref="Q4326">_xlfn.XLOOKUP(Table4[[#This Row],[Full Name / Nama Penuh]],Table1[[#All],[Employee Name]],Table1[[#All],[Status]],"",0,1)</f>
        <v>Active</v>
      </c>
      <c r="R4326" s="37"/>
    </row>
    <row r="4327" spans="1:18">
      <c r="A4327" s="17"/>
      <c r="B4327" s="15"/>
      <c r="C4327" s="15"/>
      <c r="D4327" s="15"/>
      <c r="E4327" s="32">
        <v>45748</v>
      </c>
      <c r="F4327" s="17" t="s">
        <v>156</v>
      </c>
      <c r="G4327" s="15"/>
      <c r="H4327" s="17" t="s">
        <v>239</v>
      </c>
      <c r="I4327" s="17"/>
      <c r="J4327" s="17"/>
      <c r="K4327" s="17"/>
      <c r="L4327" s="17"/>
      <c r="M4327" s="17"/>
      <c r="N4327" s="17"/>
      <c r="O4327" s="17"/>
      <c r="P4327" s="43" t="s">
        <v>4047</v>
      </c>
      <c r="Q4327" s="17" t="str" cm="1">
        <f t="array" ref="Q4327">_xlfn.XLOOKUP(Table4[[#This Row],[Full Name / Nama Penuh]],Table1[[#All],[Employee Name]],Table1[[#All],[Status]],"",0,1)</f>
        <v>Active</v>
      </c>
      <c r="R4327" s="37"/>
    </row>
    <row r="4328" spans="1:18">
      <c r="A4328" s="17"/>
      <c r="B4328" s="15"/>
      <c r="C4328" s="15"/>
      <c r="D4328" s="15"/>
      <c r="E4328" s="32">
        <v>45748</v>
      </c>
      <c r="F4328" s="17" t="s">
        <v>157</v>
      </c>
      <c r="G4328" s="15"/>
      <c r="H4328" s="17" t="s">
        <v>239</v>
      </c>
      <c r="I4328" s="17"/>
      <c r="J4328" s="17"/>
      <c r="K4328" s="17"/>
      <c r="L4328" s="17"/>
      <c r="M4328" s="17"/>
      <c r="N4328" s="17"/>
      <c r="O4328" s="17"/>
      <c r="P4328" s="43" t="s">
        <v>4047</v>
      </c>
      <c r="Q4328" s="17" t="str" cm="1">
        <f t="array" ref="Q4328">_xlfn.XLOOKUP(Table4[[#This Row],[Full Name / Nama Penuh]],Table1[[#All],[Employee Name]],Table1[[#All],[Status]],"",0,1)</f>
        <v>Active</v>
      </c>
      <c r="R4328" s="37"/>
    </row>
    <row r="4329" spans="1:18">
      <c r="A4329" s="17"/>
      <c r="B4329" s="15"/>
      <c r="C4329" s="15"/>
      <c r="D4329" s="15"/>
      <c r="E4329" s="32">
        <v>45748</v>
      </c>
      <c r="F4329" s="17" t="s">
        <v>158</v>
      </c>
      <c r="G4329" s="15"/>
      <c r="H4329" s="17" t="s">
        <v>239</v>
      </c>
      <c r="I4329" s="17"/>
      <c r="J4329" s="17"/>
      <c r="K4329" s="17"/>
      <c r="L4329" s="17"/>
      <c r="M4329" s="17"/>
      <c r="N4329" s="17"/>
      <c r="O4329" s="17"/>
      <c r="P4329" s="43" t="s">
        <v>4047</v>
      </c>
      <c r="Q4329" s="17" t="str" cm="1">
        <f t="array" ref="Q4329">_xlfn.XLOOKUP(Table4[[#This Row],[Full Name / Nama Penuh]],Table1[[#All],[Employee Name]],Table1[[#All],[Status]],"",0,1)</f>
        <v>Inactive</v>
      </c>
      <c r="R4329" s="37"/>
    </row>
    <row r="4330" spans="1:18">
      <c r="A4330" s="17"/>
      <c r="B4330" s="15"/>
      <c r="C4330" s="15"/>
      <c r="D4330" s="15"/>
      <c r="E4330" s="32">
        <v>45748</v>
      </c>
      <c r="F4330" s="17" t="s">
        <v>159</v>
      </c>
      <c r="G4330" s="15"/>
      <c r="H4330" s="17" t="s">
        <v>239</v>
      </c>
      <c r="I4330" s="17"/>
      <c r="J4330" s="17"/>
      <c r="K4330" s="17"/>
      <c r="L4330" s="17"/>
      <c r="M4330" s="17"/>
      <c r="N4330" s="17"/>
      <c r="O4330" s="17"/>
      <c r="P4330" s="43" t="s">
        <v>4047</v>
      </c>
      <c r="Q4330" s="17" t="str" cm="1">
        <f t="array" ref="Q4330">_xlfn.XLOOKUP(Table4[[#This Row],[Full Name / Nama Penuh]],Table1[[#All],[Employee Name]],Table1[[#All],[Status]],"",0,1)</f>
        <v>Active</v>
      </c>
      <c r="R4330" s="37"/>
    </row>
    <row r="4331" spans="1:18">
      <c r="A4331" s="17"/>
      <c r="B4331" s="15"/>
      <c r="C4331" s="15"/>
      <c r="D4331" s="15"/>
      <c r="E4331" s="32">
        <v>45748</v>
      </c>
      <c r="F4331" s="17" t="s">
        <v>160</v>
      </c>
      <c r="G4331" s="15"/>
      <c r="H4331" s="17" t="s">
        <v>239</v>
      </c>
      <c r="I4331" s="17"/>
      <c r="J4331" s="17"/>
      <c r="K4331" s="17"/>
      <c r="L4331" s="17"/>
      <c r="M4331" s="17"/>
      <c r="N4331" s="17"/>
      <c r="O4331" s="17"/>
      <c r="P4331" s="43" t="s">
        <v>4047</v>
      </c>
      <c r="Q4331" s="17" t="str" cm="1">
        <f t="array" ref="Q4331">_xlfn.XLOOKUP(Table4[[#This Row],[Full Name / Nama Penuh]],Table1[[#All],[Employee Name]],Table1[[#All],[Status]],"",0,1)</f>
        <v>Active</v>
      </c>
      <c r="R4331" s="37"/>
    </row>
    <row r="4332" spans="1:18">
      <c r="A4332" s="17"/>
      <c r="B4332" s="15"/>
      <c r="C4332" s="15"/>
      <c r="D4332" s="15"/>
      <c r="E4332" s="32">
        <v>45748</v>
      </c>
      <c r="F4332" s="17" t="s">
        <v>161</v>
      </c>
      <c r="G4332" s="15"/>
      <c r="H4332" s="17" t="s">
        <v>239</v>
      </c>
      <c r="I4332" s="17"/>
      <c r="J4332" s="17"/>
      <c r="K4332" s="17"/>
      <c r="L4332" s="17"/>
      <c r="M4332" s="17"/>
      <c r="N4332" s="17"/>
      <c r="O4332" s="17"/>
      <c r="P4332" s="43" t="s">
        <v>4047</v>
      </c>
      <c r="Q4332" s="17" t="str" cm="1">
        <f t="array" ref="Q4332">_xlfn.XLOOKUP(Table4[[#This Row],[Full Name / Nama Penuh]],Table1[[#All],[Employee Name]],Table1[[#All],[Status]],"",0,1)</f>
        <v>Inactive</v>
      </c>
      <c r="R4332" s="37"/>
    </row>
    <row r="4333" spans="1:18">
      <c r="A4333" s="17"/>
      <c r="B4333" s="15"/>
      <c r="C4333" s="15"/>
      <c r="D4333" s="15"/>
      <c r="E4333" s="32">
        <v>45748</v>
      </c>
      <c r="F4333" s="17" t="s">
        <v>163</v>
      </c>
      <c r="G4333" s="15"/>
      <c r="H4333" s="17" t="s">
        <v>239</v>
      </c>
      <c r="I4333" s="17"/>
      <c r="J4333" s="17"/>
      <c r="K4333" s="17"/>
      <c r="L4333" s="17"/>
      <c r="M4333" s="17"/>
      <c r="N4333" s="17"/>
      <c r="O4333" s="17"/>
      <c r="P4333" s="43" t="s">
        <v>4047</v>
      </c>
      <c r="Q4333" s="17" t="str" cm="1">
        <f t="array" ref="Q4333">_xlfn.XLOOKUP(Table4[[#This Row],[Full Name / Nama Penuh]],Table1[[#All],[Employee Name]],Table1[[#All],[Status]],"",0,1)</f>
        <v>Active</v>
      </c>
      <c r="R4333" s="37"/>
    </row>
    <row r="4334" spans="1:18">
      <c r="A4334" s="17"/>
      <c r="B4334" s="15"/>
      <c r="C4334" s="15"/>
      <c r="D4334" s="15"/>
      <c r="E4334" s="32">
        <v>45748</v>
      </c>
      <c r="F4334" s="17" t="s">
        <v>165</v>
      </c>
      <c r="G4334" s="15"/>
      <c r="H4334" s="17" t="s">
        <v>239</v>
      </c>
      <c r="I4334" s="17"/>
      <c r="J4334" s="17"/>
      <c r="K4334" s="17"/>
      <c r="L4334" s="17"/>
      <c r="M4334" s="17"/>
      <c r="N4334" s="17"/>
      <c r="O4334" s="17"/>
      <c r="P4334" s="43" t="s">
        <v>4047</v>
      </c>
      <c r="Q4334" s="17" t="str" cm="1">
        <f t="array" ref="Q4334">_xlfn.XLOOKUP(Table4[[#This Row],[Full Name / Nama Penuh]],Table1[[#All],[Employee Name]],Table1[[#All],[Status]],"",0,1)</f>
        <v>Active</v>
      </c>
      <c r="R4334" s="37"/>
    </row>
    <row r="4335" spans="1:18">
      <c r="A4335" s="17"/>
      <c r="B4335" s="15"/>
      <c r="C4335" s="15"/>
      <c r="D4335" s="15"/>
      <c r="E4335" s="32">
        <v>45748</v>
      </c>
      <c r="F4335" s="17" t="s">
        <v>166</v>
      </c>
      <c r="G4335" s="15"/>
      <c r="H4335" s="17" t="s">
        <v>239</v>
      </c>
      <c r="I4335" s="17"/>
      <c r="J4335" s="17"/>
      <c r="K4335" s="17"/>
      <c r="L4335" s="17"/>
      <c r="M4335" s="17"/>
      <c r="N4335" s="17"/>
      <c r="O4335" s="17"/>
      <c r="P4335" s="43" t="s">
        <v>4047</v>
      </c>
      <c r="Q4335" s="17" t="str" cm="1">
        <f t="array" ref="Q4335">_xlfn.XLOOKUP(Table4[[#This Row],[Full Name / Nama Penuh]],Table1[[#All],[Employee Name]],Table1[[#All],[Status]],"",0,1)</f>
        <v>Active</v>
      </c>
      <c r="R4335" s="37"/>
    </row>
    <row r="4336" spans="1:18">
      <c r="A4336" s="17"/>
      <c r="B4336" s="15"/>
      <c r="C4336" s="15"/>
      <c r="D4336" s="15"/>
      <c r="E4336" s="32">
        <v>45748</v>
      </c>
      <c r="F4336" s="17" t="s">
        <v>167</v>
      </c>
      <c r="G4336" s="15"/>
      <c r="H4336" s="17" t="s">
        <v>239</v>
      </c>
      <c r="I4336" s="17"/>
      <c r="J4336" s="17"/>
      <c r="K4336" s="17"/>
      <c r="L4336" s="17"/>
      <c r="M4336" s="17"/>
      <c r="N4336" s="17"/>
      <c r="O4336" s="17"/>
      <c r="P4336" s="43" t="s">
        <v>4047</v>
      </c>
      <c r="Q4336" s="17" t="str" cm="1">
        <f t="array" ref="Q4336">_xlfn.XLOOKUP(Table4[[#This Row],[Full Name / Nama Penuh]],Table1[[#All],[Employee Name]],Table1[[#All],[Status]],"",0,1)</f>
        <v>Active</v>
      </c>
      <c r="R4336" s="37"/>
    </row>
    <row r="4337" spans="1:18">
      <c r="A4337" s="17"/>
      <c r="B4337" s="15"/>
      <c r="C4337" s="15"/>
      <c r="D4337" s="15"/>
      <c r="E4337" s="32">
        <v>45748</v>
      </c>
      <c r="F4337" s="17" t="s">
        <v>169</v>
      </c>
      <c r="G4337" s="15"/>
      <c r="H4337" s="17" t="s">
        <v>239</v>
      </c>
      <c r="I4337" s="17"/>
      <c r="J4337" s="17"/>
      <c r="K4337" s="17"/>
      <c r="L4337" s="17"/>
      <c r="M4337" s="17"/>
      <c r="N4337" s="17"/>
      <c r="O4337" s="17"/>
      <c r="P4337" s="43" t="s">
        <v>4047</v>
      </c>
      <c r="Q4337" s="17" t="str" cm="1">
        <f t="array" ref="Q4337">_xlfn.XLOOKUP(Table4[[#This Row],[Full Name / Nama Penuh]],Table1[[#All],[Employee Name]],Table1[[#All],[Status]],"",0,1)</f>
        <v>Active</v>
      </c>
      <c r="R4337" s="37"/>
    </row>
    <row r="4338" spans="1:18">
      <c r="A4338" s="17"/>
      <c r="B4338" s="15"/>
      <c r="C4338" s="15"/>
      <c r="D4338" s="15"/>
      <c r="E4338" s="32">
        <v>45748</v>
      </c>
      <c r="F4338" s="17" t="s">
        <v>171</v>
      </c>
      <c r="G4338" s="15"/>
      <c r="H4338" s="17" t="s">
        <v>239</v>
      </c>
      <c r="I4338" s="17"/>
      <c r="J4338" s="17"/>
      <c r="K4338" s="17"/>
      <c r="L4338" s="17"/>
      <c r="M4338" s="17"/>
      <c r="N4338" s="17"/>
      <c r="O4338" s="17"/>
      <c r="P4338" s="43" t="s">
        <v>4047</v>
      </c>
      <c r="Q4338" s="17" t="str" cm="1">
        <f t="array" ref="Q4338">_xlfn.XLOOKUP(Table4[[#This Row],[Full Name / Nama Penuh]],Table1[[#All],[Employee Name]],Table1[[#All],[Status]],"",0,1)</f>
        <v>Active</v>
      </c>
      <c r="R4338" s="37"/>
    </row>
    <row r="4339" spans="1:18">
      <c r="A4339" s="17"/>
      <c r="B4339" s="15"/>
      <c r="C4339" s="15"/>
      <c r="D4339" s="15"/>
      <c r="E4339" s="32">
        <v>45748</v>
      </c>
      <c r="F4339" s="17" t="s">
        <v>173</v>
      </c>
      <c r="G4339" s="15"/>
      <c r="H4339" s="17" t="s">
        <v>239</v>
      </c>
      <c r="I4339" s="17"/>
      <c r="J4339" s="17"/>
      <c r="K4339" s="17"/>
      <c r="L4339" s="17"/>
      <c r="M4339" s="17"/>
      <c r="N4339" s="17"/>
      <c r="O4339" s="17"/>
      <c r="P4339" s="43" t="s">
        <v>4047</v>
      </c>
      <c r="Q4339" s="17" t="str" cm="1">
        <f t="array" ref="Q4339">_xlfn.XLOOKUP(Table4[[#This Row],[Full Name / Nama Penuh]],Table1[[#All],[Employee Name]],Table1[[#All],[Status]],"",0,1)</f>
        <v>Active</v>
      </c>
      <c r="R4339" s="37"/>
    </row>
    <row r="4340" spans="1:18">
      <c r="A4340" s="17"/>
      <c r="B4340" s="15"/>
      <c r="C4340" s="15"/>
      <c r="D4340" s="15"/>
      <c r="E4340" s="32">
        <v>45748</v>
      </c>
      <c r="F4340" s="17" t="s">
        <v>174</v>
      </c>
      <c r="G4340" s="15"/>
      <c r="H4340" s="17" t="s">
        <v>239</v>
      </c>
      <c r="I4340" s="17"/>
      <c r="J4340" s="17"/>
      <c r="K4340" s="17"/>
      <c r="L4340" s="17"/>
      <c r="M4340" s="17"/>
      <c r="N4340" s="17"/>
      <c r="O4340" s="17"/>
      <c r="P4340" s="43" t="s">
        <v>4047</v>
      </c>
      <c r="Q4340" s="17" t="str" cm="1">
        <f t="array" ref="Q4340">_xlfn.XLOOKUP(Table4[[#This Row],[Full Name / Nama Penuh]],Table1[[#All],[Employee Name]],Table1[[#All],[Status]],"",0,1)</f>
        <v>Active</v>
      </c>
      <c r="R4340" s="37"/>
    </row>
    <row r="4341" spans="1:18">
      <c r="A4341" s="17"/>
      <c r="B4341" s="15"/>
      <c r="C4341" s="15"/>
      <c r="D4341" s="15"/>
      <c r="E4341" s="32">
        <v>45748</v>
      </c>
      <c r="F4341" s="17" t="s">
        <v>175</v>
      </c>
      <c r="G4341" s="15"/>
      <c r="H4341" s="17" t="s">
        <v>239</v>
      </c>
      <c r="I4341" s="17"/>
      <c r="J4341" s="17"/>
      <c r="K4341" s="17"/>
      <c r="L4341" s="17"/>
      <c r="M4341" s="17"/>
      <c r="N4341" s="17"/>
      <c r="O4341" s="17"/>
      <c r="P4341" s="43" t="s">
        <v>4047</v>
      </c>
      <c r="Q4341" s="17" t="str" cm="1">
        <f t="array" ref="Q4341">_xlfn.XLOOKUP(Table4[[#This Row],[Full Name / Nama Penuh]],Table1[[#All],[Employee Name]],Table1[[#All],[Status]],"",0,1)</f>
        <v>Inactive</v>
      </c>
      <c r="R4341" s="37"/>
    </row>
    <row r="4342" spans="1:18">
      <c r="A4342" s="17"/>
      <c r="B4342" s="15"/>
      <c r="C4342" s="15"/>
      <c r="D4342" s="15"/>
      <c r="E4342" s="32">
        <v>45748</v>
      </c>
      <c r="F4342" s="17" t="s">
        <v>177</v>
      </c>
      <c r="G4342" s="15"/>
      <c r="H4342" s="17" t="s">
        <v>239</v>
      </c>
      <c r="I4342" s="17"/>
      <c r="J4342" s="17"/>
      <c r="K4342" s="17"/>
      <c r="L4342" s="17"/>
      <c r="M4342" s="17"/>
      <c r="N4342" s="17"/>
      <c r="O4342" s="17"/>
      <c r="P4342" s="43" t="s">
        <v>4047</v>
      </c>
      <c r="Q4342" s="17" t="str" cm="1">
        <f t="array" ref="Q4342">_xlfn.XLOOKUP(Table4[[#This Row],[Full Name / Nama Penuh]],Table1[[#All],[Employee Name]],Table1[[#All],[Status]],"",0,1)</f>
        <v>Active</v>
      </c>
      <c r="R4342" s="37"/>
    </row>
    <row r="4343" spans="1:18">
      <c r="A4343" s="17"/>
      <c r="B4343" s="15"/>
      <c r="C4343" s="15"/>
      <c r="D4343" s="15"/>
      <c r="E4343" s="32">
        <v>45748</v>
      </c>
      <c r="F4343" s="17" t="s">
        <v>179</v>
      </c>
      <c r="G4343" s="15"/>
      <c r="H4343" s="17" t="s">
        <v>239</v>
      </c>
      <c r="I4343" s="17"/>
      <c r="J4343" s="17"/>
      <c r="K4343" s="17"/>
      <c r="L4343" s="17"/>
      <c r="M4343" s="17"/>
      <c r="N4343" s="17"/>
      <c r="O4343" s="17"/>
      <c r="P4343" s="43" t="s">
        <v>4047</v>
      </c>
      <c r="Q4343" s="17" t="str" cm="1">
        <f t="array" ref="Q4343">_xlfn.XLOOKUP(Table4[[#This Row],[Full Name / Nama Penuh]],Table1[[#All],[Employee Name]],Table1[[#All],[Status]],"",0,1)</f>
        <v>Active</v>
      </c>
      <c r="R4343" s="37"/>
    </row>
    <row r="4344" spans="1:18">
      <c r="A4344" s="17"/>
      <c r="B4344" s="15"/>
      <c r="C4344" s="15"/>
      <c r="D4344" s="15"/>
      <c r="E4344" s="32">
        <v>45748</v>
      </c>
      <c r="F4344" s="17" t="s">
        <v>181</v>
      </c>
      <c r="G4344" s="15"/>
      <c r="H4344" s="17" t="s">
        <v>239</v>
      </c>
      <c r="I4344" s="17"/>
      <c r="J4344" s="17"/>
      <c r="K4344" s="17"/>
      <c r="L4344" s="17"/>
      <c r="M4344" s="17"/>
      <c r="N4344" s="17"/>
      <c r="O4344" s="17"/>
      <c r="P4344" s="43" t="s">
        <v>4047</v>
      </c>
      <c r="Q4344" s="17" t="str" cm="1">
        <f t="array" ref="Q4344">_xlfn.XLOOKUP(Table4[[#This Row],[Full Name / Nama Penuh]],Table1[[#All],[Employee Name]],Table1[[#All],[Status]],"",0,1)</f>
        <v>Active</v>
      </c>
      <c r="R4344" s="37"/>
    </row>
    <row r="4345" spans="1:18">
      <c r="A4345" s="17"/>
      <c r="B4345" s="15"/>
      <c r="C4345" s="15"/>
      <c r="D4345" s="15"/>
      <c r="E4345" s="32">
        <v>45748</v>
      </c>
      <c r="F4345" s="17" t="s">
        <v>182</v>
      </c>
      <c r="G4345" s="15"/>
      <c r="H4345" s="17" t="s">
        <v>239</v>
      </c>
      <c r="I4345" s="17"/>
      <c r="J4345" s="17"/>
      <c r="K4345" s="17"/>
      <c r="L4345" s="17"/>
      <c r="M4345" s="17"/>
      <c r="N4345" s="17"/>
      <c r="O4345" s="17"/>
      <c r="P4345" s="43" t="s">
        <v>4047</v>
      </c>
      <c r="Q4345" s="17" t="str" cm="1">
        <f t="array" ref="Q4345">_xlfn.XLOOKUP(Table4[[#This Row],[Full Name / Nama Penuh]],Table1[[#All],[Employee Name]],Table1[[#All],[Status]],"",0,1)</f>
        <v>Active</v>
      </c>
      <c r="R4345" s="37"/>
    </row>
    <row r="4346" spans="1:18">
      <c r="A4346" s="17"/>
      <c r="B4346" s="15"/>
      <c r="C4346" s="15"/>
      <c r="D4346" s="15"/>
      <c r="E4346" s="32">
        <v>45748</v>
      </c>
      <c r="F4346" s="17" t="s">
        <v>183</v>
      </c>
      <c r="G4346" s="15"/>
      <c r="H4346" s="17" t="s">
        <v>239</v>
      </c>
      <c r="I4346" s="17"/>
      <c r="J4346" s="17"/>
      <c r="K4346" s="17"/>
      <c r="L4346" s="17"/>
      <c r="M4346" s="17"/>
      <c r="N4346" s="17"/>
      <c r="O4346" s="17"/>
      <c r="P4346" s="43" t="s">
        <v>4047</v>
      </c>
      <c r="Q4346" s="17" t="str" cm="1">
        <f t="array" ref="Q4346">_xlfn.XLOOKUP(Table4[[#This Row],[Full Name / Nama Penuh]],Table1[[#All],[Employee Name]],Table1[[#All],[Status]],"",0,1)</f>
        <v>Active</v>
      </c>
      <c r="R4346" s="37"/>
    </row>
    <row r="4347" spans="1:18">
      <c r="A4347" s="17"/>
      <c r="B4347" s="15"/>
      <c r="C4347" s="15"/>
      <c r="D4347" s="15"/>
      <c r="E4347" s="32">
        <v>45748</v>
      </c>
      <c r="F4347" s="17" t="s">
        <v>185</v>
      </c>
      <c r="G4347" s="15"/>
      <c r="H4347" s="17" t="s">
        <v>239</v>
      </c>
      <c r="I4347" s="17"/>
      <c r="J4347" s="17"/>
      <c r="K4347" s="17"/>
      <c r="L4347" s="17"/>
      <c r="M4347" s="17"/>
      <c r="N4347" s="17"/>
      <c r="O4347" s="17"/>
      <c r="P4347" s="43" t="s">
        <v>4047</v>
      </c>
      <c r="Q4347" s="17" t="str" cm="1">
        <f t="array" ref="Q4347">_xlfn.XLOOKUP(Table4[[#This Row],[Full Name / Nama Penuh]],Table1[[#All],[Employee Name]],Table1[[#All],[Status]],"",0,1)</f>
        <v>Active</v>
      </c>
      <c r="R4347" s="37"/>
    </row>
    <row r="4348" spans="1:18">
      <c r="A4348" s="17"/>
      <c r="B4348" s="15"/>
      <c r="C4348" s="15"/>
      <c r="D4348" s="15"/>
      <c r="E4348" s="32">
        <v>45748</v>
      </c>
      <c r="F4348" s="17" t="s">
        <v>187</v>
      </c>
      <c r="G4348" s="15"/>
      <c r="H4348" s="17" t="s">
        <v>239</v>
      </c>
      <c r="I4348" s="17"/>
      <c r="J4348" s="17"/>
      <c r="K4348" s="17"/>
      <c r="L4348" s="17"/>
      <c r="M4348" s="17"/>
      <c r="N4348" s="17"/>
      <c r="O4348" s="17"/>
      <c r="P4348" s="43" t="s">
        <v>4047</v>
      </c>
      <c r="Q4348" s="17" t="str" cm="1">
        <f t="array" ref="Q4348">_xlfn.XLOOKUP(Table4[[#This Row],[Full Name / Nama Penuh]],Table1[[#All],[Employee Name]],Table1[[#All],[Status]],"",0,1)</f>
        <v>Active</v>
      </c>
      <c r="R4348" s="37"/>
    </row>
    <row r="4349" spans="1:18">
      <c r="A4349" s="17"/>
      <c r="B4349" s="15"/>
      <c r="C4349" s="15"/>
      <c r="D4349" s="15"/>
      <c r="E4349" s="32">
        <v>45748</v>
      </c>
      <c r="F4349" s="17" t="s">
        <v>189</v>
      </c>
      <c r="G4349" s="15"/>
      <c r="H4349" s="17" t="s">
        <v>239</v>
      </c>
      <c r="I4349" s="17"/>
      <c r="J4349" s="17"/>
      <c r="K4349" s="17"/>
      <c r="L4349" s="17"/>
      <c r="M4349" s="17"/>
      <c r="N4349" s="17"/>
      <c r="O4349" s="17"/>
      <c r="P4349" s="43" t="s">
        <v>4047</v>
      </c>
      <c r="Q4349" s="17" t="str" cm="1">
        <f t="array" ref="Q4349">_xlfn.XLOOKUP(Table4[[#This Row],[Full Name / Nama Penuh]],Table1[[#All],[Employee Name]],Table1[[#All],[Status]],"",0,1)</f>
        <v>Active</v>
      </c>
      <c r="R4349" s="37"/>
    </row>
    <row r="4350" spans="1:18">
      <c r="A4350" s="17"/>
      <c r="B4350" s="15"/>
      <c r="C4350" s="15"/>
      <c r="D4350" s="15"/>
      <c r="E4350" s="32">
        <v>45748</v>
      </c>
      <c r="F4350" s="17" t="s">
        <v>190</v>
      </c>
      <c r="G4350" s="15"/>
      <c r="H4350" s="17" t="s">
        <v>239</v>
      </c>
      <c r="I4350" s="17"/>
      <c r="J4350" s="17"/>
      <c r="K4350" s="17"/>
      <c r="L4350" s="17"/>
      <c r="M4350" s="17"/>
      <c r="N4350" s="17"/>
      <c r="O4350" s="17"/>
      <c r="P4350" s="43" t="s">
        <v>4047</v>
      </c>
      <c r="Q4350" s="17" t="str" cm="1">
        <f t="array" ref="Q4350">_xlfn.XLOOKUP(Table4[[#This Row],[Full Name / Nama Penuh]],Table1[[#All],[Employee Name]],Table1[[#All],[Status]],"",0,1)</f>
        <v>Inactive</v>
      </c>
      <c r="R4350" s="37"/>
    </row>
    <row r="4351" spans="1:18">
      <c r="A4351" s="17"/>
      <c r="B4351" s="15"/>
      <c r="C4351" s="15"/>
      <c r="D4351" s="15"/>
      <c r="E4351" s="32">
        <v>45748</v>
      </c>
      <c r="F4351" s="17" t="s">
        <v>191</v>
      </c>
      <c r="G4351" s="15"/>
      <c r="H4351" s="17" t="s">
        <v>239</v>
      </c>
      <c r="I4351" s="17"/>
      <c r="J4351" s="17"/>
      <c r="K4351" s="17"/>
      <c r="L4351" s="17"/>
      <c r="M4351" s="17"/>
      <c r="N4351" s="17"/>
      <c r="O4351" s="17"/>
      <c r="P4351" s="43" t="s">
        <v>4047</v>
      </c>
      <c r="Q4351" s="17" t="str" cm="1">
        <f t="array" ref="Q4351">_xlfn.XLOOKUP(Table4[[#This Row],[Full Name / Nama Penuh]],Table1[[#All],[Employee Name]],Table1[[#All],[Status]],"",0,1)</f>
        <v>Active</v>
      </c>
      <c r="R4351" s="37"/>
    </row>
    <row r="4352" spans="1:18">
      <c r="A4352" s="17"/>
      <c r="B4352" s="15"/>
      <c r="C4352" s="15"/>
      <c r="D4352" s="15"/>
      <c r="E4352" s="32">
        <v>45748</v>
      </c>
      <c r="F4352" s="17" t="s">
        <v>193</v>
      </c>
      <c r="G4352" s="15"/>
      <c r="H4352" s="17" t="s">
        <v>239</v>
      </c>
      <c r="I4352" s="17"/>
      <c r="J4352" s="17"/>
      <c r="K4352" s="17"/>
      <c r="L4352" s="17"/>
      <c r="M4352" s="17"/>
      <c r="N4352" s="17"/>
      <c r="O4352" s="17"/>
      <c r="P4352" s="43" t="s">
        <v>4047</v>
      </c>
      <c r="Q4352" s="17" t="str" cm="1">
        <f t="array" ref="Q4352">_xlfn.XLOOKUP(Table4[[#This Row],[Full Name / Nama Penuh]],Table1[[#All],[Employee Name]],Table1[[#All],[Status]],"",0,1)</f>
        <v>Active</v>
      </c>
      <c r="R4352" s="37"/>
    </row>
    <row r="4353" spans="1:18">
      <c r="A4353" s="17"/>
      <c r="B4353" s="15"/>
      <c r="C4353" s="15"/>
      <c r="D4353" s="15"/>
      <c r="E4353" s="32">
        <v>45748</v>
      </c>
      <c r="F4353" s="17" t="s">
        <v>194</v>
      </c>
      <c r="G4353" s="15"/>
      <c r="H4353" s="17" t="s">
        <v>239</v>
      </c>
      <c r="I4353" s="17"/>
      <c r="J4353" s="17"/>
      <c r="K4353" s="17"/>
      <c r="L4353" s="17"/>
      <c r="M4353" s="17"/>
      <c r="N4353" s="17"/>
      <c r="O4353" s="17"/>
      <c r="P4353" s="43" t="s">
        <v>4047</v>
      </c>
      <c r="Q4353" s="17" t="str" cm="1">
        <f t="array" ref="Q4353">_xlfn.XLOOKUP(Table4[[#This Row],[Full Name / Nama Penuh]],Table1[[#All],[Employee Name]],Table1[[#All],[Status]],"",0,1)</f>
        <v>Inactive</v>
      </c>
      <c r="R4353" s="37"/>
    </row>
    <row r="4354" spans="1:18">
      <c r="A4354" s="17"/>
      <c r="B4354" s="15"/>
      <c r="C4354" s="15"/>
      <c r="D4354" s="15"/>
      <c r="E4354" s="32">
        <v>45748</v>
      </c>
      <c r="F4354" s="17" t="s">
        <v>195</v>
      </c>
      <c r="G4354" s="15"/>
      <c r="H4354" s="17" t="s">
        <v>239</v>
      </c>
      <c r="I4354" s="17"/>
      <c r="J4354" s="17"/>
      <c r="K4354" s="17"/>
      <c r="L4354" s="17"/>
      <c r="M4354" s="17"/>
      <c r="N4354" s="17"/>
      <c r="O4354" s="17"/>
      <c r="P4354" s="43" t="s">
        <v>4047</v>
      </c>
      <c r="Q4354" s="17" t="str" cm="1">
        <f t="array" ref="Q4354">_xlfn.XLOOKUP(Table4[[#This Row],[Full Name / Nama Penuh]],Table1[[#All],[Employee Name]],Table1[[#All],[Status]],"",0,1)</f>
        <v>Active</v>
      </c>
      <c r="R4354" s="37"/>
    </row>
    <row r="4355" spans="1:18">
      <c r="A4355" s="17"/>
      <c r="B4355" s="15"/>
      <c r="C4355" s="15"/>
      <c r="D4355" s="15"/>
      <c r="E4355" s="32">
        <v>45748</v>
      </c>
      <c r="F4355" s="17" t="s">
        <v>197</v>
      </c>
      <c r="G4355" s="15"/>
      <c r="H4355" s="17" t="s">
        <v>239</v>
      </c>
      <c r="I4355" s="17"/>
      <c r="J4355" s="17"/>
      <c r="K4355" s="17"/>
      <c r="L4355" s="17"/>
      <c r="M4355" s="17"/>
      <c r="N4355" s="17"/>
      <c r="O4355" s="17"/>
      <c r="P4355" s="43" t="s">
        <v>4047</v>
      </c>
      <c r="Q4355" s="17" t="str" cm="1">
        <f t="array" ref="Q4355">_xlfn.XLOOKUP(Table4[[#This Row],[Full Name / Nama Penuh]],Table1[[#All],[Employee Name]],Table1[[#All],[Status]],"",0,1)</f>
        <v>Active</v>
      </c>
      <c r="R4355" s="37"/>
    </row>
    <row r="4356" spans="1:18">
      <c r="A4356" s="17"/>
      <c r="B4356" s="15"/>
      <c r="C4356" s="15"/>
      <c r="D4356" s="15"/>
      <c r="E4356" s="32">
        <v>45748</v>
      </c>
      <c r="F4356" s="17" t="s">
        <v>198</v>
      </c>
      <c r="G4356" s="15"/>
      <c r="H4356" s="17" t="s">
        <v>239</v>
      </c>
      <c r="I4356" s="17"/>
      <c r="J4356" s="17"/>
      <c r="K4356" s="17"/>
      <c r="L4356" s="17"/>
      <c r="M4356" s="17"/>
      <c r="N4356" s="17"/>
      <c r="O4356" s="17"/>
      <c r="P4356" s="43" t="s">
        <v>4047</v>
      </c>
      <c r="Q4356" s="17" t="str" cm="1">
        <f t="array" ref="Q4356">_xlfn.XLOOKUP(Table4[[#This Row],[Full Name / Nama Penuh]],Table1[[#All],[Employee Name]],Table1[[#All],[Status]],"",0,1)</f>
        <v>Inactive</v>
      </c>
      <c r="R4356" s="37"/>
    </row>
    <row r="4357" spans="1:18">
      <c r="A4357" s="17"/>
      <c r="B4357" s="15"/>
      <c r="C4357" s="15"/>
      <c r="D4357" s="15"/>
      <c r="E4357" s="32">
        <v>45748</v>
      </c>
      <c r="F4357" s="17" t="s">
        <v>200</v>
      </c>
      <c r="G4357" s="15"/>
      <c r="H4357" s="17" t="s">
        <v>239</v>
      </c>
      <c r="I4357" s="17"/>
      <c r="J4357" s="17"/>
      <c r="K4357" s="17"/>
      <c r="L4357" s="17"/>
      <c r="M4357" s="17"/>
      <c r="N4357" s="17"/>
      <c r="O4357" s="17"/>
      <c r="P4357" s="43" t="s">
        <v>4047</v>
      </c>
      <c r="Q4357" s="17" t="str" cm="1">
        <f t="array" ref="Q4357">_xlfn.XLOOKUP(Table4[[#This Row],[Full Name / Nama Penuh]],Table1[[#All],[Employee Name]],Table1[[#All],[Status]],"",0,1)</f>
        <v>Active</v>
      </c>
      <c r="R4357" s="37"/>
    </row>
    <row r="4358" spans="1:18">
      <c r="A4358" s="17"/>
      <c r="B4358" s="15"/>
      <c r="C4358" s="15"/>
      <c r="D4358" s="15"/>
      <c r="E4358" s="32">
        <v>45748</v>
      </c>
      <c r="F4358" s="17" t="s">
        <v>202</v>
      </c>
      <c r="G4358" s="15"/>
      <c r="H4358" s="17" t="s">
        <v>239</v>
      </c>
      <c r="I4358" s="17"/>
      <c r="J4358" s="17"/>
      <c r="K4358" s="17"/>
      <c r="L4358" s="17"/>
      <c r="M4358" s="17"/>
      <c r="N4358" s="17"/>
      <c r="O4358" s="17"/>
      <c r="P4358" s="43" t="s">
        <v>4047</v>
      </c>
      <c r="Q4358" s="17" t="str" cm="1">
        <f t="array" ref="Q4358">_xlfn.XLOOKUP(Table4[[#This Row],[Full Name / Nama Penuh]],Table1[[#All],[Employee Name]],Table1[[#All],[Status]],"",0,1)</f>
        <v>Active</v>
      </c>
      <c r="R4358" s="37"/>
    </row>
    <row r="4359" spans="1:18">
      <c r="A4359" s="17"/>
      <c r="B4359" s="15"/>
      <c r="C4359" s="15"/>
      <c r="D4359" s="15"/>
      <c r="E4359" s="32">
        <v>45748</v>
      </c>
      <c r="F4359" s="17" t="s">
        <v>203</v>
      </c>
      <c r="G4359" s="15"/>
      <c r="H4359" s="17" t="s">
        <v>239</v>
      </c>
      <c r="I4359" s="17"/>
      <c r="J4359" s="17"/>
      <c r="K4359" s="17"/>
      <c r="L4359" s="17"/>
      <c r="M4359" s="17"/>
      <c r="N4359" s="17"/>
      <c r="O4359" s="17"/>
      <c r="P4359" s="43" t="s">
        <v>4047</v>
      </c>
      <c r="Q4359" s="17" t="str" cm="1">
        <f t="array" ref="Q4359">_xlfn.XLOOKUP(Table4[[#This Row],[Full Name / Nama Penuh]],Table1[[#All],[Employee Name]],Table1[[#All],[Status]],"",0,1)</f>
        <v>Inactive</v>
      </c>
      <c r="R4359" s="37"/>
    </row>
    <row r="4360" spans="1:18">
      <c r="A4360" s="17"/>
      <c r="B4360" s="15"/>
      <c r="C4360" s="15"/>
      <c r="D4360" s="15"/>
      <c r="E4360" s="32">
        <v>45748</v>
      </c>
      <c r="F4360" s="17" t="s">
        <v>205</v>
      </c>
      <c r="G4360" s="15"/>
      <c r="H4360" s="17" t="s">
        <v>239</v>
      </c>
      <c r="I4360" s="17"/>
      <c r="J4360" s="17"/>
      <c r="K4360" s="17"/>
      <c r="L4360" s="17"/>
      <c r="M4360" s="17"/>
      <c r="N4360" s="17"/>
      <c r="O4360" s="17"/>
      <c r="P4360" s="43" t="s">
        <v>4047</v>
      </c>
      <c r="Q4360" s="17" t="str" cm="1">
        <f t="array" ref="Q4360">_xlfn.XLOOKUP(Table4[[#This Row],[Full Name / Nama Penuh]],Table1[[#All],[Employee Name]],Table1[[#All],[Status]],"",0,1)</f>
        <v>Active</v>
      </c>
      <c r="R4360" s="37"/>
    </row>
    <row r="4361" spans="1:18">
      <c r="A4361" s="17"/>
      <c r="B4361" s="15"/>
      <c r="C4361" s="15"/>
      <c r="D4361" s="15"/>
      <c r="E4361" s="32">
        <v>45748</v>
      </c>
      <c r="F4361" s="17" t="s">
        <v>206</v>
      </c>
      <c r="G4361" s="15"/>
      <c r="H4361" s="17" t="s">
        <v>239</v>
      </c>
      <c r="I4361" s="17"/>
      <c r="J4361" s="17"/>
      <c r="K4361" s="17"/>
      <c r="L4361" s="17"/>
      <c r="M4361" s="17"/>
      <c r="N4361" s="17"/>
      <c r="O4361" s="17"/>
      <c r="P4361" s="43" t="s">
        <v>4047</v>
      </c>
      <c r="Q4361" s="17" t="str" cm="1">
        <f t="array" ref="Q4361">_xlfn.XLOOKUP(Table4[[#This Row],[Full Name / Nama Penuh]],Table1[[#All],[Employee Name]],Table1[[#All],[Status]],"",0,1)</f>
        <v>Active</v>
      </c>
      <c r="R4361" s="37"/>
    </row>
    <row r="4362" spans="1:18">
      <c r="A4362" s="17"/>
      <c r="B4362" s="15"/>
      <c r="C4362" s="15"/>
      <c r="D4362" s="15"/>
      <c r="E4362" s="32">
        <v>45748</v>
      </c>
      <c r="F4362" s="17" t="s">
        <v>207</v>
      </c>
      <c r="G4362" s="15"/>
      <c r="H4362" s="17" t="s">
        <v>239</v>
      </c>
      <c r="I4362" s="17"/>
      <c r="J4362" s="17"/>
      <c r="K4362" s="17"/>
      <c r="L4362" s="17"/>
      <c r="M4362" s="17"/>
      <c r="N4362" s="17"/>
      <c r="O4362" s="17"/>
      <c r="P4362" s="43" t="s">
        <v>4047</v>
      </c>
      <c r="Q4362" s="17" t="str" cm="1">
        <f t="array" ref="Q4362">_xlfn.XLOOKUP(Table4[[#This Row],[Full Name / Nama Penuh]],Table1[[#All],[Employee Name]],Table1[[#All],[Status]],"",0,1)</f>
        <v>Active</v>
      </c>
      <c r="R4362" s="37"/>
    </row>
    <row r="4363" spans="1:18">
      <c r="A4363" s="17"/>
      <c r="B4363" s="15"/>
      <c r="C4363" s="15"/>
      <c r="D4363" s="15"/>
      <c r="E4363" s="32">
        <v>45748</v>
      </c>
      <c r="F4363" s="17" t="s">
        <v>208</v>
      </c>
      <c r="G4363" s="15"/>
      <c r="H4363" s="17" t="s">
        <v>239</v>
      </c>
      <c r="I4363" s="17"/>
      <c r="J4363" s="17"/>
      <c r="K4363" s="17"/>
      <c r="L4363" s="17"/>
      <c r="M4363" s="17"/>
      <c r="N4363" s="17"/>
      <c r="O4363" s="17"/>
      <c r="P4363" s="43" t="s">
        <v>4047</v>
      </c>
      <c r="Q4363" s="17" t="str" cm="1">
        <f t="array" ref="Q4363">_xlfn.XLOOKUP(Table4[[#This Row],[Full Name / Nama Penuh]],Table1[[#All],[Employee Name]],Table1[[#All],[Status]],"",0,1)</f>
        <v>Active</v>
      </c>
      <c r="R4363" s="37"/>
    </row>
    <row r="4364" spans="1:18">
      <c r="A4364" s="17"/>
      <c r="B4364" s="15"/>
      <c r="C4364" s="15"/>
      <c r="D4364" s="15"/>
      <c r="E4364" s="32">
        <v>45748</v>
      </c>
      <c r="F4364" s="17" t="s">
        <v>210</v>
      </c>
      <c r="G4364" s="15"/>
      <c r="H4364" s="17" t="s">
        <v>239</v>
      </c>
      <c r="I4364" s="17"/>
      <c r="J4364" s="17"/>
      <c r="K4364" s="17"/>
      <c r="L4364" s="17"/>
      <c r="M4364" s="17"/>
      <c r="N4364" s="17"/>
      <c r="O4364" s="17"/>
      <c r="P4364" s="43" t="s">
        <v>4047</v>
      </c>
      <c r="Q4364" s="17" t="str" cm="1">
        <f t="array" ref="Q4364">_xlfn.XLOOKUP(Table4[[#This Row],[Full Name / Nama Penuh]],Table1[[#All],[Employee Name]],Table1[[#All],[Status]],"",0,1)</f>
        <v>Active</v>
      </c>
      <c r="R4364" s="37"/>
    </row>
    <row r="4365" spans="1:18">
      <c r="A4365" s="17"/>
      <c r="B4365" s="15"/>
      <c r="C4365" s="15"/>
      <c r="D4365" s="15"/>
      <c r="E4365" s="32">
        <v>45748</v>
      </c>
      <c r="F4365" s="17" t="s">
        <v>211</v>
      </c>
      <c r="G4365" s="15"/>
      <c r="H4365" s="17" t="s">
        <v>239</v>
      </c>
      <c r="I4365" s="17"/>
      <c r="J4365" s="17"/>
      <c r="K4365" s="17"/>
      <c r="L4365" s="17"/>
      <c r="M4365" s="17"/>
      <c r="N4365" s="17"/>
      <c r="O4365" s="17"/>
      <c r="P4365" s="43" t="s">
        <v>4047</v>
      </c>
      <c r="Q4365" s="17" t="str" cm="1">
        <f t="array" ref="Q4365">_xlfn.XLOOKUP(Table4[[#This Row],[Full Name / Nama Penuh]],Table1[[#All],[Employee Name]],Table1[[#All],[Status]],"",0,1)</f>
        <v>Active</v>
      </c>
      <c r="R4365" s="37"/>
    </row>
    <row r="4366" spans="1:18">
      <c r="A4366" s="17"/>
      <c r="B4366" s="15"/>
      <c r="C4366" s="15"/>
      <c r="D4366" s="15"/>
      <c r="E4366" s="32">
        <v>45748</v>
      </c>
      <c r="F4366" s="17" t="s">
        <v>212</v>
      </c>
      <c r="G4366" s="15"/>
      <c r="H4366" s="17" t="s">
        <v>239</v>
      </c>
      <c r="I4366" s="17"/>
      <c r="J4366" s="17"/>
      <c r="K4366" s="17"/>
      <c r="L4366" s="17"/>
      <c r="M4366" s="17"/>
      <c r="N4366" s="17"/>
      <c r="O4366" s="17"/>
      <c r="P4366" s="43" t="s">
        <v>4047</v>
      </c>
      <c r="Q4366" s="17" t="str" cm="1">
        <f t="array" ref="Q4366">_xlfn.XLOOKUP(Table4[[#This Row],[Full Name / Nama Penuh]],Table1[[#All],[Employee Name]],Table1[[#All],[Status]],"",0,1)</f>
        <v>Inactive</v>
      </c>
      <c r="R4366" s="37"/>
    </row>
    <row r="4367" spans="1:18">
      <c r="A4367" s="17"/>
      <c r="B4367" s="15"/>
      <c r="C4367" s="15"/>
      <c r="D4367" s="15"/>
      <c r="E4367" s="32">
        <v>45748</v>
      </c>
      <c r="F4367" s="17" t="s">
        <v>213</v>
      </c>
      <c r="G4367" s="15"/>
      <c r="H4367" s="17" t="s">
        <v>239</v>
      </c>
      <c r="I4367" s="17"/>
      <c r="J4367" s="17"/>
      <c r="K4367" s="17"/>
      <c r="L4367" s="17"/>
      <c r="M4367" s="17"/>
      <c r="N4367" s="17"/>
      <c r="O4367" s="17"/>
      <c r="P4367" s="43" t="s">
        <v>4047</v>
      </c>
      <c r="Q4367" s="17" t="str" cm="1">
        <f t="array" ref="Q4367">_xlfn.XLOOKUP(Table4[[#This Row],[Full Name / Nama Penuh]],Table1[[#All],[Employee Name]],Table1[[#All],[Status]],"",0,1)</f>
        <v>Active</v>
      </c>
      <c r="R4367" s="37"/>
    </row>
    <row r="4368" spans="1:18">
      <c r="A4368" s="17"/>
      <c r="B4368" s="15"/>
      <c r="C4368" s="15"/>
      <c r="D4368" s="15"/>
      <c r="E4368" s="32">
        <v>45748</v>
      </c>
      <c r="F4368" s="17" t="s">
        <v>214</v>
      </c>
      <c r="G4368" s="15"/>
      <c r="H4368" s="17" t="s">
        <v>239</v>
      </c>
      <c r="I4368" s="17"/>
      <c r="J4368" s="17"/>
      <c r="K4368" s="17"/>
      <c r="L4368" s="17"/>
      <c r="M4368" s="17"/>
      <c r="N4368" s="17"/>
      <c r="O4368" s="17"/>
      <c r="P4368" s="43" t="s">
        <v>4047</v>
      </c>
      <c r="Q4368" s="17" t="str" cm="1">
        <f t="array" ref="Q4368">_xlfn.XLOOKUP(Table4[[#This Row],[Full Name / Nama Penuh]],Table1[[#All],[Employee Name]],Table1[[#All],[Status]],"",0,1)</f>
        <v>Active</v>
      </c>
      <c r="R4368" s="37"/>
    </row>
    <row r="4369" spans="1:18">
      <c r="A4369" s="17"/>
      <c r="B4369" s="15"/>
      <c r="C4369" s="15"/>
      <c r="D4369" s="15"/>
      <c r="E4369" s="32">
        <v>45748</v>
      </c>
      <c r="F4369" s="17" t="s">
        <v>215</v>
      </c>
      <c r="G4369" s="15"/>
      <c r="H4369" s="17" t="s">
        <v>239</v>
      </c>
      <c r="I4369" s="17"/>
      <c r="J4369" s="17"/>
      <c r="K4369" s="17"/>
      <c r="L4369" s="17"/>
      <c r="M4369" s="17"/>
      <c r="N4369" s="17"/>
      <c r="O4369" s="17"/>
      <c r="P4369" s="43" t="s">
        <v>4047</v>
      </c>
      <c r="Q4369" s="17" t="str" cm="1">
        <f t="array" ref="Q4369">_xlfn.XLOOKUP(Table4[[#This Row],[Full Name / Nama Penuh]],Table1[[#All],[Employee Name]],Table1[[#All],[Status]],"",0,1)</f>
        <v>Inactive</v>
      </c>
      <c r="R4369" s="37"/>
    </row>
    <row r="4370" spans="1:18">
      <c r="A4370" s="17"/>
      <c r="B4370" s="15"/>
      <c r="C4370" s="15"/>
      <c r="D4370" s="15"/>
      <c r="E4370" s="32">
        <v>45748</v>
      </c>
      <c r="F4370" s="17" t="s">
        <v>216</v>
      </c>
      <c r="G4370" s="15"/>
      <c r="H4370" s="17" t="s">
        <v>239</v>
      </c>
      <c r="I4370" s="17"/>
      <c r="J4370" s="17"/>
      <c r="K4370" s="17"/>
      <c r="L4370" s="17"/>
      <c r="M4370" s="17"/>
      <c r="N4370" s="17"/>
      <c r="O4370" s="17"/>
      <c r="P4370" s="43" t="s">
        <v>4047</v>
      </c>
      <c r="Q4370" s="17" t="str" cm="1">
        <f t="array" ref="Q4370">_xlfn.XLOOKUP(Table4[[#This Row],[Full Name / Nama Penuh]],Table1[[#All],[Employee Name]],Table1[[#All],[Status]],"",0,1)</f>
        <v>Active</v>
      </c>
      <c r="R4370" s="37"/>
    </row>
    <row r="4371" spans="1:18">
      <c r="A4371" s="17"/>
      <c r="B4371" s="15"/>
      <c r="C4371" s="15"/>
      <c r="D4371" s="15"/>
      <c r="E4371" s="32">
        <v>45748</v>
      </c>
      <c r="F4371" s="17" t="s">
        <v>217</v>
      </c>
      <c r="G4371" s="15"/>
      <c r="H4371" s="17" t="s">
        <v>239</v>
      </c>
      <c r="I4371" s="17"/>
      <c r="J4371" s="17"/>
      <c r="K4371" s="17"/>
      <c r="L4371" s="17"/>
      <c r="M4371" s="17"/>
      <c r="N4371" s="17"/>
      <c r="O4371" s="17"/>
      <c r="P4371" s="43" t="s">
        <v>4047</v>
      </c>
      <c r="Q4371" s="17" t="str" cm="1">
        <f t="array" ref="Q4371">_xlfn.XLOOKUP(Table4[[#This Row],[Full Name / Nama Penuh]],Table1[[#All],[Employee Name]],Table1[[#All],[Status]],"",0,1)</f>
        <v>Inactive</v>
      </c>
      <c r="R4371" s="37"/>
    </row>
    <row r="4372" spans="1:18">
      <c r="A4372" s="17"/>
      <c r="B4372" s="15"/>
      <c r="C4372" s="15"/>
      <c r="D4372" s="15"/>
      <c r="E4372" s="32">
        <v>45748</v>
      </c>
      <c r="F4372" s="17" t="s">
        <v>218</v>
      </c>
      <c r="G4372" s="15"/>
      <c r="H4372" s="17" t="s">
        <v>239</v>
      </c>
      <c r="I4372" s="17"/>
      <c r="J4372" s="17"/>
      <c r="K4372" s="17"/>
      <c r="L4372" s="17"/>
      <c r="M4372" s="17"/>
      <c r="N4372" s="17"/>
      <c r="O4372" s="17"/>
      <c r="P4372" s="43" t="s">
        <v>4047</v>
      </c>
      <c r="Q4372" s="17" t="str" cm="1">
        <f t="array" ref="Q4372">_xlfn.XLOOKUP(Table4[[#This Row],[Full Name / Nama Penuh]],Table1[[#All],[Employee Name]],Table1[[#All],[Status]],"",0,1)</f>
        <v>Active</v>
      </c>
      <c r="R4372" s="37"/>
    </row>
    <row r="4373" spans="1:18">
      <c r="A4373" s="17"/>
      <c r="B4373" s="15"/>
      <c r="C4373" s="15"/>
      <c r="D4373" s="15"/>
      <c r="E4373" s="32">
        <v>45748</v>
      </c>
      <c r="F4373" s="17" t="s">
        <v>219</v>
      </c>
      <c r="G4373" s="37">
        <v>12000048</v>
      </c>
      <c r="H4373" s="17" t="s">
        <v>239</v>
      </c>
      <c r="I4373" s="17"/>
      <c r="J4373" s="17"/>
      <c r="K4373" s="17"/>
      <c r="L4373" s="17"/>
      <c r="M4373" s="17"/>
      <c r="N4373" s="17"/>
      <c r="O4373" s="17"/>
      <c r="P4373" s="43" t="s">
        <v>4047</v>
      </c>
      <c r="Q4373" s="17" t="str" cm="1">
        <f t="array" ref="Q4373">_xlfn.XLOOKUP(Table4[[#This Row],[Full Name / Nama Penuh]],Table1[[#All],[Employee Name]],Table1[[#All],[Status]],"",0,1)</f>
        <v>Active</v>
      </c>
      <c r="R4373" s="37"/>
    </row>
    <row r="4374" spans="1:18">
      <c r="A4374" s="17"/>
      <c r="B4374" s="15"/>
      <c r="C4374" s="15"/>
      <c r="D4374" s="15"/>
      <c r="E4374" s="32">
        <v>45748</v>
      </c>
      <c r="F4374" s="17" t="s">
        <v>220</v>
      </c>
      <c r="G4374" s="15"/>
      <c r="H4374" s="17" t="s">
        <v>239</v>
      </c>
      <c r="I4374" s="17"/>
      <c r="J4374" s="17"/>
      <c r="K4374" s="17"/>
      <c r="L4374" s="17"/>
      <c r="M4374" s="17"/>
      <c r="N4374" s="17"/>
      <c r="O4374" s="17"/>
      <c r="P4374" s="43" t="s">
        <v>4047</v>
      </c>
      <c r="Q4374" s="17" t="str" cm="1">
        <f t="array" ref="Q4374">_xlfn.XLOOKUP(Table4[[#This Row],[Full Name / Nama Penuh]],Table1[[#All],[Employee Name]],Table1[[#All],[Status]],"",0,1)</f>
        <v>Active</v>
      </c>
      <c r="R4374" s="37"/>
    </row>
    <row r="4375" spans="1:18">
      <c r="A4375" s="17"/>
      <c r="B4375" s="15"/>
      <c r="C4375" s="15"/>
      <c r="D4375" s="15"/>
      <c r="E4375" s="32">
        <v>45748</v>
      </c>
      <c r="F4375" s="17" t="s">
        <v>221</v>
      </c>
      <c r="G4375" s="15"/>
      <c r="H4375" s="17" t="s">
        <v>239</v>
      </c>
      <c r="I4375" s="17"/>
      <c r="J4375" s="17"/>
      <c r="K4375" s="17"/>
      <c r="L4375" s="17"/>
      <c r="M4375" s="17"/>
      <c r="N4375" s="17"/>
      <c r="O4375" s="17"/>
      <c r="P4375" s="43" t="s">
        <v>4047</v>
      </c>
      <c r="Q4375" s="17" t="str" cm="1">
        <f t="array" ref="Q4375">_xlfn.XLOOKUP(Table4[[#This Row],[Full Name / Nama Penuh]],Table1[[#All],[Employee Name]],Table1[[#All],[Status]],"",0,1)</f>
        <v>Active</v>
      </c>
      <c r="R4375" s="37"/>
    </row>
    <row r="4376" spans="1:18">
      <c r="A4376" s="17"/>
      <c r="B4376" s="15"/>
      <c r="C4376" s="15"/>
      <c r="D4376" s="15"/>
      <c r="E4376" s="32">
        <v>45748</v>
      </c>
      <c r="F4376" s="17" t="s">
        <v>222</v>
      </c>
      <c r="G4376" s="15"/>
      <c r="H4376" s="17" t="s">
        <v>239</v>
      </c>
      <c r="I4376" s="17"/>
      <c r="J4376" s="17"/>
      <c r="K4376" s="17"/>
      <c r="L4376" s="17"/>
      <c r="M4376" s="17"/>
      <c r="N4376" s="17"/>
      <c r="O4376" s="17"/>
      <c r="P4376" s="43" t="s">
        <v>4047</v>
      </c>
      <c r="Q4376" s="17" t="str" cm="1">
        <f t="array" ref="Q4376">_xlfn.XLOOKUP(Table4[[#This Row],[Full Name / Nama Penuh]],Table1[[#All],[Employee Name]],Table1[[#All],[Status]],"",0,1)</f>
        <v>Active</v>
      </c>
      <c r="R4376" s="37"/>
    </row>
    <row r="4377" spans="1:18">
      <c r="A4377" s="17"/>
      <c r="B4377" s="15"/>
      <c r="C4377" s="15"/>
      <c r="D4377" s="15"/>
      <c r="E4377" s="32">
        <v>45748</v>
      </c>
      <c r="F4377" s="17" t="s">
        <v>223</v>
      </c>
      <c r="G4377" s="15"/>
      <c r="H4377" s="17" t="s">
        <v>239</v>
      </c>
      <c r="I4377" s="17"/>
      <c r="J4377" s="17"/>
      <c r="K4377" s="17"/>
      <c r="L4377" s="17"/>
      <c r="M4377" s="17"/>
      <c r="N4377" s="17"/>
      <c r="O4377" s="17"/>
      <c r="P4377" s="43" t="s">
        <v>4047</v>
      </c>
      <c r="Q4377" s="17" t="str" cm="1">
        <f t="array" ref="Q4377">_xlfn.XLOOKUP(Table4[[#This Row],[Full Name / Nama Penuh]],Table1[[#All],[Employee Name]],Table1[[#All],[Status]],"",0,1)</f>
        <v>Inactive</v>
      </c>
      <c r="R4377" s="37"/>
    </row>
    <row r="4378" spans="1:18">
      <c r="A4378" s="17"/>
      <c r="B4378" s="15"/>
      <c r="C4378" s="15"/>
      <c r="D4378" s="15"/>
      <c r="E4378" s="32">
        <v>45748</v>
      </c>
      <c r="F4378" s="17" t="s">
        <v>224</v>
      </c>
      <c r="G4378" s="15"/>
      <c r="H4378" s="17" t="s">
        <v>239</v>
      </c>
      <c r="I4378" s="17"/>
      <c r="J4378" s="17"/>
      <c r="K4378" s="17"/>
      <c r="L4378" s="17"/>
      <c r="M4378" s="17"/>
      <c r="N4378" s="17"/>
      <c r="O4378" s="17"/>
      <c r="P4378" s="43" t="s">
        <v>4047</v>
      </c>
      <c r="Q4378" s="17" t="str" cm="1">
        <f t="array" ref="Q4378">_xlfn.XLOOKUP(Table4[[#This Row],[Full Name / Nama Penuh]],Table1[[#All],[Employee Name]],Table1[[#All],[Status]],"",0,1)</f>
        <v>Inactive</v>
      </c>
      <c r="R4378" s="37"/>
    </row>
    <row r="4379" spans="1:18">
      <c r="A4379" s="17"/>
      <c r="B4379" s="15"/>
      <c r="C4379" s="15"/>
      <c r="D4379" s="15"/>
      <c r="E4379" s="32">
        <v>45748</v>
      </c>
      <c r="F4379" s="17" t="s">
        <v>226</v>
      </c>
      <c r="G4379" s="15"/>
      <c r="H4379" s="17" t="s">
        <v>239</v>
      </c>
      <c r="I4379" s="17"/>
      <c r="J4379" s="17"/>
      <c r="K4379" s="17"/>
      <c r="L4379" s="17"/>
      <c r="M4379" s="17"/>
      <c r="N4379" s="17"/>
      <c r="O4379" s="17"/>
      <c r="P4379" s="43" t="s">
        <v>4047</v>
      </c>
      <c r="Q4379" s="17" t="str" cm="1">
        <f t="array" ref="Q4379">_xlfn.XLOOKUP(Table4[[#This Row],[Full Name / Nama Penuh]],Table1[[#All],[Employee Name]],Table1[[#All],[Status]],"",0,1)</f>
        <v>Active</v>
      </c>
      <c r="R4379" s="37"/>
    </row>
    <row r="4380" spans="1:18">
      <c r="A4380" s="17"/>
      <c r="B4380" s="15"/>
      <c r="C4380" s="15"/>
      <c r="D4380" s="15"/>
      <c r="E4380" s="32">
        <v>45748</v>
      </c>
      <c r="F4380" s="17" t="s">
        <v>227</v>
      </c>
      <c r="G4380" s="15"/>
      <c r="H4380" s="17" t="s">
        <v>239</v>
      </c>
      <c r="I4380" s="17"/>
      <c r="J4380" s="17"/>
      <c r="K4380" s="17"/>
      <c r="L4380" s="17"/>
      <c r="M4380" s="17"/>
      <c r="N4380" s="17"/>
      <c r="O4380" s="17"/>
      <c r="P4380" s="43" t="s">
        <v>4047</v>
      </c>
      <c r="Q4380" s="17" t="str" cm="1">
        <f t="array" ref="Q4380">_xlfn.XLOOKUP(Table4[[#This Row],[Full Name / Nama Penuh]],Table1[[#All],[Employee Name]],Table1[[#All],[Status]],"",0,1)</f>
        <v>Active</v>
      </c>
      <c r="R4380" s="37"/>
    </row>
    <row r="4381" spans="1:18">
      <c r="A4381" s="17"/>
      <c r="B4381" s="15"/>
      <c r="C4381" s="15"/>
      <c r="D4381" s="15"/>
      <c r="E4381" s="32">
        <v>45748</v>
      </c>
      <c r="F4381" s="17" t="s">
        <v>228</v>
      </c>
      <c r="G4381" s="15"/>
      <c r="H4381" s="17" t="s">
        <v>239</v>
      </c>
      <c r="I4381" s="17"/>
      <c r="J4381" s="17"/>
      <c r="K4381" s="17"/>
      <c r="L4381" s="17"/>
      <c r="M4381" s="17"/>
      <c r="N4381" s="17"/>
      <c r="O4381" s="17"/>
      <c r="P4381" s="43" t="s">
        <v>4047</v>
      </c>
      <c r="Q4381" s="17" t="str" cm="1">
        <f t="array" ref="Q4381">_xlfn.XLOOKUP(Table4[[#This Row],[Full Name / Nama Penuh]],Table1[[#All],[Employee Name]],Table1[[#All],[Status]],"",0,1)</f>
        <v>Active</v>
      </c>
      <c r="R4381" s="37"/>
    </row>
    <row r="4382" spans="1:18">
      <c r="A4382" s="17"/>
      <c r="B4382" s="15"/>
      <c r="C4382" s="15"/>
      <c r="D4382" s="15"/>
      <c r="E4382" s="32">
        <v>45748</v>
      </c>
      <c r="F4382" s="17" t="s">
        <v>229</v>
      </c>
      <c r="G4382" s="15"/>
      <c r="H4382" s="17" t="s">
        <v>239</v>
      </c>
      <c r="I4382" s="17"/>
      <c r="J4382" s="17"/>
      <c r="K4382" s="17"/>
      <c r="L4382" s="17"/>
      <c r="M4382" s="17"/>
      <c r="N4382" s="17"/>
      <c r="O4382" s="17"/>
      <c r="P4382" s="43" t="s">
        <v>4047</v>
      </c>
      <c r="Q4382" s="17" t="str" cm="1">
        <f t="array" ref="Q4382">_xlfn.XLOOKUP(Table4[[#This Row],[Full Name / Nama Penuh]],Table1[[#All],[Employee Name]],Table1[[#All],[Status]],"",0,1)</f>
        <v>Active</v>
      </c>
      <c r="R4382" s="37"/>
    </row>
    <row r="4383" spans="1:18">
      <c r="A4383" s="17"/>
      <c r="B4383" s="15"/>
      <c r="C4383" s="15"/>
      <c r="D4383" s="15"/>
      <c r="E4383" s="32">
        <v>45748</v>
      </c>
      <c r="F4383" s="17" t="s">
        <v>230</v>
      </c>
      <c r="G4383" s="15"/>
      <c r="H4383" s="17" t="s">
        <v>239</v>
      </c>
      <c r="I4383" s="17"/>
      <c r="J4383" s="17"/>
      <c r="K4383" s="17"/>
      <c r="L4383" s="17"/>
      <c r="M4383" s="17"/>
      <c r="N4383" s="17"/>
      <c r="O4383" s="17"/>
      <c r="P4383" s="43" t="s">
        <v>4047</v>
      </c>
      <c r="Q4383" s="17" t="str" cm="1">
        <f t="array" ref="Q4383">_xlfn.XLOOKUP(Table4[[#This Row],[Full Name / Nama Penuh]],Table1[[#All],[Employee Name]],Table1[[#All],[Status]],"",0,1)</f>
        <v>Active</v>
      </c>
      <c r="R4383" s="37"/>
    </row>
    <row r="4384" spans="1:18">
      <c r="A4384" s="17"/>
      <c r="B4384" s="15"/>
      <c r="C4384" s="15"/>
      <c r="D4384" s="15"/>
      <c r="E4384" s="32">
        <v>45748</v>
      </c>
      <c r="F4384" s="17" t="s">
        <v>231</v>
      </c>
      <c r="G4384" s="15"/>
      <c r="H4384" s="17" t="s">
        <v>239</v>
      </c>
      <c r="I4384" s="17"/>
      <c r="J4384" s="17"/>
      <c r="K4384" s="17"/>
      <c r="L4384" s="17"/>
      <c r="M4384" s="17"/>
      <c r="N4384" s="17"/>
      <c r="O4384" s="17"/>
      <c r="P4384" s="43" t="s">
        <v>4047</v>
      </c>
      <c r="Q4384" s="17" t="str" cm="1">
        <f t="array" ref="Q4384">_xlfn.XLOOKUP(Table4[[#This Row],[Full Name / Nama Penuh]],Table1[[#All],[Employee Name]],Table1[[#All],[Status]],"",0,1)</f>
        <v>Inactive</v>
      </c>
      <c r="R4384" s="37"/>
    </row>
    <row r="4385" spans="1:18">
      <c r="A4385" s="17"/>
      <c r="B4385" s="15"/>
      <c r="C4385" s="15"/>
      <c r="D4385" s="15"/>
      <c r="E4385" s="32">
        <v>45748</v>
      </c>
      <c r="F4385" s="17" t="s">
        <v>233</v>
      </c>
      <c r="G4385" s="15"/>
      <c r="H4385" s="17" t="s">
        <v>239</v>
      </c>
      <c r="I4385" s="17"/>
      <c r="J4385" s="17"/>
      <c r="K4385" s="17"/>
      <c r="L4385" s="17"/>
      <c r="M4385" s="17"/>
      <c r="N4385" s="17"/>
      <c r="O4385" s="17"/>
      <c r="P4385" s="43" t="s">
        <v>4047</v>
      </c>
      <c r="Q4385" s="17" t="str" cm="1">
        <f t="array" ref="Q4385">_xlfn.XLOOKUP(Table4[[#This Row],[Full Name / Nama Penuh]],Table1[[#All],[Employee Name]],Table1[[#All],[Status]],"",0,1)</f>
        <v>Active</v>
      </c>
      <c r="R4385" s="37"/>
    </row>
    <row r="4386" spans="1:18">
      <c r="A4386" s="17"/>
      <c r="B4386" s="15"/>
      <c r="C4386" s="15"/>
      <c r="D4386" s="15"/>
      <c r="E4386" s="32">
        <v>45748</v>
      </c>
      <c r="F4386" s="17" t="s">
        <v>234</v>
      </c>
      <c r="G4386" s="15"/>
      <c r="H4386" s="17" t="s">
        <v>239</v>
      </c>
      <c r="I4386" s="17"/>
      <c r="J4386" s="17"/>
      <c r="K4386" s="17"/>
      <c r="L4386" s="17"/>
      <c r="M4386" s="17"/>
      <c r="N4386" s="17"/>
      <c r="O4386" s="17"/>
      <c r="P4386" s="43" t="s">
        <v>4047</v>
      </c>
      <c r="Q4386" s="17" t="str" cm="1">
        <f t="array" ref="Q4386">_xlfn.XLOOKUP(Table4[[#This Row],[Full Name / Nama Penuh]],Table1[[#All],[Employee Name]],Table1[[#All],[Status]],"",0,1)</f>
        <v>Active</v>
      </c>
      <c r="R4386" s="37"/>
    </row>
    <row r="4387" spans="1:18">
      <c r="A4387" s="17"/>
      <c r="B4387" s="15"/>
      <c r="C4387" s="15"/>
      <c r="D4387" s="15"/>
      <c r="E4387" s="32">
        <v>45748</v>
      </c>
      <c r="F4387" s="17" t="s">
        <v>235</v>
      </c>
      <c r="G4387" s="15"/>
      <c r="H4387" s="17" t="s">
        <v>239</v>
      </c>
      <c r="I4387" s="17"/>
      <c r="J4387" s="17"/>
      <c r="K4387" s="17"/>
      <c r="L4387" s="17"/>
      <c r="M4387" s="17"/>
      <c r="N4387" s="17"/>
      <c r="O4387" s="17"/>
      <c r="P4387" s="43" t="s">
        <v>4047</v>
      </c>
      <c r="Q4387" s="17" t="str" cm="1">
        <f t="array" ref="Q4387">_xlfn.XLOOKUP(Table4[[#This Row],[Full Name / Nama Penuh]],Table1[[#All],[Employee Name]],Table1[[#All],[Status]],"",0,1)</f>
        <v>Active</v>
      </c>
      <c r="R4387" s="37"/>
    </row>
    <row r="4388" spans="1:18">
      <c r="A4388" s="17"/>
      <c r="B4388" s="15"/>
      <c r="C4388" s="15"/>
      <c r="D4388" s="15"/>
      <c r="E4388" s="32">
        <v>45748</v>
      </c>
      <c r="F4388" s="17" t="s">
        <v>205</v>
      </c>
      <c r="G4388" s="15"/>
      <c r="H4388" s="17" t="s">
        <v>239</v>
      </c>
      <c r="I4388" s="17" t="s">
        <v>697</v>
      </c>
      <c r="J4388" s="17" t="s">
        <v>266</v>
      </c>
      <c r="K4388" s="17" t="s">
        <v>305</v>
      </c>
      <c r="L4388" s="17" t="s">
        <v>12763</v>
      </c>
      <c r="M4388" s="17" t="s">
        <v>12764</v>
      </c>
      <c r="N4388" s="17" t="s">
        <v>12765</v>
      </c>
      <c r="O4388" s="17" t="s">
        <v>318</v>
      </c>
      <c r="P4388" s="43" t="s">
        <v>4047</v>
      </c>
      <c r="Q4388" s="17" t="str" cm="1">
        <f t="array" ref="Q4388">_xlfn.XLOOKUP(Table4[[#This Row],[Full Name / Nama Penuh]],Table1[[#All],[Employee Name]],Table1[[#All],[Status]],"",0,1)</f>
        <v>Active</v>
      </c>
      <c r="R4388" s="37"/>
    </row>
    <row r="4389" spans="1:18">
      <c r="A4389" s="17"/>
      <c r="B4389" s="15"/>
      <c r="C4389" s="15"/>
      <c r="D4389" s="15"/>
      <c r="E4389" s="32">
        <v>45746</v>
      </c>
      <c r="F4389" s="17" t="s">
        <v>55</v>
      </c>
      <c r="G4389" s="15"/>
      <c r="H4389" s="17" t="s">
        <v>239</v>
      </c>
      <c r="I4389" s="17" t="s">
        <v>1025</v>
      </c>
      <c r="J4389" s="17" t="s">
        <v>407</v>
      </c>
      <c r="K4389" s="17" t="s">
        <v>305</v>
      </c>
      <c r="L4389" s="17" t="s">
        <v>12766</v>
      </c>
      <c r="M4389" s="17" t="s">
        <v>12767</v>
      </c>
      <c r="N4389" s="17" t="s">
        <v>12768</v>
      </c>
      <c r="O4389" s="17" t="s">
        <v>295</v>
      </c>
      <c r="P4389" s="43" t="s">
        <v>4047</v>
      </c>
      <c r="Q4389" s="17" t="str" cm="1">
        <f t="array" ref="Q4389">_xlfn.XLOOKUP(Table4[[#This Row],[Full Name / Nama Penuh]],Table1[[#All],[Employee Name]],Table1[[#All],[Status]],"",0,1)</f>
        <v>Active</v>
      </c>
      <c r="R4389" s="37"/>
    </row>
    <row r="4390" spans="1:18">
      <c r="A4390" s="17"/>
      <c r="B4390" s="15"/>
      <c r="C4390" s="15"/>
      <c r="D4390" s="15"/>
      <c r="E4390" s="32">
        <v>45741</v>
      </c>
      <c r="F4390" s="17" t="s">
        <v>110</v>
      </c>
      <c r="G4390" s="15"/>
      <c r="H4390" s="17" t="s">
        <v>239</v>
      </c>
      <c r="I4390" s="17" t="s">
        <v>11014</v>
      </c>
      <c r="J4390" s="17" t="s">
        <v>88</v>
      </c>
      <c r="K4390" s="17" t="s">
        <v>296</v>
      </c>
      <c r="L4390" s="17" t="s">
        <v>12769</v>
      </c>
      <c r="M4390" s="17" t="s">
        <v>12770</v>
      </c>
      <c r="N4390" s="17" t="s">
        <v>12771</v>
      </c>
      <c r="O4390" s="17" t="s">
        <v>346</v>
      </c>
      <c r="P4390" s="43" t="s">
        <v>4047</v>
      </c>
      <c r="Q4390" s="17" t="str" cm="1">
        <f t="array" ref="Q4390">_xlfn.XLOOKUP(Table4[[#This Row],[Full Name / Nama Penuh]],Table1[[#All],[Employee Name]],Table1[[#All],[Status]],"",0,1)</f>
        <v>Active</v>
      </c>
      <c r="R4390" s="37"/>
    </row>
    <row r="4391" spans="1:18">
      <c r="A4391" s="17"/>
      <c r="B4391" s="15"/>
      <c r="C4391" s="15"/>
      <c r="D4391" s="15"/>
      <c r="E4391" s="32">
        <v>45741</v>
      </c>
      <c r="F4391" s="17" t="s">
        <v>147</v>
      </c>
      <c r="G4391" s="15"/>
      <c r="H4391" s="17" t="s">
        <v>239</v>
      </c>
      <c r="I4391" s="17" t="s">
        <v>508</v>
      </c>
      <c r="J4391" s="17" t="s">
        <v>266</v>
      </c>
      <c r="K4391" s="17" t="s">
        <v>285</v>
      </c>
      <c r="L4391" s="17" t="s">
        <v>12772</v>
      </c>
      <c r="M4391" s="17" t="s">
        <v>12773</v>
      </c>
      <c r="N4391" s="17" t="s">
        <v>12774</v>
      </c>
      <c r="O4391" s="17" t="s">
        <v>289</v>
      </c>
      <c r="P4391" s="43" t="s">
        <v>4047</v>
      </c>
      <c r="Q4391" s="17" t="str" cm="1">
        <f t="array" ref="Q4391">_xlfn.XLOOKUP(Table4[[#This Row],[Full Name / Nama Penuh]],Table1[[#All],[Employee Name]],Table1[[#All],[Status]],"",0,1)</f>
        <v>Active</v>
      </c>
      <c r="R4391" s="37"/>
    </row>
    <row r="4392" spans="1:18">
      <c r="A4392" s="17"/>
      <c r="B4392" s="15"/>
      <c r="C4392" s="15"/>
      <c r="D4392" s="15"/>
      <c r="E4392" s="32">
        <v>45740</v>
      </c>
      <c r="F4392" s="17" t="s">
        <v>174</v>
      </c>
      <c r="G4392" s="15"/>
      <c r="H4392" s="17" t="s">
        <v>239</v>
      </c>
      <c r="I4392" s="17" t="s">
        <v>5798</v>
      </c>
      <c r="J4392" s="17" t="s">
        <v>88</v>
      </c>
      <c r="K4392" s="17" t="s">
        <v>296</v>
      </c>
      <c r="L4392" s="17" t="s">
        <v>8873</v>
      </c>
      <c r="M4392" s="17" t="s">
        <v>8874</v>
      </c>
      <c r="N4392" s="17" t="s">
        <v>8875</v>
      </c>
      <c r="O4392" s="17" t="s">
        <v>346</v>
      </c>
      <c r="P4392" s="43" t="s">
        <v>4047</v>
      </c>
      <c r="Q4392" s="17" t="str" cm="1">
        <f t="array" ref="Q4392">_xlfn.XLOOKUP(Table4[[#This Row],[Full Name / Nama Penuh]],Table1[[#All],[Employee Name]],Table1[[#All],[Status]],"",0,1)</f>
        <v>Active</v>
      </c>
      <c r="R4392" s="37"/>
    </row>
    <row r="4393" spans="1:18" ht="216.75">
      <c r="A4393" s="47"/>
      <c r="B4393" s="21"/>
      <c r="C4393" s="21"/>
      <c r="D4393" s="21"/>
      <c r="E4393" s="33">
        <v>45740</v>
      </c>
      <c r="F4393" s="17" t="s">
        <v>154</v>
      </c>
      <c r="G4393" s="15"/>
      <c r="H4393" s="17" t="s">
        <v>239</v>
      </c>
      <c r="I4393" s="22" t="s">
        <v>278</v>
      </c>
      <c r="J4393" s="22" t="s">
        <v>291</v>
      </c>
      <c r="K4393" s="23" t="s">
        <v>305</v>
      </c>
      <c r="L4393" s="23" t="s">
        <v>12775</v>
      </c>
      <c r="M4393" s="24" t="s">
        <v>12776</v>
      </c>
      <c r="N4393" s="23" t="s">
        <v>12777</v>
      </c>
      <c r="O4393" s="22" t="s">
        <v>295</v>
      </c>
      <c r="P4393" s="43" t="s">
        <v>4047</v>
      </c>
      <c r="Q4393" s="17" t="str" cm="1">
        <f t="array" ref="Q4393">_xlfn.XLOOKUP(Table4[[#This Row],[Full Name / Nama Penuh]],Table1[[#All],[Employee Name]],Table1[[#All],[Status]],"",0,1)</f>
        <v>Active</v>
      </c>
      <c r="R4393" s="37"/>
    </row>
    <row r="4394" spans="1:18">
      <c r="A4394" s="17"/>
      <c r="B4394" s="15"/>
      <c r="C4394" s="15"/>
      <c r="D4394" s="15"/>
      <c r="E4394" s="32">
        <v>45737</v>
      </c>
      <c r="F4394" s="17" t="s">
        <v>193</v>
      </c>
      <c r="G4394" s="15"/>
      <c r="H4394" s="17" t="s">
        <v>239</v>
      </c>
      <c r="I4394" s="17" t="s">
        <v>1308</v>
      </c>
      <c r="J4394" s="17" t="s">
        <v>266</v>
      </c>
      <c r="K4394" s="17" t="s">
        <v>267</v>
      </c>
      <c r="L4394" s="17" t="s">
        <v>12778</v>
      </c>
      <c r="M4394" s="17" t="s">
        <v>12779</v>
      </c>
      <c r="N4394" s="17" t="s">
        <v>12780</v>
      </c>
      <c r="O4394" s="17" t="s">
        <v>283</v>
      </c>
      <c r="P4394" s="43" t="s">
        <v>4047</v>
      </c>
      <c r="Q4394" s="17" t="str" cm="1">
        <f t="array" ref="Q4394">_xlfn.XLOOKUP(Table4[[#This Row],[Full Name / Nama Penuh]],Table1[[#All],[Employee Name]],Table1[[#All],[Status]],"",0,1)</f>
        <v>Active</v>
      </c>
      <c r="R4394" s="37"/>
    </row>
    <row r="4395" spans="1:18">
      <c r="A4395" s="17"/>
      <c r="B4395" s="15"/>
      <c r="C4395" s="15"/>
      <c r="D4395" s="15"/>
      <c r="E4395" s="32">
        <v>45737</v>
      </c>
      <c r="F4395" s="17" t="s">
        <v>132</v>
      </c>
      <c r="G4395" s="15"/>
      <c r="H4395" s="17" t="s">
        <v>239</v>
      </c>
      <c r="I4395" s="17" t="s">
        <v>411</v>
      </c>
      <c r="J4395" s="17" t="s">
        <v>274</v>
      </c>
      <c r="K4395" s="17" t="s">
        <v>267</v>
      </c>
      <c r="L4395" s="17" t="s">
        <v>12781</v>
      </c>
      <c r="M4395" s="17" t="s">
        <v>12782</v>
      </c>
      <c r="N4395" s="17" t="s">
        <v>12783</v>
      </c>
      <c r="O4395" s="17" t="s">
        <v>283</v>
      </c>
      <c r="P4395" s="43" t="s">
        <v>4047</v>
      </c>
      <c r="Q4395" s="17" t="str" cm="1">
        <f t="array" ref="Q4395">_xlfn.XLOOKUP(Table4[[#This Row],[Full Name / Nama Penuh]],Table1[[#All],[Employee Name]],Table1[[#All],[Status]],"",0,1)</f>
        <v>Active</v>
      </c>
      <c r="R4395" s="37"/>
    </row>
    <row r="4396" spans="1:18">
      <c r="A4396" s="17"/>
      <c r="B4396" s="15"/>
      <c r="C4396" s="15"/>
      <c r="D4396" s="15"/>
      <c r="E4396" s="32">
        <v>45736</v>
      </c>
      <c r="F4396" s="17" t="s">
        <v>174</v>
      </c>
      <c r="G4396" s="15"/>
      <c r="H4396" s="17" t="s">
        <v>239</v>
      </c>
      <c r="I4396" s="17" t="s">
        <v>5798</v>
      </c>
      <c r="J4396" s="17" t="s">
        <v>88</v>
      </c>
      <c r="K4396" s="17" t="s">
        <v>296</v>
      </c>
      <c r="L4396" s="17" t="s">
        <v>8873</v>
      </c>
      <c r="M4396" s="17" t="s">
        <v>8874</v>
      </c>
      <c r="N4396" s="17" t="s">
        <v>8875</v>
      </c>
      <c r="O4396" s="17" t="s">
        <v>346</v>
      </c>
      <c r="P4396" s="43" t="s">
        <v>4047</v>
      </c>
      <c r="Q4396" s="17" t="str" cm="1">
        <f t="array" ref="Q4396">_xlfn.XLOOKUP(Table4[[#This Row],[Full Name / Nama Penuh]],Table1[[#All],[Employee Name]],Table1[[#All],[Status]],"",0,1)</f>
        <v>Active</v>
      </c>
      <c r="R4396" s="37"/>
    </row>
    <row r="4397" spans="1:18">
      <c r="A4397" s="17"/>
      <c r="B4397" s="15"/>
      <c r="C4397" s="15"/>
      <c r="D4397" s="15"/>
      <c r="E4397" s="32">
        <v>45736</v>
      </c>
      <c r="F4397" s="17" t="s">
        <v>108</v>
      </c>
      <c r="G4397" s="15"/>
      <c r="H4397" s="17" t="s">
        <v>239</v>
      </c>
      <c r="I4397" s="17" t="s">
        <v>11687</v>
      </c>
      <c r="J4397" s="17" t="s">
        <v>88</v>
      </c>
      <c r="K4397" s="17" t="s">
        <v>305</v>
      </c>
      <c r="L4397" s="17" t="s">
        <v>12784</v>
      </c>
      <c r="M4397" s="17" t="s">
        <v>12785</v>
      </c>
      <c r="N4397" s="17" t="s">
        <v>12786</v>
      </c>
      <c r="O4397" s="17" t="s">
        <v>295</v>
      </c>
      <c r="P4397" s="43" t="s">
        <v>4047</v>
      </c>
      <c r="Q4397" s="17" t="str" cm="1">
        <f t="array" ref="Q4397">_xlfn.XLOOKUP(Table4[[#This Row],[Full Name / Nama Penuh]],Table1[[#All],[Employee Name]],Table1[[#All],[Status]],"",0,1)</f>
        <v>Active</v>
      </c>
      <c r="R4397" s="37"/>
    </row>
    <row r="4398" spans="1:18">
      <c r="A4398" s="17"/>
      <c r="B4398" s="15"/>
      <c r="C4398" s="15"/>
      <c r="D4398" s="15"/>
      <c r="E4398" s="32">
        <v>45735</v>
      </c>
      <c r="F4398" s="17" t="s">
        <v>31</v>
      </c>
      <c r="G4398" s="15"/>
      <c r="H4398" s="17" t="s">
        <v>239</v>
      </c>
      <c r="I4398" s="17" t="s">
        <v>7656</v>
      </c>
      <c r="J4398" s="17" t="s">
        <v>300</v>
      </c>
      <c r="K4398" s="17" t="s">
        <v>267</v>
      </c>
      <c r="L4398" s="17" t="s">
        <v>12787</v>
      </c>
      <c r="M4398" s="17" t="s">
        <v>12788</v>
      </c>
      <c r="N4398" s="17" t="s">
        <v>12789</v>
      </c>
      <c r="O4398" s="17" t="s">
        <v>383</v>
      </c>
      <c r="P4398" s="43" t="s">
        <v>4047</v>
      </c>
      <c r="Q4398" s="17" t="str" cm="1">
        <f t="array" ref="Q4398">_xlfn.XLOOKUP(Table4[[#This Row],[Full Name / Nama Penuh]],Table1[[#All],[Employee Name]],Table1[[#All],[Status]],"",0,1)</f>
        <v>Inactive</v>
      </c>
      <c r="R4398" s="37"/>
    </row>
    <row r="4399" spans="1:18">
      <c r="A4399" s="17"/>
      <c r="B4399" s="15"/>
      <c r="C4399" s="15"/>
      <c r="D4399" s="15"/>
      <c r="E4399" s="32">
        <v>45735</v>
      </c>
      <c r="F4399" s="17" t="s">
        <v>46</v>
      </c>
      <c r="G4399" s="15"/>
      <c r="H4399" s="17" t="s">
        <v>239</v>
      </c>
      <c r="I4399" s="17" t="s">
        <v>341</v>
      </c>
      <c r="J4399" s="17" t="s">
        <v>715</v>
      </c>
      <c r="K4399" s="17" t="s">
        <v>267</v>
      </c>
      <c r="L4399" s="17" t="s">
        <v>12790</v>
      </c>
      <c r="M4399" s="17" t="s">
        <v>12791</v>
      </c>
      <c r="N4399" s="17" t="s">
        <v>12586</v>
      </c>
      <c r="O4399" s="17" t="s">
        <v>589</v>
      </c>
      <c r="P4399" s="43" t="s">
        <v>4047</v>
      </c>
      <c r="Q4399" s="17" t="str" cm="1">
        <f t="array" ref="Q4399">_xlfn.XLOOKUP(Table4[[#This Row],[Full Name / Nama Penuh]],Table1[[#All],[Employee Name]],Table1[[#All],[Status]],"",0,1)</f>
        <v>Active</v>
      </c>
      <c r="R4399" s="37"/>
    </row>
    <row r="4400" spans="1:18">
      <c r="A4400" s="17"/>
      <c r="B4400" s="15"/>
      <c r="C4400" s="15"/>
      <c r="D4400" s="15"/>
      <c r="E4400" s="32">
        <v>45733</v>
      </c>
      <c r="F4400" s="17" t="s">
        <v>174</v>
      </c>
      <c r="G4400" s="15"/>
      <c r="H4400" s="17" t="s">
        <v>239</v>
      </c>
      <c r="I4400" s="17" t="s">
        <v>8879</v>
      </c>
      <c r="J4400" s="17" t="s">
        <v>274</v>
      </c>
      <c r="K4400" s="17" t="s">
        <v>285</v>
      </c>
      <c r="L4400" s="17" t="s">
        <v>11650</v>
      </c>
      <c r="M4400" s="17" t="s">
        <v>287</v>
      </c>
      <c r="N4400" s="17" t="s">
        <v>11651</v>
      </c>
      <c r="O4400" s="17" t="s">
        <v>289</v>
      </c>
      <c r="P4400" s="43" t="s">
        <v>4047</v>
      </c>
      <c r="Q4400" s="17" t="str" cm="1">
        <f t="array" ref="Q4400">_xlfn.XLOOKUP(Table4[[#This Row],[Full Name / Nama Penuh]],Table1[[#All],[Employee Name]],Table1[[#All],[Status]],"",0,1)</f>
        <v>Active</v>
      </c>
      <c r="R4400" s="37"/>
    </row>
    <row r="4401" spans="1:18" ht="231">
      <c r="A4401" s="47"/>
      <c r="B4401" s="21"/>
      <c r="C4401" s="21"/>
      <c r="D4401" s="21"/>
      <c r="E4401" s="33">
        <v>45733</v>
      </c>
      <c r="F4401" s="17" t="s">
        <v>154</v>
      </c>
      <c r="G4401" s="15"/>
      <c r="H4401" s="17" t="s">
        <v>239</v>
      </c>
      <c r="I4401" s="22" t="s">
        <v>465</v>
      </c>
      <c r="J4401" s="22" t="s">
        <v>274</v>
      </c>
      <c r="K4401" s="23" t="s">
        <v>305</v>
      </c>
      <c r="L4401" s="23" t="s">
        <v>12792</v>
      </c>
      <c r="M4401" s="24" t="s">
        <v>12793</v>
      </c>
      <c r="N4401" s="23" t="s">
        <v>12794</v>
      </c>
      <c r="O4401" s="22" t="s">
        <v>295</v>
      </c>
      <c r="P4401" s="43" t="s">
        <v>4047</v>
      </c>
      <c r="Q4401" s="17" t="str" cm="1">
        <f t="array" ref="Q4401">_xlfn.XLOOKUP(Table4[[#This Row],[Full Name / Nama Penuh]],Table1[[#All],[Employee Name]],Table1[[#All],[Status]],"",0,1)</f>
        <v>Active</v>
      </c>
      <c r="R4401" s="37"/>
    </row>
    <row r="4402" spans="1:18">
      <c r="A4402" s="17"/>
      <c r="B4402" s="15"/>
      <c r="C4402" s="15"/>
      <c r="D4402" s="15"/>
      <c r="E4402" s="32">
        <v>45730</v>
      </c>
      <c r="F4402" s="17" t="s">
        <v>132</v>
      </c>
      <c r="G4402" s="15"/>
      <c r="H4402" s="17" t="s">
        <v>239</v>
      </c>
      <c r="I4402" s="17" t="s">
        <v>56</v>
      </c>
      <c r="J4402" s="17" t="s">
        <v>320</v>
      </c>
      <c r="K4402" s="17" t="s">
        <v>285</v>
      </c>
      <c r="L4402" s="17" t="s">
        <v>12795</v>
      </c>
      <c r="M4402" s="17" t="s">
        <v>12796</v>
      </c>
      <c r="N4402" s="17" t="s">
        <v>12797</v>
      </c>
      <c r="O4402" s="17" t="s">
        <v>340</v>
      </c>
      <c r="P4402" s="43" t="s">
        <v>4047</v>
      </c>
      <c r="Q4402" s="17" t="str" cm="1">
        <f t="array" ref="Q4402">_xlfn.XLOOKUP(Table4[[#This Row],[Full Name / Nama Penuh]],Table1[[#All],[Employee Name]],Table1[[#All],[Status]],"",0,1)</f>
        <v>Active</v>
      </c>
      <c r="R4402" s="37"/>
    </row>
    <row r="4403" spans="1:18">
      <c r="A4403" s="17"/>
      <c r="B4403" s="15"/>
      <c r="C4403" s="15"/>
      <c r="D4403" s="15"/>
      <c r="E4403" s="32">
        <v>45729</v>
      </c>
      <c r="F4403" s="17" t="s">
        <v>229</v>
      </c>
      <c r="G4403" s="15"/>
      <c r="H4403" s="17" t="s">
        <v>239</v>
      </c>
      <c r="I4403" s="17" t="s">
        <v>2849</v>
      </c>
      <c r="J4403" s="17" t="s">
        <v>644</v>
      </c>
      <c r="K4403" s="17" t="s">
        <v>267</v>
      </c>
      <c r="L4403" s="17" t="s">
        <v>12798</v>
      </c>
      <c r="M4403" s="17" t="s">
        <v>12799</v>
      </c>
      <c r="N4403" s="17" t="s">
        <v>12800</v>
      </c>
      <c r="O4403" s="17" t="s">
        <v>367</v>
      </c>
      <c r="P4403" s="43" t="s">
        <v>4047</v>
      </c>
      <c r="Q4403" s="17" t="str" cm="1">
        <f t="array" ref="Q4403">_xlfn.XLOOKUP(Table4[[#This Row],[Full Name / Nama Penuh]],Table1[[#All],[Employee Name]],Table1[[#All],[Status]],"",0,1)</f>
        <v>Active</v>
      </c>
      <c r="R4403" s="37"/>
    </row>
    <row r="4404" spans="1:18">
      <c r="A4404" s="17"/>
      <c r="B4404" s="15"/>
      <c r="C4404" s="15"/>
      <c r="D4404" s="15"/>
      <c r="E4404" s="32">
        <v>45729</v>
      </c>
      <c r="F4404" s="17" t="s">
        <v>46</v>
      </c>
      <c r="G4404" s="15"/>
      <c r="H4404" s="17" t="s">
        <v>239</v>
      </c>
      <c r="I4404" s="17" t="s">
        <v>341</v>
      </c>
      <c r="J4404" s="17" t="s">
        <v>715</v>
      </c>
      <c r="K4404" s="17" t="s">
        <v>267</v>
      </c>
      <c r="L4404" s="17" t="s">
        <v>12801</v>
      </c>
      <c r="M4404" s="17" t="s">
        <v>12791</v>
      </c>
      <c r="N4404" s="17" t="s">
        <v>12586</v>
      </c>
      <c r="O4404" s="17" t="s">
        <v>589</v>
      </c>
      <c r="P4404" s="43" t="s">
        <v>4047</v>
      </c>
      <c r="Q4404" s="17" t="str" cm="1">
        <f t="array" ref="Q4404">_xlfn.XLOOKUP(Table4[[#This Row],[Full Name / Nama Penuh]],Table1[[#All],[Employee Name]],Table1[[#All],[Status]],"",0,1)</f>
        <v>Active</v>
      </c>
      <c r="R4404" s="37"/>
    </row>
    <row r="4405" spans="1:18">
      <c r="A4405" s="17"/>
      <c r="B4405" s="15"/>
      <c r="C4405" s="15"/>
      <c r="D4405" s="15"/>
      <c r="E4405" s="32">
        <v>45728</v>
      </c>
      <c r="F4405" s="17" t="s">
        <v>147</v>
      </c>
      <c r="G4405" s="15"/>
      <c r="H4405" s="17" t="s">
        <v>239</v>
      </c>
      <c r="I4405" s="17" t="s">
        <v>508</v>
      </c>
      <c r="J4405" s="17" t="s">
        <v>266</v>
      </c>
      <c r="K4405" s="17" t="s">
        <v>285</v>
      </c>
      <c r="L4405" s="17" t="s">
        <v>12802</v>
      </c>
      <c r="M4405" s="17" t="s">
        <v>12803</v>
      </c>
      <c r="N4405" s="17" t="s">
        <v>12804</v>
      </c>
      <c r="O4405" s="17" t="s">
        <v>289</v>
      </c>
      <c r="P4405" s="43" t="s">
        <v>4047</v>
      </c>
      <c r="Q4405" s="17" t="str" cm="1">
        <f t="array" ref="Q4405">_xlfn.XLOOKUP(Table4[[#This Row],[Full Name / Nama Penuh]],Table1[[#All],[Employee Name]],Table1[[#All],[Status]],"",0,1)</f>
        <v>Active</v>
      </c>
      <c r="R4405" s="37"/>
    </row>
    <row r="4406" spans="1:18">
      <c r="A4406" s="17"/>
      <c r="B4406" s="15"/>
      <c r="C4406" s="15"/>
      <c r="D4406" s="15"/>
      <c r="E4406" s="32">
        <v>45726</v>
      </c>
      <c r="F4406" s="17" t="s">
        <v>174</v>
      </c>
      <c r="G4406" s="15"/>
      <c r="H4406" s="17" t="s">
        <v>239</v>
      </c>
      <c r="I4406" s="17" t="s">
        <v>8879</v>
      </c>
      <c r="J4406" s="17" t="s">
        <v>88</v>
      </c>
      <c r="K4406" s="17" t="s">
        <v>296</v>
      </c>
      <c r="L4406" s="17" t="s">
        <v>12199</v>
      </c>
      <c r="M4406" s="17" t="s">
        <v>12200</v>
      </c>
      <c r="N4406" s="17" t="s">
        <v>12201</v>
      </c>
      <c r="O4406" s="17" t="s">
        <v>346</v>
      </c>
      <c r="P4406" s="43" t="s">
        <v>4047</v>
      </c>
      <c r="Q4406" s="17" t="str" cm="1">
        <f t="array" ref="Q4406">_xlfn.XLOOKUP(Table4[[#This Row],[Full Name / Nama Penuh]],Table1[[#All],[Employee Name]],Table1[[#All],[Status]],"",0,1)</f>
        <v>Active</v>
      </c>
      <c r="R4406" s="37"/>
    </row>
    <row r="4407" spans="1:18">
      <c r="A4407" s="17"/>
      <c r="B4407" s="15"/>
      <c r="C4407" s="15"/>
      <c r="D4407" s="15"/>
      <c r="E4407" s="32">
        <v>45722</v>
      </c>
      <c r="F4407" s="17" t="s">
        <v>231</v>
      </c>
      <c r="G4407" s="15"/>
      <c r="H4407" s="17" t="s">
        <v>239</v>
      </c>
      <c r="I4407" s="17" t="s">
        <v>411</v>
      </c>
      <c r="J4407" s="17" t="s">
        <v>644</v>
      </c>
      <c r="K4407" s="17" t="s">
        <v>296</v>
      </c>
      <c r="L4407" s="17" t="s">
        <v>12805</v>
      </c>
      <c r="M4407" s="17" t="s">
        <v>12806</v>
      </c>
      <c r="N4407" s="17" t="s">
        <v>12807</v>
      </c>
      <c r="O4407" s="17" t="s">
        <v>295</v>
      </c>
      <c r="P4407" s="43" t="s">
        <v>4047</v>
      </c>
      <c r="Q4407" s="17" t="str" cm="1">
        <f t="array" ref="Q4407">_xlfn.XLOOKUP(Table4[[#This Row],[Full Name / Nama Penuh]],Table1[[#All],[Employee Name]],Table1[[#All],[Status]],"",0,1)</f>
        <v>Inactive</v>
      </c>
      <c r="R4407" s="37"/>
    </row>
    <row r="4408" spans="1:18">
      <c r="A4408" s="17"/>
      <c r="B4408" s="15"/>
      <c r="C4408" s="15"/>
      <c r="D4408" s="15"/>
      <c r="E4408" s="32">
        <v>45721</v>
      </c>
      <c r="F4408" s="17" t="s">
        <v>108</v>
      </c>
      <c r="G4408" s="15"/>
      <c r="H4408" s="17" t="s">
        <v>239</v>
      </c>
      <c r="I4408" s="17" t="s">
        <v>11687</v>
      </c>
      <c r="J4408" s="17" t="s">
        <v>88</v>
      </c>
      <c r="K4408" s="17" t="s">
        <v>285</v>
      </c>
      <c r="L4408" s="17" t="s">
        <v>10135</v>
      </c>
      <c r="M4408" s="17" t="s">
        <v>362</v>
      </c>
      <c r="N4408" s="17" t="s">
        <v>10136</v>
      </c>
      <c r="O4408" s="17" t="s">
        <v>428</v>
      </c>
      <c r="P4408" s="43" t="s">
        <v>4047</v>
      </c>
      <c r="Q4408" s="17" t="str" cm="1">
        <f t="array" ref="Q4408">_xlfn.XLOOKUP(Table4[[#This Row],[Full Name / Nama Penuh]],Table1[[#All],[Employee Name]],Table1[[#All],[Status]],"",0,1)</f>
        <v>Active</v>
      </c>
      <c r="R4408" s="37"/>
    </row>
    <row r="4409" spans="1:18">
      <c r="A4409" s="17"/>
      <c r="B4409" s="15"/>
      <c r="C4409" s="15"/>
      <c r="D4409" s="15"/>
      <c r="E4409" s="32">
        <v>45721</v>
      </c>
      <c r="F4409" s="17" t="s">
        <v>193</v>
      </c>
      <c r="G4409" s="15"/>
      <c r="H4409" s="17" t="s">
        <v>239</v>
      </c>
      <c r="I4409" s="17" t="s">
        <v>1308</v>
      </c>
      <c r="J4409" s="17" t="s">
        <v>300</v>
      </c>
      <c r="K4409" s="17" t="s">
        <v>285</v>
      </c>
      <c r="L4409" s="17" t="s">
        <v>12808</v>
      </c>
      <c r="M4409" s="17" t="s">
        <v>12809</v>
      </c>
      <c r="N4409" s="17" t="s">
        <v>12810</v>
      </c>
      <c r="O4409" s="17" t="s">
        <v>346</v>
      </c>
      <c r="P4409" s="43" t="s">
        <v>4047</v>
      </c>
      <c r="Q4409" s="17" t="str" cm="1">
        <f t="array" ref="Q4409">_xlfn.XLOOKUP(Table4[[#This Row],[Full Name / Nama Penuh]],Table1[[#All],[Employee Name]],Table1[[#All],[Status]],"",0,1)</f>
        <v>Active</v>
      </c>
      <c r="R4409" s="37"/>
    </row>
    <row r="4410" spans="1:18">
      <c r="A4410" s="17"/>
      <c r="B4410" s="15"/>
      <c r="C4410" s="15"/>
      <c r="D4410" s="15"/>
      <c r="E4410" s="32">
        <v>45720</v>
      </c>
      <c r="F4410" s="17" t="s">
        <v>231</v>
      </c>
      <c r="G4410" s="15"/>
      <c r="H4410" s="17" t="s">
        <v>239</v>
      </c>
      <c r="I4410" s="17" t="s">
        <v>10193</v>
      </c>
      <c r="J4410" s="17" t="s">
        <v>966</v>
      </c>
      <c r="K4410" s="17" t="s">
        <v>305</v>
      </c>
      <c r="L4410" s="17" t="s">
        <v>12811</v>
      </c>
      <c r="M4410" s="17" t="s">
        <v>614</v>
      </c>
      <c r="N4410" s="17" t="s">
        <v>12812</v>
      </c>
      <c r="O4410" s="17" t="s">
        <v>295</v>
      </c>
      <c r="P4410" s="43" t="s">
        <v>4047</v>
      </c>
      <c r="Q4410" s="17" t="str" cm="1">
        <f t="array" ref="Q4410">_xlfn.XLOOKUP(Table4[[#This Row],[Full Name / Nama Penuh]],Table1[[#All],[Employee Name]],Table1[[#All],[Status]],"",0,1)</f>
        <v>Inactive</v>
      </c>
      <c r="R4410" s="37"/>
    </row>
    <row r="4411" spans="1:18">
      <c r="A4411" s="17"/>
      <c r="B4411" s="15"/>
      <c r="C4411" s="15"/>
      <c r="D4411" s="15"/>
      <c r="E4411" s="32">
        <v>45719</v>
      </c>
      <c r="F4411" s="17" t="s">
        <v>229</v>
      </c>
      <c r="G4411" s="15"/>
      <c r="H4411" s="17" t="s">
        <v>239</v>
      </c>
      <c r="I4411" s="17" t="s">
        <v>2849</v>
      </c>
      <c r="J4411" s="17" t="s">
        <v>266</v>
      </c>
      <c r="K4411" s="17" t="s">
        <v>296</v>
      </c>
      <c r="L4411" s="17" t="s">
        <v>12813</v>
      </c>
      <c r="M4411" s="17" t="s">
        <v>12814</v>
      </c>
      <c r="N4411" s="17" t="s">
        <v>12815</v>
      </c>
      <c r="O4411" s="17" t="s">
        <v>948</v>
      </c>
      <c r="P4411" s="43" t="s">
        <v>4047</v>
      </c>
      <c r="Q4411" s="17" t="str" cm="1">
        <f t="array" ref="Q4411">_xlfn.XLOOKUP(Table4[[#This Row],[Full Name / Nama Penuh]],Table1[[#All],[Employee Name]],Table1[[#All],[Status]],"",0,1)</f>
        <v>Active</v>
      </c>
      <c r="R4411" s="37"/>
    </row>
    <row r="4412" spans="1:18">
      <c r="A4412" s="17"/>
      <c r="B4412" s="15"/>
      <c r="C4412" s="15"/>
      <c r="D4412" s="15"/>
      <c r="E4412" s="32">
        <v>45715</v>
      </c>
      <c r="F4412" s="17" t="s">
        <v>46</v>
      </c>
      <c r="G4412" s="15"/>
      <c r="H4412" s="17" t="s">
        <v>239</v>
      </c>
      <c r="I4412" s="17" t="s">
        <v>341</v>
      </c>
      <c r="J4412" s="17" t="s">
        <v>715</v>
      </c>
      <c r="K4412" s="17" t="s">
        <v>267</v>
      </c>
      <c r="L4412" s="17" t="s">
        <v>12816</v>
      </c>
      <c r="M4412" s="17" t="s">
        <v>12791</v>
      </c>
      <c r="N4412" s="17" t="s">
        <v>12817</v>
      </c>
      <c r="O4412" s="17" t="s">
        <v>589</v>
      </c>
      <c r="P4412" s="43" t="s">
        <v>4047</v>
      </c>
      <c r="Q4412" s="17" t="str" cm="1">
        <f t="array" ref="Q4412">_xlfn.XLOOKUP(Table4[[#This Row],[Full Name / Nama Penuh]],Table1[[#All],[Employee Name]],Table1[[#All],[Status]],"",0,1)</f>
        <v>Active</v>
      </c>
      <c r="R4412" s="37"/>
    </row>
    <row r="4413" spans="1:18" ht="201.75">
      <c r="A4413" s="47"/>
      <c r="B4413" s="21"/>
      <c r="C4413" s="21"/>
      <c r="D4413" s="21"/>
      <c r="E4413" s="33">
        <v>45712</v>
      </c>
      <c r="F4413" s="17" t="s">
        <v>154</v>
      </c>
      <c r="G4413" s="15"/>
      <c r="H4413" s="17" t="s">
        <v>239</v>
      </c>
      <c r="I4413" s="22" t="s">
        <v>465</v>
      </c>
      <c r="J4413" s="22" t="s">
        <v>266</v>
      </c>
      <c r="K4413" s="23" t="s">
        <v>305</v>
      </c>
      <c r="L4413" s="23" t="s">
        <v>12818</v>
      </c>
      <c r="M4413" s="24" t="s">
        <v>12819</v>
      </c>
      <c r="N4413" s="23" t="s">
        <v>12820</v>
      </c>
      <c r="O4413" s="22" t="s">
        <v>295</v>
      </c>
      <c r="P4413" s="43" t="s">
        <v>4047</v>
      </c>
      <c r="Q4413" s="17" t="str" cm="1">
        <f t="array" ref="Q4413">_xlfn.XLOOKUP(Table4[[#This Row],[Full Name / Nama Penuh]],Table1[[#All],[Employee Name]],Table1[[#All],[Status]],"",0,1)</f>
        <v>Active</v>
      </c>
      <c r="R4413" s="37"/>
    </row>
    <row r="4414" spans="1:18">
      <c r="A4414" s="17"/>
      <c r="B4414" s="15"/>
      <c r="C4414" s="15"/>
      <c r="D4414" s="15"/>
      <c r="E4414" s="32">
        <v>45711</v>
      </c>
      <c r="F4414" s="17" t="s">
        <v>193</v>
      </c>
      <c r="G4414" s="15"/>
      <c r="H4414" s="17" t="s">
        <v>239</v>
      </c>
      <c r="I4414" s="17" t="s">
        <v>1308</v>
      </c>
      <c r="J4414" s="17" t="s">
        <v>608</v>
      </c>
      <c r="K4414" s="17" t="s">
        <v>296</v>
      </c>
      <c r="L4414" s="17" t="s">
        <v>7390</v>
      </c>
      <c r="M4414" s="17" t="s">
        <v>12821</v>
      </c>
      <c r="N4414" s="17" t="s">
        <v>7392</v>
      </c>
      <c r="O4414" s="17" t="s">
        <v>346</v>
      </c>
      <c r="P4414" s="43" t="s">
        <v>4047</v>
      </c>
      <c r="Q4414" s="17" t="str" cm="1">
        <f t="array" ref="Q4414">_xlfn.XLOOKUP(Table4[[#This Row],[Full Name / Nama Penuh]],Table1[[#All],[Employee Name]],Table1[[#All],[Status]],"",0,1)</f>
        <v>Active</v>
      </c>
      <c r="R4414" s="37"/>
    </row>
    <row r="4415" spans="1:18">
      <c r="A4415" s="17"/>
      <c r="B4415" s="15"/>
      <c r="C4415" s="15"/>
      <c r="D4415" s="15"/>
      <c r="E4415" s="32">
        <v>45708</v>
      </c>
      <c r="F4415" s="17" t="s">
        <v>46</v>
      </c>
      <c r="G4415" s="15"/>
      <c r="H4415" s="17" t="s">
        <v>239</v>
      </c>
      <c r="I4415" s="17" t="s">
        <v>341</v>
      </c>
      <c r="J4415" s="17" t="s">
        <v>715</v>
      </c>
      <c r="K4415" s="17" t="s">
        <v>267</v>
      </c>
      <c r="L4415" s="17" t="s">
        <v>12822</v>
      </c>
      <c r="M4415" s="17" t="s">
        <v>12791</v>
      </c>
      <c r="N4415" s="17" t="s">
        <v>12817</v>
      </c>
      <c r="O4415" s="17" t="s">
        <v>589</v>
      </c>
      <c r="P4415" s="43" t="s">
        <v>4047</v>
      </c>
      <c r="Q4415" s="17" t="str" cm="1">
        <f t="array" ref="Q4415">_xlfn.XLOOKUP(Table4[[#This Row],[Full Name / Nama Penuh]],Table1[[#All],[Employee Name]],Table1[[#All],[Status]],"",0,1)</f>
        <v>Active</v>
      </c>
      <c r="R4415" s="37"/>
    </row>
    <row r="4416" spans="1:18" ht="144.75">
      <c r="A4416" s="17"/>
      <c r="B4416" s="15"/>
      <c r="C4416" s="15"/>
      <c r="D4416" s="15"/>
      <c r="E4416" s="32">
        <v>45708</v>
      </c>
      <c r="F4416" s="17" t="s">
        <v>154</v>
      </c>
      <c r="G4416" s="15"/>
      <c r="H4416" s="17" t="s">
        <v>239</v>
      </c>
      <c r="I4416" s="18" t="s">
        <v>465</v>
      </c>
      <c r="J4416" s="18" t="s">
        <v>266</v>
      </c>
      <c r="K4416" s="19" t="s">
        <v>305</v>
      </c>
      <c r="L4416" s="19" t="s">
        <v>12823</v>
      </c>
      <c r="M4416" s="20" t="s">
        <v>12824</v>
      </c>
      <c r="N4416" s="19" t="s">
        <v>12825</v>
      </c>
      <c r="O4416" s="18" t="s">
        <v>295</v>
      </c>
      <c r="P4416" s="43" t="s">
        <v>4047</v>
      </c>
      <c r="Q4416" s="17" t="str" cm="1">
        <f t="array" ref="Q4416">_xlfn.XLOOKUP(Table4[[#This Row],[Full Name / Nama Penuh]],Table1[[#All],[Employee Name]],Table1[[#All],[Status]],"",0,1)</f>
        <v>Active</v>
      </c>
      <c r="R4416" s="37"/>
    </row>
    <row r="4417" spans="1:18">
      <c r="A4417" s="17"/>
      <c r="B4417" s="15"/>
      <c r="C4417" s="15"/>
      <c r="D4417" s="15"/>
      <c r="E4417" s="32">
        <v>45703</v>
      </c>
      <c r="F4417" s="17" t="s">
        <v>193</v>
      </c>
      <c r="G4417" s="15"/>
      <c r="H4417" s="17" t="s">
        <v>239</v>
      </c>
      <c r="I4417" s="17" t="s">
        <v>1308</v>
      </c>
      <c r="J4417" s="17" t="s">
        <v>608</v>
      </c>
      <c r="K4417" s="17" t="s">
        <v>267</v>
      </c>
      <c r="L4417" s="17" t="s">
        <v>12826</v>
      </c>
      <c r="M4417" s="17" t="s">
        <v>7403</v>
      </c>
      <c r="N4417" s="17" t="s">
        <v>12827</v>
      </c>
      <c r="O4417" s="17" t="s">
        <v>346</v>
      </c>
      <c r="P4417" s="43" t="s">
        <v>4047</v>
      </c>
      <c r="Q4417" s="17" t="str" cm="1">
        <f t="array" ref="Q4417">_xlfn.XLOOKUP(Table4[[#This Row],[Full Name / Nama Penuh]],Table1[[#All],[Employee Name]],Table1[[#All],[Status]],"",0,1)</f>
        <v>Active</v>
      </c>
      <c r="R4417" s="37"/>
    </row>
    <row r="4418" spans="1:18">
      <c r="A4418" s="17"/>
      <c r="B4418" s="15"/>
      <c r="C4418" s="15"/>
      <c r="D4418" s="15"/>
      <c r="E4418" s="32">
        <v>45699</v>
      </c>
      <c r="F4418" s="17" t="s">
        <v>66</v>
      </c>
      <c r="G4418" s="15"/>
      <c r="H4418" s="17" t="s">
        <v>239</v>
      </c>
      <c r="I4418" s="17" t="s">
        <v>56</v>
      </c>
      <c r="J4418" s="17" t="s">
        <v>604</v>
      </c>
      <c r="K4418" s="17" t="s">
        <v>305</v>
      </c>
      <c r="L4418" s="17" t="s">
        <v>12828</v>
      </c>
      <c r="M4418" s="17" t="s">
        <v>12829</v>
      </c>
      <c r="N4418" s="17" t="s">
        <v>10774</v>
      </c>
      <c r="O4418" s="17" t="s">
        <v>428</v>
      </c>
      <c r="P4418" s="43" t="s">
        <v>4047</v>
      </c>
      <c r="Q4418" s="17" t="str" cm="1">
        <f t="array" ref="Q4418">_xlfn.XLOOKUP(Table4[[#This Row],[Full Name / Nama Penuh]],Table1[[#All],[Employee Name]],Table1[[#All],[Status]],"",0,1)</f>
        <v>Active</v>
      </c>
      <c r="R4418" s="37"/>
    </row>
    <row r="4419" spans="1:18">
      <c r="A4419" s="17"/>
      <c r="B4419" s="15"/>
      <c r="C4419" s="15"/>
      <c r="D4419" s="15"/>
      <c r="E4419" s="32">
        <v>45693</v>
      </c>
      <c r="F4419" s="17" t="s">
        <v>229</v>
      </c>
      <c r="G4419" s="15"/>
      <c r="H4419" s="17" t="s">
        <v>239</v>
      </c>
      <c r="I4419" s="17" t="s">
        <v>2849</v>
      </c>
      <c r="J4419" s="17" t="s">
        <v>848</v>
      </c>
      <c r="K4419" s="17" t="s">
        <v>267</v>
      </c>
      <c r="L4419" s="17" t="s">
        <v>12830</v>
      </c>
      <c r="M4419" s="17" t="s">
        <v>10337</v>
      </c>
      <c r="N4419" s="17" t="s">
        <v>12831</v>
      </c>
      <c r="O4419" s="17" t="s">
        <v>346</v>
      </c>
      <c r="P4419" s="43" t="s">
        <v>4047</v>
      </c>
      <c r="Q4419" s="17" t="str" cm="1">
        <f t="array" ref="Q4419">_xlfn.XLOOKUP(Table4[[#This Row],[Full Name / Nama Penuh]],Table1[[#All],[Employee Name]],Table1[[#All],[Status]],"",0,1)</f>
        <v>Active</v>
      </c>
      <c r="R4419" s="37"/>
    </row>
    <row r="4420" spans="1:18">
      <c r="A4420" s="17"/>
      <c r="B4420" s="15"/>
      <c r="C4420" s="15"/>
      <c r="D4420" s="15"/>
      <c r="E4420" s="32">
        <v>45691</v>
      </c>
      <c r="F4420" s="17" t="s">
        <v>231</v>
      </c>
      <c r="G4420" s="15"/>
      <c r="H4420" s="17" t="s">
        <v>239</v>
      </c>
      <c r="I4420" s="17" t="s">
        <v>10193</v>
      </c>
      <c r="J4420" s="17" t="s">
        <v>644</v>
      </c>
      <c r="K4420" s="17" t="s">
        <v>305</v>
      </c>
      <c r="L4420" s="17" t="s">
        <v>12832</v>
      </c>
      <c r="M4420" s="17" t="s">
        <v>12833</v>
      </c>
      <c r="N4420" s="17" t="s">
        <v>12834</v>
      </c>
      <c r="O4420" s="17" t="s">
        <v>553</v>
      </c>
      <c r="P4420" s="43" t="s">
        <v>4047</v>
      </c>
      <c r="Q4420" s="17" t="str" cm="1">
        <f t="array" ref="Q4420">_xlfn.XLOOKUP(Table4[[#This Row],[Full Name / Nama Penuh]],Table1[[#All],[Employee Name]],Table1[[#All],[Status]],"",0,1)</f>
        <v>Inactive</v>
      </c>
      <c r="R4420" s="37"/>
    </row>
    <row r="4421" spans="1:18">
      <c r="A4421" s="17"/>
      <c r="B4421" s="15"/>
      <c r="C4421" s="15"/>
      <c r="D4421" s="15"/>
      <c r="E4421" s="32">
        <v>45689</v>
      </c>
      <c r="F4421" s="17" t="s">
        <v>231</v>
      </c>
      <c r="G4421" s="15"/>
      <c r="H4421" s="17" t="s">
        <v>239</v>
      </c>
      <c r="I4421" s="17" t="s">
        <v>12835</v>
      </c>
      <c r="J4421" s="17" t="s">
        <v>7784</v>
      </c>
      <c r="K4421" s="17" t="s">
        <v>267</v>
      </c>
      <c r="L4421" s="17" t="s">
        <v>12836</v>
      </c>
      <c r="M4421" s="17" t="s">
        <v>12837</v>
      </c>
      <c r="N4421" s="17" t="s">
        <v>12838</v>
      </c>
      <c r="O4421" s="17" t="s">
        <v>271</v>
      </c>
      <c r="P4421" s="43" t="s">
        <v>4047</v>
      </c>
      <c r="Q4421" s="17" t="str" cm="1">
        <f t="array" ref="Q4421">_xlfn.XLOOKUP(Table4[[#This Row],[Full Name / Nama Penuh]],Table1[[#All],[Employee Name]],Table1[[#All],[Status]],"",0,1)</f>
        <v>Inactive</v>
      </c>
      <c r="R4421" s="37"/>
    </row>
    <row r="4422" spans="1:18" ht="144.75">
      <c r="A4422" s="47"/>
      <c r="B4422" s="21"/>
      <c r="C4422" s="21"/>
      <c r="D4422" s="21"/>
      <c r="E4422" s="33">
        <v>45677</v>
      </c>
      <c r="F4422" s="17" t="s">
        <v>154</v>
      </c>
      <c r="G4422" s="15"/>
      <c r="H4422" s="17" t="s">
        <v>239</v>
      </c>
      <c r="I4422" s="22" t="s">
        <v>465</v>
      </c>
      <c r="J4422" s="22" t="s">
        <v>266</v>
      </c>
      <c r="K4422" s="23" t="s">
        <v>305</v>
      </c>
      <c r="L4422" s="23" t="s">
        <v>12823</v>
      </c>
      <c r="M4422" s="24" t="s">
        <v>12839</v>
      </c>
      <c r="N4422" s="23" t="s">
        <v>12825</v>
      </c>
      <c r="O4422" s="22" t="s">
        <v>295</v>
      </c>
      <c r="P4422" s="43" t="s">
        <v>4047</v>
      </c>
      <c r="Q4422" s="17" t="str" cm="1">
        <f t="array" ref="Q4422">_xlfn.XLOOKUP(Table4[[#This Row],[Full Name / Nama Penuh]],Table1[[#All],[Employee Name]],Table1[[#All],[Status]],"",0,1)</f>
        <v>Active</v>
      </c>
      <c r="R4422" s="37"/>
    </row>
    <row r="4423" spans="1:18">
      <c r="A4423" s="17"/>
      <c r="B4423" s="15"/>
      <c r="C4423" s="15"/>
      <c r="D4423" s="15"/>
      <c r="E4423" s="32">
        <v>45674</v>
      </c>
      <c r="F4423" s="17" t="s">
        <v>27</v>
      </c>
      <c r="G4423" s="15"/>
      <c r="H4423" s="17" t="s">
        <v>239</v>
      </c>
      <c r="I4423" s="17" t="s">
        <v>8922</v>
      </c>
      <c r="J4423" s="17" t="s">
        <v>10440</v>
      </c>
      <c r="K4423" s="17" t="s">
        <v>267</v>
      </c>
      <c r="L4423" s="17" t="s">
        <v>12840</v>
      </c>
      <c r="M4423" s="17" t="s">
        <v>12841</v>
      </c>
      <c r="N4423" s="17" t="s">
        <v>12842</v>
      </c>
      <c r="O4423" s="17" t="s">
        <v>498</v>
      </c>
      <c r="P4423" s="43" t="s">
        <v>4047</v>
      </c>
      <c r="Q4423" s="17" t="str" cm="1">
        <f t="array" ref="Q4423">_xlfn.XLOOKUP(Table4[[#This Row],[Full Name / Nama Penuh]],Table1[[#All],[Employee Name]],Table1[[#All],[Status]],"",0,1)</f>
        <v>Inactive</v>
      </c>
      <c r="R4423" s="37"/>
    </row>
    <row r="4424" spans="1:18" ht="144.75">
      <c r="A4424" s="17"/>
      <c r="B4424" s="15"/>
      <c r="C4424" s="15"/>
      <c r="D4424" s="15"/>
      <c r="E4424" s="32">
        <v>45674</v>
      </c>
      <c r="F4424" s="17" t="s">
        <v>154</v>
      </c>
      <c r="G4424" s="15"/>
      <c r="H4424" s="17" t="s">
        <v>239</v>
      </c>
      <c r="I4424" s="18" t="s">
        <v>465</v>
      </c>
      <c r="J4424" s="18" t="s">
        <v>274</v>
      </c>
      <c r="K4424" s="19" t="s">
        <v>267</v>
      </c>
      <c r="L4424" s="19" t="s">
        <v>12843</v>
      </c>
      <c r="M4424" s="20" t="s">
        <v>12844</v>
      </c>
      <c r="N4424" s="19" t="s">
        <v>12825</v>
      </c>
      <c r="O4424" s="18" t="s">
        <v>295</v>
      </c>
      <c r="P4424" s="43" t="s">
        <v>4047</v>
      </c>
      <c r="Q4424" s="17" t="str" cm="1">
        <f t="array" ref="Q4424">_xlfn.XLOOKUP(Table4[[#This Row],[Full Name / Nama Penuh]],Table1[[#All],[Employee Name]],Table1[[#All],[Status]],"",0,1)</f>
        <v>Active</v>
      </c>
      <c r="R4424" s="37"/>
    </row>
    <row r="4425" spans="1:18">
      <c r="A4425" s="17"/>
      <c r="B4425" s="15"/>
      <c r="C4425" s="15"/>
      <c r="D4425" s="15"/>
      <c r="E4425" s="32">
        <v>45673</v>
      </c>
      <c r="F4425" s="17" t="s">
        <v>193</v>
      </c>
      <c r="G4425" s="15"/>
      <c r="H4425" s="17" t="s">
        <v>239</v>
      </c>
      <c r="I4425" s="17" t="s">
        <v>1308</v>
      </c>
      <c r="J4425" s="17" t="s">
        <v>266</v>
      </c>
      <c r="K4425" s="17" t="s">
        <v>267</v>
      </c>
      <c r="L4425" s="17" t="s">
        <v>7405</v>
      </c>
      <c r="M4425" s="17" t="s">
        <v>7406</v>
      </c>
      <c r="N4425" s="17" t="s">
        <v>7407</v>
      </c>
      <c r="O4425" s="17" t="s">
        <v>283</v>
      </c>
      <c r="P4425" s="43" t="s">
        <v>4047</v>
      </c>
      <c r="Q4425" s="17" t="str" cm="1">
        <f t="array" ref="Q4425">_xlfn.XLOOKUP(Table4[[#This Row],[Full Name / Nama Penuh]],Table1[[#All],[Employee Name]],Table1[[#All],[Status]],"",0,1)</f>
        <v>Active</v>
      </c>
      <c r="R4425" s="37"/>
    </row>
    <row r="4426" spans="1:18">
      <c r="A4426" s="17"/>
      <c r="B4426" s="15"/>
      <c r="C4426" s="15"/>
      <c r="D4426" s="15"/>
      <c r="E4426" s="32">
        <v>45672</v>
      </c>
      <c r="F4426" s="17" t="s">
        <v>229</v>
      </c>
      <c r="G4426" s="15"/>
      <c r="H4426" s="17" t="s">
        <v>239</v>
      </c>
      <c r="I4426" s="17" t="s">
        <v>2849</v>
      </c>
      <c r="J4426" s="17" t="s">
        <v>966</v>
      </c>
      <c r="K4426" s="17" t="s">
        <v>267</v>
      </c>
      <c r="L4426" s="17" t="s">
        <v>12845</v>
      </c>
      <c r="M4426" s="17" t="s">
        <v>10337</v>
      </c>
      <c r="N4426" s="17" t="s">
        <v>12846</v>
      </c>
      <c r="O4426" s="17" t="s">
        <v>367</v>
      </c>
      <c r="P4426" s="43" t="s">
        <v>4047</v>
      </c>
      <c r="Q4426" s="17" t="str" cm="1">
        <f t="array" ref="Q4426">_xlfn.XLOOKUP(Table4[[#This Row],[Full Name / Nama Penuh]],Table1[[#All],[Employee Name]],Table1[[#All],[Status]],"",0,1)</f>
        <v>Active</v>
      </c>
      <c r="R4426" s="37"/>
    </row>
    <row r="4427" spans="1:18">
      <c r="A4427" s="17"/>
      <c r="B4427" s="15"/>
      <c r="C4427" s="15"/>
      <c r="D4427" s="15"/>
      <c r="E4427" s="32">
        <v>45661</v>
      </c>
      <c r="F4427" s="17" t="s">
        <v>62</v>
      </c>
      <c r="G4427" s="15"/>
      <c r="H4427" s="17" t="s">
        <v>239</v>
      </c>
      <c r="I4427" s="17" t="s">
        <v>9581</v>
      </c>
      <c r="J4427" s="17" t="s">
        <v>483</v>
      </c>
      <c r="K4427" s="17" t="s">
        <v>285</v>
      </c>
      <c r="L4427" s="17" t="s">
        <v>12847</v>
      </c>
      <c r="M4427" s="17" t="s">
        <v>12848</v>
      </c>
      <c r="N4427" s="17" t="s">
        <v>12849</v>
      </c>
      <c r="O4427" s="17" t="s">
        <v>346</v>
      </c>
      <c r="P4427" s="43" t="s">
        <v>4047</v>
      </c>
      <c r="Q4427" s="17" t="str" cm="1">
        <f t="array" ref="Q4427">_xlfn.XLOOKUP(Table4[[#This Row],[Full Name / Nama Penuh]],Table1[[#All],[Employee Name]],Table1[[#All],[Status]],"",0,1)</f>
        <v>Active</v>
      </c>
      <c r="R4427" s="37"/>
    </row>
    <row r="4428" spans="1:18">
      <c r="A4428" s="17"/>
      <c r="B4428" s="15"/>
      <c r="C4428" s="15"/>
      <c r="D4428" s="15"/>
      <c r="E4428" s="32">
        <v>45659</v>
      </c>
      <c r="F4428" s="17" t="s">
        <v>229</v>
      </c>
      <c r="G4428" s="15"/>
      <c r="H4428" s="17" t="s">
        <v>239</v>
      </c>
      <c r="I4428" s="17" t="s">
        <v>2849</v>
      </c>
      <c r="J4428" s="17" t="s">
        <v>848</v>
      </c>
      <c r="K4428" s="17" t="s">
        <v>267</v>
      </c>
      <c r="L4428" s="17" t="s">
        <v>12850</v>
      </c>
      <c r="M4428" s="17" t="s">
        <v>12851</v>
      </c>
      <c r="N4428" s="17" t="s">
        <v>12852</v>
      </c>
      <c r="O4428" s="17" t="s">
        <v>283</v>
      </c>
      <c r="P4428" s="43" t="s">
        <v>4047</v>
      </c>
      <c r="Q4428" s="17" t="str" cm="1">
        <f t="array" ref="Q4428">_xlfn.XLOOKUP(Table4[[#This Row],[Full Name / Nama Penuh]],Table1[[#All],[Employee Name]],Table1[[#All],[Status]],"",0,1)</f>
        <v>Active</v>
      </c>
      <c r="R4428" s="37"/>
    </row>
    <row r="4429" spans="1:18">
      <c r="A4429" s="46"/>
      <c r="B4429" s="44"/>
      <c r="C4429" s="44"/>
      <c r="D4429" s="44"/>
      <c r="E4429" s="45">
        <v>45658</v>
      </c>
      <c r="F4429" s="46" t="s">
        <v>193</v>
      </c>
      <c r="G4429" s="44"/>
      <c r="H4429" s="46" t="s">
        <v>239</v>
      </c>
      <c r="I4429" s="46" t="s">
        <v>1308</v>
      </c>
      <c r="J4429" s="46" t="s">
        <v>608</v>
      </c>
      <c r="K4429" s="46" t="s">
        <v>267</v>
      </c>
      <c r="L4429" s="46" t="s">
        <v>12853</v>
      </c>
      <c r="M4429" s="46" t="s">
        <v>12854</v>
      </c>
      <c r="N4429" s="46" t="s">
        <v>12855</v>
      </c>
      <c r="O4429" s="46" t="s">
        <v>283</v>
      </c>
      <c r="P4429" s="49" t="s">
        <v>4047</v>
      </c>
      <c r="Q4429" s="46" t="str" cm="1">
        <f t="array" ref="Q4429">_xlfn.XLOOKUP(Table4[[#This Row],[Full Name / Nama Penuh]],Table1[[#All],[Employee Name]],Table1[[#All],[Status]],"",0,1)</f>
        <v>Active</v>
      </c>
      <c r="R4429" s="54"/>
    </row>
  </sheetData>
  <sheetProtection autoFilter="0"/>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6D08-CD39-430A-BE1D-DFDEFC36B67F}">
  <sheetPr codeName="Sheet7"/>
  <dimension ref="B1:AF11"/>
  <sheetViews>
    <sheetView zoomScale="90" zoomScaleNormal="90" workbookViewId="0">
      <selection activeCell="W6" sqref="W6"/>
    </sheetView>
  </sheetViews>
  <sheetFormatPr defaultRowHeight="15"/>
  <cols>
    <col min="2" max="2" width="16.42578125" bestFit="1" customWidth="1"/>
    <col min="3" max="3" width="39.85546875" bestFit="1" customWidth="1"/>
    <col min="4" max="4" width="17.7109375" customWidth="1"/>
    <col min="15" max="15" width="9.42578125" bestFit="1" customWidth="1"/>
    <col min="16" max="16" width="9.42578125" customWidth="1"/>
    <col min="17" max="19" width="9.42578125" bestFit="1" customWidth="1"/>
    <col min="20" max="20" width="9.42578125" customWidth="1"/>
  </cols>
  <sheetData>
    <row r="1" spans="2:32">
      <c r="B1" s="58" t="s">
        <v>12856</v>
      </c>
      <c r="C1" s="58" t="s">
        <v>12857</v>
      </c>
      <c r="D1" s="58" t="s">
        <v>12858</v>
      </c>
      <c r="E1" s="59">
        <v>2025</v>
      </c>
      <c r="F1" s="60"/>
      <c r="G1" s="60"/>
      <c r="H1" s="60"/>
      <c r="I1" s="60"/>
      <c r="J1" s="60"/>
      <c r="K1" s="60"/>
      <c r="L1" s="60"/>
      <c r="M1" s="60"/>
      <c r="N1" s="60"/>
      <c r="O1" s="60"/>
      <c r="P1" s="61"/>
      <c r="Q1" s="59">
        <v>2026</v>
      </c>
      <c r="R1" s="60"/>
      <c r="S1" s="60"/>
      <c r="T1" s="60"/>
      <c r="U1" s="60"/>
      <c r="V1" s="60"/>
      <c r="W1" s="60"/>
      <c r="X1" s="60"/>
      <c r="Y1" s="60"/>
      <c r="Z1" s="60"/>
      <c r="AA1" s="60"/>
      <c r="AB1" s="60"/>
      <c r="AC1" s="60"/>
      <c r="AD1" s="60"/>
      <c r="AE1" s="60"/>
      <c r="AF1" s="60"/>
    </row>
    <row r="2" spans="2:32">
      <c r="B2" s="58"/>
      <c r="C2" s="58"/>
      <c r="D2" s="58"/>
      <c r="E2" s="1" t="s">
        <v>12859</v>
      </c>
      <c r="F2" s="1" t="s">
        <v>12860</v>
      </c>
      <c r="G2" s="1" t="s">
        <v>12861</v>
      </c>
      <c r="H2" s="1" t="s">
        <v>12862</v>
      </c>
      <c r="I2" s="1" t="s">
        <v>12863</v>
      </c>
      <c r="J2" s="1" t="s">
        <v>12864</v>
      </c>
      <c r="K2" s="1" t="s">
        <v>12865</v>
      </c>
      <c r="L2" s="1" t="s">
        <v>12866</v>
      </c>
      <c r="M2" s="1" t="s">
        <v>12867</v>
      </c>
      <c r="N2" s="1" t="s">
        <v>12868</v>
      </c>
      <c r="O2" s="1" t="s">
        <v>12869</v>
      </c>
      <c r="P2" s="1" t="s">
        <v>12870</v>
      </c>
      <c r="Q2" s="1" t="s">
        <v>12871</v>
      </c>
      <c r="R2" s="1" t="s">
        <v>12872</v>
      </c>
      <c r="S2" s="1" t="s">
        <v>12873</v>
      </c>
      <c r="T2" s="1" t="s">
        <v>12874</v>
      </c>
      <c r="U2" s="1" t="s">
        <v>12875</v>
      </c>
      <c r="V2" s="1" t="s">
        <v>12876</v>
      </c>
      <c r="W2" s="12">
        <v>46199</v>
      </c>
      <c r="X2" s="12" t="s">
        <v>12862</v>
      </c>
      <c r="Y2" s="12">
        <v>46229</v>
      </c>
      <c r="Z2" s="12">
        <v>46260</v>
      </c>
      <c r="AA2" s="12">
        <v>46291</v>
      </c>
      <c r="AB2" s="12" t="s">
        <v>12866</v>
      </c>
      <c r="AC2" s="12">
        <v>46321</v>
      </c>
      <c r="AD2" s="12">
        <v>46352</v>
      </c>
      <c r="AE2" s="12">
        <v>46382</v>
      </c>
      <c r="AF2" s="12" t="s">
        <v>12870</v>
      </c>
    </row>
    <row r="3" spans="2:32">
      <c r="B3" s="2" t="s">
        <v>12877</v>
      </c>
      <c r="C3" s="2" t="s">
        <v>12878</v>
      </c>
      <c r="D3" s="5" t="s">
        <v>12879</v>
      </c>
      <c r="E3" s="3">
        <v>184</v>
      </c>
      <c r="F3" s="3">
        <v>182</v>
      </c>
      <c r="G3" s="3">
        <v>137</v>
      </c>
      <c r="H3" s="3">
        <f>SUM(E3:G3)</f>
        <v>503</v>
      </c>
      <c r="I3" s="3">
        <v>351</v>
      </c>
      <c r="J3" s="3">
        <v>351</v>
      </c>
      <c r="K3" s="3">
        <v>201</v>
      </c>
      <c r="L3" s="3">
        <f>SUM(I3:K3)</f>
        <v>903</v>
      </c>
      <c r="M3" s="3">
        <v>464</v>
      </c>
      <c r="N3" s="3">
        <v>259</v>
      </c>
      <c r="O3" s="3">
        <v>218</v>
      </c>
      <c r="P3" s="3">
        <v>482</v>
      </c>
      <c r="Q3" s="3">
        <v>100</v>
      </c>
      <c r="R3" s="3">
        <v>98</v>
      </c>
      <c r="S3" s="3">
        <v>173</v>
      </c>
      <c r="T3" s="3">
        <v>566</v>
      </c>
      <c r="U3" s="3">
        <v>234</v>
      </c>
      <c r="V3" s="3">
        <v>197</v>
      </c>
      <c r="W3" s="3">
        <v>169</v>
      </c>
      <c r="X3" s="3">
        <v>665</v>
      </c>
      <c r="Y3" s="3">
        <v>242</v>
      </c>
      <c r="Z3" s="3">
        <v>242</v>
      </c>
      <c r="AA3" s="3">
        <v>242</v>
      </c>
      <c r="AB3" s="3">
        <v>726</v>
      </c>
      <c r="AC3" s="3">
        <v>242</v>
      </c>
      <c r="AD3" s="3">
        <v>242</v>
      </c>
      <c r="AE3" s="3">
        <v>242</v>
      </c>
      <c r="AF3" s="3">
        <v>726</v>
      </c>
    </row>
    <row r="4" spans="2:32">
      <c r="B4" s="6"/>
      <c r="C4" s="6" t="s">
        <v>12880</v>
      </c>
      <c r="D4" s="6"/>
      <c r="E4" s="3">
        <v>151</v>
      </c>
      <c r="F4" s="3">
        <v>151</v>
      </c>
      <c r="G4" s="3">
        <v>151</v>
      </c>
      <c r="H4" s="3">
        <v>151</v>
      </c>
      <c r="I4" s="3">
        <v>151</v>
      </c>
      <c r="J4" s="3">
        <v>151</v>
      </c>
      <c r="K4" s="3">
        <v>151</v>
      </c>
      <c r="L4" s="3">
        <v>151</v>
      </c>
      <c r="M4" s="3">
        <v>151</v>
      </c>
      <c r="N4" s="3">
        <v>148</v>
      </c>
      <c r="O4" s="3">
        <v>121</v>
      </c>
      <c r="P4" s="3">
        <v>121</v>
      </c>
      <c r="Q4" s="3">
        <v>121</v>
      </c>
      <c r="R4" s="3">
        <v>121</v>
      </c>
      <c r="S4" s="3">
        <v>121</v>
      </c>
      <c r="T4" s="3">
        <v>121</v>
      </c>
      <c r="U4" s="3">
        <v>121</v>
      </c>
      <c r="V4" s="3">
        <v>122</v>
      </c>
      <c r="W4" s="3">
        <v>121</v>
      </c>
      <c r="X4" s="3">
        <v>115</v>
      </c>
      <c r="Y4" s="3">
        <v>121</v>
      </c>
      <c r="Z4" s="3">
        <v>121</v>
      </c>
      <c r="AA4" s="3">
        <v>121</v>
      </c>
      <c r="AB4" s="3">
        <v>121</v>
      </c>
      <c r="AC4" s="3">
        <v>121</v>
      </c>
      <c r="AD4" s="3">
        <v>121</v>
      </c>
      <c r="AE4" s="3">
        <v>121</v>
      </c>
      <c r="AF4" s="3">
        <v>121</v>
      </c>
    </row>
    <row r="5" spans="2:32">
      <c r="B5" s="6"/>
      <c r="C5" s="6" t="s">
        <v>12881</v>
      </c>
      <c r="D5" s="6"/>
      <c r="E5" s="7">
        <f t="shared" ref="E5:J5" si="0">MIN(E3/E4,2)</f>
        <v>1.2185430463576159</v>
      </c>
      <c r="F5" s="7">
        <f t="shared" si="0"/>
        <v>1.2052980132450331</v>
      </c>
      <c r="G5" s="7">
        <f t="shared" si="0"/>
        <v>0.9072847682119205</v>
      </c>
      <c r="H5" s="7">
        <f>MIN(H3/(H4*3),2)</f>
        <v>1.1103752759381897</v>
      </c>
      <c r="I5" s="7">
        <f t="shared" si="0"/>
        <v>2</v>
      </c>
      <c r="J5" s="7">
        <f t="shared" si="0"/>
        <v>2</v>
      </c>
      <c r="K5" s="7">
        <f>MIN(K3/K4,2)</f>
        <v>1.3311258278145695</v>
      </c>
      <c r="L5" s="7">
        <f>MIN(L3/(L4*3),2)</f>
        <v>1.9933774834437086</v>
      </c>
      <c r="M5" s="7">
        <f>MIN(M3/M4,2)</f>
        <v>2</v>
      </c>
      <c r="N5" s="7">
        <f t="shared" ref="N5:O5" si="1">MIN(N3/N4,2)</f>
        <v>1.75</v>
      </c>
      <c r="O5" s="7">
        <f t="shared" si="1"/>
        <v>1.8016528925619835</v>
      </c>
      <c r="P5" s="7">
        <f>MIN(P3/(P4*3),2)</f>
        <v>1.3278236914600552</v>
      </c>
      <c r="Q5" s="7">
        <f t="shared" ref="Q5" si="2">MIN(Q3/Q4,2)</f>
        <v>0.82644628099173556</v>
      </c>
      <c r="R5" s="7">
        <f t="shared" ref="R5" si="3">MIN(R3/R4,2)</f>
        <v>0.80991735537190079</v>
      </c>
      <c r="S5" s="7">
        <f>T5</f>
        <v>1.559228650137741</v>
      </c>
      <c r="T5" s="7">
        <f>MIN(T3/(T4*3),2)</f>
        <v>1.559228650137741</v>
      </c>
      <c r="U5" s="7">
        <f t="shared" ref="U5:V5" si="4">MIN(U3/U4,2)</f>
        <v>1.9338842975206612</v>
      </c>
      <c r="V5" s="7">
        <f t="shared" si="4"/>
        <v>1.6147540983606556</v>
      </c>
      <c r="W5" s="7">
        <f>X5</f>
        <v>1.9275362318840579</v>
      </c>
      <c r="X5" s="7">
        <f>MIN(X3/(X4*3),2)</f>
        <v>1.9275362318840579</v>
      </c>
      <c r="Y5" s="7">
        <f t="shared" ref="Y5" si="5">MIN(Y3/Y4,2)</f>
        <v>2</v>
      </c>
      <c r="Z5" s="7">
        <f t="shared" ref="Z5" si="6">MIN(Z3/Z4,2)</f>
        <v>2</v>
      </c>
      <c r="AA5" s="7">
        <f>AB5</f>
        <v>2</v>
      </c>
      <c r="AB5" s="7">
        <f>MIN(AB3/(AB4*3),2)</f>
        <v>2</v>
      </c>
      <c r="AC5" s="7">
        <f t="shared" ref="AC5" si="7">MIN(AC3/AC4,2)</f>
        <v>2</v>
      </c>
      <c r="AD5" s="7">
        <f t="shared" ref="AD5" si="8">MIN(AD3/AD4,2)</f>
        <v>2</v>
      </c>
      <c r="AE5" s="7">
        <f>AF5</f>
        <v>2</v>
      </c>
      <c r="AF5" s="7">
        <f>MIN(AF3/(AF4*3),2)</f>
        <v>2</v>
      </c>
    </row>
    <row r="6" spans="2:32">
      <c r="B6" s="6"/>
      <c r="C6" s="6" t="s">
        <v>12882</v>
      </c>
      <c r="D6" s="6"/>
      <c r="E6" s="7">
        <f>AVERAGE($E$5:E5)</f>
        <v>1.2185430463576159</v>
      </c>
      <c r="F6" s="7">
        <f>AVERAGE($E$5:F5)</f>
        <v>1.2119205298013245</v>
      </c>
      <c r="G6" s="7">
        <f>H5</f>
        <v>1.1103752759381897</v>
      </c>
      <c r="H6" s="13"/>
      <c r="I6" s="7">
        <f>(3*H5+I5)/4</f>
        <v>1.3327814569536423</v>
      </c>
      <c r="J6" s="7">
        <f>(3*H5+I5+J5)/5</f>
        <v>1.4662251655629137</v>
      </c>
      <c r="K6" s="7">
        <f>AVERAGE(H5,L5)</f>
        <v>1.5518763796909492</v>
      </c>
      <c r="L6" s="13"/>
      <c r="M6" s="7">
        <f>(H5*3+L5*3+M5)/7</f>
        <v>1.6158940397350992</v>
      </c>
      <c r="N6" s="7">
        <f>(H5*3+L5*3+M5+N5)/8</f>
        <v>1.6326572847682117</v>
      </c>
      <c r="O6" s="7">
        <f>AVERAGE(H5,L5,P5)</f>
        <v>1.4771921502806513</v>
      </c>
      <c r="P6" s="13"/>
      <c r="Q6" s="7">
        <f>(H5*3+L5*3+P5*3+Q5)/10</f>
        <v>1.4121175633517595</v>
      </c>
      <c r="R6" s="7">
        <f>(H5*3+L5*3+P5*3+Q5+R5)/11</f>
        <v>1.3573720898990451</v>
      </c>
      <c r="S6" s="7">
        <f>AVERAGE(H5,L5,P5,T5)</f>
        <v>1.4977012752449237</v>
      </c>
      <c r="T6" s="13"/>
      <c r="U6" s="7">
        <f>(SUM(3*T5,3*P5,3*L5,G5,F5))/12</f>
        <v>1.3961560213817892</v>
      </c>
      <c r="V6" s="7">
        <f>(SUM(3*T5,3*P5,3*L5,G5,U5))/12</f>
        <v>1.4568715450714247</v>
      </c>
      <c r="W6" s="7">
        <f>AVERAGE(L5,P5,T5,X5)</f>
        <v>1.7019915142313906</v>
      </c>
      <c r="X6" s="13"/>
      <c r="Y6" s="7">
        <f>(SUM(3*X5,3*T5,3*P5,K5,J5,Y5))/12</f>
        <v>1.6479076290216774</v>
      </c>
      <c r="Z6" s="7">
        <f>(SUM(3*X5,3*T5,3*P5,K5,Y5,Z5))/12</f>
        <v>1.6479076290216774</v>
      </c>
      <c r="AA6" s="7">
        <f>AVERAGE(P5,T5,X5,AB5)</f>
        <v>1.7036471433704634</v>
      </c>
      <c r="AB6" s="13"/>
      <c r="AC6" s="7">
        <f>(SUM(3*AB5,3*X5,3*T5,O5,N5,AC5))/12</f>
        <v>1.8343289615522815</v>
      </c>
      <c r="AD6" s="7">
        <f>(SUM(3*AB5,3*X5,3*T5,O5,AC5,AD5))/12</f>
        <v>1.8551622948856148</v>
      </c>
      <c r="AE6" s="7">
        <f>AVERAGE(T5,X5,AB5,AF5)</f>
        <v>1.8716912205054497</v>
      </c>
      <c r="AF6" s="13"/>
    </row>
    <row r="10" spans="2:32">
      <c r="C10" t="s">
        <v>12883</v>
      </c>
      <c r="D10" t="s">
        <v>12884</v>
      </c>
    </row>
    <row r="11" spans="2:32">
      <c r="C11" t="s">
        <v>12885</v>
      </c>
      <c r="D11" t="s">
        <v>12886</v>
      </c>
    </row>
  </sheetData>
  <sheetProtection algorithmName="SHA-512" hashValue="uSYpfHiEmK+hE7QRA/SrXmn3XPP5fF7rTyTnOFkHzik8PKDLP8r+zudIBJ901hYutdsHAsk7tG6n+zY5JSRQXA==" saltValue="mWjv8Gak1fNf9wRUi1CPgA==" spinCount="100000" sheet="1" objects="1" scenarios="1"/>
  <mergeCells count="5">
    <mergeCell ref="B1:B2"/>
    <mergeCell ref="C1:C2"/>
    <mergeCell ref="D1:D2"/>
    <mergeCell ref="Q1:AF1"/>
    <mergeCell ref="E1:P1"/>
  </mergeCells>
  <hyperlinks>
    <hyperlink ref="D3" r:id="rId1" xr:uid="{D07D5F51-3E2B-40F9-9925-7D3B87673CB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96D85-8C9D-47B9-8A6A-CA9C65287551}">
  <sheetPr codeName="Sheet8">
    <tabColor theme="5" tint="0.39997558519241921"/>
  </sheetPr>
  <dimension ref="B1:Y4"/>
  <sheetViews>
    <sheetView topLeftCell="D1" zoomScale="90" zoomScaleNormal="90" workbookViewId="0">
      <selection activeCell="T9" sqref="T9"/>
    </sheetView>
  </sheetViews>
  <sheetFormatPr defaultRowHeight="15"/>
  <cols>
    <col min="2" max="2" width="16.42578125" bestFit="1" customWidth="1"/>
    <col min="3" max="3" width="29.5703125" bestFit="1" customWidth="1"/>
    <col min="4" max="4" width="12.28515625" bestFit="1" customWidth="1"/>
  </cols>
  <sheetData>
    <row r="1" spans="2:25">
      <c r="B1" s="58" t="s">
        <v>12856</v>
      </c>
      <c r="C1" s="58" t="s">
        <v>12857</v>
      </c>
      <c r="D1" s="58" t="s">
        <v>12858</v>
      </c>
      <c r="E1" s="62">
        <v>2025</v>
      </c>
      <c r="F1" s="62"/>
      <c r="G1" s="62"/>
      <c r="H1" s="62"/>
      <c r="I1" s="62"/>
      <c r="J1" s="62"/>
      <c r="K1" s="62"/>
      <c r="L1" s="62"/>
      <c r="M1" s="62"/>
      <c r="N1" s="59">
        <v>2026</v>
      </c>
      <c r="O1" s="60"/>
      <c r="P1" s="60"/>
      <c r="Q1" s="60"/>
      <c r="R1" s="60"/>
      <c r="S1" s="60"/>
      <c r="T1" s="60"/>
      <c r="U1" s="60"/>
      <c r="V1" s="60"/>
      <c r="W1" s="60"/>
      <c r="X1" s="60"/>
      <c r="Y1" s="60"/>
    </row>
    <row r="2" spans="2:25">
      <c r="B2" s="58"/>
      <c r="C2" s="58"/>
      <c r="D2" s="58"/>
      <c r="E2" s="1" t="s">
        <v>12859</v>
      </c>
      <c r="F2" s="1" t="s">
        <v>12860</v>
      </c>
      <c r="G2" s="1" t="s">
        <v>12861</v>
      </c>
      <c r="H2" s="1" t="s">
        <v>12863</v>
      </c>
      <c r="I2" s="1" t="s">
        <v>12864</v>
      </c>
      <c r="J2" s="1" t="s">
        <v>12865</v>
      </c>
      <c r="K2" s="1" t="s">
        <v>12867</v>
      </c>
      <c r="L2" s="1" t="s">
        <v>12868</v>
      </c>
      <c r="M2" s="1" t="s">
        <v>12869</v>
      </c>
      <c r="N2" s="1" t="s">
        <v>12871</v>
      </c>
      <c r="O2" s="1" t="s">
        <v>12872</v>
      </c>
      <c r="P2" s="1" t="s">
        <v>12873</v>
      </c>
      <c r="Q2" s="1" t="s">
        <v>12875</v>
      </c>
      <c r="R2" s="1" t="s">
        <v>12876</v>
      </c>
      <c r="S2" s="12">
        <v>46199</v>
      </c>
      <c r="T2" s="12">
        <v>46229</v>
      </c>
      <c r="U2" s="12">
        <v>46260</v>
      </c>
      <c r="V2" s="12">
        <v>46291</v>
      </c>
      <c r="W2" s="12">
        <v>46321</v>
      </c>
      <c r="X2" s="12">
        <v>46352</v>
      </c>
      <c r="Y2" s="12">
        <v>46382</v>
      </c>
    </row>
    <row r="3" spans="2:25">
      <c r="B3" s="2" t="s">
        <v>12877</v>
      </c>
      <c r="C3" s="2" t="s">
        <v>12887</v>
      </c>
      <c r="D3" s="5" t="s">
        <v>12879</v>
      </c>
      <c r="E3" s="3">
        <v>114</v>
      </c>
      <c r="F3" s="3">
        <v>105</v>
      </c>
      <c r="G3" s="3">
        <v>80</v>
      </c>
      <c r="H3" s="3">
        <v>216</v>
      </c>
      <c r="I3" s="3">
        <v>247</v>
      </c>
      <c r="J3" s="3">
        <v>117</v>
      </c>
      <c r="K3" s="3">
        <v>283</v>
      </c>
      <c r="L3" s="3">
        <v>140</v>
      </c>
      <c r="M3" s="3">
        <v>122</v>
      </c>
      <c r="N3" s="3">
        <v>65</v>
      </c>
      <c r="O3" s="3">
        <v>46</v>
      </c>
      <c r="P3" s="3">
        <v>167</v>
      </c>
      <c r="Q3" s="3">
        <v>352</v>
      </c>
      <c r="R3" s="3">
        <v>49</v>
      </c>
      <c r="S3" s="3">
        <v>0</v>
      </c>
      <c r="T3" s="3"/>
      <c r="U3" s="3"/>
      <c r="V3" s="3"/>
      <c r="W3" s="3"/>
      <c r="X3" s="3"/>
      <c r="Y3" s="3"/>
    </row>
    <row r="4" spans="2:25">
      <c r="B4" s="6"/>
      <c r="C4" s="2" t="s">
        <v>12888</v>
      </c>
      <c r="D4" s="6"/>
      <c r="E4" s="8">
        <f>SUM($E$3:E3)</f>
        <v>114</v>
      </c>
      <c r="F4" s="8">
        <f>SUM($E$3:F3)</f>
        <v>219</v>
      </c>
      <c r="G4" s="8">
        <f>SUM($E$3:G3)</f>
        <v>299</v>
      </c>
      <c r="H4" s="8">
        <f>SUM($E$3:H3)</f>
        <v>515</v>
      </c>
      <c r="I4" s="8">
        <f>SUM($E$3:I3)</f>
        <v>762</v>
      </c>
      <c r="J4" s="8">
        <f>SUM($E$3:J3)</f>
        <v>879</v>
      </c>
      <c r="K4" s="8">
        <f>SUM($E$3:K3)</f>
        <v>1162</v>
      </c>
      <c r="L4" s="8">
        <f>SUM($E$3:L3)</f>
        <v>1302</v>
      </c>
      <c r="M4" s="8">
        <f>SUM($E$3:M3)</f>
        <v>1424</v>
      </c>
      <c r="N4" s="8">
        <f>SUM($E$3:N3)</f>
        <v>1489</v>
      </c>
      <c r="O4" s="8">
        <f>SUM($E$3:O3)</f>
        <v>1535</v>
      </c>
      <c r="P4" s="8">
        <f>SUM($E$3:P3)</f>
        <v>1702</v>
      </c>
      <c r="Q4" s="8">
        <f ca="1">SUM(OFFSET(Q3,0,-11):Q3)</f>
        <v>1940</v>
      </c>
      <c r="R4" s="8">
        <f ca="1">SUM(OFFSET(R3,0,-11):R3)</f>
        <v>1884</v>
      </c>
      <c r="S4" s="8">
        <f ca="1">SUM(OFFSET(S3,0,-11):S3)</f>
        <v>1804</v>
      </c>
      <c r="T4" s="8">
        <f ca="1">SUM(OFFSET(T3,0,-11):T3)</f>
        <v>1588</v>
      </c>
      <c r="U4" s="8">
        <f ca="1">SUM(OFFSET(U3,0,-11):U3)</f>
        <v>1341</v>
      </c>
      <c r="V4" s="8">
        <f ca="1">SUM(OFFSET(V3,0,-11):V3)</f>
        <v>1224</v>
      </c>
      <c r="W4" s="8">
        <f ca="1">SUM(OFFSET(W3,0,-11):W3)</f>
        <v>941</v>
      </c>
      <c r="X4" s="8">
        <f ca="1">SUM(OFFSET(X3,0,-11):X3)</f>
        <v>801</v>
      </c>
      <c r="Y4" s="8">
        <f ca="1">SUM(OFFSET(Y3,0,-11):Y3)</f>
        <v>679</v>
      </c>
    </row>
  </sheetData>
  <sheetProtection algorithmName="SHA-512" hashValue="2KGxV1W61inD3FmKw8/PE4kZrvEtXP8THFginczn5gr8RzEMFyRdG0gQjQTX15WQsIBp+H5DLOa2XtA7uC8/mg==" saltValue="iOMnvK6lX2vxcLnLK5x+lw==" spinCount="100000" sheet="1" objects="1" scenarios="1"/>
  <mergeCells count="5">
    <mergeCell ref="B1:B2"/>
    <mergeCell ref="C1:C2"/>
    <mergeCell ref="D1:D2"/>
    <mergeCell ref="E1:M1"/>
    <mergeCell ref="N1:Y1"/>
  </mergeCells>
  <hyperlinks>
    <hyperlink ref="D3" r:id="rId1" xr:uid="{63C32228-7371-4E16-A831-05803C687888}"/>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9310D-09B5-4E6D-9B72-1833707941EE}">
  <sheetPr codeName="Sheet9">
    <tabColor theme="5" tint="0.39997558519241921"/>
  </sheetPr>
  <dimension ref="A2:B7"/>
  <sheetViews>
    <sheetView workbookViewId="0">
      <selection activeCell="A17" sqref="A17"/>
    </sheetView>
  </sheetViews>
  <sheetFormatPr defaultRowHeight="15"/>
  <cols>
    <col min="1" max="1" width="99" bestFit="1" customWidth="1"/>
    <col min="2" max="2" width="17.5703125" customWidth="1"/>
  </cols>
  <sheetData>
    <row r="2" spans="1:2">
      <c r="A2" s="4" t="s">
        <v>240</v>
      </c>
      <c r="B2" t="s">
        <v>241</v>
      </c>
    </row>
    <row r="3" spans="1:2">
      <c r="A3" s="4" t="s">
        <v>263</v>
      </c>
      <c r="B3" t="s">
        <v>16</v>
      </c>
    </row>
    <row r="4" spans="1:2">
      <c r="A4" s="4" t="s">
        <v>4</v>
      </c>
      <c r="B4" t="s">
        <v>241</v>
      </c>
    </row>
    <row r="6" spans="1:2">
      <c r="A6" t="s">
        <v>12889</v>
      </c>
    </row>
    <row r="7" spans="1:2">
      <c r="A7">
        <v>46</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DDCB-247B-46DB-BF83-DC035251C8EC}">
  <sheetPr codeName="Sheet11"/>
  <dimension ref="A1:B12"/>
  <sheetViews>
    <sheetView workbookViewId="0">
      <selection activeCell="F15" sqref="F15"/>
    </sheetView>
  </sheetViews>
  <sheetFormatPr defaultRowHeight="15"/>
  <sheetData>
    <row r="1" spans="1:2">
      <c r="A1">
        <v>1</v>
      </c>
      <c r="B1">
        <v>2025</v>
      </c>
    </row>
    <row r="2" spans="1:2">
      <c r="A2">
        <v>2</v>
      </c>
      <c r="B2">
        <v>2026</v>
      </c>
    </row>
    <row r="3" spans="1:2">
      <c r="A3">
        <v>3</v>
      </c>
    </row>
    <row r="4" spans="1:2">
      <c r="A4">
        <v>4</v>
      </c>
    </row>
    <row r="5" spans="1:2">
      <c r="A5">
        <v>5</v>
      </c>
    </row>
    <row r="6" spans="1:2">
      <c r="A6">
        <v>6</v>
      </c>
    </row>
    <row r="7" spans="1:2">
      <c r="A7">
        <v>7</v>
      </c>
    </row>
    <row r="8" spans="1:2">
      <c r="A8">
        <v>8</v>
      </c>
    </row>
    <row r="9" spans="1:2">
      <c r="A9">
        <v>9</v>
      </c>
    </row>
    <row r="10" spans="1:2">
      <c r="A10">
        <v>10</v>
      </c>
    </row>
    <row r="11" spans="1:2">
      <c r="A11">
        <v>11</v>
      </c>
    </row>
    <row r="12" spans="1:2">
      <c r="A12">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77978d8-16b0-46a6-a591-6d62df7b583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EED211FF0C93540B7450F5603A8171A" ma:contentTypeVersion="9" ma:contentTypeDescription="Create a new document." ma:contentTypeScope="" ma:versionID="03571ee833fb3641e00a5c5ca56e3c31">
  <xsd:schema xmlns:xsd="http://www.w3.org/2001/XMLSchema" xmlns:xs="http://www.w3.org/2001/XMLSchema" xmlns:p="http://schemas.microsoft.com/office/2006/metadata/properties" xmlns:ns2="377978d8-16b0-46a6-a591-6d62df7b583a" targetNamespace="http://schemas.microsoft.com/office/2006/metadata/properties" ma:root="true" ma:fieldsID="f5a14340ab3ca52211be8d7f93a50c88" ns2:_="">
    <xsd:import namespace="377978d8-16b0-46a6-a591-6d62df7b58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7978d8-16b0-46a6-a591-6d62df7b58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9dd4e7-8ef7-4cec-8e72-ba14a91f72af"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A2BBC3-A808-4484-8041-404C5F1A3694}"/>
</file>

<file path=customXml/itemProps2.xml><?xml version="1.0" encoding="utf-8"?>
<ds:datastoreItem xmlns:ds="http://schemas.openxmlformats.org/officeDocument/2006/customXml" ds:itemID="{057CAE20-3327-446A-A186-4B7366D24191}"/>
</file>

<file path=customXml/itemProps3.xml><?xml version="1.0" encoding="utf-8"?>
<ds:datastoreItem xmlns:ds="http://schemas.openxmlformats.org/officeDocument/2006/customXml" ds:itemID="{D08FFA20-6980-46A8-A7E6-12E22C4CACA6}"/>
</file>

<file path=customXml/itemProps4.xml><?xml version="1.0" encoding="utf-8"?>
<ds:datastoreItem xmlns:ds="http://schemas.openxmlformats.org/officeDocument/2006/customXml" ds:itemID="{51F18EE6-4C07-4B8C-8DDD-A24B9633169C}"/>
</file>

<file path=docMetadata/LabelInfo.xml><?xml version="1.0" encoding="utf-8"?>
<clbl:labelList xmlns:clbl="http://schemas.microsoft.com/office/2020/mipLabelMetadata">
  <clbl:label id="{c0ace40e-f662-414c-8af6-4d220ca0ff9b}" enabled="0" method="" siteId="{c0ace40e-f662-414c-8af6-4d220ca0ff9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Samir Hassan Kamel</dc:creator>
  <cp:keywords/>
  <dc:description/>
  <cp:lastModifiedBy/>
  <cp:revision/>
  <dcterms:created xsi:type="dcterms:W3CDTF">2025-08-05T03:09:26Z</dcterms:created>
  <dcterms:modified xsi:type="dcterms:W3CDTF">2026-07-14T06:25:03Z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0x0101002EED211FF0C93540B7450F5603A8171A</vt:lpwstr>
  </property>
  <property fmtid="{D5CDD505-2E9C-101B-9397-08002B2CF9AE}" pid="3" name="MediaServiceImageTags">
    <vt:lpwstr/>
  </property>
</Properties>
</file>